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Informes\6 Ciclo\"/>
    </mc:Choice>
  </mc:AlternateContent>
  <bookViews>
    <workbookView xWindow="0" yWindow="0" windowWidth="20490" windowHeight="7650" activeTab="1"/>
  </bookViews>
  <sheets>
    <sheet name="Tabla" sheetId="3" r:id="rId1"/>
    <sheet name="Hoja3" sheetId="29" r:id="rId2"/>
    <sheet name="28-11" sheetId="27" r:id="rId3"/>
    <sheet name="D Ciclo 6" sheetId="28" r:id="rId4"/>
    <sheet name="Din_27" sheetId="26" r:id="rId5"/>
    <sheet name="27_11" sheetId="25" r:id="rId6"/>
    <sheet name="23--11" sheetId="24" r:id="rId7"/>
    <sheet name="D 23_11" sheetId="23" r:id="rId8"/>
    <sheet name="Din 23_11" sheetId="22" r:id="rId9"/>
    <sheet name="23_11" sheetId="21" r:id="rId10"/>
    <sheet name="Din 19_11" sheetId="17" r:id="rId11"/>
    <sheet name="19_11" sheetId="15" r:id="rId12"/>
    <sheet name="Din_12" sheetId="13" r:id="rId13"/>
    <sheet name="12_11" sheetId="12" r:id="rId14"/>
    <sheet name="Din_11" sheetId="11" r:id="rId15"/>
    <sheet name="10_11-" sheetId="10" r:id="rId16"/>
    <sheet name="10_11" sheetId="7" r:id="rId17"/>
    <sheet name="Din_10" sheetId="9" r:id="rId18"/>
    <sheet name="Din 7_11" sheetId="6" r:id="rId19"/>
    <sheet name="10_11 (2)" sheetId="8" r:id="rId20"/>
    <sheet name="Export" sheetId="1" r:id="rId21"/>
    <sheet name="Export (2)" sheetId="2" r:id="rId22"/>
  </sheets>
  <externalReferences>
    <externalReference r:id="rId23"/>
    <externalReference r:id="rId24"/>
    <externalReference r:id="rId25"/>
    <externalReference r:id="rId26"/>
  </externalReferences>
  <definedNames>
    <definedName name="_xlnm._FilterDatabase" localSheetId="16" hidden="1">'10_11'!$A$1:$G$1</definedName>
    <definedName name="_xlnm._FilterDatabase" localSheetId="15" hidden="1">'10_11-'!$A$1:$G$151</definedName>
    <definedName name="_xlnm._FilterDatabase" localSheetId="19" hidden="1">'10_11 (2)'!$A$1:$G$138</definedName>
    <definedName name="_xlnm._FilterDatabase" localSheetId="13" hidden="1">'12_11'!$A$1:$G$166</definedName>
    <definedName name="_xlnm._FilterDatabase" localSheetId="11" hidden="1">'19_11'!$A$1:$G$263</definedName>
    <definedName name="_xlnm._FilterDatabase" localSheetId="9" hidden="1">'23_11'!$A$1:$G$350</definedName>
    <definedName name="_xlnm._FilterDatabase" localSheetId="6" hidden="1">'23--11'!$A$1:$G$371</definedName>
    <definedName name="_xlnm._FilterDatabase" localSheetId="5" hidden="1">'27_11'!$A$1:$G$443</definedName>
    <definedName name="_xlnm._FilterDatabase" localSheetId="20" hidden="1">Export!$A$1:$F$128</definedName>
    <definedName name="_xlnm._FilterDatabase" localSheetId="21" hidden="1">'Export (2)'!$A$1:$G$107</definedName>
    <definedName name="_xlnm._FilterDatabase" localSheetId="0" hidden="1">Tabla!$A$3:$S$160</definedName>
  </definedNames>
  <calcPr calcId="162913"/>
  <pivotCaches>
    <pivotCache cacheId="0" r:id="rId27"/>
    <pivotCache cacheId="1" r:id="rId28"/>
    <pivotCache cacheId="2" r:id="rId29"/>
    <pivotCache cacheId="3" r:id="rId30"/>
    <pivotCache cacheId="4" r:id="rId31"/>
    <pivotCache cacheId="5" r:id="rId32"/>
    <pivotCache cacheId="6" r:id="rId33"/>
    <pivotCache cacheId="7" r:id="rId34"/>
    <pivotCache cacheId="23" r:id="rId35"/>
  </pivotCaches>
</workbook>
</file>

<file path=xl/calcChain.xml><?xml version="1.0" encoding="utf-8"?>
<calcChain xmlns="http://schemas.openxmlformats.org/spreadsheetml/2006/main">
  <c r="P151" i="3" l="1"/>
  <c r="P149" i="3"/>
  <c r="P150" i="3"/>
  <c r="P146" i="3"/>
  <c r="P147" i="3"/>
  <c r="P144" i="3"/>
  <c r="P143" i="3"/>
  <c r="P142" i="3"/>
  <c r="P140" i="3"/>
  <c r="P141" i="3"/>
  <c r="P136" i="3"/>
  <c r="P135" i="3"/>
  <c r="P137" i="3"/>
  <c r="P134" i="3"/>
  <c r="P133" i="3"/>
  <c r="P113" i="3"/>
  <c r="P125" i="3"/>
  <c r="P116" i="3"/>
  <c r="P120" i="3"/>
  <c r="P117" i="3"/>
  <c r="P124" i="3"/>
  <c r="P123" i="3"/>
  <c r="P121" i="3"/>
  <c r="P119" i="3"/>
  <c r="P118" i="3"/>
  <c r="P122" i="3"/>
  <c r="P115" i="3"/>
  <c r="P110" i="3"/>
  <c r="P114" i="3"/>
  <c r="P111" i="3"/>
  <c r="P109" i="3"/>
  <c r="P108" i="3"/>
  <c r="P101" i="3"/>
  <c r="P100" i="3"/>
  <c r="P99" i="3"/>
  <c r="P98" i="3"/>
  <c r="P97" i="3"/>
  <c r="P96" i="3"/>
  <c r="P89" i="3"/>
  <c r="P94" i="3"/>
  <c r="P93" i="3"/>
  <c r="P91" i="3"/>
  <c r="P90" i="3"/>
  <c r="P88" i="3"/>
  <c r="P74" i="3"/>
  <c r="P87" i="3"/>
  <c r="P86" i="3"/>
  <c r="P84" i="3"/>
  <c r="P83" i="3"/>
  <c r="P82" i="3"/>
  <c r="P81" i="3"/>
  <c r="P80" i="3"/>
  <c r="P95" i="3"/>
  <c r="P79" i="3"/>
  <c r="P78" i="3"/>
  <c r="P77" i="3"/>
  <c r="P76" i="3"/>
  <c r="P72" i="3"/>
  <c r="P71" i="3"/>
  <c r="P70" i="3"/>
  <c r="P69" i="3"/>
  <c r="P48" i="3"/>
  <c r="P50" i="3"/>
  <c r="P49" i="3"/>
  <c r="P47" i="3"/>
  <c r="P46" i="3"/>
  <c r="P45" i="3"/>
  <c r="P44" i="3"/>
  <c r="P38" i="3"/>
  <c r="P43" i="3"/>
  <c r="P39" i="3"/>
  <c r="P41" i="3"/>
  <c r="P40" i="3"/>
  <c r="P30" i="3"/>
  <c r="P29" i="3"/>
  <c r="P28" i="3"/>
  <c r="P21" i="3"/>
  <c r="P27" i="3"/>
  <c r="P26" i="3"/>
  <c r="P25" i="3"/>
  <c r="P20" i="3"/>
  <c r="P24" i="3"/>
  <c r="P23" i="3"/>
  <c r="P22" i="3"/>
  <c r="P19" i="3"/>
  <c r="P18" i="3"/>
  <c r="P17" i="3"/>
  <c r="P16" i="3"/>
  <c r="P15" i="3"/>
  <c r="P5" i="3"/>
  <c r="P6" i="3"/>
  <c r="P7" i="3"/>
  <c r="P10" i="3"/>
  <c r="P8" i="3"/>
  <c r="P11" i="3"/>
  <c r="P9" i="3"/>
  <c r="P4" i="3"/>
  <c r="AD171" i="3" l="1"/>
  <c r="AD170" i="3"/>
  <c r="AD169" i="3"/>
  <c r="AD166" i="3"/>
  <c r="AD167" i="3"/>
  <c r="AD168" i="3"/>
  <c r="AD172" i="3"/>
  <c r="AD173" i="3"/>
  <c r="R102" i="3" l="1"/>
  <c r="R92" i="3"/>
  <c r="R75" i="3"/>
  <c r="R73" i="3"/>
  <c r="R82" i="3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G126" i="25"/>
  <c r="G127" i="25"/>
  <c r="G128" i="25"/>
  <c r="G129" i="25"/>
  <c r="G130" i="25"/>
  <c r="G131" i="25"/>
  <c r="G132" i="25"/>
  <c r="G133" i="25"/>
  <c r="G134" i="25"/>
  <c r="G135" i="25"/>
  <c r="G136" i="25"/>
  <c r="G137" i="25"/>
  <c r="G138" i="25"/>
  <c r="G139" i="25"/>
  <c r="G140" i="25"/>
  <c r="G141" i="25"/>
  <c r="G142" i="25"/>
  <c r="G143" i="25"/>
  <c r="G144" i="25"/>
  <c r="G145" i="25"/>
  <c r="G146" i="25"/>
  <c r="G147" i="25"/>
  <c r="G148" i="25"/>
  <c r="G149" i="25"/>
  <c r="G150" i="25"/>
  <c r="G151" i="25"/>
  <c r="G152" i="25"/>
  <c r="G153" i="25"/>
  <c r="G154" i="25"/>
  <c r="G155" i="25"/>
  <c r="G156" i="25"/>
  <c r="G157" i="25"/>
  <c r="G158" i="25"/>
  <c r="G159" i="25"/>
  <c r="G160" i="25"/>
  <c r="G161" i="25"/>
  <c r="G162" i="25"/>
  <c r="G163" i="25"/>
  <c r="G164" i="25"/>
  <c r="G165" i="25"/>
  <c r="G166" i="25"/>
  <c r="G167" i="25"/>
  <c r="G168" i="25"/>
  <c r="G169" i="25"/>
  <c r="G170" i="25"/>
  <c r="G171" i="25"/>
  <c r="G172" i="25"/>
  <c r="G173" i="25"/>
  <c r="G174" i="25"/>
  <c r="G175" i="25"/>
  <c r="G176" i="25"/>
  <c r="G177" i="25"/>
  <c r="G178" i="25"/>
  <c r="G179" i="25"/>
  <c r="G180" i="25"/>
  <c r="G181" i="25"/>
  <c r="G182" i="25"/>
  <c r="G183" i="25"/>
  <c r="G184" i="25"/>
  <c r="G185" i="25"/>
  <c r="G186" i="25"/>
  <c r="G187" i="25"/>
  <c r="G188" i="25"/>
  <c r="G189" i="25"/>
  <c r="G190" i="25"/>
  <c r="G191" i="25"/>
  <c r="G192" i="25"/>
  <c r="G193" i="25"/>
  <c r="G194" i="25"/>
  <c r="G195" i="25"/>
  <c r="G196" i="25"/>
  <c r="G197" i="25"/>
  <c r="G198" i="25"/>
  <c r="G199" i="25"/>
  <c r="G200" i="25"/>
  <c r="G201" i="25"/>
  <c r="G202" i="25"/>
  <c r="G203" i="25"/>
  <c r="G204" i="25"/>
  <c r="G205" i="25"/>
  <c r="G206" i="25"/>
  <c r="G207" i="25"/>
  <c r="G208" i="25"/>
  <c r="G209" i="25"/>
  <c r="G210" i="25"/>
  <c r="G211" i="25"/>
  <c r="G212" i="25"/>
  <c r="G213" i="25"/>
  <c r="G214" i="25"/>
  <c r="G215" i="25"/>
  <c r="G216" i="25"/>
  <c r="G217" i="25"/>
  <c r="G218" i="25"/>
  <c r="G219" i="25"/>
  <c r="G220" i="25"/>
  <c r="G221" i="25"/>
  <c r="G222" i="25"/>
  <c r="G223" i="25"/>
  <c r="G224" i="25"/>
  <c r="G225" i="25"/>
  <c r="G226" i="25"/>
  <c r="G227" i="25"/>
  <c r="G228" i="25"/>
  <c r="G229" i="25"/>
  <c r="G230" i="25"/>
  <c r="G231" i="25"/>
  <c r="G232" i="25"/>
  <c r="G233" i="25"/>
  <c r="G234" i="25"/>
  <c r="G235" i="25"/>
  <c r="G236" i="25"/>
  <c r="G237" i="25"/>
  <c r="G238" i="25"/>
  <c r="G239" i="25"/>
  <c r="G240" i="25"/>
  <c r="G241" i="25"/>
  <c r="G242" i="25"/>
  <c r="G243" i="25"/>
  <c r="G244" i="25"/>
  <c r="G245" i="25"/>
  <c r="G246" i="25"/>
  <c r="G247" i="25"/>
  <c r="G248" i="25"/>
  <c r="G249" i="25"/>
  <c r="G250" i="25"/>
  <c r="G251" i="25"/>
  <c r="G252" i="25"/>
  <c r="G253" i="25"/>
  <c r="G254" i="25"/>
  <c r="G255" i="25"/>
  <c r="G256" i="25"/>
  <c r="G257" i="25"/>
  <c r="G258" i="25"/>
  <c r="G259" i="25"/>
  <c r="G260" i="25"/>
  <c r="G261" i="25"/>
  <c r="G262" i="25"/>
  <c r="G263" i="25"/>
  <c r="G264" i="25"/>
  <c r="G265" i="25"/>
  <c r="G266" i="25"/>
  <c r="G267" i="25"/>
  <c r="G268" i="25"/>
  <c r="G269" i="25"/>
  <c r="G270" i="25"/>
  <c r="G271" i="25"/>
  <c r="G272" i="25"/>
  <c r="G273" i="25"/>
  <c r="G274" i="25"/>
  <c r="G275" i="25"/>
  <c r="G276" i="25"/>
  <c r="G277" i="25"/>
  <c r="G278" i="25"/>
  <c r="G279" i="25"/>
  <c r="G280" i="25"/>
  <c r="G281" i="25"/>
  <c r="G282" i="25"/>
  <c r="G283" i="25"/>
  <c r="G284" i="25"/>
  <c r="G285" i="25"/>
  <c r="G286" i="25"/>
  <c r="G287" i="25"/>
  <c r="G288" i="25"/>
  <c r="G289" i="25"/>
  <c r="G290" i="25"/>
  <c r="G291" i="25"/>
  <c r="G292" i="25"/>
  <c r="G293" i="25"/>
  <c r="G294" i="25"/>
  <c r="G295" i="25"/>
  <c r="G296" i="25"/>
  <c r="G297" i="25"/>
  <c r="G298" i="25"/>
  <c r="G299" i="25"/>
  <c r="G300" i="25"/>
  <c r="G301" i="25"/>
  <c r="G302" i="25"/>
  <c r="G303" i="25"/>
  <c r="G304" i="25"/>
  <c r="G305" i="25"/>
  <c r="G306" i="25"/>
  <c r="G307" i="25"/>
  <c r="G308" i="25"/>
  <c r="G309" i="25"/>
  <c r="G310" i="25"/>
  <c r="G311" i="25"/>
  <c r="G312" i="25"/>
  <c r="G313" i="25"/>
  <c r="G314" i="25"/>
  <c r="G315" i="25"/>
  <c r="G316" i="25"/>
  <c r="G317" i="25"/>
  <c r="G318" i="25"/>
  <c r="G319" i="25"/>
  <c r="G320" i="25"/>
  <c r="G321" i="25"/>
  <c r="G322" i="25"/>
  <c r="G323" i="25"/>
  <c r="G324" i="25"/>
  <c r="G325" i="25"/>
  <c r="G326" i="25"/>
  <c r="G327" i="25"/>
  <c r="G328" i="25"/>
  <c r="G329" i="25"/>
  <c r="G330" i="25"/>
  <c r="G331" i="25"/>
  <c r="G332" i="25"/>
  <c r="G333" i="25"/>
  <c r="G334" i="25"/>
  <c r="G335" i="25"/>
  <c r="G336" i="25"/>
  <c r="G337" i="25"/>
  <c r="G338" i="25"/>
  <c r="G339" i="25"/>
  <c r="G340" i="25"/>
  <c r="G341" i="25"/>
  <c r="G342" i="25"/>
  <c r="G343" i="25"/>
  <c r="G344" i="25"/>
  <c r="G345" i="25"/>
  <c r="G346" i="25"/>
  <c r="G347" i="25"/>
  <c r="G348" i="25"/>
  <c r="G349" i="25"/>
  <c r="G350" i="25"/>
  <c r="G351" i="25"/>
  <c r="G352" i="25"/>
  <c r="G353" i="25"/>
  <c r="G354" i="25"/>
  <c r="G355" i="25"/>
  <c r="G356" i="25"/>
  <c r="G357" i="25"/>
  <c r="G358" i="25"/>
  <c r="G359" i="25"/>
  <c r="G360" i="25"/>
  <c r="G361" i="25"/>
  <c r="G362" i="25"/>
  <c r="G363" i="25"/>
  <c r="G364" i="25"/>
  <c r="G365" i="25"/>
  <c r="G366" i="25"/>
  <c r="G367" i="25"/>
  <c r="G368" i="25"/>
  <c r="G369" i="25"/>
  <c r="G370" i="25"/>
  <c r="G371" i="25"/>
  <c r="G372" i="25"/>
  <c r="G373" i="25"/>
  <c r="G374" i="25"/>
  <c r="G375" i="25"/>
  <c r="G376" i="25"/>
  <c r="G377" i="25"/>
  <c r="G378" i="25"/>
  <c r="G379" i="25"/>
  <c r="G380" i="25"/>
  <c r="G381" i="25"/>
  <c r="G382" i="25"/>
  <c r="G383" i="25"/>
  <c r="G384" i="25"/>
  <c r="G385" i="25"/>
  <c r="G386" i="25"/>
  <c r="G387" i="25"/>
  <c r="G388" i="25"/>
  <c r="G389" i="25"/>
  <c r="G390" i="25"/>
  <c r="G391" i="25"/>
  <c r="G392" i="25"/>
  <c r="G393" i="25"/>
  <c r="G394" i="25"/>
  <c r="G395" i="25"/>
  <c r="G396" i="25"/>
  <c r="G397" i="25"/>
  <c r="G398" i="25"/>
  <c r="G399" i="25"/>
  <c r="G400" i="25"/>
  <c r="G401" i="25"/>
  <c r="G402" i="25"/>
  <c r="G403" i="25"/>
  <c r="G404" i="25"/>
  <c r="G405" i="25"/>
  <c r="G406" i="25"/>
  <c r="G407" i="25"/>
  <c r="G408" i="25"/>
  <c r="G409" i="25"/>
  <c r="G410" i="25"/>
  <c r="G411" i="25"/>
  <c r="G412" i="25"/>
  <c r="G413" i="25"/>
  <c r="G414" i="25"/>
  <c r="G415" i="25"/>
  <c r="G416" i="25"/>
  <c r="G417" i="25"/>
  <c r="G418" i="25"/>
  <c r="G419" i="25"/>
  <c r="G420" i="25"/>
  <c r="G421" i="25"/>
  <c r="G422" i="25"/>
  <c r="G423" i="25"/>
  <c r="G424" i="25"/>
  <c r="G425" i="25"/>
  <c r="G426" i="25"/>
  <c r="G427" i="25"/>
  <c r="G428" i="25"/>
  <c r="G429" i="25"/>
  <c r="G430" i="25"/>
  <c r="G431" i="25"/>
  <c r="G432" i="25"/>
  <c r="G433" i="25"/>
  <c r="G434" i="25"/>
  <c r="G435" i="25"/>
  <c r="G436" i="25"/>
  <c r="G437" i="25"/>
  <c r="G438" i="25"/>
  <c r="G439" i="25"/>
  <c r="G440" i="25"/>
  <c r="G441" i="25"/>
  <c r="G442" i="25"/>
  <c r="G443" i="25"/>
  <c r="G2" i="25"/>
  <c r="P36" i="3" l="1"/>
  <c r="W36" i="3" s="1"/>
  <c r="P68" i="3"/>
  <c r="W68" i="3" s="1"/>
  <c r="P107" i="3"/>
  <c r="W107" i="3" s="1"/>
  <c r="P139" i="3"/>
  <c r="W139" i="3" s="1"/>
  <c r="P132" i="3"/>
  <c r="W132" i="3" s="1"/>
  <c r="P160" i="3"/>
  <c r="W160" i="3" s="1"/>
  <c r="C95" i="23"/>
  <c r="G371" i="24"/>
  <c r="G370" i="24"/>
  <c r="G369" i="24"/>
  <c r="G368" i="24"/>
  <c r="G367" i="24"/>
  <c r="G366" i="24"/>
  <c r="G365" i="24"/>
  <c r="G364" i="24"/>
  <c r="G363" i="24"/>
  <c r="G362" i="24"/>
  <c r="G361" i="24"/>
  <c r="G360" i="24"/>
  <c r="G359" i="24"/>
  <c r="G358" i="24"/>
  <c r="G357" i="24"/>
  <c r="G356" i="24"/>
  <c r="G355" i="24"/>
  <c r="G354" i="24"/>
  <c r="G353" i="24"/>
  <c r="G352" i="24"/>
  <c r="G351" i="24"/>
  <c r="G350" i="24"/>
  <c r="G349" i="24"/>
  <c r="G348" i="24"/>
  <c r="G347" i="24"/>
  <c r="G346" i="24"/>
  <c r="G345" i="24"/>
  <c r="G344" i="24"/>
  <c r="G343" i="24"/>
  <c r="G342" i="24"/>
  <c r="G341" i="24"/>
  <c r="G340" i="24"/>
  <c r="G339" i="24"/>
  <c r="G338" i="24"/>
  <c r="G337" i="24"/>
  <c r="G336" i="24"/>
  <c r="G335" i="24"/>
  <c r="G334" i="24"/>
  <c r="G333" i="24"/>
  <c r="G332" i="24"/>
  <c r="G331" i="24"/>
  <c r="G330" i="24"/>
  <c r="G329" i="24"/>
  <c r="G328" i="24"/>
  <c r="G327" i="24"/>
  <c r="G326" i="24"/>
  <c r="G325" i="24"/>
  <c r="G324" i="24"/>
  <c r="G323" i="24"/>
  <c r="G322" i="24"/>
  <c r="G321" i="24"/>
  <c r="G320" i="24"/>
  <c r="G319" i="24"/>
  <c r="G318" i="24"/>
  <c r="G317" i="24"/>
  <c r="G316" i="24"/>
  <c r="G315" i="24"/>
  <c r="G314" i="24"/>
  <c r="G313" i="24"/>
  <c r="G312" i="24"/>
  <c r="G311" i="24"/>
  <c r="G310" i="24"/>
  <c r="G309" i="24"/>
  <c r="G308" i="24"/>
  <c r="G307" i="24"/>
  <c r="G306" i="24"/>
  <c r="G305" i="24"/>
  <c r="G304" i="24"/>
  <c r="G303" i="24"/>
  <c r="G302" i="24"/>
  <c r="G301" i="24"/>
  <c r="G300" i="24"/>
  <c r="G299" i="24"/>
  <c r="G298" i="24"/>
  <c r="G297" i="24"/>
  <c r="G296" i="24"/>
  <c r="G295" i="24"/>
  <c r="G294" i="24"/>
  <c r="G293" i="24"/>
  <c r="G292" i="24"/>
  <c r="G291" i="24"/>
  <c r="G290" i="24"/>
  <c r="G289" i="24"/>
  <c r="G288" i="24"/>
  <c r="G287" i="24"/>
  <c r="G286" i="24"/>
  <c r="G285" i="24"/>
  <c r="G284" i="24"/>
  <c r="G283" i="24"/>
  <c r="G282" i="24"/>
  <c r="G281" i="24"/>
  <c r="G280" i="24"/>
  <c r="G279" i="24"/>
  <c r="G278" i="24"/>
  <c r="G277" i="24"/>
  <c r="G276" i="24"/>
  <c r="G275" i="24"/>
  <c r="G274" i="24"/>
  <c r="G273" i="24"/>
  <c r="G272" i="24"/>
  <c r="G271" i="24"/>
  <c r="G270" i="24"/>
  <c r="G269" i="24"/>
  <c r="G268" i="24"/>
  <c r="G267" i="24"/>
  <c r="G266" i="24"/>
  <c r="G265" i="24"/>
  <c r="G264" i="24"/>
  <c r="G263" i="24"/>
  <c r="G262" i="24"/>
  <c r="G261" i="24"/>
  <c r="G260" i="24"/>
  <c r="G259" i="24"/>
  <c r="G258" i="24"/>
  <c r="G257" i="24"/>
  <c r="G256" i="24"/>
  <c r="G255" i="24"/>
  <c r="G254" i="24"/>
  <c r="G253" i="24"/>
  <c r="G252" i="24"/>
  <c r="G251" i="24"/>
  <c r="G250" i="24"/>
  <c r="G249" i="24"/>
  <c r="G248" i="24"/>
  <c r="G247" i="24"/>
  <c r="G246" i="24"/>
  <c r="G245" i="24"/>
  <c r="G244" i="24"/>
  <c r="G243" i="24"/>
  <c r="G242" i="24"/>
  <c r="G241" i="24"/>
  <c r="G240" i="24"/>
  <c r="G239" i="24"/>
  <c r="G238" i="24"/>
  <c r="G237" i="24"/>
  <c r="G236" i="24"/>
  <c r="G235" i="24"/>
  <c r="G234" i="24"/>
  <c r="G233" i="24"/>
  <c r="G232" i="24"/>
  <c r="G231" i="24"/>
  <c r="G230" i="24"/>
  <c r="G229" i="24"/>
  <c r="G228" i="24"/>
  <c r="G227" i="24"/>
  <c r="G226" i="24"/>
  <c r="G225" i="24"/>
  <c r="G224" i="24"/>
  <c r="G223" i="24"/>
  <c r="G222" i="24"/>
  <c r="G221" i="24"/>
  <c r="G220" i="24"/>
  <c r="G219" i="24"/>
  <c r="G218" i="24"/>
  <c r="G217" i="24"/>
  <c r="G216" i="24"/>
  <c r="G215" i="24"/>
  <c r="G214" i="24"/>
  <c r="G213" i="24"/>
  <c r="G212" i="24"/>
  <c r="G211" i="24"/>
  <c r="G210" i="24"/>
  <c r="G209" i="24"/>
  <c r="G208" i="24"/>
  <c r="G207" i="24"/>
  <c r="G206" i="24"/>
  <c r="G205" i="24"/>
  <c r="G204" i="24"/>
  <c r="G203" i="24"/>
  <c r="G202" i="24"/>
  <c r="G201" i="24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G121" i="24"/>
  <c r="G120" i="24"/>
  <c r="G119" i="24"/>
  <c r="G118" i="24"/>
  <c r="G117" i="24"/>
  <c r="G116" i="24"/>
  <c r="G115" i="24"/>
  <c r="G114" i="24"/>
  <c r="G113" i="24"/>
  <c r="G112" i="24"/>
  <c r="G111" i="24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G4" i="24"/>
  <c r="G3" i="24"/>
  <c r="G2" i="24"/>
  <c r="C85" i="23"/>
  <c r="C81" i="23"/>
  <c r="C64" i="23"/>
  <c r="C38" i="23"/>
  <c r="C29" i="23"/>
  <c r="C12" i="23"/>
  <c r="C4" i="23"/>
  <c r="G3" i="21" l="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58" i="21"/>
  <c r="G259" i="21"/>
  <c r="G260" i="21"/>
  <c r="G261" i="21"/>
  <c r="G262" i="21"/>
  <c r="G263" i="21"/>
  <c r="G264" i="21"/>
  <c r="G265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94" i="21"/>
  <c r="G295" i="21"/>
  <c r="G296" i="21"/>
  <c r="G297" i="21"/>
  <c r="G298" i="21"/>
  <c r="G299" i="21"/>
  <c r="G300" i="21"/>
  <c r="G301" i="21"/>
  <c r="G302" i="21"/>
  <c r="G303" i="21"/>
  <c r="G304" i="21"/>
  <c r="G305" i="21"/>
  <c r="G306" i="21"/>
  <c r="G307" i="21"/>
  <c r="G308" i="21"/>
  <c r="G309" i="21"/>
  <c r="G310" i="21"/>
  <c r="G311" i="21"/>
  <c r="G312" i="21"/>
  <c r="G313" i="21"/>
  <c r="G314" i="21"/>
  <c r="G315" i="21"/>
  <c r="G316" i="21"/>
  <c r="G317" i="21"/>
  <c r="G318" i="21"/>
  <c r="G319" i="21"/>
  <c r="G320" i="21"/>
  <c r="G321" i="21"/>
  <c r="G322" i="21"/>
  <c r="G323" i="21"/>
  <c r="G324" i="21"/>
  <c r="G325" i="21"/>
  <c r="G326" i="21"/>
  <c r="G327" i="21"/>
  <c r="G328" i="21"/>
  <c r="G329" i="21"/>
  <c r="G330" i="21"/>
  <c r="G331" i="21"/>
  <c r="G332" i="21"/>
  <c r="G333" i="21"/>
  <c r="G334" i="21"/>
  <c r="G335" i="21"/>
  <c r="G336" i="21"/>
  <c r="G337" i="21"/>
  <c r="G338" i="21"/>
  <c r="G339" i="21"/>
  <c r="G340" i="21"/>
  <c r="G341" i="21"/>
  <c r="G342" i="21"/>
  <c r="G343" i="21"/>
  <c r="G344" i="21"/>
  <c r="G345" i="21"/>
  <c r="G346" i="21"/>
  <c r="G347" i="21"/>
  <c r="G348" i="21"/>
  <c r="G349" i="21"/>
  <c r="G350" i="21"/>
  <c r="G2" i="21"/>
  <c r="Q144" i="3" l="1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" i="15"/>
  <c r="G153" i="12" l="1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99" i="12"/>
  <c r="G100" i="12"/>
  <c r="G101" i="12"/>
  <c r="G102" i="12"/>
  <c r="G103" i="12"/>
  <c r="G92" i="12"/>
  <c r="G93" i="12"/>
  <c r="G94" i="12"/>
  <c r="G95" i="12"/>
  <c r="G96" i="12"/>
  <c r="G97" i="12"/>
  <c r="G98" i="12"/>
  <c r="G89" i="12"/>
  <c r="G90" i="12"/>
  <c r="G91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65" i="12"/>
  <c r="G66" i="12"/>
  <c r="G67" i="12"/>
  <c r="G68" i="12"/>
  <c r="G69" i="12"/>
  <c r="G70" i="12"/>
  <c r="G71" i="12"/>
  <c r="G72" i="12"/>
  <c r="G73" i="12"/>
  <c r="G74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43" i="12"/>
  <c r="G44" i="12"/>
  <c r="G45" i="12"/>
  <c r="G46" i="12"/>
  <c r="G40" i="12"/>
  <c r="G41" i="12"/>
  <c r="G42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24" i="12"/>
  <c r="G25" i="12"/>
  <c r="G23" i="12"/>
  <c r="G22" i="12"/>
  <c r="G21" i="12"/>
  <c r="G16" i="12"/>
  <c r="G17" i="12"/>
  <c r="G18" i="12"/>
  <c r="G19" i="12"/>
  <c r="G20" i="12"/>
  <c r="G12" i="12"/>
  <c r="G13" i="12"/>
  <c r="G14" i="12"/>
  <c r="G15" i="12"/>
  <c r="G2" i="12"/>
  <c r="G3" i="12"/>
  <c r="G4" i="12"/>
  <c r="G5" i="12"/>
  <c r="G6" i="12"/>
  <c r="G7" i="12"/>
  <c r="G8" i="12"/>
  <c r="G9" i="12"/>
  <c r="G10" i="12"/>
  <c r="G11" i="12"/>
  <c r="G152" i="12"/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2" i="10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2" i="8"/>
  <c r="C17" i="9"/>
  <c r="C9" i="9"/>
  <c r="C36" i="9"/>
  <c r="C4" i="9"/>
  <c r="C21" i="9"/>
  <c r="C47" i="9"/>
  <c r="C54" i="9" l="1"/>
  <c r="Q159" i="3"/>
  <c r="Q158" i="3"/>
  <c r="Q150" i="3"/>
  <c r="Q151" i="3"/>
  <c r="Q141" i="3"/>
  <c r="Q149" i="3"/>
  <c r="Q147" i="3"/>
  <c r="Q157" i="3"/>
  <c r="Q142" i="3"/>
  <c r="Q148" i="3"/>
  <c r="Q140" i="3"/>
  <c r="Q137" i="3"/>
  <c r="Q136" i="3"/>
  <c r="Q127" i="3"/>
  <c r="Q125" i="3"/>
  <c r="Q116" i="3"/>
  <c r="Q109" i="3"/>
  <c r="Q115" i="3"/>
  <c r="Q114" i="3"/>
  <c r="Q113" i="3"/>
  <c r="Q108" i="3"/>
  <c r="Q80" i="3"/>
  <c r="Q95" i="3"/>
  <c r="Q88" i="3"/>
  <c r="Q74" i="3"/>
  <c r="Q69" i="3"/>
  <c r="Q65" i="3"/>
  <c r="Q59" i="3"/>
  <c r="Q51" i="3"/>
  <c r="Q41" i="3"/>
  <c r="Q53" i="3"/>
  <c r="Q46" i="3"/>
  <c r="Q63" i="3"/>
  <c r="Q39" i="3"/>
  <c r="Q38" i="3"/>
  <c r="Q24" i="3"/>
  <c r="Q23" i="3"/>
  <c r="Q32" i="3"/>
  <c r="Q16" i="3"/>
  <c r="Q15" i="3"/>
  <c r="Q156" i="3"/>
  <c r="Q155" i="3"/>
  <c r="Q152" i="3"/>
  <c r="Q154" i="3"/>
  <c r="Q153" i="3"/>
  <c r="Q145" i="3"/>
  <c r="Q143" i="3"/>
  <c r="Q146" i="3"/>
  <c r="Q134" i="3"/>
  <c r="Q133" i="3"/>
  <c r="Q135" i="3"/>
  <c r="Q138" i="3"/>
  <c r="Q112" i="3"/>
  <c r="Q131" i="3"/>
  <c r="Q130" i="3"/>
  <c r="Q119" i="3"/>
  <c r="Q123" i="3"/>
  <c r="Q120" i="3"/>
  <c r="Q128" i="3"/>
  <c r="Q111" i="3"/>
  <c r="Q126" i="3"/>
  <c r="Q110" i="3"/>
  <c r="Q122" i="3"/>
  <c r="Q124" i="3"/>
  <c r="Q117" i="3"/>
  <c r="Q129" i="3"/>
  <c r="Q121" i="3"/>
  <c r="Q118" i="3"/>
  <c r="Q106" i="3"/>
  <c r="Q104" i="3"/>
  <c r="Q102" i="3"/>
  <c r="Q101" i="3"/>
  <c r="Q94" i="3"/>
  <c r="Q105" i="3"/>
  <c r="Q103" i="3"/>
  <c r="Q87" i="3"/>
  <c r="Q93" i="3"/>
  <c r="Q91" i="3"/>
  <c r="Q98" i="3"/>
  <c r="Q90" i="3"/>
  <c r="Q71" i="3"/>
  <c r="Q99" i="3"/>
  <c r="Q100" i="3"/>
  <c r="Q70" i="3"/>
  <c r="Q92" i="3"/>
  <c r="Q85" i="3"/>
  <c r="Q82" i="3"/>
  <c r="Q84" i="3"/>
  <c r="Q83" i="3"/>
  <c r="Q81" i="3"/>
  <c r="Q96" i="3"/>
  <c r="Q79" i="3"/>
  <c r="Q97" i="3"/>
  <c r="Q78" i="3"/>
  <c r="Q76" i="3"/>
  <c r="Q77" i="3"/>
  <c r="Q75" i="3"/>
  <c r="Q89" i="3"/>
  <c r="Q73" i="3"/>
  <c r="Q72" i="3"/>
  <c r="Q86" i="3"/>
  <c r="Q42" i="3"/>
  <c r="Q67" i="3"/>
  <c r="Q66" i="3"/>
  <c r="Q64" i="3"/>
  <c r="Q62" i="3"/>
  <c r="Q61" i="3"/>
  <c r="Q58" i="3"/>
  <c r="Q54" i="3"/>
  <c r="Q52" i="3"/>
  <c r="Q57" i="3"/>
  <c r="Q48" i="3"/>
  <c r="Q56" i="3"/>
  <c r="Q50" i="3"/>
  <c r="Q47" i="3"/>
  <c r="Q49" i="3"/>
  <c r="Q45" i="3"/>
  <c r="Q55" i="3"/>
  <c r="Q43" i="3"/>
  <c r="Q60" i="3"/>
  <c r="Q40" i="3"/>
  <c r="Q44" i="3"/>
  <c r="Q33" i="3"/>
  <c r="Q29" i="3"/>
  <c r="Q30" i="3"/>
  <c r="Q28" i="3"/>
  <c r="Q25" i="3"/>
  <c r="Q18" i="3"/>
  <c r="Q26" i="3"/>
  <c r="Q20" i="3"/>
  <c r="Q27" i="3"/>
  <c r="Q31" i="3"/>
  <c r="Q21" i="3"/>
  <c r="Q19" i="3"/>
  <c r="Q17" i="3"/>
  <c r="Q11" i="3"/>
  <c r="Q5" i="3"/>
  <c r="Q8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2" i="2"/>
  <c r="V173" i="3"/>
  <c r="U160" i="3"/>
  <c r="H160" i="3"/>
  <c r="F160" i="3"/>
  <c r="E160" i="3"/>
  <c r="V160" i="3" s="1"/>
  <c r="R159" i="3"/>
  <c r="O159" i="3"/>
  <c r="M159" i="3"/>
  <c r="K159" i="3"/>
  <c r="I159" i="3"/>
  <c r="G159" i="3"/>
  <c r="R158" i="3"/>
  <c r="O158" i="3"/>
  <c r="M158" i="3"/>
  <c r="K158" i="3"/>
  <c r="I158" i="3"/>
  <c r="G158" i="3"/>
  <c r="O150" i="3"/>
  <c r="M150" i="3"/>
  <c r="J150" i="3"/>
  <c r="K150" i="3" s="1"/>
  <c r="O156" i="3"/>
  <c r="M156" i="3"/>
  <c r="J156" i="3"/>
  <c r="R156" i="3" s="1"/>
  <c r="O155" i="3"/>
  <c r="L155" i="3"/>
  <c r="M155" i="3" s="1"/>
  <c r="J155" i="3"/>
  <c r="I155" i="3"/>
  <c r="G155" i="3"/>
  <c r="O151" i="3"/>
  <c r="L151" i="3"/>
  <c r="M151" i="3" s="1"/>
  <c r="J151" i="3"/>
  <c r="I151" i="3"/>
  <c r="G151" i="3"/>
  <c r="O141" i="3"/>
  <c r="M141" i="3"/>
  <c r="J141" i="3"/>
  <c r="R141" i="3" s="1"/>
  <c r="I141" i="3"/>
  <c r="G141" i="3"/>
  <c r="N152" i="3"/>
  <c r="O152" i="3" s="1"/>
  <c r="L152" i="3"/>
  <c r="M152" i="3" s="1"/>
  <c r="J152" i="3"/>
  <c r="I152" i="3"/>
  <c r="G152" i="3"/>
  <c r="N154" i="3"/>
  <c r="O154" i="3" s="1"/>
  <c r="M154" i="3"/>
  <c r="J154" i="3"/>
  <c r="I154" i="3"/>
  <c r="G154" i="3"/>
  <c r="O149" i="3"/>
  <c r="L149" i="3"/>
  <c r="M149" i="3" s="1"/>
  <c r="J149" i="3"/>
  <c r="I149" i="3"/>
  <c r="G149" i="3"/>
  <c r="N147" i="3"/>
  <c r="O147" i="3" s="1"/>
  <c r="L147" i="3"/>
  <c r="M147" i="3" s="1"/>
  <c r="J147" i="3"/>
  <c r="I147" i="3"/>
  <c r="G147" i="3"/>
  <c r="N153" i="3"/>
  <c r="O153" i="3" s="1"/>
  <c r="L153" i="3"/>
  <c r="M153" i="3" s="1"/>
  <c r="J153" i="3"/>
  <c r="K153" i="3" s="1"/>
  <c r="I153" i="3"/>
  <c r="G153" i="3"/>
  <c r="N145" i="3"/>
  <c r="O145" i="3" s="1"/>
  <c r="L145" i="3"/>
  <c r="N157" i="3"/>
  <c r="M157" i="3"/>
  <c r="J157" i="3"/>
  <c r="K157" i="3" s="1"/>
  <c r="I157" i="3"/>
  <c r="G157" i="3"/>
  <c r="O142" i="3"/>
  <c r="L142" i="3"/>
  <c r="J142" i="3"/>
  <c r="K142" i="3" s="1"/>
  <c r="I142" i="3"/>
  <c r="G142" i="3"/>
  <c r="N143" i="3"/>
  <c r="O143" i="3" s="1"/>
  <c r="L143" i="3"/>
  <c r="M143" i="3" s="1"/>
  <c r="J143" i="3"/>
  <c r="I143" i="3"/>
  <c r="G143" i="3"/>
  <c r="O146" i="3"/>
  <c r="L146" i="3"/>
  <c r="J146" i="3"/>
  <c r="I146" i="3"/>
  <c r="G146" i="3"/>
  <c r="R148" i="3"/>
  <c r="O148" i="3"/>
  <c r="M148" i="3"/>
  <c r="K148" i="3"/>
  <c r="I148" i="3"/>
  <c r="G148" i="3"/>
  <c r="N140" i="3"/>
  <c r="M140" i="3"/>
  <c r="K140" i="3"/>
  <c r="I140" i="3"/>
  <c r="G140" i="3"/>
  <c r="U139" i="3"/>
  <c r="H139" i="3"/>
  <c r="F139" i="3"/>
  <c r="E139" i="3"/>
  <c r="V139" i="3" s="1"/>
  <c r="O134" i="3"/>
  <c r="L134" i="3"/>
  <c r="M134" i="3" s="1"/>
  <c r="J134" i="3"/>
  <c r="I134" i="3"/>
  <c r="G134" i="3"/>
  <c r="N133" i="3"/>
  <c r="O133" i="3" s="1"/>
  <c r="L133" i="3"/>
  <c r="M133" i="3" s="1"/>
  <c r="J133" i="3"/>
  <c r="K133" i="3" s="1"/>
  <c r="I133" i="3"/>
  <c r="G133" i="3"/>
  <c r="N137" i="3"/>
  <c r="O137" i="3" s="1"/>
  <c r="L137" i="3"/>
  <c r="J137" i="3"/>
  <c r="K137" i="3" s="1"/>
  <c r="I137" i="3"/>
  <c r="G137" i="3"/>
  <c r="N136" i="3"/>
  <c r="O136" i="3" s="1"/>
  <c r="L136" i="3"/>
  <c r="M136" i="3" s="1"/>
  <c r="J136" i="3"/>
  <c r="I136" i="3"/>
  <c r="G136" i="3"/>
  <c r="N135" i="3"/>
  <c r="O135" i="3" s="1"/>
  <c r="L135" i="3"/>
  <c r="J135" i="3"/>
  <c r="I135" i="3"/>
  <c r="G135" i="3"/>
  <c r="N138" i="3"/>
  <c r="M138" i="3"/>
  <c r="J138" i="3"/>
  <c r="I138" i="3"/>
  <c r="G138" i="3"/>
  <c r="U132" i="3"/>
  <c r="H132" i="3"/>
  <c r="F132" i="3"/>
  <c r="E132" i="3"/>
  <c r="V132" i="3" s="1"/>
  <c r="R112" i="3"/>
  <c r="O112" i="3"/>
  <c r="M112" i="3"/>
  <c r="R131" i="3"/>
  <c r="O131" i="3"/>
  <c r="M131" i="3"/>
  <c r="O130" i="3"/>
  <c r="M130" i="3"/>
  <c r="J130" i="3"/>
  <c r="R130" i="3" s="1"/>
  <c r="O127" i="3"/>
  <c r="L127" i="3"/>
  <c r="M127" i="3" s="1"/>
  <c r="J127" i="3"/>
  <c r="I127" i="3"/>
  <c r="G127" i="3"/>
  <c r="O119" i="3"/>
  <c r="L119" i="3"/>
  <c r="M119" i="3" s="1"/>
  <c r="J119" i="3"/>
  <c r="I119" i="3"/>
  <c r="G119" i="3"/>
  <c r="N123" i="3"/>
  <c r="O123" i="3" s="1"/>
  <c r="L123" i="3"/>
  <c r="M123" i="3" s="1"/>
  <c r="J123" i="3"/>
  <c r="K123" i="3" s="1"/>
  <c r="I123" i="3"/>
  <c r="G123" i="3"/>
  <c r="N120" i="3"/>
  <c r="O120" i="3" s="1"/>
  <c r="L120" i="3"/>
  <c r="M120" i="3" s="1"/>
  <c r="K120" i="3"/>
  <c r="I120" i="3"/>
  <c r="G120" i="3"/>
  <c r="N125" i="3"/>
  <c r="O125" i="3" s="1"/>
  <c r="L125" i="3"/>
  <c r="M125" i="3" s="1"/>
  <c r="J125" i="3"/>
  <c r="K125" i="3" s="1"/>
  <c r="I125" i="3"/>
  <c r="G125" i="3"/>
  <c r="N128" i="3"/>
  <c r="O128" i="3" s="1"/>
  <c r="L128" i="3"/>
  <c r="J128" i="3"/>
  <c r="K128" i="3" s="1"/>
  <c r="I128" i="3"/>
  <c r="G128" i="3"/>
  <c r="N111" i="3"/>
  <c r="O111" i="3" s="1"/>
  <c r="L111" i="3"/>
  <c r="M111" i="3" s="1"/>
  <c r="J111" i="3"/>
  <c r="N126" i="3"/>
  <c r="O126" i="3" s="1"/>
  <c r="L126" i="3"/>
  <c r="M126" i="3" s="1"/>
  <c r="J126" i="3"/>
  <c r="K126" i="3" s="1"/>
  <c r="I126" i="3"/>
  <c r="G126" i="3"/>
  <c r="N116" i="3"/>
  <c r="O116" i="3" s="1"/>
  <c r="L116" i="3"/>
  <c r="M116" i="3" s="1"/>
  <c r="J116" i="3"/>
  <c r="I116" i="3"/>
  <c r="G116" i="3"/>
  <c r="N110" i="3"/>
  <c r="O110" i="3" s="1"/>
  <c r="L110" i="3"/>
  <c r="N122" i="3"/>
  <c r="O122" i="3" s="1"/>
  <c r="L122" i="3"/>
  <c r="M122" i="3" s="1"/>
  <c r="J122" i="3"/>
  <c r="K122" i="3" s="1"/>
  <c r="I122" i="3"/>
  <c r="G122" i="3"/>
  <c r="N124" i="3"/>
  <c r="O124" i="3" s="1"/>
  <c r="L124" i="3"/>
  <c r="J124" i="3"/>
  <c r="K124" i="3" s="1"/>
  <c r="I124" i="3"/>
  <c r="G124" i="3"/>
  <c r="O109" i="3"/>
  <c r="M109" i="3"/>
  <c r="I109" i="3"/>
  <c r="G109" i="3"/>
  <c r="N115" i="3"/>
  <c r="O115" i="3" s="1"/>
  <c r="L115" i="3"/>
  <c r="M115" i="3" s="1"/>
  <c r="J115" i="3"/>
  <c r="I115" i="3"/>
  <c r="G115" i="3"/>
  <c r="N114" i="3"/>
  <c r="O114" i="3" s="1"/>
  <c r="L114" i="3"/>
  <c r="M114" i="3" s="1"/>
  <c r="J114" i="3"/>
  <c r="K114" i="3" s="1"/>
  <c r="I114" i="3"/>
  <c r="G114" i="3"/>
  <c r="N117" i="3"/>
  <c r="O117" i="3" s="1"/>
  <c r="L117" i="3"/>
  <c r="J117" i="3"/>
  <c r="K117" i="3" s="1"/>
  <c r="I117" i="3"/>
  <c r="G117" i="3"/>
  <c r="N113" i="3"/>
  <c r="O113" i="3" s="1"/>
  <c r="L113" i="3"/>
  <c r="N129" i="3"/>
  <c r="O129" i="3" s="1"/>
  <c r="L129" i="3"/>
  <c r="M129" i="3" s="1"/>
  <c r="N121" i="3"/>
  <c r="O121" i="3" s="1"/>
  <c r="L121" i="3"/>
  <c r="M121" i="3" s="1"/>
  <c r="J121" i="3"/>
  <c r="K121" i="3" s="1"/>
  <c r="N118" i="3"/>
  <c r="O118" i="3" s="1"/>
  <c r="L118" i="3"/>
  <c r="M118" i="3" s="1"/>
  <c r="J118" i="3"/>
  <c r="N108" i="3"/>
  <c r="L108" i="3"/>
  <c r="M108" i="3" s="1"/>
  <c r="J108" i="3"/>
  <c r="I108" i="3"/>
  <c r="G108" i="3"/>
  <c r="U107" i="3"/>
  <c r="H107" i="3"/>
  <c r="F107" i="3"/>
  <c r="E107" i="3"/>
  <c r="O106" i="3"/>
  <c r="L106" i="3"/>
  <c r="R106" i="3" s="1"/>
  <c r="K106" i="3"/>
  <c r="I106" i="3"/>
  <c r="G106" i="3"/>
  <c r="O104" i="3"/>
  <c r="L104" i="3"/>
  <c r="M104" i="3" s="1"/>
  <c r="J104" i="3"/>
  <c r="I104" i="3"/>
  <c r="G104" i="3"/>
  <c r="O102" i="3"/>
  <c r="M102" i="3"/>
  <c r="K102" i="3"/>
  <c r="I102" i="3"/>
  <c r="G102" i="3"/>
  <c r="N101" i="3"/>
  <c r="O101" i="3" s="1"/>
  <c r="L101" i="3"/>
  <c r="M101" i="3" s="1"/>
  <c r="J101" i="3"/>
  <c r="I101" i="3"/>
  <c r="G101" i="3"/>
  <c r="N94" i="3"/>
  <c r="O94" i="3" s="1"/>
  <c r="L94" i="3"/>
  <c r="J94" i="3"/>
  <c r="I94" i="3"/>
  <c r="G94" i="3"/>
  <c r="N105" i="3"/>
  <c r="O105" i="3" s="1"/>
  <c r="L105" i="3"/>
  <c r="M105" i="3" s="1"/>
  <c r="J105" i="3"/>
  <c r="I105" i="3"/>
  <c r="G105" i="3"/>
  <c r="N103" i="3"/>
  <c r="O103" i="3" s="1"/>
  <c r="L103" i="3"/>
  <c r="M103" i="3" s="1"/>
  <c r="J103" i="3"/>
  <c r="I103" i="3"/>
  <c r="G103" i="3"/>
  <c r="N87" i="3"/>
  <c r="O87" i="3" s="1"/>
  <c r="M87" i="3"/>
  <c r="J87" i="3"/>
  <c r="I87" i="3"/>
  <c r="G87" i="3"/>
  <c r="N93" i="3"/>
  <c r="M93" i="3"/>
  <c r="K93" i="3"/>
  <c r="I93" i="3"/>
  <c r="G93" i="3"/>
  <c r="N91" i="3"/>
  <c r="O91" i="3" s="1"/>
  <c r="L91" i="3"/>
  <c r="M91" i="3" s="1"/>
  <c r="J91" i="3"/>
  <c r="I91" i="3"/>
  <c r="G91" i="3"/>
  <c r="N98" i="3"/>
  <c r="O98" i="3" s="1"/>
  <c r="M98" i="3"/>
  <c r="J98" i="3"/>
  <c r="I98" i="3"/>
  <c r="G98" i="3"/>
  <c r="N90" i="3"/>
  <c r="O90" i="3" s="1"/>
  <c r="L90" i="3"/>
  <c r="M90" i="3" s="1"/>
  <c r="J90" i="3"/>
  <c r="I90" i="3"/>
  <c r="G90" i="3"/>
  <c r="N71" i="3"/>
  <c r="O71" i="3" s="1"/>
  <c r="L71" i="3"/>
  <c r="M71" i="3" s="1"/>
  <c r="J71" i="3"/>
  <c r="I71" i="3"/>
  <c r="G71" i="3"/>
  <c r="N99" i="3"/>
  <c r="O99" i="3" s="1"/>
  <c r="L99" i="3"/>
  <c r="J99" i="3"/>
  <c r="I99" i="3"/>
  <c r="G99" i="3"/>
  <c r="N100" i="3"/>
  <c r="O100" i="3" s="1"/>
  <c r="L100" i="3"/>
  <c r="K100" i="3"/>
  <c r="I100" i="3"/>
  <c r="G100" i="3"/>
  <c r="N70" i="3"/>
  <c r="O70" i="3" s="1"/>
  <c r="M70" i="3"/>
  <c r="J70" i="3"/>
  <c r="R70" i="3" s="1"/>
  <c r="I70" i="3"/>
  <c r="G70" i="3"/>
  <c r="O92" i="3"/>
  <c r="M92" i="3"/>
  <c r="K92" i="3"/>
  <c r="I92" i="3"/>
  <c r="G92" i="3"/>
  <c r="N85" i="3"/>
  <c r="O85" i="3" s="1"/>
  <c r="L85" i="3"/>
  <c r="J85" i="3"/>
  <c r="I85" i="3"/>
  <c r="G85" i="3"/>
  <c r="O82" i="3"/>
  <c r="M82" i="3"/>
  <c r="I82" i="3"/>
  <c r="G82" i="3"/>
  <c r="O84" i="3"/>
  <c r="L84" i="3"/>
  <c r="J84" i="3"/>
  <c r="I84" i="3"/>
  <c r="G84" i="3"/>
  <c r="N83" i="3"/>
  <c r="O83" i="3" s="1"/>
  <c r="L83" i="3"/>
  <c r="M83" i="3" s="1"/>
  <c r="J83" i="3"/>
  <c r="I83" i="3"/>
  <c r="G83" i="3"/>
  <c r="N80" i="3"/>
  <c r="O80" i="3" s="1"/>
  <c r="L80" i="3"/>
  <c r="M80" i="3" s="1"/>
  <c r="J80" i="3"/>
  <c r="I80" i="3"/>
  <c r="G80" i="3"/>
  <c r="N81" i="3"/>
  <c r="O81" i="3" s="1"/>
  <c r="L81" i="3"/>
  <c r="M81" i="3" s="1"/>
  <c r="J81" i="3"/>
  <c r="I81" i="3"/>
  <c r="G81" i="3"/>
  <c r="O96" i="3"/>
  <c r="M96" i="3"/>
  <c r="J96" i="3"/>
  <c r="R96" i="3" s="1"/>
  <c r="I96" i="3"/>
  <c r="G96" i="3"/>
  <c r="N95" i="3"/>
  <c r="O95" i="3" s="1"/>
  <c r="L95" i="3"/>
  <c r="K95" i="3"/>
  <c r="I95" i="3"/>
  <c r="G95" i="3"/>
  <c r="N79" i="3"/>
  <c r="L79" i="3"/>
  <c r="M79" i="3" s="1"/>
  <c r="J79" i="3"/>
  <c r="I79" i="3"/>
  <c r="G79" i="3"/>
  <c r="N97" i="3"/>
  <c r="O97" i="3" s="1"/>
  <c r="M97" i="3"/>
  <c r="J97" i="3"/>
  <c r="I97" i="3"/>
  <c r="G97" i="3"/>
  <c r="N78" i="3"/>
  <c r="O78" i="3" s="1"/>
  <c r="L78" i="3"/>
  <c r="M78" i="3" s="1"/>
  <c r="J78" i="3"/>
  <c r="N76" i="3"/>
  <c r="O76" i="3" s="1"/>
  <c r="L76" i="3"/>
  <c r="M76" i="3" s="1"/>
  <c r="J76" i="3"/>
  <c r="I76" i="3"/>
  <c r="G76" i="3"/>
  <c r="N77" i="3"/>
  <c r="O77" i="3" s="1"/>
  <c r="L77" i="3"/>
  <c r="J77" i="3"/>
  <c r="I77" i="3"/>
  <c r="G77" i="3"/>
  <c r="O75" i="3"/>
  <c r="M75" i="3"/>
  <c r="K75" i="3"/>
  <c r="I75" i="3"/>
  <c r="G75" i="3"/>
  <c r="N89" i="3"/>
  <c r="O89" i="3" s="1"/>
  <c r="L89" i="3"/>
  <c r="M89" i="3" s="1"/>
  <c r="J89" i="3"/>
  <c r="I89" i="3"/>
  <c r="G89" i="3"/>
  <c r="O73" i="3"/>
  <c r="M73" i="3"/>
  <c r="K73" i="3"/>
  <c r="I73" i="3"/>
  <c r="G73" i="3"/>
  <c r="N88" i="3"/>
  <c r="O88" i="3" s="1"/>
  <c r="L88" i="3"/>
  <c r="M88" i="3" s="1"/>
  <c r="J88" i="3"/>
  <c r="I88" i="3"/>
  <c r="G88" i="3"/>
  <c r="N74" i="3"/>
  <c r="O74" i="3" s="1"/>
  <c r="L74" i="3"/>
  <c r="M74" i="3" s="1"/>
  <c r="J74" i="3"/>
  <c r="I74" i="3"/>
  <c r="G74" i="3"/>
  <c r="N72" i="3"/>
  <c r="O72" i="3" s="1"/>
  <c r="L72" i="3"/>
  <c r="M72" i="3" s="1"/>
  <c r="J72" i="3"/>
  <c r="I72" i="3"/>
  <c r="G72" i="3"/>
  <c r="N86" i="3"/>
  <c r="O86" i="3" s="1"/>
  <c r="L86" i="3"/>
  <c r="J86" i="3"/>
  <c r="I86" i="3"/>
  <c r="G86" i="3"/>
  <c r="N69" i="3"/>
  <c r="O69" i="3" s="1"/>
  <c r="L69" i="3"/>
  <c r="M69" i="3" s="1"/>
  <c r="J69" i="3"/>
  <c r="I69" i="3"/>
  <c r="G69" i="3"/>
  <c r="U68" i="3"/>
  <c r="H68" i="3"/>
  <c r="F68" i="3"/>
  <c r="E68" i="3"/>
  <c r="V68" i="3" s="1"/>
  <c r="R42" i="3"/>
  <c r="O42" i="3"/>
  <c r="M42" i="3"/>
  <c r="K42" i="3"/>
  <c r="I42" i="3"/>
  <c r="G42" i="3"/>
  <c r="R67" i="3"/>
  <c r="O67" i="3"/>
  <c r="M67" i="3"/>
  <c r="K67" i="3"/>
  <c r="I67" i="3"/>
  <c r="G67" i="3"/>
  <c r="R66" i="3"/>
  <c r="O66" i="3"/>
  <c r="M66" i="3"/>
  <c r="K66" i="3"/>
  <c r="I66" i="3"/>
  <c r="G66" i="3"/>
  <c r="R65" i="3"/>
  <c r="O65" i="3"/>
  <c r="M65" i="3"/>
  <c r="K65" i="3"/>
  <c r="I65" i="3"/>
  <c r="G65" i="3"/>
  <c r="O64" i="3"/>
  <c r="M64" i="3"/>
  <c r="J64" i="3"/>
  <c r="K64" i="3" s="1"/>
  <c r="I64" i="3"/>
  <c r="G64" i="3"/>
  <c r="O62" i="3"/>
  <c r="M62" i="3"/>
  <c r="J62" i="3"/>
  <c r="I62" i="3"/>
  <c r="G62" i="3"/>
  <c r="O61" i="3"/>
  <c r="M61" i="3"/>
  <c r="J61" i="3"/>
  <c r="R61" i="3" s="1"/>
  <c r="I61" i="3"/>
  <c r="G61" i="3"/>
  <c r="R59" i="3"/>
  <c r="O59" i="3"/>
  <c r="M59" i="3"/>
  <c r="K59" i="3"/>
  <c r="I59" i="3"/>
  <c r="G59" i="3"/>
  <c r="O58" i="3"/>
  <c r="M58" i="3"/>
  <c r="J58" i="3"/>
  <c r="R58" i="3" s="1"/>
  <c r="I58" i="3"/>
  <c r="G58" i="3"/>
  <c r="O54" i="3"/>
  <c r="M54" i="3"/>
  <c r="J54" i="3"/>
  <c r="I54" i="3"/>
  <c r="G54" i="3"/>
  <c r="R52" i="3"/>
  <c r="O52" i="3"/>
  <c r="M52" i="3"/>
  <c r="K52" i="3"/>
  <c r="I52" i="3"/>
  <c r="G52" i="3"/>
  <c r="O51" i="3"/>
  <c r="L51" i="3"/>
  <c r="M51" i="3" s="1"/>
  <c r="J51" i="3"/>
  <c r="I51" i="3"/>
  <c r="G51" i="3"/>
  <c r="O57" i="3"/>
  <c r="L57" i="3"/>
  <c r="M57" i="3" s="1"/>
  <c r="J57" i="3"/>
  <c r="I57" i="3"/>
  <c r="G57" i="3"/>
  <c r="O48" i="3"/>
  <c r="L48" i="3"/>
  <c r="K48" i="3"/>
  <c r="I48" i="3"/>
  <c r="G48" i="3"/>
  <c r="O56" i="3"/>
  <c r="L56" i="3"/>
  <c r="R56" i="3" s="1"/>
  <c r="K56" i="3"/>
  <c r="I56" i="3"/>
  <c r="G56" i="3"/>
  <c r="N41" i="3"/>
  <c r="O41" i="3" s="1"/>
  <c r="L41" i="3"/>
  <c r="M41" i="3" s="1"/>
  <c r="J41" i="3"/>
  <c r="K41" i="3" s="1"/>
  <c r="I41" i="3"/>
  <c r="G41" i="3"/>
  <c r="N50" i="3"/>
  <c r="O50" i="3" s="1"/>
  <c r="L50" i="3"/>
  <c r="M50" i="3" s="1"/>
  <c r="J50" i="3"/>
  <c r="K50" i="3" s="1"/>
  <c r="I50" i="3"/>
  <c r="G50" i="3"/>
  <c r="N47" i="3"/>
  <c r="O47" i="3" s="1"/>
  <c r="L47" i="3"/>
  <c r="M47" i="3" s="1"/>
  <c r="J47" i="3"/>
  <c r="K47" i="3" s="1"/>
  <c r="I47" i="3"/>
  <c r="G47" i="3"/>
  <c r="N49" i="3"/>
  <c r="O49" i="3" s="1"/>
  <c r="L49" i="3"/>
  <c r="M49" i="3" s="1"/>
  <c r="J49" i="3"/>
  <c r="I49" i="3"/>
  <c r="G49" i="3"/>
  <c r="O53" i="3"/>
  <c r="M53" i="3"/>
  <c r="J53" i="3"/>
  <c r="R53" i="3" s="1"/>
  <c r="I53" i="3"/>
  <c r="G53" i="3"/>
  <c r="O45" i="3"/>
  <c r="M45" i="3"/>
  <c r="J45" i="3"/>
  <c r="K45" i="3" s="1"/>
  <c r="I45" i="3"/>
  <c r="G45" i="3"/>
  <c r="N55" i="3"/>
  <c r="O55" i="3" s="1"/>
  <c r="L55" i="3"/>
  <c r="M55" i="3" s="1"/>
  <c r="K55" i="3"/>
  <c r="I55" i="3"/>
  <c r="G55" i="3"/>
  <c r="N43" i="3"/>
  <c r="O43" i="3" s="1"/>
  <c r="L43" i="3"/>
  <c r="J43" i="3"/>
  <c r="K43" i="3" s="1"/>
  <c r="I43" i="3"/>
  <c r="G43" i="3"/>
  <c r="N46" i="3"/>
  <c r="O46" i="3" s="1"/>
  <c r="L46" i="3"/>
  <c r="M46" i="3" s="1"/>
  <c r="K46" i="3"/>
  <c r="I46" i="3"/>
  <c r="G46" i="3"/>
  <c r="N63" i="3"/>
  <c r="O63" i="3" s="1"/>
  <c r="L63" i="3"/>
  <c r="M63" i="3" s="1"/>
  <c r="K63" i="3"/>
  <c r="I63" i="3"/>
  <c r="G63" i="3"/>
  <c r="N60" i="3"/>
  <c r="O60" i="3" s="1"/>
  <c r="L60" i="3"/>
  <c r="M60" i="3" s="1"/>
  <c r="K60" i="3"/>
  <c r="I60" i="3"/>
  <c r="G60" i="3"/>
  <c r="N40" i="3"/>
  <c r="L40" i="3"/>
  <c r="M40" i="3" s="1"/>
  <c r="J40" i="3"/>
  <c r="I40" i="3"/>
  <c r="G40" i="3"/>
  <c r="N39" i="3"/>
  <c r="O39" i="3" s="1"/>
  <c r="L39" i="3"/>
  <c r="K39" i="3"/>
  <c r="I39" i="3"/>
  <c r="G39" i="3"/>
  <c r="N38" i="3"/>
  <c r="O38" i="3" s="1"/>
  <c r="L38" i="3"/>
  <c r="M38" i="3" s="1"/>
  <c r="J38" i="3"/>
  <c r="K38" i="3" s="1"/>
  <c r="I38" i="3"/>
  <c r="G38" i="3"/>
  <c r="N44" i="3"/>
  <c r="O44" i="3" s="1"/>
  <c r="L44" i="3"/>
  <c r="K44" i="3"/>
  <c r="I44" i="3"/>
  <c r="G44" i="3"/>
  <c r="O37" i="3"/>
  <c r="M37" i="3"/>
  <c r="J37" i="3"/>
  <c r="I37" i="3"/>
  <c r="G37" i="3"/>
  <c r="U36" i="3"/>
  <c r="H36" i="3"/>
  <c r="F36" i="3"/>
  <c r="E36" i="3"/>
  <c r="V36" i="3" s="1"/>
  <c r="M35" i="3"/>
  <c r="J35" i="3"/>
  <c r="K35" i="3" s="1"/>
  <c r="I35" i="3"/>
  <c r="G35" i="3"/>
  <c r="O33" i="3"/>
  <c r="L33" i="3"/>
  <c r="M33" i="3" s="1"/>
  <c r="O29" i="3"/>
  <c r="L29" i="3"/>
  <c r="M29" i="3" s="1"/>
  <c r="J29" i="3"/>
  <c r="K29" i="3" s="1"/>
  <c r="I29" i="3"/>
  <c r="G29" i="3"/>
  <c r="M34" i="3"/>
  <c r="J34" i="3"/>
  <c r="K34" i="3" s="1"/>
  <c r="I34" i="3"/>
  <c r="G34" i="3"/>
  <c r="N30" i="3"/>
  <c r="O30" i="3" s="1"/>
  <c r="L30" i="3"/>
  <c r="J30" i="3"/>
  <c r="K30" i="3" s="1"/>
  <c r="I30" i="3"/>
  <c r="G30" i="3"/>
  <c r="N28" i="3"/>
  <c r="O28" i="3" s="1"/>
  <c r="L28" i="3"/>
  <c r="M28" i="3" s="1"/>
  <c r="J28" i="3"/>
  <c r="I28" i="3"/>
  <c r="G28" i="3"/>
  <c r="N24" i="3"/>
  <c r="O24" i="3" s="1"/>
  <c r="L24" i="3"/>
  <c r="M24" i="3" s="1"/>
  <c r="J24" i="3"/>
  <c r="I24" i="3"/>
  <c r="G24" i="3"/>
  <c r="N25" i="3"/>
  <c r="O25" i="3" s="1"/>
  <c r="M25" i="3"/>
  <c r="K25" i="3"/>
  <c r="I25" i="3"/>
  <c r="G25" i="3"/>
  <c r="N18" i="3"/>
  <c r="O18" i="3" s="1"/>
  <c r="L18" i="3"/>
  <c r="M18" i="3" s="1"/>
  <c r="J18" i="3"/>
  <c r="I18" i="3"/>
  <c r="G18" i="3"/>
  <c r="N26" i="3"/>
  <c r="O26" i="3" s="1"/>
  <c r="L26" i="3"/>
  <c r="M26" i="3" s="1"/>
  <c r="J26" i="3"/>
  <c r="K26" i="3" s="1"/>
  <c r="I26" i="3"/>
  <c r="G26" i="3"/>
  <c r="N20" i="3"/>
  <c r="O20" i="3" s="1"/>
  <c r="L20" i="3"/>
  <c r="J20" i="3"/>
  <c r="K20" i="3" s="1"/>
  <c r="I20" i="3"/>
  <c r="G20" i="3"/>
  <c r="N27" i="3"/>
  <c r="O27" i="3" s="1"/>
  <c r="L27" i="3"/>
  <c r="M27" i="3" s="1"/>
  <c r="J27" i="3"/>
  <c r="I27" i="3"/>
  <c r="G27" i="3"/>
  <c r="N31" i="3"/>
  <c r="O31" i="3" s="1"/>
  <c r="L31" i="3"/>
  <c r="M31" i="3" s="1"/>
  <c r="J31" i="3"/>
  <c r="I31" i="3"/>
  <c r="G31" i="3"/>
  <c r="N21" i="3"/>
  <c r="O21" i="3" s="1"/>
  <c r="L21" i="3"/>
  <c r="M21" i="3" s="1"/>
  <c r="J21" i="3"/>
  <c r="K21" i="3" s="1"/>
  <c r="I21" i="3"/>
  <c r="G21" i="3"/>
  <c r="N23" i="3"/>
  <c r="O23" i="3" s="1"/>
  <c r="L23" i="3"/>
  <c r="M23" i="3" s="1"/>
  <c r="J23" i="3"/>
  <c r="K23" i="3" s="1"/>
  <c r="I23" i="3"/>
  <c r="G23" i="3"/>
  <c r="N32" i="3"/>
  <c r="O32" i="3" s="1"/>
  <c r="L32" i="3"/>
  <c r="M32" i="3" s="1"/>
  <c r="N19" i="3"/>
  <c r="O19" i="3" s="1"/>
  <c r="L19" i="3"/>
  <c r="M19" i="3" s="1"/>
  <c r="J19" i="3"/>
  <c r="K19" i="3" s="1"/>
  <c r="I19" i="3"/>
  <c r="G19" i="3"/>
  <c r="O17" i="3"/>
  <c r="L17" i="3"/>
  <c r="M17" i="3" s="1"/>
  <c r="N16" i="3"/>
  <c r="O16" i="3" s="1"/>
  <c r="L16" i="3"/>
  <c r="M16" i="3" s="1"/>
  <c r="J16" i="3"/>
  <c r="K16" i="3" s="1"/>
  <c r="I16" i="3"/>
  <c r="G16" i="3"/>
  <c r="O15" i="3"/>
  <c r="M15" i="3"/>
  <c r="J15" i="3"/>
  <c r="R15" i="3" s="1"/>
  <c r="I15" i="3"/>
  <c r="G15" i="3"/>
  <c r="N22" i="3"/>
  <c r="L22" i="3"/>
  <c r="J22" i="3"/>
  <c r="I22" i="3"/>
  <c r="G22" i="3"/>
  <c r="U14" i="3"/>
  <c r="H14" i="3"/>
  <c r="F14" i="3"/>
  <c r="E14" i="3"/>
  <c r="O11" i="3"/>
  <c r="L11" i="3"/>
  <c r="R11" i="3" s="1"/>
  <c r="K11" i="3"/>
  <c r="I11" i="3"/>
  <c r="G11" i="3"/>
  <c r="O13" i="3"/>
  <c r="L13" i="3"/>
  <c r="M13" i="3" s="1"/>
  <c r="J13" i="3"/>
  <c r="I13" i="3"/>
  <c r="G13" i="3"/>
  <c r="N9" i="3"/>
  <c r="O9" i="3" s="1"/>
  <c r="L9" i="3"/>
  <c r="M9" i="3" s="1"/>
  <c r="J9" i="3"/>
  <c r="K9" i="3" s="1"/>
  <c r="I9" i="3"/>
  <c r="G9" i="3"/>
  <c r="N12" i="3"/>
  <c r="O12" i="3" s="1"/>
  <c r="L12" i="3"/>
  <c r="M12" i="3" s="1"/>
  <c r="J12" i="3"/>
  <c r="K12" i="3" s="1"/>
  <c r="I12" i="3"/>
  <c r="G12" i="3"/>
  <c r="N5" i="3"/>
  <c r="O5" i="3" s="1"/>
  <c r="L5" i="3"/>
  <c r="M5" i="3" s="1"/>
  <c r="J5" i="3"/>
  <c r="I5" i="3"/>
  <c r="G5" i="3"/>
  <c r="N10" i="3"/>
  <c r="O10" i="3" s="1"/>
  <c r="L10" i="3"/>
  <c r="M10" i="3" s="1"/>
  <c r="J10" i="3"/>
  <c r="I10" i="3"/>
  <c r="G10" i="3"/>
  <c r="N4" i="3"/>
  <c r="O4" i="3" s="1"/>
  <c r="L4" i="3"/>
  <c r="M4" i="3" s="1"/>
  <c r="J4" i="3"/>
  <c r="K4" i="3" s="1"/>
  <c r="I4" i="3"/>
  <c r="G4" i="3"/>
  <c r="N6" i="3"/>
  <c r="O6" i="3" s="1"/>
  <c r="L6" i="3"/>
  <c r="J6" i="3"/>
  <c r="K6" i="3" s="1"/>
  <c r="I6" i="3"/>
  <c r="G6" i="3"/>
  <c r="N8" i="3"/>
  <c r="L8" i="3"/>
  <c r="M8" i="3" s="1"/>
  <c r="J8" i="3"/>
  <c r="I8" i="3"/>
  <c r="G8" i="3"/>
  <c r="O7" i="3"/>
  <c r="L7" i="3"/>
  <c r="J7" i="3"/>
  <c r="I7" i="3"/>
  <c r="G7" i="3"/>
  <c r="R72" i="3" l="1"/>
  <c r="R80" i="3"/>
  <c r="I14" i="3"/>
  <c r="R74" i="3"/>
  <c r="K71" i="3"/>
  <c r="R71" i="3"/>
  <c r="K90" i="3"/>
  <c r="R90" i="3"/>
  <c r="K101" i="3"/>
  <c r="R101" i="3"/>
  <c r="K79" i="3"/>
  <c r="R79" i="3"/>
  <c r="K69" i="3"/>
  <c r="R69" i="3"/>
  <c r="K88" i="3"/>
  <c r="R88" i="3"/>
  <c r="K77" i="3"/>
  <c r="R77" i="3"/>
  <c r="K78" i="3"/>
  <c r="R78" i="3"/>
  <c r="M95" i="3"/>
  <c r="R95" i="3"/>
  <c r="K84" i="3"/>
  <c r="R84" i="3"/>
  <c r="K98" i="3"/>
  <c r="R98" i="3"/>
  <c r="O93" i="3"/>
  <c r="R93" i="3"/>
  <c r="K103" i="3"/>
  <c r="R103" i="3"/>
  <c r="K89" i="3"/>
  <c r="R89" i="3"/>
  <c r="K94" i="3"/>
  <c r="R94" i="3"/>
  <c r="K83" i="3"/>
  <c r="R83" i="3"/>
  <c r="K87" i="3"/>
  <c r="R87" i="3"/>
  <c r="K86" i="3"/>
  <c r="R86" i="3"/>
  <c r="R76" i="3"/>
  <c r="R97" i="3"/>
  <c r="K81" i="3"/>
  <c r="R81" i="3"/>
  <c r="K85" i="3"/>
  <c r="R85" i="3"/>
  <c r="R100" i="3"/>
  <c r="K99" i="3"/>
  <c r="R99" i="3"/>
  <c r="R91" i="3"/>
  <c r="R105" i="3"/>
  <c r="R104" i="3"/>
  <c r="K82" i="3"/>
  <c r="R39" i="3"/>
  <c r="R142" i="3"/>
  <c r="H1" i="3"/>
  <c r="I107" i="3"/>
  <c r="R8" i="3"/>
  <c r="R5" i="3"/>
  <c r="G139" i="3"/>
  <c r="Q68" i="3"/>
  <c r="I139" i="3"/>
  <c r="P14" i="3"/>
  <c r="Q36" i="3"/>
  <c r="G36" i="3"/>
  <c r="R4" i="3"/>
  <c r="R13" i="3"/>
  <c r="G107" i="3"/>
  <c r="G132" i="3"/>
  <c r="Q37" i="3"/>
  <c r="R12" i="3"/>
  <c r="R10" i="3"/>
  <c r="I68" i="3"/>
  <c r="R9" i="3"/>
  <c r="Q107" i="3"/>
  <c r="Q22" i="3"/>
  <c r="R6" i="3"/>
  <c r="Q160" i="3"/>
  <c r="Q132" i="3"/>
  <c r="Q10" i="3"/>
  <c r="Q13" i="3"/>
  <c r="Q6" i="3"/>
  <c r="Q12" i="3"/>
  <c r="Q4" i="3"/>
  <c r="Q9" i="3"/>
  <c r="Q7" i="3"/>
  <c r="R7" i="3"/>
  <c r="Q139" i="3"/>
  <c r="K58" i="3"/>
  <c r="G160" i="3"/>
  <c r="R120" i="3"/>
  <c r="L139" i="3"/>
  <c r="M139" i="3" s="1"/>
  <c r="M142" i="3"/>
  <c r="K15" i="3"/>
  <c r="K91" i="3"/>
  <c r="R138" i="3"/>
  <c r="M135" i="3"/>
  <c r="R147" i="3"/>
  <c r="K141" i="3"/>
  <c r="M6" i="3"/>
  <c r="R43" i="3"/>
  <c r="R18" i="3"/>
  <c r="M94" i="3"/>
  <c r="R129" i="3"/>
  <c r="K138" i="3"/>
  <c r="K147" i="3"/>
  <c r="R145" i="3"/>
  <c r="M145" i="3"/>
  <c r="K18" i="3"/>
  <c r="R30" i="3"/>
  <c r="M30" i="3"/>
  <c r="R33" i="3"/>
  <c r="M39" i="3"/>
  <c r="R50" i="3"/>
  <c r="M56" i="3"/>
  <c r="M100" i="3"/>
  <c r="R137" i="3"/>
  <c r="M137" i="3"/>
  <c r="R62" i="3"/>
  <c r="K62" i="3"/>
  <c r="K97" i="3"/>
  <c r="R140" i="3"/>
  <c r="O140" i="3"/>
  <c r="R17" i="3"/>
  <c r="K80" i="3"/>
  <c r="K104" i="3"/>
  <c r="K105" i="3"/>
  <c r="R20" i="3"/>
  <c r="M20" i="3"/>
  <c r="R29" i="3"/>
  <c r="E1" i="3"/>
  <c r="G1" i="3" s="1"/>
  <c r="K10" i="3"/>
  <c r="K13" i="3"/>
  <c r="M43" i="3"/>
  <c r="M77" i="3"/>
  <c r="M99" i="3"/>
  <c r="R124" i="3"/>
  <c r="M124" i="3"/>
  <c r="R134" i="3"/>
  <c r="K134" i="3"/>
  <c r="R24" i="3"/>
  <c r="R118" i="3"/>
  <c r="R117" i="3"/>
  <c r="R115" i="3"/>
  <c r="R110" i="3"/>
  <c r="R128" i="3"/>
  <c r="I132" i="3"/>
  <c r="N139" i="3"/>
  <c r="R135" i="3"/>
  <c r="R133" i="3"/>
  <c r="R31" i="3"/>
  <c r="J36" i="3"/>
  <c r="K36" i="3" s="1"/>
  <c r="R19" i="3"/>
  <c r="R23" i="3"/>
  <c r="K31" i="3"/>
  <c r="R25" i="3"/>
  <c r="K24" i="3"/>
  <c r="R44" i="3"/>
  <c r="R38" i="3"/>
  <c r="R55" i="3"/>
  <c r="K53" i="3"/>
  <c r="R47" i="3"/>
  <c r="R41" i="3"/>
  <c r="R57" i="3"/>
  <c r="K72" i="3"/>
  <c r="M85" i="3"/>
  <c r="K118" i="3"/>
  <c r="R121" i="3"/>
  <c r="M117" i="3"/>
  <c r="R114" i="3"/>
  <c r="K115" i="3"/>
  <c r="M110" i="3"/>
  <c r="R126" i="3"/>
  <c r="M128" i="3"/>
  <c r="R123" i="3"/>
  <c r="K135" i="3"/>
  <c r="R155" i="3"/>
  <c r="K156" i="3"/>
  <c r="I160" i="3"/>
  <c r="L36" i="3"/>
  <c r="M36" i="3" s="1"/>
  <c r="M22" i="3"/>
  <c r="R48" i="3"/>
  <c r="M48" i="3"/>
  <c r="J14" i="3"/>
  <c r="K7" i="3"/>
  <c r="M11" i="3"/>
  <c r="N36" i="3"/>
  <c r="R26" i="3"/>
  <c r="N68" i="3"/>
  <c r="O40" i="3"/>
  <c r="R49" i="3"/>
  <c r="K49" i="3"/>
  <c r="R51" i="3"/>
  <c r="N14" i="3"/>
  <c r="O8" i="3"/>
  <c r="R54" i="3"/>
  <c r="K54" i="3"/>
  <c r="K5" i="3"/>
  <c r="R27" i="3"/>
  <c r="K27" i="3"/>
  <c r="L14" i="3"/>
  <c r="K8" i="3"/>
  <c r="R22" i="3"/>
  <c r="R16" i="3"/>
  <c r="R21" i="3"/>
  <c r="R28" i="3"/>
  <c r="K28" i="3"/>
  <c r="J68" i="3"/>
  <c r="K68" i="3" s="1"/>
  <c r="K37" i="3"/>
  <c r="G14" i="3"/>
  <c r="V14" i="3"/>
  <c r="R37" i="3"/>
  <c r="L68" i="3"/>
  <c r="M68" i="3" s="1"/>
  <c r="M44" i="3"/>
  <c r="R40" i="3"/>
  <c r="K40" i="3"/>
  <c r="J132" i="3"/>
  <c r="K132" i="3" s="1"/>
  <c r="R108" i="3"/>
  <c r="K108" i="3"/>
  <c r="R157" i="3"/>
  <c r="O157" i="3"/>
  <c r="R152" i="3"/>
  <c r="K152" i="3"/>
  <c r="K61" i="3"/>
  <c r="G68" i="3"/>
  <c r="J107" i="3"/>
  <c r="K107" i="3" s="1"/>
  <c r="N107" i="3"/>
  <c r="M86" i="3"/>
  <c r="K74" i="3"/>
  <c r="O79" i="3"/>
  <c r="K96" i="3"/>
  <c r="M84" i="3"/>
  <c r="R113" i="3"/>
  <c r="R111" i="3"/>
  <c r="K111" i="3"/>
  <c r="R125" i="3"/>
  <c r="J139" i="3"/>
  <c r="N160" i="3"/>
  <c r="L160" i="3"/>
  <c r="M160" i="3" s="1"/>
  <c r="R143" i="3"/>
  <c r="K143" i="3"/>
  <c r="R149" i="3"/>
  <c r="K149" i="3"/>
  <c r="K70" i="3"/>
  <c r="R136" i="3"/>
  <c r="K136" i="3"/>
  <c r="I36" i="3"/>
  <c r="R60" i="3"/>
  <c r="R63" i="3"/>
  <c r="R46" i="3"/>
  <c r="R45" i="3"/>
  <c r="R64" i="3"/>
  <c r="N132" i="3"/>
  <c r="O108" i="3"/>
  <c r="R116" i="3"/>
  <c r="K116" i="3"/>
  <c r="R119" i="3"/>
  <c r="K119" i="3"/>
  <c r="L132" i="3"/>
  <c r="M132" i="3" s="1"/>
  <c r="R153" i="3"/>
  <c r="R154" i="3"/>
  <c r="K154" i="3"/>
  <c r="J160" i="3"/>
  <c r="K160" i="3" s="1"/>
  <c r="R146" i="3"/>
  <c r="K146" i="3"/>
  <c r="R32" i="3"/>
  <c r="M7" i="3"/>
  <c r="K22" i="3"/>
  <c r="O22" i="3"/>
  <c r="K57" i="3"/>
  <c r="K51" i="3"/>
  <c r="L107" i="3"/>
  <c r="M107" i="3" s="1"/>
  <c r="K76" i="3"/>
  <c r="R109" i="3"/>
  <c r="K109" i="3"/>
  <c r="R122" i="3"/>
  <c r="R127" i="3"/>
  <c r="K127" i="3"/>
  <c r="R151" i="3"/>
  <c r="K151" i="3"/>
  <c r="M106" i="3"/>
  <c r="V107" i="3"/>
  <c r="M113" i="3"/>
  <c r="K130" i="3"/>
  <c r="O138" i="3"/>
  <c r="M146" i="3"/>
  <c r="R150" i="3"/>
  <c r="K155" i="3"/>
  <c r="R139" i="3" l="1"/>
  <c r="Q14" i="3"/>
  <c r="W14" i="3"/>
  <c r="R14" i="3"/>
  <c r="R107" i="3"/>
  <c r="R132" i="3"/>
  <c r="R68" i="3"/>
  <c r="R160" i="3"/>
  <c r="R36" i="3"/>
  <c r="O139" i="3"/>
  <c r="P1" i="3"/>
  <c r="Q1" i="3" s="1"/>
  <c r="I1" i="3"/>
  <c r="V161" i="3"/>
  <c r="K139" i="3"/>
  <c r="O107" i="3"/>
  <c r="O36" i="3"/>
  <c r="X139" i="3"/>
  <c r="O14" i="3"/>
  <c r="N1" i="3"/>
  <c r="O1" i="3" s="1"/>
  <c r="O132" i="3"/>
  <c r="L1" i="3"/>
  <c r="M1" i="3" s="1"/>
  <c r="M14" i="3"/>
  <c r="O160" i="3"/>
  <c r="O68" i="3"/>
  <c r="K14" i="3"/>
  <c r="J1" i="3"/>
  <c r="K1" i="3" s="1"/>
  <c r="X68" i="3" l="1"/>
  <c r="X172" i="3"/>
  <c r="W161" i="3"/>
  <c r="X14" i="3"/>
  <c r="X36" i="3"/>
  <c r="X107" i="3"/>
  <c r="X160" i="3"/>
  <c r="X132" i="3"/>
  <c r="X170" i="3" l="1"/>
  <c r="W173" i="3"/>
  <c r="X173" i="3" s="1"/>
  <c r="X166" i="3"/>
  <c r="X167" i="3"/>
  <c r="X168" i="3"/>
  <c r="X169" i="3"/>
  <c r="X171" i="3"/>
</calcChain>
</file>

<file path=xl/sharedStrings.xml><?xml version="1.0" encoding="utf-8"?>
<sst xmlns="http://schemas.openxmlformats.org/spreadsheetml/2006/main" count="11915" uniqueCount="1408">
  <si>
    <t>Cue</t>
  </si>
  <si>
    <t>Nombre</t>
  </si>
  <si>
    <t>Número</t>
  </si>
  <si>
    <t>DE</t>
  </si>
  <si>
    <t>Funcionario</t>
  </si>
  <si>
    <t>Fecha</t>
  </si>
  <si>
    <t>JIN D DE 12 (ESC. PRIM. Nº 03 DE 12)</t>
  </si>
  <si>
    <t>12</t>
  </si>
  <si>
    <t>sofia.farina@bue.edu.ar</t>
  </si>
  <si>
    <t>JII Nº 01 DE 12 RITA LATALLADA DE VICTORIA</t>
  </si>
  <si>
    <t>AERONAUTICA ARGENTINA</t>
  </si>
  <si>
    <t>19</t>
  </si>
  <si>
    <t>esthefany.pure@bue.edu.ar</t>
  </si>
  <si>
    <t>PROVINCIA DE JUJUY</t>
  </si>
  <si>
    <t>2</t>
  </si>
  <si>
    <t>paola.crespo@bue.edu.ar</t>
  </si>
  <si>
    <t>TTE MANUEL FELIX ORIGONE</t>
  </si>
  <si>
    <t>11</t>
  </si>
  <si>
    <t>mariavirginia.bacigalupo@bue.edu.ar</t>
  </si>
  <si>
    <t>ALTE. RAMON GONZALEZ FERNANDEZ</t>
  </si>
  <si>
    <t>10</t>
  </si>
  <si>
    <t>mario.zalazar@bue.edu.ar</t>
  </si>
  <si>
    <t>DR. PEDRO AVELINO TORRES</t>
  </si>
  <si>
    <t>JII Nº 03 DE 11</t>
  </si>
  <si>
    <t>JII Nº10 FRANCISCO PASCASIO MORENO 10 DE 06</t>
  </si>
  <si>
    <t>6</t>
  </si>
  <si>
    <t>REPUBLICA DE TURQUIA</t>
  </si>
  <si>
    <t>noelia.carmona@bue.edu.ar</t>
  </si>
  <si>
    <t>JARDIN MATERNAL Nº 09 DE 06</t>
  </si>
  <si>
    <t>sandra.cappuccio@bue.edu.ar</t>
  </si>
  <si>
    <t>JII Nº 16 DE 05</t>
  </si>
  <si>
    <t>5</t>
  </si>
  <si>
    <t>marianomaron@bue.edu.ar</t>
  </si>
  <si>
    <t>JII Nº 19 DE 05</t>
  </si>
  <si>
    <t>CARLOS R. VIGNALE</t>
  </si>
  <si>
    <t>4</t>
  </si>
  <si>
    <t>adrian.selvaggi@bue.edu.ar</t>
  </si>
  <si>
    <t>JII Nº 01 DE 19</t>
  </si>
  <si>
    <t>elena.maldonado@bue.edu.ar</t>
  </si>
  <si>
    <t>JII Nº 01 DE 11</t>
  </si>
  <si>
    <t>CNEL CARLOS TOMAS SOURIGUES</t>
  </si>
  <si>
    <t>bettina.diaz@bue.edu.ar</t>
  </si>
  <si>
    <t>JIC Nº 05 DE 06</t>
  </si>
  <si>
    <t>rocio.fraga@bue.edu.ar</t>
  </si>
  <si>
    <t>ALFONSINA STORNI</t>
  </si>
  <si>
    <t>20</t>
  </si>
  <si>
    <t>nicolas.maure@bue.edu.ar</t>
  </si>
  <si>
    <t>REPUBLICA DE EL SALVADOR</t>
  </si>
  <si>
    <t>ESC.SUP.DE EDU. ARTISTICA EN ARTES VISUALES MANUEL BELGRANO</t>
  </si>
  <si>
    <t>JIN D DE 10 (ESC. PRIM. Nº 22 DE 10)</t>
  </si>
  <si>
    <t>JIN C DE 20 (ESC. PRIM. Nº 16 DE 20)</t>
  </si>
  <si>
    <t>CARLOS MARIA BIEDMA</t>
  </si>
  <si>
    <t>9</t>
  </si>
  <si>
    <t>marianela.tonelli@bue.edu.ar</t>
  </si>
  <si>
    <t>JUAN ANGEL GOLFARINI</t>
  </si>
  <si>
    <t>ANTONIO J. BUCICH</t>
  </si>
  <si>
    <t>rtassi@bue.edu.ar</t>
  </si>
  <si>
    <t>JM Nº 05 DE 12 HOSP. GRAL DE AGUDOS DR.T.ALVAREZ</t>
  </si>
  <si>
    <t>EI Nº 06 J.F. SALABERRY  DE 20</t>
  </si>
  <si>
    <t>ESC. INF. Nº 07 CASA AMARILLA DE 04</t>
  </si>
  <si>
    <t>JARDIN MATERNAL Nº 06 DE 13</t>
  </si>
  <si>
    <t>13</t>
  </si>
  <si>
    <t>AUSTRALIA</t>
  </si>
  <si>
    <t>mario.katzenell@bue.edu.ar</t>
  </si>
  <si>
    <t>ERNESTO A. BAVIO</t>
  </si>
  <si>
    <t>alejandra.gurgo@bue.edu.ar</t>
  </si>
  <si>
    <t>MIGUEL DE AZCUENAGA</t>
  </si>
  <si>
    <t>sandracoronel@bue.edu.ar</t>
  </si>
  <si>
    <t>COLEGIO Nº 01 BERNARDINO RIVADAVIA DE  03</t>
  </si>
  <si>
    <t>3</t>
  </si>
  <si>
    <t>sebastian.labonia@bue.edu.ar</t>
  </si>
  <si>
    <t>ESC. BILINGÁœE PARA NIÑOS,NIÑAS, JOVENES Y ADULTOS CON DISCAPACIDAD AUDITIVA Y FORMACIÓN INTEGRAL Nº 29 DR OSVALDO MAGNASCO DE 18</t>
  </si>
  <si>
    <t>18</t>
  </si>
  <si>
    <t>ESC. TEC. Nº 34 ING. ENRIQUE MARTIN HERMITTE DE 09</t>
  </si>
  <si>
    <t>EUSTAQUIO CARDENAS</t>
  </si>
  <si>
    <t>CNEL. DE MARINA LEONARDO ROSALES</t>
  </si>
  <si>
    <t>ESC. DE COM. Nº 36 ISAAC HALPERIN DE 03</t>
  </si>
  <si>
    <t>ESCUELA DE MUSICA Nº 2 DE 18</t>
  </si>
  <si>
    <t>ESCUELA INTEGRAL INTERDISCIPLINARIA Nº 14 DE 14</t>
  </si>
  <si>
    <t>14</t>
  </si>
  <si>
    <t>magdalena.orlando@bue.edu.ar</t>
  </si>
  <si>
    <t>JIC Nº 04 DE 18</t>
  </si>
  <si>
    <t>fernando.heredia@bue.edu.ar</t>
  </si>
  <si>
    <t>ESC.DE EDUC.MEDIA Nº1FEDERICO GARCIA LORCA DE14</t>
  </si>
  <si>
    <t>JIN C DE 09 (ESC. PRIM. Nº 20 DE 09)</t>
  </si>
  <si>
    <t>ENRIQUE DE VEDIA</t>
  </si>
  <si>
    <t>ARISTOBULO DEL VALLE</t>
  </si>
  <si>
    <t>juan.a@bue.edu.ar</t>
  </si>
  <si>
    <t>RUBEN DARIO</t>
  </si>
  <si>
    <t>CARLOS DELLA PENNA</t>
  </si>
  <si>
    <t>CORNELIO SAAVEDRA</t>
  </si>
  <si>
    <t>1</t>
  </si>
  <si>
    <t>ornela.zazzali@bue.edu.ar</t>
  </si>
  <si>
    <t>ALFREDO RODOLFO BUFANO</t>
  </si>
  <si>
    <t>PROVINCIA DE MISIONES</t>
  </si>
  <si>
    <t>REPUBLICA DE CUBA</t>
  </si>
  <si>
    <t>TTE GRAL LUIS MARIA CAMPOS</t>
  </si>
  <si>
    <t>JII Nº 01 ALFREDO PALACIOS DE 09</t>
  </si>
  <si>
    <t>MANUEL LAINEZ</t>
  </si>
  <si>
    <t>JUAN CRISOSTOMO LAFINUR</t>
  </si>
  <si>
    <t>COLEGIO Nº 04 NICOLAS AVELLANEDA DE 09</t>
  </si>
  <si>
    <t>giselle.wybranski@bue.edu.ar</t>
  </si>
  <si>
    <t>JII Nº 08 DR. GENARO GIACOBINI DE 05</t>
  </si>
  <si>
    <t>BELISARIO ROLDAN</t>
  </si>
  <si>
    <t>16</t>
  </si>
  <si>
    <t>REPUBLICA DE NICARAGUA</t>
  </si>
  <si>
    <t>AGUSTIN ALVAREZ</t>
  </si>
  <si>
    <t>JIN D DE 16 (ESC. PRIM. Nº 22 DE 16)</t>
  </si>
  <si>
    <t>ESC. PARA NIÑOS, NIÑAS Y JOVENES CON PLURIDISCAPACIDAD Nº 26 DR. JORGE GARBER DE 09</t>
  </si>
  <si>
    <t>JII Nº 02 JORGE COLL DE 08</t>
  </si>
  <si>
    <t>8</t>
  </si>
  <si>
    <t>GENERAL BELGRANO</t>
  </si>
  <si>
    <t>7</t>
  </si>
  <si>
    <t>FRANCISCO DE GURRUCHAGA</t>
  </si>
  <si>
    <t>trinidad.torres@bue.edu.ar</t>
  </si>
  <si>
    <t>JIN B DE 03 (ESC. PRIM. Nº 23 DE 3)</t>
  </si>
  <si>
    <t>CORONEL BRANDSEN</t>
  </si>
  <si>
    <t>agomezpizarro@bue.edu.ar</t>
  </si>
  <si>
    <t>ESC. TEC. Nº 11 MANUEL BELGRANO DE 06</t>
  </si>
  <si>
    <t>IGNACIO FERMIN RODRIGUEZ</t>
  </si>
  <si>
    <t>JIN B DE 01 (ESC. PRIM. Nº 14 DE 1)</t>
  </si>
  <si>
    <t>PROVINCIA DE MENDOZA</t>
  </si>
  <si>
    <t>javier.simon@bue.edu.ar</t>
  </si>
  <si>
    <t>GENERAL VIAMONTE</t>
  </si>
  <si>
    <t>COLEGIO Nº 07 JUAN MARTIN DE PUEYRREDON DE 03</t>
  </si>
  <si>
    <t>luis.pazagrelo@bue.edu.ar</t>
  </si>
  <si>
    <t>ABEL AYERZA</t>
  </si>
  <si>
    <t>17</t>
  </si>
  <si>
    <t>paula.lamarca@bue.edu.ar</t>
  </si>
  <si>
    <t>JII Nº 07 JARDINCITO DE CHICAGO KARINA RAINONE DE 20</t>
  </si>
  <si>
    <t>ESC.INF. Nº11 DE 04</t>
  </si>
  <si>
    <t>JII Nº 9 DE 20</t>
  </si>
  <si>
    <t>ESC. TEC. Nº 20</t>
  </si>
  <si>
    <t>JII Nº 13 DE 01</t>
  </si>
  <si>
    <t>alejandra.bochi@bue.edu.ar</t>
  </si>
  <si>
    <t>PAUL GROUSSAC</t>
  </si>
  <si>
    <t>REPUBLICA DEL PARAGUAY</t>
  </si>
  <si>
    <t>JII Nº 06 DE 21</t>
  </si>
  <si>
    <t>21</t>
  </si>
  <si>
    <t>viviana.antonio@bue.edu.ar</t>
  </si>
  <si>
    <t>BERNARDINO RIVADAVIA</t>
  </si>
  <si>
    <t>marcelav.giordano@bue.edu.ar</t>
  </si>
  <si>
    <t>MANUEL SOLA</t>
  </si>
  <si>
    <t>OLEGARIO V ANDRADE</t>
  </si>
  <si>
    <t>luciana.monguillot@bue.edu.ar</t>
  </si>
  <si>
    <t>ENRIQUE BANCHS</t>
  </si>
  <si>
    <t>HIPOLITO BOUCHARD</t>
  </si>
  <si>
    <t>CHACABUCO</t>
  </si>
  <si>
    <t>JII Nº 01 CIUDAD DE BUENOS AIRES DE 08</t>
  </si>
  <si>
    <t>ELOY FERNANDEZ ALONSO</t>
  </si>
  <si>
    <t>JUAN B. PEÑA</t>
  </si>
  <si>
    <t>JIN A DE 12 (ESC. PRIM. Nº 04 DE 12)</t>
  </si>
  <si>
    <t>MUSEO DE BELLAS ARTES GRAL URQUIZA</t>
  </si>
  <si>
    <t>FLORENCIO VARELA</t>
  </si>
  <si>
    <t>ESC. PARA NIÑOS,NIÑAS, JOVENES Y ADULTOS CON DISCAPACIDAD MENTAL Y FORMACIÓN INTEGRAL Nº 4 DR. RAFAEL LUIS ARCONE DE 9</t>
  </si>
  <si>
    <t>delfina.hempe@bue.edu.ar</t>
  </si>
  <si>
    <t>EI Nº 04 HTAL. DE AGUDOS PARMENIO PIÑERO DE 11</t>
  </si>
  <si>
    <t>LEANDRO N. ALEM</t>
  </si>
  <si>
    <t>REPUBLICA DEL ECUADOR</t>
  </si>
  <si>
    <t>EMILIO GIMENEZ ZAPIOLA</t>
  </si>
  <si>
    <t>agustin.luzzi@bue.edu.ar</t>
  </si>
  <si>
    <t>PADRE CASTAÑEDA</t>
  </si>
  <si>
    <t>PROVINCIA DEL NEUQUEN</t>
  </si>
  <si>
    <t>REPUBLICA DE PORTUGAL</t>
  </si>
  <si>
    <t>ESC. PARA NIÑOS,NIÑAS, JOVENES Y ADULTOS CON DISCAPACIDAD MENTAL Y FORMACIÓN INTEGRAL Nº 6 CLELIA AMELIA C.SESSA DE 18</t>
  </si>
  <si>
    <t>DE LA INDEPENDENCIA ARGENTINA</t>
  </si>
  <si>
    <t>LICENCIADO DON MAURO FERNANDEZ</t>
  </si>
  <si>
    <t>CENS Nº 56 DE 12</t>
  </si>
  <si>
    <t>COLEGIO Nº 18 DR ALBERTO LARROQUE DE 18</t>
  </si>
  <si>
    <t>Applied filters:
Mes is not enero, febrero, marzo, abril, mayo, junio, or (En blanco)
Año is 2022
fechafinvisita is on or after Monday, October 17, 2022</t>
  </si>
  <si>
    <t>MAIL</t>
  </si>
  <si>
    <t>SUBSE</t>
  </si>
  <si>
    <t>FUNCIONARIO</t>
  </si>
  <si>
    <t>Esc. Asignadas</t>
  </si>
  <si>
    <t>1 CICLO</t>
  </si>
  <si>
    <t>% 1 CICLO</t>
  </si>
  <si>
    <t>2° Visitas</t>
  </si>
  <si>
    <t>% 2° Visita</t>
  </si>
  <si>
    <t>3° Visitas</t>
  </si>
  <si>
    <t>% 3° Visita</t>
  </si>
  <si>
    <t>4° Visitas</t>
  </si>
  <si>
    <t>% 4° Visita</t>
  </si>
  <si>
    <t>5° Visitas</t>
  </si>
  <si>
    <t>% 5° Visita</t>
  </si>
  <si>
    <t>ACUMULADO 2022</t>
  </si>
  <si>
    <t>A</t>
  </si>
  <si>
    <t>Escuelas Asignadas</t>
  </si>
  <si>
    <t>DGCLEI</t>
  </si>
  <si>
    <t>Carlos Mansilla 
Natalia Castillo</t>
  </si>
  <si>
    <t>natalia.castillo@bue.edu.ar</t>
  </si>
  <si>
    <t>Alejandra Gurgo</t>
  </si>
  <si>
    <t>mariano.ballestero@bue.edu.ar</t>
  </si>
  <si>
    <t>Mariano Ballestero</t>
  </si>
  <si>
    <t>paula.colombo@bue.edu.ar</t>
  </si>
  <si>
    <t>Agustin Luzzi</t>
  </si>
  <si>
    <t>Sofía Fariña</t>
  </si>
  <si>
    <t>lorenaelizabeth.sosa@bue.edu.ar</t>
  </si>
  <si>
    <t>Lorena Sosa</t>
  </si>
  <si>
    <t>jarretino@bue.edu.ar</t>
  </si>
  <si>
    <t>Juan Arretino</t>
  </si>
  <si>
    <t>marisa.quirico@bue.edu.ar</t>
  </si>
  <si>
    <t>Marilina Bossi 
Marisa Quírico 
Cecilia Leveratto</t>
  </si>
  <si>
    <t>luciana.arzuaga@bue.edu.ar</t>
  </si>
  <si>
    <t>Luciana Arzuaga</t>
  </si>
  <si>
    <t>yamila.mamino@bue.edu.ar</t>
  </si>
  <si>
    <t>Daniel Toloza
Martín Pindaro</t>
  </si>
  <si>
    <t>martin.pindaro@bue.edu.ar</t>
  </si>
  <si>
    <t>TOTAL</t>
  </si>
  <si>
    <t>SSCD</t>
  </si>
  <si>
    <t>Paola Crespo</t>
  </si>
  <si>
    <t>Bettina Diaz</t>
  </si>
  <si>
    <t>Maria Virgina Bacigalupo</t>
  </si>
  <si>
    <t>cintia.rastelli@bue.edu.ar</t>
  </si>
  <si>
    <t>Cintia Rastelli</t>
  </si>
  <si>
    <t>Elena Maldonado</t>
  </si>
  <si>
    <t>sandra.cascales@bue.edu.ar</t>
  </si>
  <si>
    <t>Sandra Cascales</t>
  </si>
  <si>
    <t>Sandra Capuccio</t>
  </si>
  <si>
    <t>magdalena.pintos@bue.edu.ar</t>
  </si>
  <si>
    <t>Magdalena Pintos</t>
  </si>
  <si>
    <t>miguel.garofalo@bue.edu.ar</t>
  </si>
  <si>
    <t>Miguel Garofalo</t>
  </si>
  <si>
    <t>maria.videladorna@bue.edu.ar</t>
  </si>
  <si>
    <t>Damasia Malbran</t>
  </si>
  <si>
    <t>damasia.malbran@bue.edu.ar</t>
  </si>
  <si>
    <t>oscar.ghillione@bue.edu.ar</t>
  </si>
  <si>
    <t>Oscar Ghillione</t>
  </si>
  <si>
    <t>juan.mc@bue.edu.ar</t>
  </si>
  <si>
    <t>Juan Mc Loughlin</t>
  </si>
  <si>
    <t>juanmanuel.bassus@bue.edu.ar</t>
  </si>
  <si>
    <t>Bassus Juan Manuel</t>
  </si>
  <si>
    <t>mauro.conesa@bue.edu.ar</t>
  </si>
  <si>
    <t>Mauro Conesa</t>
  </si>
  <si>
    <t>Noelia Carmona</t>
  </si>
  <si>
    <t>viviana.dalla@bue.edu.ar</t>
  </si>
  <si>
    <t>Viviana Dalla Zorza</t>
  </si>
  <si>
    <t>nicole.camji@bue.edu.ar</t>
  </si>
  <si>
    <t>Nicole Camji</t>
  </si>
  <si>
    <t>a.finocchiaro@bue.edu.ar</t>
  </si>
  <si>
    <t>Alejandro Finocchiaro</t>
  </si>
  <si>
    <t>cecilia.kenny0@bue.edu.ar</t>
  </si>
  <si>
    <t>Cecilia Kenny</t>
  </si>
  <si>
    <t>r.gomez@bue.edu.ar</t>
  </si>
  <si>
    <t>Rocio Gomez</t>
  </si>
  <si>
    <t>bautista.fazio@bue.edu.ar</t>
  </si>
  <si>
    <t>Bautista Fazio</t>
  </si>
  <si>
    <t>SSCPEE</t>
  </si>
  <si>
    <t>Viviana Antonio</t>
  </si>
  <si>
    <t>pamela.sanchezbesada@bue.edu.ar</t>
  </si>
  <si>
    <t>Pamela Sanchez Besada</t>
  </si>
  <si>
    <t>hernan.gliniecki@bue.edu.ar</t>
  </si>
  <si>
    <t>Hernan Gliniecki</t>
  </si>
  <si>
    <t>jesica.mendoza@bue.edu.ar</t>
  </si>
  <si>
    <t>Jesica Mendoza</t>
  </si>
  <si>
    <t>cristian.rodriguez@bue.edu.ar</t>
  </si>
  <si>
    <t>Cristian Rodriguez</t>
  </si>
  <si>
    <t>fernanda.fargi@bue.edu.ar</t>
  </si>
  <si>
    <t>Fernanda Fargi</t>
  </si>
  <si>
    <t>ceci.gomez@bue.edu.ar</t>
  </si>
  <si>
    <t>Cecilia Gomez</t>
  </si>
  <si>
    <t xml:space="preserve">ceci.gomez@bue.edu.ar </t>
  </si>
  <si>
    <t>leonardo.bautista@bue.edu.ar</t>
  </si>
  <si>
    <t>Leonardo Basile</t>
  </si>
  <si>
    <t>carolina.sciarrotta@bue.edu.ar</t>
  </si>
  <si>
    <t>Carolina Sciarrotta</t>
  </si>
  <si>
    <t>magali.ramponi@bue.edu.ar</t>
  </si>
  <si>
    <t>Magalí Ramponi</t>
  </si>
  <si>
    <t>p.navarro@bue.edu.ar</t>
  </si>
  <si>
    <t>Pablo Navarro</t>
  </si>
  <si>
    <t xml:space="preserve">p.navarro@bue.edu.ar </t>
  </si>
  <si>
    <t>silvia.ayala@bue.edu.ar</t>
  </si>
  <si>
    <t>Silvia Ayala</t>
  </si>
  <si>
    <t>silviaa.diaz@bue.edu.ar</t>
  </si>
  <si>
    <t>Silvia Alejandra Díaz</t>
  </si>
  <si>
    <t>katherina.saieg@bue.edu.ar</t>
  </si>
  <si>
    <t>Katherina Saieg</t>
  </si>
  <si>
    <t>agustin.parra@bue.edu.ar</t>
  </si>
  <si>
    <t>Agustín Parra</t>
  </si>
  <si>
    <t>santiago.villarruel@bue.edu.ar</t>
  </si>
  <si>
    <t>Santiago Villarruel</t>
  </si>
  <si>
    <t>noeli.galeano@bue.edu.ar</t>
  </si>
  <si>
    <t>Noeli Galeano</t>
  </si>
  <si>
    <t>lucia.ibanez@bue.edu.ar</t>
  </si>
  <si>
    <t>Lucia Ibañez</t>
  </si>
  <si>
    <t>silvina.varela@bue.edu.ar</t>
  </si>
  <si>
    <t>Silvina Varela</t>
  </si>
  <si>
    <t>elizabeth.sanguino@bue.edu.ar</t>
  </si>
  <si>
    <t>Laura Sanguino</t>
  </si>
  <si>
    <t>ASIGNAR</t>
  </si>
  <si>
    <t>patriciae.coronel@bue.edu.ar</t>
  </si>
  <si>
    <t>Patricia Coronel</t>
  </si>
  <si>
    <t>osvaldo.crespi@bue.edu.ar</t>
  </si>
  <si>
    <t>Osvaldo Crespi</t>
  </si>
  <si>
    <t xml:space="preserve">osvaldo.crespi@bue.edu.ar </t>
  </si>
  <si>
    <t>hernan.alzura@bue.edu.ar</t>
  </si>
  <si>
    <t>Jeremias Alzura</t>
  </si>
  <si>
    <t>lucia.poncearagon@bue.edu.ar</t>
  </si>
  <si>
    <t>Lucia Ponce</t>
  </si>
  <si>
    <t xml:space="preserve">lucia.poncearagon@bue.edu.ar </t>
  </si>
  <si>
    <t>mariaa.rodriguez6@bue.edu.ar</t>
  </si>
  <si>
    <t>Maria Alica Rodriguez</t>
  </si>
  <si>
    <t xml:space="preserve">mariaa.rodriguez6@bue.edu.ar </t>
  </si>
  <si>
    <t>christian.caruso@bue.edu.ar</t>
  </si>
  <si>
    <t>Christian Caruso</t>
  </si>
  <si>
    <t>erica.olivera@bue.edu.ar</t>
  </si>
  <si>
    <t>Erica Olivera</t>
  </si>
  <si>
    <t>fabiola.ruiz@bue.edu.ar</t>
  </si>
  <si>
    <t>Fabiola Ruiz</t>
  </si>
  <si>
    <t>dolores.fleitas@bue.edu.ar</t>
  </si>
  <si>
    <t>Dolores Fleitas</t>
  </si>
  <si>
    <t>wendy.effron@bue.edu.ar</t>
  </si>
  <si>
    <t>Wendy Effron</t>
  </si>
  <si>
    <t>SSGEFYAR</t>
  </si>
  <si>
    <t>Nicolás Maure</t>
  </si>
  <si>
    <t>alejandro.murtagh@bue.edu.ar</t>
  </si>
  <si>
    <t>Alejandro Murtagh</t>
  </si>
  <si>
    <t xml:space="preserve">alejandro.murtagh@bue.edu.ar </t>
  </si>
  <si>
    <t>fernando.giudici@bue.edu.ar</t>
  </si>
  <si>
    <t>Fernando Giudici</t>
  </si>
  <si>
    <t>Ornela Zazzali</t>
  </si>
  <si>
    <t>Sebastian Labonia</t>
  </si>
  <si>
    <t>teresa.patronelli@bue.edu.ar</t>
  </si>
  <si>
    <t>Teresa Patronelli</t>
  </si>
  <si>
    <t>diego.ferrer@bue.edu.ar</t>
  </si>
  <si>
    <t>Diego Ferrer</t>
  </si>
  <si>
    <t>maria.renzi@bue.edu.ar</t>
  </si>
  <si>
    <t>Sol Renzi</t>
  </si>
  <si>
    <t>Luis Paz</t>
  </si>
  <si>
    <t>marcela.pelanda@bue.edu.ar</t>
  </si>
  <si>
    <t>Marcela Pelanda</t>
  </si>
  <si>
    <t>an.gutierrez@bue.edu.ar</t>
  </si>
  <si>
    <t>Angel Gutierrez</t>
  </si>
  <si>
    <t>maximiliano.parissi@bue.edu.ar</t>
  </si>
  <si>
    <t>Maximiliano Parissi</t>
  </si>
  <si>
    <t>mat.campos@bue.edu.ar</t>
  </si>
  <si>
    <t>Matias Campos</t>
  </si>
  <si>
    <t>Alejandra Bochi</t>
  </si>
  <si>
    <t>matias.dewinne@bue.edu.ar</t>
  </si>
  <si>
    <t>Matias Dewinne</t>
  </si>
  <si>
    <t>marilina.rivarola@bue.edu.ar</t>
  </si>
  <si>
    <t>Marilina Rivarola</t>
  </si>
  <si>
    <t>Luciana Monguillot</t>
  </si>
  <si>
    <t>marcela.miguez@bue.edu.ar</t>
  </si>
  <si>
    <t>Marcela Miguez</t>
  </si>
  <si>
    <t>vanesa.costa@bue.edu.ar</t>
  </si>
  <si>
    <t>Vanesa Costa</t>
  </si>
  <si>
    <t>gabriela.kamakian@bue.edu.ar</t>
  </si>
  <si>
    <t>npoli@bue.edu.ar</t>
  </si>
  <si>
    <t>Nicolas Poli</t>
  </si>
  <si>
    <t>german.quinteros@bue.edu.ar</t>
  </si>
  <si>
    <t>German Quinteros</t>
  </si>
  <si>
    <t xml:space="preserve">german.quinteros@bue.edu.ar </t>
  </si>
  <si>
    <t>ignacio.nunez@bue.edu.ar</t>
  </si>
  <si>
    <t>Ignacio Nuñez</t>
  </si>
  <si>
    <t>mariafernanda.lopez@bue.edu.ar</t>
  </si>
  <si>
    <t>Fernanda Lopez</t>
  </si>
  <si>
    <t xml:space="preserve">mariafernanda.lopez@bue.edu.ar </t>
  </si>
  <si>
    <t>julieta.ripalta@bue.edu.ar</t>
  </si>
  <si>
    <t>Julieta Ripalta</t>
  </si>
  <si>
    <t>martin.carpinacci@bue.edu.ar</t>
  </si>
  <si>
    <t>Martin Carpinacci</t>
  </si>
  <si>
    <t xml:space="preserve">martin.carpinacci@bue.edu.ar </t>
  </si>
  <si>
    <t>agustin.corbacho@bue.edu.ar</t>
  </si>
  <si>
    <t>Corbacho Agustin</t>
  </si>
  <si>
    <t xml:space="preserve">agustin.corbacho@bue.edu.ar </t>
  </si>
  <si>
    <t>rocio.bassani@bue.edu.ar</t>
  </si>
  <si>
    <t>Nicolas Garcia</t>
  </si>
  <si>
    <t>augusto.araoz@bue.edu.ar</t>
  </si>
  <si>
    <t>Augusto Araoz</t>
  </si>
  <si>
    <t>Trinidad Torres</t>
  </si>
  <si>
    <t xml:space="preserve">trinidad.torres@bue.edu.ar </t>
  </si>
  <si>
    <t>Juan Alonso</t>
  </si>
  <si>
    <t xml:space="preserve">juan.a@bue.edu.ar </t>
  </si>
  <si>
    <t>sofia.grossi@bue.edu.ar</t>
  </si>
  <si>
    <t>Sofía Grossi Urroz</t>
  </si>
  <si>
    <t>patricia.gaeta@bue.edu.ar</t>
  </si>
  <si>
    <t>Patricia Gaeta</t>
  </si>
  <si>
    <t xml:space="preserve">patricia.gaeta@bue.edu.ar </t>
  </si>
  <si>
    <t>joaquin.peire@bue.edu.ar</t>
  </si>
  <si>
    <t>Joaquin Peire</t>
  </si>
  <si>
    <t>la.gonzalez@bue.edu.ar</t>
  </si>
  <si>
    <t>Agustina Gonzalez Godoy</t>
  </si>
  <si>
    <t>lagonzalez@bue.edu.ar</t>
  </si>
  <si>
    <t>juan.cumplido@bue.edu.ar</t>
  </si>
  <si>
    <t>Juan Pablo Cumplido</t>
  </si>
  <si>
    <t>npatri@bue.edu.ar</t>
  </si>
  <si>
    <t>Nicolas Patri</t>
  </si>
  <si>
    <t>SSTEYS</t>
  </si>
  <si>
    <t>Roberto Tassi</t>
  </si>
  <si>
    <t>Sandra Coronel</t>
  </si>
  <si>
    <t>martina.cruset@bue.edu.ar</t>
  </si>
  <si>
    <t>Martina Gonzalez Cruset</t>
  </si>
  <si>
    <t>mfernandezrosa@bue.edu.ar</t>
  </si>
  <si>
    <t>Maria Marta Fernandez Rosa</t>
  </si>
  <si>
    <t>ayelen.rossetto@bue.edu.ar</t>
  </si>
  <si>
    <t>Ayelen Rossetto</t>
  </si>
  <si>
    <t>Mariano Maron</t>
  </si>
  <si>
    <t>Angie Gómez Pizarro</t>
  </si>
  <si>
    <t>Mario Zalazar</t>
  </si>
  <si>
    <t>delfina.zottola@bue.edu.ar</t>
  </si>
  <si>
    <t>Adrian Grosso</t>
  </si>
  <si>
    <t>rocio.fontana@bue.edu.ar</t>
  </si>
  <si>
    <t>Rocío Fontana</t>
  </si>
  <si>
    <t>Rocio Fraga</t>
  </si>
  <si>
    <t>coluccio.estefania@bue.edu.ar</t>
  </si>
  <si>
    <t>Estefania Coluccio</t>
  </si>
  <si>
    <t>Adrián Selvaggi</t>
  </si>
  <si>
    <t>federico.kramer@bue.edu.ar</t>
  </si>
  <si>
    <t>Federico Kramer</t>
  </si>
  <si>
    <t>veronica.farach@bue.edu.ar</t>
  </si>
  <si>
    <t>Veronica Farach</t>
  </si>
  <si>
    <t>pablorafael.molina@bue.edu.ar</t>
  </si>
  <si>
    <t>Pablo Molina</t>
  </si>
  <si>
    <t>cristina.darosa@bue.edu.ar</t>
  </si>
  <si>
    <t>Cristina Da Rosa</t>
  </si>
  <si>
    <t>constanza.etcheves@bue.edu.ar</t>
  </si>
  <si>
    <t>Constanza Etcheves</t>
  </si>
  <si>
    <t>maximo.starvaggi@bue.edu.ar</t>
  </si>
  <si>
    <t>Máximo Starvaggi</t>
  </si>
  <si>
    <t>mauro.delrio@bue.edu.ar</t>
  </si>
  <si>
    <t>marcelo.donato@bue.edu.ar</t>
  </si>
  <si>
    <t>Marcelo Donato</t>
  </si>
  <si>
    <t>daniela.m@bue.edu.ar</t>
  </si>
  <si>
    <t>Daniela Montivero</t>
  </si>
  <si>
    <t>gabriela.diaz8@bue.edu.ar</t>
  </si>
  <si>
    <t>Gabriela Diaz</t>
  </si>
  <si>
    <t>diego.digiacomo@bue.edu.ar</t>
  </si>
  <si>
    <t>Diego Di Giacommo</t>
  </si>
  <si>
    <t>p.villarreal@bue.edu.ar</t>
  </si>
  <si>
    <t>UEICEE</t>
  </si>
  <si>
    <t>Pablo Villarreal</t>
  </si>
  <si>
    <t>luis.marmet@bue.edu.ar</t>
  </si>
  <si>
    <t>Lucho Marmet</t>
  </si>
  <si>
    <t>lorena.landeo@bue.edu.ar</t>
  </si>
  <si>
    <t>Lorena Landeo</t>
  </si>
  <si>
    <t>agostina.giovanardi@bue.edu.ar</t>
  </si>
  <si>
    <t>Agostina Giovanardi</t>
  </si>
  <si>
    <t>jhonn.espinoza@bue.edu.ar</t>
  </si>
  <si>
    <t>Jhonn Espinoza</t>
  </si>
  <si>
    <t>carolina.ruggero@bue.edu.ar</t>
  </si>
  <si>
    <t>Carolina Ruggero</t>
  </si>
  <si>
    <t>UM</t>
  </si>
  <si>
    <t>Marianela Tonelli</t>
  </si>
  <si>
    <t>sofia.parrilla@bue.edu.ar</t>
  </si>
  <si>
    <t>imareduar@bue.edu.ar</t>
  </si>
  <si>
    <t>Miguel Rubies</t>
  </si>
  <si>
    <t>gerardo.s@bue.edu.ar</t>
  </si>
  <si>
    <t>Gerardo Sanchez</t>
  </si>
  <si>
    <t>martha.vega@bue.edu.ar</t>
  </si>
  <si>
    <t>Martha Vega</t>
  </si>
  <si>
    <t>Magdalena Orlando</t>
  </si>
  <si>
    <t>veronica.valdez@bue.edu.ar</t>
  </si>
  <si>
    <t>Veronica Valdez</t>
  </si>
  <si>
    <t>silvana.ini@bue.edu.ar</t>
  </si>
  <si>
    <t>Silvana Ini</t>
  </si>
  <si>
    <t>carola.martinez@bue.edu.ar</t>
  </si>
  <si>
    <t>Carola Martinez</t>
  </si>
  <si>
    <t>Javier Simon</t>
  </si>
  <si>
    <t>c.torrendell@bue.edu.ar</t>
  </si>
  <si>
    <t>Carlos Torrendel</t>
  </si>
  <si>
    <t>juliana.medrano@bue.edu.ar</t>
  </si>
  <si>
    <t>Juliana Medrano</t>
  </si>
  <si>
    <t>felicitas.bernassar@bue.edu.ar</t>
  </si>
  <si>
    <t>Felicitas Bernassar</t>
  </si>
  <si>
    <t>j.mezzamico@bue.edu.ar</t>
  </si>
  <si>
    <t>Javier Mezzamico</t>
  </si>
  <si>
    <t>Delfina Hempe</t>
  </si>
  <si>
    <t>cecilia.ysnardez@bue.edu.ar</t>
  </si>
  <si>
    <t>Cecilia Ysnardez</t>
  </si>
  <si>
    <t xml:space="preserve">cecilia.ysnardez@bue.edu.ar </t>
  </si>
  <si>
    <t>gonzalo.straface@bue.edu.ar</t>
  </si>
  <si>
    <t>Gonzalo Straface</t>
  </si>
  <si>
    <t>Mario Katzenell</t>
  </si>
  <si>
    <t>lautaro.bobadilla@bue.edu.ar</t>
  </si>
  <si>
    <t>Lautaro Bobadilla</t>
  </si>
  <si>
    <t>mariela.gallo@bue.edu.ar</t>
  </si>
  <si>
    <t>Mariela Gallo</t>
  </si>
  <si>
    <t>5° Ciclo 
Visitas</t>
  </si>
  <si>
    <t>% 5° Ciclo 
Visita</t>
  </si>
  <si>
    <t>Giselle Wybranski</t>
  </si>
  <si>
    <t>Cuenta de Cue</t>
  </si>
  <si>
    <t>Etiquetas de fila</t>
  </si>
  <si>
    <t>Total general</t>
  </si>
  <si>
    <t>6° Visitas</t>
  </si>
  <si>
    <t>% 6° Visita</t>
  </si>
  <si>
    <t>Lara Albarracin</t>
  </si>
  <si>
    <t>ESC. TEC. Nº 01 INGENIERO OTTO KRAUSE DE 04</t>
  </si>
  <si>
    <t>SAN JOSE DE CALASANZ</t>
  </si>
  <si>
    <t>ESC. PRIMARIA Nº 11 DE 01</t>
  </si>
  <si>
    <t>HOMERO MANZI</t>
  </si>
  <si>
    <t>JORGE NEWBERY</t>
  </si>
  <si>
    <t>PONCIANO VIVANCO</t>
  </si>
  <si>
    <t>HIPOLITO YRIGOYEN</t>
  </si>
  <si>
    <t>DR. GUILLERMO RAWSON</t>
  </si>
  <si>
    <t>COLEGIO Nº 03 MARIANO MORENO DE 02</t>
  </si>
  <si>
    <t>SAN JUAN BAUTISTA DE LA SALLE</t>
  </si>
  <si>
    <t>DR. RAMON J. CARCANO</t>
  </si>
  <si>
    <t>15</t>
  </si>
  <si>
    <t>ESC. DE COM. Nº 22 GUSTAVO MARTINEZ ZUVIRIA DE 06</t>
  </si>
  <si>
    <t>DR. JUAN BALESTRA</t>
  </si>
  <si>
    <t>FLORENCIO BALCARCE</t>
  </si>
  <si>
    <t>JII Nº 09 DE 04</t>
  </si>
  <si>
    <t>ESC. PARA JOVENES Y ADULTOS CON DISCAPACIDAD VISUAL Y FORMACIÓN INTEGRAL Nº 37 FRANCISCO GATTI DE 03</t>
  </si>
  <si>
    <t>DOMINGUITO</t>
  </si>
  <si>
    <t>HIPOLITO VIEYTES</t>
  </si>
  <si>
    <t>ALMIRANTE GUILLERMO BROWN</t>
  </si>
  <si>
    <t>PABLO A. PIZZURNO</t>
  </si>
  <si>
    <t>ESCUELA INTEGRAL INTERDISCIPLINARIA Nº 04 DE 04</t>
  </si>
  <si>
    <t>EI Nº 06 DE 06 (HOSP. RAMOS MEJIA)</t>
  </si>
  <si>
    <t>JIC Nº 07 EL JARDIN DE LAS GLICINAS DE 09</t>
  </si>
  <si>
    <t>VALENTIN GOMEZ</t>
  </si>
  <si>
    <t>PRESIDENTE MITRE</t>
  </si>
  <si>
    <t>ESCUELA INFANTIL Nº 08 DE 04</t>
  </si>
  <si>
    <t>EI Nº 05 DE 02</t>
  </si>
  <si>
    <t>JARDIN MATERNAL Nº 12 DE 04</t>
  </si>
  <si>
    <t>ESCUELA INTEGRAL INTERDISCIPLINARIA Nº 06 DE 06</t>
  </si>
  <si>
    <t>EI Nº 06 MADRE EUFRASIA IACONIS DE 10</t>
  </si>
  <si>
    <t>ESTEBAN DE LUCA</t>
  </si>
  <si>
    <t>lara.albarracin@bue.edu.ar</t>
  </si>
  <si>
    <t>DR. PEDRO MELITON LEDESMA</t>
  </si>
  <si>
    <t>NIEVES ESCALADA DE OROMI</t>
  </si>
  <si>
    <t>LORENZO ANADON</t>
  </si>
  <si>
    <t>ESC. DE COM. Nº 07 MANUEL BELGRANO DE 10</t>
  </si>
  <si>
    <t>FAMILIA DE CABEZON</t>
  </si>
  <si>
    <t>DE CATEDRAL AL NORTE JOSE M. ESTRADA</t>
  </si>
  <si>
    <t>JIC Nº04 CINCO ESQUINAS DE 01</t>
  </si>
  <si>
    <t>DOMINGO FAUSTINO SARMIENTO</t>
  </si>
  <si>
    <t>ESC. TEC. Nº 19 ALEJANDRO VOLTA DE 01</t>
  </si>
  <si>
    <t>ESC. TEC. Nº 30 NORBERTO PINERO DE 02</t>
  </si>
  <si>
    <t>JOSE ALFREDO FERREIRA</t>
  </si>
  <si>
    <t>MAXIMIO SABA VICTORIA</t>
  </si>
  <si>
    <t>ANGELA M DE CAVIGLIA</t>
  </si>
  <si>
    <t>Patricio Mercuri</t>
  </si>
  <si>
    <t>PRESBITERO ALBERTI</t>
  </si>
  <si>
    <t>FLORIAN OLIVER</t>
  </si>
  <si>
    <t>SALVADOR MARIA DEL CARRIL</t>
  </si>
  <si>
    <t>NIÑAS DE AYOHUMA</t>
  </si>
  <si>
    <t>FRANCISCA JACQUES</t>
  </si>
  <si>
    <t>AGRONOMIA</t>
  </si>
  <si>
    <t>JUAN AGUSTIN MAZA</t>
  </si>
  <si>
    <t>JIC Nº 05 MARTHA A. SALOTTI DE 08</t>
  </si>
  <si>
    <t>PETRONILA RODRIGUEZ</t>
  </si>
  <si>
    <t>DR. JOSE MARIA RAMOS MEJIA</t>
  </si>
  <si>
    <t>COLEGIO Nº 10 JOSE DE SAN MARTIN DE 08</t>
  </si>
  <si>
    <t>JIN C DE 08 (ESC. PRIM. Nº 24 DE 08)</t>
  </si>
  <si>
    <t>JIN B DE 18 (ESC. PRIM. Nº 14 DE 18)</t>
  </si>
  <si>
    <t>JIC Nº 02 EL TRENCITO DE VERSALLES DE 18</t>
  </si>
  <si>
    <t>JII Nº 10 DE 05</t>
  </si>
  <si>
    <t>Applied filters:
fechafinvisita is on or after Monday, October 17, 2022
Año is 2022
Mes is not enero, febrero, marzo, abril, mayo, junio, or (En blanco)</t>
  </si>
  <si>
    <t>SABINA BOVE DE BOZZALLA</t>
  </si>
  <si>
    <t>BERNARDO DE IRIGOYEN</t>
  </si>
  <si>
    <t>ARZOBISPO MARIANO ANTONIO ESPINOSA</t>
  </si>
  <si>
    <t>MANUEL DE SARRATEA</t>
  </si>
  <si>
    <t>ESC. TEC. Nº 14 LIBERTAD DE 05</t>
  </si>
  <si>
    <t>ESC.TEC.Nº33 FUND.MAEST.DEL PLUMERILLO DE 19</t>
  </si>
  <si>
    <t>ESC. TEC. Nº 15 MAIPU DE 05</t>
  </si>
  <si>
    <t>JII Nº 03 DE 20</t>
  </si>
  <si>
    <t>JARDIN MATERNAL Nº 05 DE 20</t>
  </si>
  <si>
    <t>JIC Nº 09 DE 09</t>
  </si>
  <si>
    <t>ESCUELA INFANTIL Nº 12 DE 05</t>
  </si>
  <si>
    <t>ESCUELA INFANTIL Nº 11 DE 05</t>
  </si>
  <si>
    <t>ESCUELA INFANTIL Nº 11 DE 21</t>
  </si>
  <si>
    <t>JIC Nº 10 DE 20</t>
  </si>
  <si>
    <t>ESC. PRIMARIA Nº 11 DE 21</t>
  </si>
  <si>
    <t>FRAY LUIS BELTRAN</t>
  </si>
  <si>
    <t>GAUCHOS DE GUEMES</t>
  </si>
  <si>
    <t>NICOLAS AVELLANEDA</t>
  </si>
  <si>
    <t>PRIMERA MINISTRO INDIRA GANDHI</t>
  </si>
  <si>
    <t>GASPAR LUCILO BENAVENTO</t>
  </si>
  <si>
    <t>JIC Nº 02 CARLOS DELLA PENNA DE 04</t>
  </si>
  <si>
    <t>ESC. TEC. Nº 35 ING EDUARDO LATZINA DE 18</t>
  </si>
  <si>
    <t>PROVINCIA DE BUENOS AIRES</t>
  </si>
  <si>
    <t>JIN C DE 15 (ESC. PRIM. Nº12 DE 15)</t>
  </si>
  <si>
    <t>ESC. TEC Nº 27 HIPOLITO YRIGOYEN DE 18</t>
  </si>
  <si>
    <t>ENS Nº 04 ESTANISLAO S. ZEBALLOS DE 08</t>
  </si>
  <si>
    <t>MARTIN FIERRO</t>
  </si>
  <si>
    <t>GRAL. GREGORIO ARAOZ DE LAMADRID</t>
  </si>
  <si>
    <t>EI Nº 4 DE 17</t>
  </si>
  <si>
    <t>ESC.SUP.DE EDUC.ARTISTICA EN DANZA AIDA VICTORIA MASTRAZZI DE 01</t>
  </si>
  <si>
    <t>FRAY JUSTO SANTA MARIA DE ORO</t>
  </si>
  <si>
    <t>REPUBLICA DE COREA</t>
  </si>
  <si>
    <t>FRENCH Y BERUTI</t>
  </si>
  <si>
    <t>LEOPOLDO MARECHAL</t>
  </si>
  <si>
    <t>JOSE CLEMENTE PAZ</t>
  </si>
  <si>
    <t>JIC Nº 03 LA PORTENA DE 07</t>
  </si>
  <si>
    <t>JIC Nº 02 DE 13</t>
  </si>
  <si>
    <t>DR GUILLERMO CORREA</t>
  </si>
  <si>
    <t>JIC Nº03 FRYDA SCHULTZ DE MANTOVANI DE 06</t>
  </si>
  <si>
    <t>PROF. RODOLFO SENET</t>
  </si>
  <si>
    <t>JOSE HERNANDEZ</t>
  </si>
  <si>
    <t>JOSE MARIA GUTIERREZ</t>
  </si>
  <si>
    <t>DR. RICARDO GUTIERREZ</t>
  </si>
  <si>
    <t>ESC. DE COM. Nº 06 AMERICA DE 13</t>
  </si>
  <si>
    <t>JII Nº 02 DE 01</t>
  </si>
  <si>
    <t>LICEO Nº 11 CORNELIO SAAVEDRA DE 15</t>
  </si>
  <si>
    <t>ESC. TEC. Nº 10 FRAY LUIS BELTRAN DE 05</t>
  </si>
  <si>
    <t>JII Nº 04 ARIEL BUFANO DE 15</t>
  </si>
  <si>
    <t>RICARDO MONNER SANS</t>
  </si>
  <si>
    <t>VIRGEN GENERALA</t>
  </si>
  <si>
    <t>REPUBLICA ARGENTINA</t>
  </si>
  <si>
    <t>JII Nº 01 ANDRES FERREYRA DE 07</t>
  </si>
  <si>
    <t>ALMAFUERTE</t>
  </si>
  <si>
    <t>ESC. TEC. Nº 04 REPUBLICA DEL LIBANO DE 05</t>
  </si>
  <si>
    <t>ESCUELA INTEGRAL INTERDISCIPLINARIA Nº 12 DE 12</t>
  </si>
  <si>
    <t>PROVINCIA DE SANTA FE</t>
  </si>
  <si>
    <t>JUAN BAUTISTA ALBERDI</t>
  </si>
  <si>
    <t>LUIS J. CHORROARIN</t>
  </si>
  <si>
    <t>FRANCISCO P. MORENO</t>
  </si>
  <si>
    <t>DELFINA MITRE DE VEDIA</t>
  </si>
  <si>
    <t>JIC Nº 04 DR. FLORENCIO ESCARDO DE 16</t>
  </si>
  <si>
    <t>JIC Nº 02 DE 20</t>
  </si>
  <si>
    <t>ESC. DE EDUC. MEDIA Nº 02 ARGENTINOS JUNIORS DE 14</t>
  </si>
  <si>
    <t>ESCUELA INFANTIL Nº 04 DE 13</t>
  </si>
  <si>
    <t>JIC Nº 09 DE 10</t>
  </si>
  <si>
    <t>JUAN RAMON JIMENEZ</t>
  </si>
  <si>
    <t>CARLOS SAAVEDRA LAMAS</t>
  </si>
  <si>
    <t>INSP. GRAL ALFREDO D. ZUNDA</t>
  </si>
  <si>
    <t>ENRIQUE G.PARKER</t>
  </si>
  <si>
    <t>TOMAS SANTA COLOMA</t>
  </si>
  <si>
    <t>QUINTINO BOCAYUVA</t>
  </si>
  <si>
    <t>JOSE MARIA TORRES</t>
  </si>
  <si>
    <t>FRANCISCO MELITON ALVAREZ</t>
  </si>
  <si>
    <t>ESCUELA INTEGRAL INTERDISCIPLINARIA Nº 08 LUIS VERNET DE 08</t>
  </si>
  <si>
    <t>COLEGIO Nº 17 PRIMERA JUNTA DE 07</t>
  </si>
  <si>
    <t>PTE. DR. ARTURO UMBERTO ILLIA</t>
  </si>
  <si>
    <t>JUAN JOSE PASO</t>
  </si>
  <si>
    <t>ANTONIO SCHETTINO</t>
  </si>
  <si>
    <t>JIN B MAESTRO ESCULTOR FCO REYES (Nº11) DE 06</t>
  </si>
  <si>
    <t>JOSE FEDERICO MORENO</t>
  </si>
  <si>
    <t>ESC. PARA JOVENES Y ADULTOS CON DISCAPACIDAD MENTAL Y FORMACIÓN INTEGRAL Nº 16 DRA CAROLINA TOBAR GARCIA DE 12</t>
  </si>
  <si>
    <t>JII Nº 04 DE 04</t>
  </si>
  <si>
    <t>ESC.SUP.DE EDUC.ARTISTICA EN CERAMICA Nº 01 DE 02</t>
  </si>
  <si>
    <t>GRAL. JUAN ANTONIO LAVALLEJA</t>
  </si>
  <si>
    <t>REPUBLICA DE COLOMBIA</t>
  </si>
  <si>
    <t>ESC. DE COM. Nº 24 DALMACIO VELEZ SARSFIELD DE 14</t>
  </si>
  <si>
    <t>JII N 10 DE 04</t>
  </si>
  <si>
    <t>JIC Nº 04 MARIANO BOEDO DE 06</t>
  </si>
  <si>
    <t>PAULA ALBARRACIN</t>
  </si>
  <si>
    <t>JII NºFEDERICO FRÁ–BEL 02 DE 6</t>
  </si>
  <si>
    <t>JIN A DE 11 BALDOMERO FERNANDEZ MORENO (ESC.PRIM.Nº20DE11)</t>
  </si>
  <si>
    <t>EI Nº 02 DE 02</t>
  </si>
  <si>
    <t>CBO Nº 3 OLGA COSSETINI DE 10</t>
  </si>
  <si>
    <t>JII Nº 04 JARDIN DE LOS ARBOLES DE 14</t>
  </si>
  <si>
    <t>FRAY MAMERTO ESQUIU</t>
  </si>
  <si>
    <t>HORACIO QUIROGA</t>
  </si>
  <si>
    <t>PROVINCIA DE CORRIENTES</t>
  </si>
  <si>
    <t>JUAN ANDRES DE LA PEÑA</t>
  </si>
  <si>
    <t>SATURNINO SEGUROLA</t>
  </si>
  <si>
    <t>LICEO Nº 09 SANTIAGO DERQUI DE 10</t>
  </si>
  <si>
    <t>EJERCITO ARGENTINO</t>
  </si>
  <si>
    <t>MONTE CASTRO</t>
  </si>
  <si>
    <t>GENERAL LAS HERAS</t>
  </si>
  <si>
    <t>JUAN DE GARAY</t>
  </si>
  <si>
    <t>GRAN MARISCAL DEL PERU RAMON CASTILLA</t>
  </si>
  <si>
    <t>DR LUIS PASTEUR</t>
  </si>
  <si>
    <t>DR TEODORO SANCHEZ DE BUSTAMANTE</t>
  </si>
  <si>
    <t>ESC. PARA NIÑOS,NIÑAS, JOVENES Y ADULTOS CON DISCAPACIDAD MENTAL Y FORMACIÓN INTEGRAL Nº 21 ROSARIO VERA PEÑALOZA DE 16</t>
  </si>
  <si>
    <t>ENS Nº 07 JOSE MARIA TORRES DE 02</t>
  </si>
  <si>
    <t>CAP. GRAL. BERNARDO O'HIGGINS</t>
  </si>
  <si>
    <t>ESC. TEC. Nº 17 BRIG.GRAL CORNELIO SAAVEDRA DE 13</t>
  </si>
  <si>
    <t>ESC. TEC. Nº 23 CASAL CALVINO DE 13</t>
  </si>
  <si>
    <t>ROMA</t>
  </si>
  <si>
    <t>VICEALMIRANTE VICENTE E. MONTES</t>
  </si>
  <si>
    <t>ESC. DE COM. Nº 25 SANTIAGO DE LINIERS DE 02</t>
  </si>
  <si>
    <t>PROVINCIA DE LA RIOJA</t>
  </si>
  <si>
    <t>STELLA MARIS</t>
  </si>
  <si>
    <t>ESC. DE EDUC. MEDIA Nº 02 AGUSTIN TOSCO DE 16</t>
  </si>
  <si>
    <t>ESC. DE EDUC. MEDIA Nº 02 DE 13</t>
  </si>
  <si>
    <t>ESC. PRIMARIA Nº 28 DE 05</t>
  </si>
  <si>
    <t>CARLOS JAVIER BENIELLI</t>
  </si>
  <si>
    <t>ARMADA ARGENTINA</t>
  </si>
  <si>
    <t>INTENDENTE ALVEAR</t>
  </si>
  <si>
    <t>COLEGIO Nº 16 GUILLERMO RAWSON DE 15</t>
  </si>
  <si>
    <t>JOSE PEDRO VARELA</t>
  </si>
  <si>
    <t>DRA. ELVIRA RAWSON DE DELLEPIANE</t>
  </si>
  <si>
    <t>JOSE ENRIQUE RODO</t>
  </si>
  <si>
    <t>JII Nº 01 QUINQUELA MARTIN DE 04</t>
  </si>
  <si>
    <t>CARLOS PELLEGRINI</t>
  </si>
  <si>
    <t>ESC. DE COM. Nº 12 JUAN XXIII DE 21</t>
  </si>
  <si>
    <t>BRIG. GRAL. JOSE M. ZAPIOLA</t>
  </si>
  <si>
    <t>JIC Nº 04 JOSE LIBERTELLA DE 21</t>
  </si>
  <si>
    <t>JUDITH Y DEMETRIO DEMARCHI</t>
  </si>
  <si>
    <t>CAPITANA MARIA REMEDIOS DEL VALLE</t>
  </si>
  <si>
    <t>CNEL.JOSE DE OLAVARRIA</t>
  </si>
  <si>
    <t>FACUNDO ZUVIRIA</t>
  </si>
  <si>
    <t>ESC. TEC. Nº 08 PAULA ALBARRACIN DE SARMIENTO DE 13</t>
  </si>
  <si>
    <t>REPUBLICA DE LA INDIA</t>
  </si>
  <si>
    <t>JII Nº 02 DE 21</t>
  </si>
  <si>
    <t>ESC. DE COM. Nº 35 LEOPOLDO MARECHAL DE 21</t>
  </si>
  <si>
    <t>PEDRO INCHAUSPE</t>
  </si>
  <si>
    <t>ESC. DE EDUC. MEDIA Nº 01 JULIO CORTAZAR DE 12</t>
  </si>
  <si>
    <t>COLEGIO Nº 09 JUSTO JOSE DE URQUIZA DE 12</t>
  </si>
  <si>
    <t>MANUEL DORREGO</t>
  </si>
  <si>
    <t>ESC. TEC. Nº 29 RECONQUISTA DE BUENOS AIRES DE 06</t>
  </si>
  <si>
    <t>JIC Nº 05 PABLO PICASSO DE 10</t>
  </si>
  <si>
    <t>DR. PEDRO GOYENA</t>
  </si>
  <si>
    <t>JUAN GALO LAVALLE</t>
  </si>
  <si>
    <t>ESCUELA DE MUSICA Nº 9 DE 15</t>
  </si>
  <si>
    <t>JARDIN DE INFANTES INTEGRAL Nº 10 DE 21</t>
  </si>
  <si>
    <t>ESC. PRIMARA Nº23 DE 20</t>
  </si>
  <si>
    <t>ESC. POLITECNICA MANUEL BELGRANO DE 04</t>
  </si>
  <si>
    <t>FELIX DE AZARA</t>
  </si>
  <si>
    <t>ESCUELA INFANTIL Nº 5 DE 16</t>
  </si>
  <si>
    <t>MAESTRO JORGE LUIS CHINETTI</t>
  </si>
  <si>
    <t>JOSE MARTI</t>
  </si>
  <si>
    <t>EVARISTO CARRIEGO</t>
  </si>
  <si>
    <t>ESC. DE EDUC. MEDIA Nº 05 DE 19</t>
  </si>
  <si>
    <t>MARIA SANCHEZ DE THOMPSON</t>
  </si>
  <si>
    <t>DEAN GREGORIO FUNES</t>
  </si>
  <si>
    <t>ESCUELA INTEGRAL INTERDISCIPLINARIA Nº 02 DE 02</t>
  </si>
  <si>
    <t>URSULA LLAMES DE LAPUENTE</t>
  </si>
  <si>
    <t>JIN A DE 02 (ESC. PRIM. Nº9 DE 2)</t>
  </si>
  <si>
    <t>AMADEO JACQUES</t>
  </si>
  <si>
    <t>JIC Nº 01 REPUBLICA ARGENTINA DE 18</t>
  </si>
  <si>
    <t>JIN A LA CALESITA DE DON JOSE DE 18</t>
  </si>
  <si>
    <t>Politecnica Manuel Belgrano</t>
  </si>
  <si>
    <t>ESPANA</t>
  </si>
  <si>
    <t>ALBINA GARCIA DE RYAN</t>
  </si>
  <si>
    <t>PREFECTURA NAVAL ARGENTINA</t>
  </si>
  <si>
    <t>MAIPU</t>
  </si>
  <si>
    <t>ESC. DE EDUC. MEDIA Nº 02 RUMANIA DE 17</t>
  </si>
  <si>
    <t>ESTADOS UNIDOS DE AMERICA</t>
  </si>
  <si>
    <t>JOHN FITZGERALD KENNEDY</t>
  </si>
  <si>
    <t>MARTIN DEL BARCO CENTENERA</t>
  </si>
  <si>
    <t>RAUL SCALABRINI ORTIZ</t>
  </si>
  <si>
    <t>JUAN ENRIQUE PESTALOZZI</t>
  </si>
  <si>
    <t>JORGE ANGEL BOERO</t>
  </si>
  <si>
    <t>IRLANDA</t>
  </si>
  <si>
    <t>JII Nº 02 MERCEDITAS DE 10</t>
  </si>
  <si>
    <t>JIN D DE 07 (ESC.PRIM Nº 23)</t>
  </si>
  <si>
    <t>BANDERA ARGENTINA</t>
  </si>
  <si>
    <t>Applied filters:
Mes is not enero, febrero, marzo, abril, mayo, junio, or (En blanco)
fechafinvisita is on or after Monday, October 17, 2022</t>
  </si>
  <si>
    <t>COLEGIO Nº 13 CNEL.DE MARINA TOMAS ESPORA DE 18</t>
  </si>
  <si>
    <t>MARIANO SANCHEZ DE LORIA</t>
  </si>
  <si>
    <t>PROVINCIA DE SANTA CRUZ</t>
  </si>
  <si>
    <t>ESC. DE COM. Nº 32 JOSE LEON SUAREZ DE 13</t>
  </si>
  <si>
    <t>PRESIDENTE ROCA</t>
  </si>
  <si>
    <t>ESCUELAS TECNICAS RAGGIO DE 10</t>
  </si>
  <si>
    <t>EI Nº 06 DE 19</t>
  </si>
  <si>
    <t>ADOLFO VAN GELDEREN</t>
  </si>
  <si>
    <t>GRANADEROS DE SAN MARTIN</t>
  </si>
  <si>
    <t>JIC Nº02 GRANADEROS DE SAN MARTIN DE 09</t>
  </si>
  <si>
    <t>INST. SUP. DEL PROF. DE ED. INICIAL SARA CH.DE ECCLESTON DE9</t>
  </si>
  <si>
    <t>JIC Nº 09 DE 01</t>
  </si>
  <si>
    <t>ESC. DE JARDINERIA CRISTOBAL M. HICKEN DE 09</t>
  </si>
  <si>
    <t>ESCUELA DE MUSICA Nº 7 DE 11</t>
  </si>
  <si>
    <t>COLEGIO Nº 12 RECONQUISTA DE 15</t>
  </si>
  <si>
    <t>JIN E DE 10 (ESC. PRIM. Nº21 DE 10)</t>
  </si>
  <si>
    <t>ANTONIO ALICE</t>
  </si>
  <si>
    <t>CARLOS N. VERGARA</t>
  </si>
  <si>
    <t>MARCOS PAZ</t>
  </si>
  <si>
    <t>ESCUELA DE TEATRO NINI MARSHALL</t>
  </si>
  <si>
    <t>NACIONES UNIDAS</t>
  </si>
  <si>
    <t>Applied filters:
Fecha is on or after 17/10/2022</t>
  </si>
  <si>
    <t>Subse</t>
  </si>
  <si>
    <t>ESC. DE EDUC. MEDIA Nº 04 DE 21</t>
  </si>
  <si>
    <t>CRISTOBAL COLON</t>
  </si>
  <si>
    <t>EI Nº 05 HEBE SAN MARTIN DUPRAT  DE 21</t>
  </si>
  <si>
    <t>PROVINCIA DE TUCUMAN</t>
  </si>
  <si>
    <t>AMERICO ITALO FORADORI</t>
  </si>
  <si>
    <t>MAESTRO EDUARDO LUIS VICENTE</t>
  </si>
  <si>
    <t>JIC Nº 07 PIEDRA LIBRE DE 21</t>
  </si>
  <si>
    <t>JII Nº 9 DE 21</t>
  </si>
  <si>
    <t>JII Nº 13 DE 04</t>
  </si>
  <si>
    <t>BENITO QUINQUELA MARTIN</t>
  </si>
  <si>
    <t>ESC. TEC. Nº 06 FERNANDO FADER DE 12</t>
  </si>
  <si>
    <t>MONSEÑOR GUSTAVO FRANCESCHI</t>
  </si>
  <si>
    <t>JIN B EL JARDIN DEL ABASTO DE 02 (Nº8)</t>
  </si>
  <si>
    <t>PROVINCIA DE FORMOSA</t>
  </si>
  <si>
    <t>ESTADO PLURINACIONAL DE BOLIVIA</t>
  </si>
  <si>
    <t>ESCUELA PARA NIÑOS,NIÑAS,JOVENES Y ADULTOS CON DISCAPACIDAD MENTAL Y FORMACION INTEGRAL Nº 09 DR.LUIS R MAC KAY DE 06</t>
  </si>
  <si>
    <t>ENS Nº 03 BERNARDINO RIVADAVIA DE 04</t>
  </si>
  <si>
    <t>JII Nº 02 ANTONIO ABERASTAIN DE 05</t>
  </si>
  <si>
    <t>PRESIDENTE MANUEL QUINTANA</t>
  </si>
  <si>
    <t>ESC. DE COM. Nº 33 MAIPU DE 18</t>
  </si>
  <si>
    <t>JIN A DE 15 (ESC. PRIM. Nº2 DE 15)</t>
  </si>
  <si>
    <t>JUANA MANUELA GORRITI</t>
  </si>
  <si>
    <t>DR.JOSE MARIA BUSTILLO</t>
  </si>
  <si>
    <t>JUANA MANSO</t>
  </si>
  <si>
    <t>ESC.TEC.Nº25 TTE 1ºDE ART.FRAY LUIS BELTRAN DE06</t>
  </si>
  <si>
    <t>ESC. DE COM. Nº 31 NACIONES UNIDAS DE 09</t>
  </si>
  <si>
    <t>PROVINCIA DEL CHUBUT</t>
  </si>
  <si>
    <t>REMEDIOS DE E.DE SAN MARTIN</t>
  </si>
  <si>
    <t>TOMAS MANUEL DE ANCHORENA</t>
  </si>
  <si>
    <t>FRANCISCO J. E. DE SANTA CRUZ Y ESPEJO</t>
  </si>
  <si>
    <t>ESCUELA INTEGRAL INTERDISCIPLINARIA Nº 09 DE 09</t>
  </si>
  <si>
    <t>TOMASA DE LA QUINTANA DE ESCALADA</t>
  </si>
  <si>
    <t>JIN C DE 10 (ESC. PRIM. Nº 19 DE 10)</t>
  </si>
  <si>
    <t>ESC. DE EDUC. MEDIA Nº 07 ESC. DE LA RIBERA DE 04</t>
  </si>
  <si>
    <t>DR. ARTURO MATEO BAS</t>
  </si>
  <si>
    <t>DEAN DIEGO ESTANISLADO DE ZAVALETA</t>
  </si>
  <si>
    <t>JARDIN MATERNAL Nº 06 JARDIN DEL PALACIO DE 01</t>
  </si>
  <si>
    <t>JARDIN MATERNAL Nº 07 DE 10</t>
  </si>
  <si>
    <t>JII Nº 11 DE 6</t>
  </si>
  <si>
    <t>GENERAL JOSE SAN MARTIN</t>
  </si>
  <si>
    <t>PROVINCIA DE CORDOBA</t>
  </si>
  <si>
    <t>ALTE MANUEL BLANCO ENCALADA</t>
  </si>
  <si>
    <t>ESC. PARA NIÑOS,NIÑAS, JOVENES Y ADULTOS CON DISCAPACIDAD MENTAL Y FORMACIÓN INTEGRAL Nº 1 ALFONSINA STORNI DE 08</t>
  </si>
  <si>
    <t>JII Nº 01 JOSE FRANCISCO DE SAN MARTIN DE 06</t>
  </si>
  <si>
    <t>GABRIELA MISTRAL</t>
  </si>
  <si>
    <t>ESC.DE COM.Nº21 CAP.DE NAVIO HIPOLITO BOUCHARD DE11</t>
  </si>
  <si>
    <t>CASTO MUNITA</t>
  </si>
  <si>
    <t>LICEO Nº 05 P. GUAGLIANOME DE 11</t>
  </si>
  <si>
    <t>JIN B DE 05 (ESC. PRIM. Nº 06 DE 05)</t>
  </si>
  <si>
    <t>SAN JUAN BOSCO</t>
  </si>
  <si>
    <t>ENS Nº 06 VICENTE LOPEZ Y PLANES DE 02</t>
  </si>
  <si>
    <t>MARIA SKLODOWSKA DE CURIE</t>
  </si>
  <si>
    <t>MANUELA PEDRAZA</t>
  </si>
  <si>
    <t>ESC. DE COM. Nº 11 DR JOSE PERALTA DE 17</t>
  </si>
  <si>
    <t>PROV. DE TIERRA DEL FUEGO, ANTARTIDA E IS. DEL ATLANT. SUR</t>
  </si>
  <si>
    <t>ESC. TEC. Nº 24 DEFENSA DE BUENOS AIRES DE 17</t>
  </si>
  <si>
    <t>ESC. TEC. Nº 16 ESPANA DE 17</t>
  </si>
  <si>
    <t>PROVINCIA DE LA PAMPA</t>
  </si>
  <si>
    <t>CASILDA IGARZABAL DE RODRIGUEZ PEÑA</t>
  </si>
  <si>
    <t>ESC. TEC. Nº 18 JOSE ANTONIO ALVAREZ CONDARCO DE 11</t>
  </si>
  <si>
    <t>ESC. PARA NIÑOS Y NIÑAS CON DISCAPACIDAD MENTAL Nº 25 MACACHA GUEMES DE 09</t>
  </si>
  <si>
    <t>DR. CARLOS VAZ FERREIRA</t>
  </si>
  <si>
    <t>BENJAMIN ZORRILLA</t>
  </si>
  <si>
    <t>ESC. DE COM. Nº 09 JOSE INGENIEROS DE 11</t>
  </si>
  <si>
    <t>GRAL. MANUEL SAVIO</t>
  </si>
  <si>
    <t>INGENIERO OCTAVIO SERGIO PICO</t>
  </si>
  <si>
    <t>PEDRO MEDRANO</t>
  </si>
  <si>
    <t>REPUBLICA ORIENTAL DEL URUGUAY</t>
  </si>
  <si>
    <t>ENS Nº 11 DR. RICARDO LEVENE DE 06</t>
  </si>
  <si>
    <t>TOMAS GUIDO</t>
  </si>
  <si>
    <t>ENS Nº 08 PTE. JULIO ARGENTINO ROCA DE 06</t>
  </si>
  <si>
    <t>ESCUELA INFANTIL Nº 06 NARANJO EN FLOR DE 15</t>
  </si>
  <si>
    <t>Tipo establecimiento</t>
  </si>
  <si>
    <t>Cantidad visitas</t>
  </si>
  <si>
    <t>200160</t>
  </si>
  <si>
    <t>ESCUELA DE JORNADA COMPLETA</t>
  </si>
  <si>
    <t>200196</t>
  </si>
  <si>
    <t>200417</t>
  </si>
  <si>
    <t>200582</t>
  </si>
  <si>
    <t>200745</t>
  </si>
  <si>
    <t>ESCUELA DE JORNADA SIMPLE</t>
  </si>
  <si>
    <t>200750</t>
  </si>
  <si>
    <t>ESCUELA DE EDUCACIÓN ESPECIAL</t>
  </si>
  <si>
    <t>200932</t>
  </si>
  <si>
    <t>200961</t>
  </si>
  <si>
    <t>201599</t>
  </si>
  <si>
    <t>CENTRO EDUCATIVO DE NIVEL SECUNDARIO</t>
  </si>
  <si>
    <t>201616</t>
  </si>
  <si>
    <t>COLEGIO</t>
  </si>
  <si>
    <t>200139</t>
  </si>
  <si>
    <t>200220</t>
  </si>
  <si>
    <t>JARDÍN DE INFANTES NUCLEADO</t>
  </si>
  <si>
    <t>200302</t>
  </si>
  <si>
    <t>200400</t>
  </si>
  <si>
    <t>200419</t>
  </si>
  <si>
    <t>201007</t>
  </si>
  <si>
    <t>201039</t>
  </si>
  <si>
    <t>201193</t>
  </si>
  <si>
    <t>ESCUELA INFANTIL</t>
  </si>
  <si>
    <t>201202</t>
  </si>
  <si>
    <t>201901</t>
  </si>
  <si>
    <t>JARDÍN MATERNAL</t>
  </si>
  <si>
    <t>200441</t>
  </si>
  <si>
    <t>200628</t>
  </si>
  <si>
    <t>200629</t>
  </si>
  <si>
    <t>200829</t>
  </si>
  <si>
    <t>200884</t>
  </si>
  <si>
    <t>201029</t>
  </si>
  <si>
    <t>JARDÍN DE INFANTES INTEGRAL</t>
  </si>
  <si>
    <t>201240</t>
  </si>
  <si>
    <t>201347</t>
  </si>
  <si>
    <t>201600</t>
  </si>
  <si>
    <t>203007</t>
  </si>
  <si>
    <t>200337</t>
  </si>
  <si>
    <t>200645</t>
  </si>
  <si>
    <t>200901</t>
  </si>
  <si>
    <t>200972</t>
  </si>
  <si>
    <t>200469</t>
  </si>
  <si>
    <t>ESCUELA TÉCNICA</t>
  </si>
  <si>
    <t>200887</t>
  </si>
  <si>
    <t>201245</t>
  </si>
  <si>
    <t>202210</t>
  </si>
  <si>
    <t>200520</t>
  </si>
  <si>
    <t>200818</t>
  </si>
  <si>
    <t>200864</t>
  </si>
  <si>
    <t>200056</t>
  </si>
  <si>
    <t>200290</t>
  </si>
  <si>
    <t>200461</t>
  </si>
  <si>
    <t>200506</t>
  </si>
  <si>
    <t>200566</t>
  </si>
  <si>
    <t>200580</t>
  </si>
  <si>
    <t>201148</t>
  </si>
  <si>
    <t>201330</t>
  </si>
  <si>
    <t>201549</t>
  </si>
  <si>
    <t>202402</t>
  </si>
  <si>
    <t>203063</t>
  </si>
  <si>
    <t>203075</t>
  </si>
  <si>
    <t>203130</t>
  </si>
  <si>
    <t>201402</t>
  </si>
  <si>
    <t>202203</t>
  </si>
  <si>
    <t>200349</t>
  </si>
  <si>
    <t>200363</t>
  </si>
  <si>
    <t>201597</t>
  </si>
  <si>
    <t>200052</t>
  </si>
  <si>
    <t>ESCUELA DE INTEGRACIÓN INTERDISCIPLINARIA</t>
  </si>
  <si>
    <t>200097</t>
  </si>
  <si>
    <t>JARDÍN DE INFANTES COMÚN</t>
  </si>
  <si>
    <t>200152</t>
  </si>
  <si>
    <t>ESCUELA DE EDUCACIÓN MEDIA</t>
  </si>
  <si>
    <t>200336</t>
  </si>
  <si>
    <t>200352</t>
  </si>
  <si>
    <t>200514</t>
  </si>
  <si>
    <t>200519</t>
  </si>
  <si>
    <t>200578</t>
  </si>
  <si>
    <t>200581</t>
  </si>
  <si>
    <t>200694</t>
  </si>
  <si>
    <t>200730</t>
  </si>
  <si>
    <t>200751</t>
  </si>
  <si>
    <t>200810</t>
  </si>
  <si>
    <t>200813</t>
  </si>
  <si>
    <t>201036</t>
  </si>
  <si>
    <t>201041</t>
  </si>
  <si>
    <t>200221</t>
  </si>
  <si>
    <t>200413</t>
  </si>
  <si>
    <t>200485</t>
  </si>
  <si>
    <t>200697</t>
  </si>
  <si>
    <t>201038</t>
  </si>
  <si>
    <t>201510</t>
  </si>
  <si>
    <t>201606</t>
  </si>
  <si>
    <t>ESCUELA DE COMERCIO</t>
  </si>
  <si>
    <t>201942</t>
  </si>
  <si>
    <t>ESCUELA DE MÚSICA -PRIMARIAS-</t>
  </si>
  <si>
    <t>200002</t>
  </si>
  <si>
    <t>200044</t>
  </si>
  <si>
    <t>200117</t>
  </si>
  <si>
    <t>200442</t>
  </si>
  <si>
    <t>200934</t>
  </si>
  <si>
    <t>201184</t>
  </si>
  <si>
    <t>ESCUELA SUPERIOR DE EDUCACIÓN ARTÍSTICA</t>
  </si>
  <si>
    <t>201211</t>
  </si>
  <si>
    <t>201247</t>
  </si>
  <si>
    <t>201307</t>
  </si>
  <si>
    <t>201552</t>
  </si>
  <si>
    <t>201572</t>
  </si>
  <si>
    <t>201840</t>
  </si>
  <si>
    <t>202272</t>
  </si>
  <si>
    <t>202467</t>
  </si>
  <si>
    <t>202745</t>
  </si>
  <si>
    <t>202948</t>
  </si>
  <si>
    <t>200042</t>
  </si>
  <si>
    <t>200237</t>
  </si>
  <si>
    <t>202466</t>
  </si>
  <si>
    <t>203116</t>
  </si>
  <si>
    <t>203124</t>
  </si>
  <si>
    <t>200386</t>
  </si>
  <si>
    <t>200831</t>
  </si>
  <si>
    <t>201213</t>
  </si>
  <si>
    <t>201683</t>
  </si>
  <si>
    <t>201684</t>
  </si>
  <si>
    <t>200057</t>
  </si>
  <si>
    <t>200177</t>
  </si>
  <si>
    <t>200559</t>
  </si>
  <si>
    <t>200888</t>
  </si>
  <si>
    <t>200325</t>
  </si>
  <si>
    <t>200528</t>
  </si>
  <si>
    <t>200540</t>
  </si>
  <si>
    <t>200558</t>
  </si>
  <si>
    <t>200793</t>
  </si>
  <si>
    <t>200816</t>
  </si>
  <si>
    <t>200953</t>
  </si>
  <si>
    <t>201237</t>
  </si>
  <si>
    <t>201261</t>
  </si>
  <si>
    <t>202814</t>
  </si>
  <si>
    <t>202953</t>
  </si>
  <si>
    <t>203057</t>
  </si>
  <si>
    <t>200103</t>
  </si>
  <si>
    <t>200219</t>
  </si>
  <si>
    <t>200362</t>
  </si>
  <si>
    <t>200504</t>
  </si>
  <si>
    <t>200607</t>
  </si>
  <si>
    <t>200973</t>
  </si>
  <si>
    <t>201059</t>
  </si>
  <si>
    <t>201291</t>
  </si>
  <si>
    <t>201303</t>
  </si>
  <si>
    <t>201497</t>
  </si>
  <si>
    <t>201526</t>
  </si>
  <si>
    <t>201782</t>
  </si>
  <si>
    <t>201914</t>
  </si>
  <si>
    <t>200050</t>
  </si>
  <si>
    <t>200077</t>
  </si>
  <si>
    <t>200476</t>
  </si>
  <si>
    <t>200500</t>
  </si>
  <si>
    <t>200583</t>
  </si>
  <si>
    <t>200869</t>
  </si>
  <si>
    <t>200902</t>
  </si>
  <si>
    <t>201122</t>
  </si>
  <si>
    <t>201132</t>
  </si>
  <si>
    <t>201133</t>
  </si>
  <si>
    <t>201232</t>
  </si>
  <si>
    <t>201448</t>
  </si>
  <si>
    <t>201618</t>
  </si>
  <si>
    <t>201676</t>
  </si>
  <si>
    <t>201677</t>
  </si>
  <si>
    <t>203093</t>
  </si>
  <si>
    <t>200089</t>
  </si>
  <si>
    <t>200141</t>
  </si>
  <si>
    <t>200660</t>
  </si>
  <si>
    <t>200820</t>
  </si>
  <si>
    <t>200830</t>
  </si>
  <si>
    <t>200874</t>
  </si>
  <si>
    <t>200907</t>
  </si>
  <si>
    <t>200909</t>
  </si>
  <si>
    <t>201292</t>
  </si>
  <si>
    <t>201351</t>
  </si>
  <si>
    <t>201517</t>
  </si>
  <si>
    <t>201551</t>
  </si>
  <si>
    <t>201574</t>
  </si>
  <si>
    <t>201650</t>
  </si>
  <si>
    <t>202200</t>
  </si>
  <si>
    <t>200321</t>
  </si>
  <si>
    <t>ESCUELA PRIMARIA PARA ADULTOS</t>
  </si>
  <si>
    <t>200470</t>
  </si>
  <si>
    <t>200484</t>
  </si>
  <si>
    <t>200654</t>
  </si>
  <si>
    <t>200843</t>
  </si>
  <si>
    <t>201475</t>
  </si>
  <si>
    <t>201694</t>
  </si>
  <si>
    <t>202199</t>
  </si>
  <si>
    <t>202271</t>
  </si>
  <si>
    <t>202309</t>
  </si>
  <si>
    <t>202470</t>
  </si>
  <si>
    <t>202803</t>
  </si>
  <si>
    <t>202871</t>
  </si>
  <si>
    <t>202961</t>
  </si>
  <si>
    <t>203080</t>
  </si>
  <si>
    <t>200207</t>
  </si>
  <si>
    <t>200208</t>
  </si>
  <si>
    <t>200250</t>
  </si>
  <si>
    <t>200333</t>
  </si>
  <si>
    <t>200433</t>
  </si>
  <si>
    <t>200542</t>
  </si>
  <si>
    <t>200746</t>
  </si>
  <si>
    <t>201013</t>
  </si>
  <si>
    <t>201050</t>
  </si>
  <si>
    <t>201230</t>
  </si>
  <si>
    <t>201297</t>
  </si>
  <si>
    <t>ESCUELA NORMAL SUPERIOR</t>
  </si>
  <si>
    <t>201435</t>
  </si>
  <si>
    <t>201788</t>
  </si>
  <si>
    <t>202967</t>
  </si>
  <si>
    <t>203027</t>
  </si>
  <si>
    <t>200018</t>
  </si>
  <si>
    <t>200112</t>
  </si>
  <si>
    <t>200121</t>
  </si>
  <si>
    <t>200140</t>
  </si>
  <si>
    <t>200319</t>
  </si>
  <si>
    <t>200379</t>
  </si>
  <si>
    <t>200381</t>
  </si>
  <si>
    <t>200438</t>
  </si>
  <si>
    <t>200492</t>
  </si>
  <si>
    <t>200530</t>
  </si>
  <si>
    <t>200533</t>
  </si>
  <si>
    <t>200601</t>
  </si>
  <si>
    <t>200631</t>
  </si>
  <si>
    <t>200649</t>
  </si>
  <si>
    <t>200790</t>
  </si>
  <si>
    <t>200986</t>
  </si>
  <si>
    <t>LICEO</t>
  </si>
  <si>
    <t>201216</t>
  </si>
  <si>
    <t>201295</t>
  </si>
  <si>
    <t>201312</t>
  </si>
  <si>
    <t>201357</t>
  </si>
  <si>
    <t>201395</t>
  </si>
  <si>
    <t>201405</t>
  </si>
  <si>
    <t>201434</t>
  </si>
  <si>
    <t>201456</t>
  </si>
  <si>
    <t>201477</t>
  </si>
  <si>
    <t>201516</t>
  </si>
  <si>
    <t>201523</t>
  </si>
  <si>
    <t>201575</t>
  </si>
  <si>
    <t>201581</t>
  </si>
  <si>
    <t>201637</t>
  </si>
  <si>
    <t>202206</t>
  </si>
  <si>
    <t>202209</t>
  </si>
  <si>
    <t>202435</t>
  </si>
  <si>
    <t>202439</t>
  </si>
  <si>
    <t>203073</t>
  </si>
  <si>
    <t>200023</t>
  </si>
  <si>
    <t>200135</t>
  </si>
  <si>
    <t>200215</t>
  </si>
  <si>
    <t>200216</t>
  </si>
  <si>
    <t>200380</t>
  </si>
  <si>
    <t>200399</t>
  </si>
  <si>
    <t>200929</t>
  </si>
  <si>
    <t>200935</t>
  </si>
  <si>
    <t>201349</t>
  </si>
  <si>
    <t>201352</t>
  </si>
  <si>
    <t>201353</t>
  </si>
  <si>
    <t>201354</t>
  </si>
  <si>
    <t>201540</t>
  </si>
  <si>
    <t>201545</t>
  </si>
  <si>
    <t>201602</t>
  </si>
  <si>
    <t>201916</t>
  </si>
  <si>
    <t>202202</t>
  </si>
  <si>
    <t>203034</t>
  </si>
  <si>
    <t>200202</t>
  </si>
  <si>
    <t>200388</t>
  </si>
  <si>
    <t>200494</t>
  </si>
  <si>
    <t>200606</t>
  </si>
  <si>
    <t>200889</t>
  </si>
  <si>
    <t>201301</t>
  </si>
  <si>
    <t>201309</t>
  </si>
  <si>
    <t>201325</t>
  </si>
  <si>
    <t>201469</t>
  </si>
  <si>
    <t>202039</t>
  </si>
  <si>
    <t>CICLO BÁSICO DE FORMACIÓN OCUPACIONAL</t>
  </si>
  <si>
    <t>202401</t>
  </si>
  <si>
    <t>200296</t>
  </si>
  <si>
    <t>202279</t>
  </si>
  <si>
    <t>200214</t>
  </si>
  <si>
    <t>200279</t>
  </si>
  <si>
    <t>200329</t>
  </si>
  <si>
    <t>200383</t>
  </si>
  <si>
    <t>200474</t>
  </si>
  <si>
    <t>200556</t>
  </si>
  <si>
    <t>200567</t>
  </si>
  <si>
    <t>200595</t>
  </si>
  <si>
    <t>200635</t>
  </si>
  <si>
    <t>200637</t>
  </si>
  <si>
    <t>200659</t>
  </si>
  <si>
    <t>200666</t>
  </si>
  <si>
    <t>200669</t>
  </si>
  <si>
    <t>200705</t>
  </si>
  <si>
    <t>200784</t>
  </si>
  <si>
    <t>200846</t>
  </si>
  <si>
    <t>200911</t>
  </si>
  <si>
    <t>201086</t>
  </si>
  <si>
    <t>201090</t>
  </si>
  <si>
    <t>201137</t>
  </si>
  <si>
    <t>201167</t>
  </si>
  <si>
    <t>201198</t>
  </si>
  <si>
    <t>201228</t>
  </si>
  <si>
    <t>201279</t>
  </si>
  <si>
    <t>201298</t>
  </si>
  <si>
    <t>201311</t>
  </si>
  <si>
    <t>201322</t>
  </si>
  <si>
    <t>201500</t>
  </si>
  <si>
    <t>201678</t>
  </si>
  <si>
    <t>201948</t>
  </si>
  <si>
    <t>203061</t>
  </si>
  <si>
    <t>203096</t>
  </si>
  <si>
    <t>200041</t>
  </si>
  <si>
    <t>200043</t>
  </si>
  <si>
    <t>200084</t>
  </si>
  <si>
    <t>200090</t>
  </si>
  <si>
    <t>200136</t>
  </si>
  <si>
    <t>200193</t>
  </si>
  <si>
    <t>200230</t>
  </si>
  <si>
    <t>200311</t>
  </si>
  <si>
    <t>200324</t>
  </si>
  <si>
    <t>200341</t>
  </si>
  <si>
    <t>200401</t>
  </si>
  <si>
    <t>200405</t>
  </si>
  <si>
    <t>200462</t>
  </si>
  <si>
    <t>200491</t>
  </si>
  <si>
    <t>200599</t>
  </si>
  <si>
    <t>200662</t>
  </si>
  <si>
    <t>200695</t>
  </si>
  <si>
    <t>200701</t>
  </si>
  <si>
    <t>200710</t>
  </si>
  <si>
    <t>200743</t>
  </si>
  <si>
    <t>200761</t>
  </si>
  <si>
    <t>200772</t>
  </si>
  <si>
    <t>200791</t>
  </si>
  <si>
    <t>200799</t>
  </si>
  <si>
    <t>200879</t>
  </si>
  <si>
    <t>200896</t>
  </si>
  <si>
    <t>200984</t>
  </si>
  <si>
    <t>200993</t>
  </si>
  <si>
    <t>200997</t>
  </si>
  <si>
    <t>201024</t>
  </si>
  <si>
    <t>201047</t>
  </si>
  <si>
    <t>201081</t>
  </si>
  <si>
    <t>201094</t>
  </si>
  <si>
    <t>201169</t>
  </si>
  <si>
    <t>201170</t>
  </si>
  <si>
    <t>201172</t>
  </si>
  <si>
    <t>201208</t>
  </si>
  <si>
    <t>201318</t>
  </si>
  <si>
    <t>201336</t>
  </si>
  <si>
    <t>201422</t>
  </si>
  <si>
    <t>201471</t>
  </si>
  <si>
    <t>201532</t>
  </si>
  <si>
    <t>201546</t>
  </si>
  <si>
    <t>201588</t>
  </si>
  <si>
    <t>201589</t>
  </si>
  <si>
    <t>201639</t>
  </si>
  <si>
    <t>201660</t>
  </si>
  <si>
    <t>201751</t>
  </si>
  <si>
    <t>202275</t>
  </si>
  <si>
    <t>202350</t>
  </si>
  <si>
    <t>ESCUELA DE REINGRESO</t>
  </si>
  <si>
    <t>202442</t>
  </si>
  <si>
    <t>202875</t>
  </si>
  <si>
    <t>ESCUELA DE TEATRO</t>
  </si>
  <si>
    <t>202902</t>
  </si>
  <si>
    <t>202943</t>
  </si>
  <si>
    <t>200079</t>
  </si>
  <si>
    <t>200120</t>
  </si>
  <si>
    <t>200128</t>
  </si>
  <si>
    <t>200181</t>
  </si>
  <si>
    <t>200297</t>
  </si>
  <si>
    <t>200345</t>
  </si>
  <si>
    <t>200439</t>
  </si>
  <si>
    <t>200447</t>
  </si>
  <si>
    <t>200487</t>
  </si>
  <si>
    <t>200592</t>
  </si>
  <si>
    <t>200611</t>
  </si>
  <si>
    <t>200617</t>
  </si>
  <si>
    <t>200618</t>
  </si>
  <si>
    <t>200714</t>
  </si>
  <si>
    <t>200717</t>
  </si>
  <si>
    <t>200760</t>
  </si>
  <si>
    <t>200762</t>
  </si>
  <si>
    <t>200780</t>
  </si>
  <si>
    <t>200809</t>
  </si>
  <si>
    <t>200840</t>
  </si>
  <si>
    <t>200859</t>
  </si>
  <si>
    <t>200893</t>
  </si>
  <si>
    <t>200903</t>
  </si>
  <si>
    <t>200930</t>
  </si>
  <si>
    <t>200939</t>
  </si>
  <si>
    <t>200985</t>
  </si>
  <si>
    <t>200987</t>
  </si>
  <si>
    <t>201000</t>
  </si>
  <si>
    <t>201001</t>
  </si>
  <si>
    <t>201005</t>
  </si>
  <si>
    <t>201008</t>
  </si>
  <si>
    <t>201079</t>
  </si>
  <si>
    <t>201080</t>
  </si>
  <si>
    <t>201083</t>
  </si>
  <si>
    <t>201105</t>
  </si>
  <si>
    <t>201152</t>
  </si>
  <si>
    <t>201178</t>
  </si>
  <si>
    <t>201192</t>
  </si>
  <si>
    <t>201250</t>
  </si>
  <si>
    <t>201278</t>
  </si>
  <si>
    <t>201321</t>
  </si>
  <si>
    <t>201329</t>
  </si>
  <si>
    <t>INSTITUTO DE FORMACIÓN DOCENTE MULTINIVEL</t>
  </si>
  <si>
    <t>201343</t>
  </si>
  <si>
    <t>201498</t>
  </si>
  <si>
    <t>201652</t>
  </si>
  <si>
    <t>201662</t>
  </si>
  <si>
    <t>201686</t>
  </si>
  <si>
    <t>201693</t>
  </si>
  <si>
    <t>201698</t>
  </si>
  <si>
    <t>201778</t>
  </si>
  <si>
    <t>201946</t>
  </si>
  <si>
    <t>202270</t>
  </si>
  <si>
    <t>202816</t>
  </si>
  <si>
    <t>202955</t>
  </si>
  <si>
    <t>200009</t>
  </si>
  <si>
    <t>200192</t>
  </si>
  <si>
    <t>200281</t>
  </si>
  <si>
    <t>200294</t>
  </si>
  <si>
    <t>200298</t>
  </si>
  <si>
    <t>200472</t>
  </si>
  <si>
    <t>200505</t>
  </si>
  <si>
    <t>200536</t>
  </si>
  <si>
    <t>200621</t>
  </si>
  <si>
    <t>200644</t>
  </si>
  <si>
    <t>200680</t>
  </si>
  <si>
    <t>200706</t>
  </si>
  <si>
    <t>200707</t>
  </si>
  <si>
    <t>200731</t>
  </si>
  <si>
    <t>200805</t>
  </si>
  <si>
    <t>200950</t>
  </si>
  <si>
    <t>201009</t>
  </si>
  <si>
    <t>201212</t>
  </si>
  <si>
    <t>201255</t>
  </si>
  <si>
    <t>201320</t>
  </si>
  <si>
    <t>201387</t>
  </si>
  <si>
    <t>201399</t>
  </si>
  <si>
    <t>201601</t>
  </si>
  <si>
    <t>201671</t>
  </si>
  <si>
    <t>201713</t>
  </si>
  <si>
    <t>201839</t>
  </si>
  <si>
    <t>202403</t>
  </si>
  <si>
    <t>202508</t>
  </si>
  <si>
    <t>203066</t>
  </si>
  <si>
    <t>203087</t>
  </si>
  <si>
    <t>200286</t>
  </si>
  <si>
    <t>200638</t>
  </si>
  <si>
    <t>200639</t>
  </si>
  <si>
    <t>200667</t>
  </si>
  <si>
    <t>201093</t>
  </si>
  <si>
    <t>202139</t>
  </si>
  <si>
    <t>202211</t>
  </si>
  <si>
    <t>203037</t>
  </si>
  <si>
    <t>200619</t>
  </si>
  <si>
    <t>HELENA LARROQUE DE ROFFO</t>
  </si>
  <si>
    <t>200757</t>
  </si>
  <si>
    <t>EI Nº 8 DE 15</t>
  </si>
  <si>
    <t>200996</t>
  </si>
  <si>
    <t>FRANCISCO MORAZAN</t>
  </si>
  <si>
    <t>201158</t>
  </si>
  <si>
    <t>DR. ANGEL GALLARDO</t>
  </si>
  <si>
    <t>201446</t>
  </si>
  <si>
    <t>ESC. DE COM. Nº 28 ABRAHAM LINCOLN DE 15</t>
  </si>
  <si>
    <t>202239</t>
  </si>
  <si>
    <t>ESC. DE EDUC. MEDIA Nº 02 DE 20</t>
  </si>
  <si>
    <t>200342</t>
  </si>
  <si>
    <t>JIC Nº 01 PABLO NERUDA DE 17</t>
  </si>
  <si>
    <t>201253</t>
  </si>
  <si>
    <t>ESC. TEC. Nº 37 HOGAR NAVAL STELLA MARIS DE 11</t>
  </si>
  <si>
    <t>201313</t>
  </si>
  <si>
    <t>JII Nº 04 EL JARDIN DEL SAUCE DE 10</t>
  </si>
  <si>
    <t>203128</t>
  </si>
  <si>
    <t>ESC. PRIMARIA Nº 05 DE 005</t>
  </si>
  <si>
    <t>200920</t>
  </si>
  <si>
    <t>COLEGIO Nº 06 MANUEL BELGRANO DE 02</t>
  </si>
  <si>
    <t>201416</t>
  </si>
  <si>
    <t>COLEGIO Nº 15 REVOLUCION DE MAYO DE 02</t>
  </si>
  <si>
    <t>202507</t>
  </si>
  <si>
    <t>JII Nº 04 DE 02</t>
  </si>
  <si>
    <t>200080</t>
  </si>
  <si>
    <t>ESCUELA INTEGRAL INTERDISCIPLINARIA Nº18 DE 18</t>
  </si>
  <si>
    <t>200086</t>
  </si>
  <si>
    <t>CASIMIRO AURELIANO MACIEL</t>
  </si>
  <si>
    <t>200162</t>
  </si>
  <si>
    <t>ESCUELA INTEGRAL INTERDISCIPLINARIA Nº 17 DE 17</t>
  </si>
  <si>
    <t>200678</t>
  </si>
  <si>
    <t>ALEJANDRO AGUADO</t>
  </si>
  <si>
    <t>200681</t>
  </si>
  <si>
    <t>BASE AEREA VICECOMODORO MARAMBIO</t>
  </si>
  <si>
    <t>200775</t>
  </si>
  <si>
    <t>JOSE ANTONIO MELIAN</t>
  </si>
  <si>
    <t>200894</t>
  </si>
  <si>
    <t>PRESIDENTE DR ROBERTO M ORTIZ</t>
  </si>
  <si>
    <t>201355</t>
  </si>
  <si>
    <t>TENIENTE BENJAMIN MATIENZO</t>
  </si>
  <si>
    <t>201648</t>
  </si>
  <si>
    <t>FRAGATA A.R.A.LIBERTAD</t>
  </si>
  <si>
    <t>202850</t>
  </si>
  <si>
    <t>ESCUELA DE EDUCACION MEDIA Nº 3 DE 4</t>
  </si>
  <si>
    <t>201913</t>
  </si>
  <si>
    <t>ESC. PARA JOVENES Y ADULTOS CON DISCAPACIDAD MENTAL Y FORMACIÓN INTEGRAL Nº 36 DR. AURELIO MARTINEZ DE 6</t>
  </si>
  <si>
    <t>203121</t>
  </si>
  <si>
    <t>JII Nº 17 DE 05</t>
  </si>
  <si>
    <t>200075</t>
  </si>
  <si>
    <t>JIN D DE 18 (ESC. PRIM. Nº 08 DE 18)</t>
  </si>
  <si>
    <t>201661</t>
  </si>
  <si>
    <t>SIMON BOLIVAR</t>
  </si>
  <si>
    <t>200622</t>
  </si>
  <si>
    <t>ESC. TEC. Nº 28 REPUBLICA FRANCESA DE 10</t>
  </si>
  <si>
    <t>200477</t>
  </si>
  <si>
    <t>JIC Nº 04 DE 05</t>
  </si>
  <si>
    <t>marcela.bustamante@bue.edu.ar</t>
  </si>
  <si>
    <t>200589</t>
  </si>
  <si>
    <t>PROVINCIA DE SAN LUIS</t>
  </si>
  <si>
    <t>200803</t>
  </si>
  <si>
    <t>JII Nº 04 DE 09</t>
  </si>
  <si>
    <t>200866</t>
  </si>
  <si>
    <t>ENS EN LENGUAS VIVAS Nº 02 MARIANO ACOSTA DE 06</t>
  </si>
  <si>
    <t>202398</t>
  </si>
  <si>
    <t>ESC. DE EDUC. MEDIA Nº 03 DE 10</t>
  </si>
  <si>
    <t>200024</t>
  </si>
  <si>
    <t>RECUERDOS DE PROVINCIA</t>
  </si>
  <si>
    <t>200839</t>
  </si>
  <si>
    <t>LICEO Nº 10  RICARDO ROJAS DE 06</t>
  </si>
  <si>
    <t>203032</t>
  </si>
  <si>
    <t>ESC.SUP.DE EDUC. ARTISTICA EN ARTES VISUALES ROGELIO YRURTIA</t>
  </si>
  <si>
    <t>200661</t>
  </si>
  <si>
    <t>MARTINA SILVA DE GURRUCHAGA</t>
  </si>
  <si>
    <t>201851</t>
  </si>
  <si>
    <t>JII Nº08 MARIA A. SCHIAVONI DE LOPEZ DE 06</t>
  </si>
  <si>
    <t>201162</t>
  </si>
  <si>
    <t>COLEGIO Nº 05 BARTOLOME MITRE DE 02</t>
  </si>
  <si>
    <t>200876</t>
  </si>
  <si>
    <t>ESC. TEC. Nº 09 INGENIERO LUIS HUERGO DE 07</t>
  </si>
  <si>
    <t>201267</t>
  </si>
  <si>
    <t>ESC. SUP. DE COM. Nº 03 HIPOLITO VIEYTES DE 07</t>
  </si>
  <si>
    <t>200623</t>
  </si>
  <si>
    <t>ESC. DE COM. Nº 01 JOAQUIN V. GONZALEZ DE 04</t>
  </si>
  <si>
    <t>200898</t>
  </si>
  <si>
    <t>ANTONIO DEVOTO</t>
  </si>
  <si>
    <t>201025</t>
  </si>
  <si>
    <t>201092</t>
  </si>
  <si>
    <t>CARLOS A. VERONELLI</t>
  </si>
  <si>
    <t>201254</t>
  </si>
  <si>
    <t>GRAL MARTIN RODRIGUEZ</t>
  </si>
  <si>
    <t>201783</t>
  </si>
  <si>
    <t>ESC. DE EDUC. MEDIA Nº 02 ARTURO JAURETCHE DE 19</t>
  </si>
  <si>
    <t>202469</t>
  </si>
  <si>
    <t>ESCUELA INFANTIL Nº 05 DE 04</t>
  </si>
  <si>
    <t>201729</t>
  </si>
  <si>
    <t>EI Nº 05 MARIA EVA DUARTE DE PERON DE 05</t>
  </si>
  <si>
    <t>201102</t>
  </si>
  <si>
    <t>DEL CENTENARIO</t>
  </si>
  <si>
    <t>201436</t>
  </si>
  <si>
    <t>ARQ MARIO JOSE BUSCHIAZZO</t>
  </si>
  <si>
    <t>200012</t>
  </si>
  <si>
    <t>JUAN MARIA GUTIERREZ</t>
  </si>
  <si>
    <t>1 Ciclo</t>
  </si>
  <si>
    <t>2 Ciclo</t>
  </si>
  <si>
    <t>3 Ciclo</t>
  </si>
  <si>
    <t>4 Ciclo</t>
  </si>
  <si>
    <t>5 Ciclo</t>
  </si>
  <si>
    <t>6 Ciclo</t>
  </si>
  <si>
    <t>Visitas</t>
  </si>
  <si>
    <t>%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</si>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</sst>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</cellStyleXfs>
  <cellXfs count="74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 applyFill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Fill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2" fillId="0" borderId="0" xfId="1" applyFill="1" applyAlignment="1">
      <alignment vertical="center"/>
    </xf>
    <xf numFmtId="0" fontId="2" fillId="0" borderId="0" xfId="1" applyAlignment="1">
      <alignment horizontal="left" vertical="center"/>
    </xf>
    <xf numFmtId="0" fontId="2" fillId="4" borderId="0" xfId="1" applyNumberFormat="1" applyFill="1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2" fillId="0" borderId="0" xfId="1"/>
    <xf numFmtId="0" fontId="2" fillId="0" borderId="0" xfId="1" applyFont="1" applyAlignment="1">
      <alignment horizontal="left" vertical="center" wrapText="1"/>
    </xf>
    <xf numFmtId="0" fontId="5" fillId="4" borderId="0" xfId="1" applyNumberFormat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center" vertical="center"/>
    </xf>
    <xf numFmtId="9" fontId="2" fillId="0" borderId="3" xfId="1" applyNumberFormat="1" applyBorder="1" applyAlignment="1">
      <alignment horizontal="center" vertical="center"/>
    </xf>
    <xf numFmtId="0" fontId="4" fillId="0" borderId="0" xfId="3"/>
    <xf numFmtId="0" fontId="2" fillId="0" borderId="0" xfId="1" applyFont="1" applyAlignment="1">
      <alignment horizontal="left" vertical="center"/>
    </xf>
    <xf numFmtId="0" fontId="5" fillId="4" borderId="0" xfId="1" applyFont="1" applyFill="1" applyAlignment="1">
      <alignment horizontal="center" vertical="center"/>
    </xf>
    <xf numFmtId="9" fontId="5" fillId="0" borderId="0" xfId="2" applyFont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4" borderId="0" xfId="1" applyNumberFormat="1" applyFont="1" applyFill="1" applyAlignment="1">
      <alignment horizontal="center" vertical="center"/>
    </xf>
    <xf numFmtId="0" fontId="4" fillId="0" borderId="0" xfId="4"/>
    <xf numFmtId="0" fontId="6" fillId="0" borderId="0" xfId="3" applyFont="1"/>
    <xf numFmtId="0" fontId="2" fillId="3" borderId="0" xfId="1" applyFill="1" applyAlignment="1">
      <alignment vertical="center"/>
    </xf>
    <xf numFmtId="0" fontId="4" fillId="0" borderId="0" xfId="3" applyFont="1"/>
    <xf numFmtId="0" fontId="2" fillId="0" borderId="0" xfId="1" applyFont="1" applyFill="1" applyAlignment="1">
      <alignment vertical="center"/>
    </xf>
    <xf numFmtId="9" fontId="0" fillId="0" borderId="0" xfId="2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9" fontId="2" fillId="0" borderId="0" xfId="1" applyNumberFormat="1" applyAlignment="1">
      <alignment vertical="center"/>
    </xf>
    <xf numFmtId="0" fontId="2" fillId="5" borderId="0" xfId="1" applyFill="1" applyAlignment="1">
      <alignment horizontal="center" vertical="center"/>
    </xf>
    <xf numFmtId="0" fontId="0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3" applyFont="1" applyFill="1"/>
    <xf numFmtId="0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0" borderId="1" xfId="4" applyBorder="1"/>
    <xf numFmtId="0" fontId="4" fillId="0" borderId="1" xfId="4" applyBorder="1" applyAlignment="1">
      <alignment horizontal="center"/>
    </xf>
    <xf numFmtId="0" fontId="4" fillId="0" borderId="0" xfId="4" applyFont="1" applyFill="1" applyBorder="1"/>
    <xf numFmtId="0" fontId="4" fillId="0" borderId="0" xfId="4" applyNumberFormat="1"/>
    <xf numFmtId="1" fontId="4" fillId="0" borderId="0" xfId="4" applyNumberFormat="1" applyAlignment="1">
      <alignment horizontal="center"/>
    </xf>
    <xf numFmtId="0" fontId="4" fillId="0" borderId="0" xfId="4" applyAlignment="1">
      <alignment horizontal="center"/>
    </xf>
    <xf numFmtId="164" fontId="4" fillId="0" borderId="0" xfId="4" applyNumberFormat="1"/>
    <xf numFmtId="0" fontId="4" fillId="0" borderId="0" xfId="4" applyNumberFormat="1" applyAlignment="1">
      <alignment horizontal="center"/>
    </xf>
    <xf numFmtId="0" fontId="4" fillId="0" borderId="0" xfId="4" applyFont="1"/>
    <xf numFmtId="0" fontId="4" fillId="3" borderId="1" xfId="4" applyFill="1" applyBorder="1"/>
    <xf numFmtId="0" fontId="4" fillId="3" borderId="1" xfId="4" applyFill="1" applyBorder="1" applyAlignment="1">
      <alignment horizontal="center"/>
    </xf>
    <xf numFmtId="0" fontId="4" fillId="3" borderId="0" xfId="4" applyFont="1" applyFill="1" applyBorder="1"/>
    <xf numFmtId="0" fontId="4" fillId="0" borderId="0" xfId="4" applyAlignment="1">
      <alignment horizontal="left"/>
    </xf>
    <xf numFmtId="0" fontId="4" fillId="0" borderId="0" xfId="4" applyAlignment="1">
      <alignment horizontal="left" indent="1"/>
    </xf>
    <xf numFmtId="0" fontId="5" fillId="0" borderId="0" xfId="1" applyFont="1" applyFill="1" applyAlignment="1">
      <alignment horizontal="center" vertical="center"/>
    </xf>
    <xf numFmtId="1" fontId="0" fillId="0" borderId="0" xfId="0" applyNumberFormat="1"/>
  </cellXfs>
  <cellStyles count="5">
    <cellStyle name="Normal" xfId="0" builtinId="0"/>
    <cellStyle name="Normal 2" xfId="1"/>
    <cellStyle name="Normal 2 2" xfId="4"/>
    <cellStyle name="Normal 3" xfId="3"/>
    <cellStyle name="Porcentaje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pivotCacheDefinition" Target="pivotCache/pivotCacheDefinition7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pivotCacheDefinition" Target="pivotCache/pivotCacheDefinition6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pivotCacheDefinition" Target="pivotCache/pivotCacheDefinition2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pivotCacheDefinition" Target="pivotCache/pivotCacheDefinition4.xml"/><Relationship Id="rId35" Type="http://schemas.openxmlformats.org/officeDocument/2006/relationships/pivotCacheDefinition" Target="pivotCache/pivotCacheDefinition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+mn-lt"/>
              </a:rPr>
              <a:t>% Cumplimiento Visitas - 4 Ciclo 2022</a:t>
            </a:r>
            <a:endParaRPr lang="es-AR" sz="1400">
              <a:effectLst/>
              <a:latin typeface="+mn-lt"/>
            </a:endParaRPr>
          </a:p>
        </c:rich>
      </c:tx>
      <c:layout>
        <c:manualLayout>
          <c:xMode val="edge"/>
          <c:yMode val="edge"/>
          <c:x val="0.2010693350831146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Tabla!$Z$166:$Z$172</c:f>
              <c:strCache>
                <c:ptCount val="7"/>
                <c:pt idx="0">
                  <c:v>DGCLEI</c:v>
                </c:pt>
                <c:pt idx="1">
                  <c:v>SSGEFYAR</c:v>
                </c:pt>
                <c:pt idx="2">
                  <c:v>SSCD</c:v>
                </c:pt>
                <c:pt idx="3">
                  <c:v>SSTEYS</c:v>
                </c:pt>
                <c:pt idx="4">
                  <c:v>SSCPEE</c:v>
                </c:pt>
                <c:pt idx="5">
                  <c:v>UEICEE</c:v>
                </c:pt>
                <c:pt idx="6">
                  <c:v>UM</c:v>
                </c:pt>
              </c:strCache>
            </c:strRef>
          </c:cat>
          <c:val>
            <c:numRef>
              <c:f>Tabla!$AA$166:$AA$172</c:f>
              <c:numCache>
                <c:formatCode>0%</c:formatCode>
                <c:ptCount val="7"/>
                <c:pt idx="0">
                  <c:v>0.77464788732394363</c:v>
                </c:pt>
                <c:pt idx="1">
                  <c:v>0.7231638418079096</c:v>
                </c:pt>
                <c:pt idx="2">
                  <c:v>0.7142857142857143</c:v>
                </c:pt>
                <c:pt idx="3">
                  <c:v>0.63225806451612898</c:v>
                </c:pt>
                <c:pt idx="4">
                  <c:v>0.54761904761904767</c:v>
                </c:pt>
                <c:pt idx="5">
                  <c:v>0.51219512195121952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1-41A9-AF96-CF57B7AB5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405808"/>
        <c:axId val="836404976"/>
      </c:barChart>
      <c:catAx>
        <c:axId val="8364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36404976"/>
        <c:crosses val="autoZero"/>
        <c:auto val="1"/>
        <c:lblAlgn val="ctr"/>
        <c:lblOffset val="100"/>
        <c:noMultiLvlLbl val="0"/>
      </c:catAx>
      <c:valAx>
        <c:axId val="8364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364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Tabla!$AB$166:$AB$172</c:f>
              <c:strCache>
                <c:ptCount val="7"/>
                <c:pt idx="0">
                  <c:v>SSCD</c:v>
                </c:pt>
                <c:pt idx="1">
                  <c:v>SSGEFYAR</c:v>
                </c:pt>
                <c:pt idx="2">
                  <c:v>SSTEYS</c:v>
                </c:pt>
                <c:pt idx="3">
                  <c:v>SSCPEE</c:v>
                </c:pt>
                <c:pt idx="4">
                  <c:v>DGCLEI</c:v>
                </c:pt>
                <c:pt idx="5">
                  <c:v>UM</c:v>
                </c:pt>
                <c:pt idx="6">
                  <c:v>UEICEE</c:v>
                </c:pt>
              </c:strCache>
            </c:strRef>
          </c:cat>
          <c:val>
            <c:numRef>
              <c:f>Tabla!$AC$166:$AC$172</c:f>
              <c:numCache>
                <c:formatCode>General</c:formatCode>
                <c:ptCount val="7"/>
                <c:pt idx="0">
                  <c:v>168</c:v>
                </c:pt>
                <c:pt idx="1">
                  <c:v>180</c:v>
                </c:pt>
                <c:pt idx="2">
                  <c:v>166</c:v>
                </c:pt>
                <c:pt idx="3">
                  <c:v>166</c:v>
                </c:pt>
                <c:pt idx="4">
                  <c:v>71</c:v>
                </c:pt>
                <c:pt idx="5">
                  <c:v>106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7-46E6-BE2E-206DFB87DB6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Tabla!$AB$166:$AB$172</c:f>
              <c:strCache>
                <c:ptCount val="7"/>
                <c:pt idx="0">
                  <c:v>SSCD</c:v>
                </c:pt>
                <c:pt idx="1">
                  <c:v>SSGEFYAR</c:v>
                </c:pt>
                <c:pt idx="2">
                  <c:v>SSTEYS</c:v>
                </c:pt>
                <c:pt idx="3">
                  <c:v>SSCPEE</c:v>
                </c:pt>
                <c:pt idx="4">
                  <c:v>DGCLEI</c:v>
                </c:pt>
                <c:pt idx="5">
                  <c:v>UM</c:v>
                </c:pt>
                <c:pt idx="6">
                  <c:v>UEICEE</c:v>
                </c:pt>
              </c:strCache>
            </c:strRef>
          </c:cat>
          <c:val>
            <c:numRef>
              <c:f>Tabla!$AD$166:$AD$172</c:f>
              <c:numCache>
                <c:formatCode>General</c:formatCode>
                <c:ptCount val="7"/>
                <c:pt idx="0">
                  <c:v>111</c:v>
                </c:pt>
                <c:pt idx="1">
                  <c:v>114</c:v>
                </c:pt>
                <c:pt idx="2">
                  <c:v>96</c:v>
                </c:pt>
                <c:pt idx="3">
                  <c:v>57</c:v>
                </c:pt>
                <c:pt idx="4">
                  <c:v>36</c:v>
                </c:pt>
                <c:pt idx="5">
                  <c:v>48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7-46E6-BE2E-206DFB87D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601568"/>
        <c:axId val="484606560"/>
      </c:barChart>
      <c:catAx>
        <c:axId val="4846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606560"/>
        <c:crosses val="autoZero"/>
        <c:auto val="1"/>
        <c:lblAlgn val="ctr"/>
        <c:lblOffset val="100"/>
        <c:noMultiLvlLbl val="0"/>
      </c:catAx>
      <c:valAx>
        <c:axId val="4846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60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Hoja3!$D$4</c:f>
              <c:strCache>
                <c:ptCount val="1"/>
                <c:pt idx="0">
                  <c:v>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Hoja3!$C$5:$C$10</c:f>
              <c:strCache>
                <c:ptCount val="6"/>
                <c:pt idx="0">
                  <c:v>1 Ciclo</c:v>
                </c:pt>
                <c:pt idx="1">
                  <c:v>2 Ciclo</c:v>
                </c:pt>
                <c:pt idx="2">
                  <c:v>3 Ciclo</c:v>
                </c:pt>
                <c:pt idx="3">
                  <c:v>4 Ciclo</c:v>
                </c:pt>
                <c:pt idx="4">
                  <c:v>5 Ciclo</c:v>
                </c:pt>
                <c:pt idx="5">
                  <c:v>6 Ciclo</c:v>
                </c:pt>
              </c:strCache>
            </c:strRef>
          </c:cat>
          <c:val>
            <c:numRef>
              <c:f>Hoja3!$D$5:$D$10</c:f>
              <c:numCache>
                <c:formatCode>General</c:formatCode>
                <c:ptCount val="6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0-440E-A7BD-32B984E8D843}"/>
            </c:ext>
          </c:extLst>
        </c:ser>
        <c:ser>
          <c:idx val="1"/>
          <c:order val="1"/>
          <c:tx>
            <c:strRef>
              <c:f>Hoja3!$E$4</c:f>
              <c:strCache>
                <c:ptCount val="1"/>
                <c:pt idx="0">
                  <c:v>Visitas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Hoja3!$C$5:$C$10</c:f>
              <c:strCache>
                <c:ptCount val="6"/>
                <c:pt idx="0">
                  <c:v>1 Ciclo</c:v>
                </c:pt>
                <c:pt idx="1">
                  <c:v>2 Ciclo</c:v>
                </c:pt>
                <c:pt idx="2">
                  <c:v>3 Ciclo</c:v>
                </c:pt>
                <c:pt idx="3">
                  <c:v>4 Ciclo</c:v>
                </c:pt>
                <c:pt idx="4">
                  <c:v>5 Ciclo</c:v>
                </c:pt>
                <c:pt idx="5">
                  <c:v>6 Ciclo</c:v>
                </c:pt>
              </c:strCache>
            </c:strRef>
          </c:cat>
          <c:val>
            <c:numRef>
              <c:f>Hoja3!$E$5:$E$10</c:f>
              <c:numCache>
                <c:formatCode>General</c:formatCode>
                <c:ptCount val="6"/>
                <c:pt idx="0">
                  <c:v>109</c:v>
                </c:pt>
                <c:pt idx="1">
                  <c:v>109</c:v>
                </c:pt>
                <c:pt idx="2">
                  <c:v>117</c:v>
                </c:pt>
                <c:pt idx="3">
                  <c:v>132</c:v>
                </c:pt>
                <c:pt idx="4">
                  <c:v>120</c:v>
                </c:pt>
                <c:pt idx="5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D0-440E-A7BD-32B984E8D843}"/>
            </c:ext>
          </c:extLst>
        </c:ser>
        <c:ser>
          <c:idx val="2"/>
          <c:order val="2"/>
          <c:tx>
            <c:strRef>
              <c:f>Hoja3!$F$4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Hoja3!$C$5:$C$10</c:f>
              <c:strCache>
                <c:ptCount val="6"/>
                <c:pt idx="0">
                  <c:v>1 Ciclo</c:v>
                </c:pt>
                <c:pt idx="1">
                  <c:v>2 Ciclo</c:v>
                </c:pt>
                <c:pt idx="2">
                  <c:v>3 Ciclo</c:v>
                </c:pt>
                <c:pt idx="3">
                  <c:v>4 Ciclo</c:v>
                </c:pt>
                <c:pt idx="4">
                  <c:v>5 Ciclo</c:v>
                </c:pt>
                <c:pt idx="5">
                  <c:v>6 Ciclo</c:v>
                </c:pt>
              </c:strCache>
            </c:strRef>
          </c:cat>
          <c:val>
            <c:numRef>
              <c:f>Hoja3!$F$5:$F$10</c:f>
              <c:numCache>
                <c:formatCode>General</c:formatCode>
                <c:ptCount val="6"/>
                <c:pt idx="0">
                  <c:v>62</c:v>
                </c:pt>
                <c:pt idx="1">
                  <c:v>62</c:v>
                </c:pt>
                <c:pt idx="2">
                  <c:v>67</c:v>
                </c:pt>
                <c:pt idx="3">
                  <c:v>75</c:v>
                </c:pt>
                <c:pt idx="4">
                  <c:v>69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D0-440E-A7BD-32B984E8D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20815"/>
        <c:axId val="420418319"/>
      </c:barChart>
      <c:catAx>
        <c:axId val="42042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0418319"/>
        <c:crosses val="autoZero"/>
        <c:auto val="1"/>
        <c:lblAlgn val="ctr"/>
        <c:lblOffset val="100"/>
        <c:noMultiLvlLbl val="0"/>
      </c:catAx>
      <c:valAx>
        <c:axId val="42041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042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273327</xdr:colOff>
      <xdr:row>67</xdr:row>
      <xdr:rowOff>146602</xdr:rowOff>
    </xdr:from>
    <xdr:to>
      <xdr:col>33</xdr:col>
      <xdr:colOff>463827</xdr:colOff>
      <xdr:row>163</xdr:row>
      <xdr:rowOff>108502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704021</xdr:colOff>
      <xdr:row>164</xdr:row>
      <xdr:rowOff>265044</xdr:rowOff>
    </xdr:from>
    <xdr:to>
      <xdr:col>34</xdr:col>
      <xdr:colOff>487294</xdr:colOff>
      <xdr:row>173</xdr:row>
      <xdr:rowOff>58808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133350</xdr:rowOff>
    </xdr:from>
    <xdr:to>
      <xdr:col>13</xdr:col>
      <xdr:colOff>152400</xdr:colOff>
      <xdr:row>17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paz/Desktop/Luis%20Paz%20Compaq/Cercania%20en%20Escuelas/2022/Informes/3%20Ciclo/2022%2007%20Informe%20visitas%20del%2023-5%20al%208-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paz/Desktop/Luis%20Paz%20Compaq/Cercania%20en%20Escuelas/2022/Informes/4%20Ciclo/Tabla%20seguimiento%20de%20visitas%202022%204%20cicl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paz/Desktop/Luis%20Paz%20Compaq/Cercania%20en%20Escuelas/2022/Informes/5%20Ciclo/Visitas%205%20cic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.paz/Downloads/data%20(7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-07"/>
      <sheetName val="DIN 15-7"/>
      <sheetName val="Tabla (4)"/>
    </sheetNames>
    <sheetDataSet>
      <sheetData sheetId="0" refreshError="1"/>
      <sheetData sheetId="1" refreshError="1">
        <row r="3">
          <cell r="M3" t="str">
            <v>Etiquetas de fila</v>
          </cell>
          <cell r="N3" t="str">
            <v>Cuenta de CUE</v>
          </cell>
        </row>
        <row r="4">
          <cell r="M4" t="str">
            <v>DGCLEI</v>
          </cell>
          <cell r="N4">
            <v>61</v>
          </cell>
        </row>
        <row r="5">
          <cell r="M5" t="str">
            <v>fernando.heredia@bue.edu.ar</v>
          </cell>
          <cell r="N5">
            <v>13</v>
          </cell>
        </row>
        <row r="6">
          <cell r="M6" t="str">
            <v>mariano.ballestero@bue.edu.ar</v>
          </cell>
          <cell r="N6">
            <v>10</v>
          </cell>
        </row>
        <row r="7">
          <cell r="M7" t="str">
            <v>alejandra.gurgo@bue.edu.ar</v>
          </cell>
          <cell r="N7">
            <v>10</v>
          </cell>
        </row>
        <row r="8">
          <cell r="M8" t="str">
            <v>jarretino@bue.edu.ar</v>
          </cell>
          <cell r="N8">
            <v>8</v>
          </cell>
        </row>
        <row r="9">
          <cell r="M9" t="str">
            <v>agustin.luzzi@bue.edu.ar</v>
          </cell>
          <cell r="N9">
            <v>7</v>
          </cell>
        </row>
        <row r="10">
          <cell r="M10" t="str">
            <v>sofia.farina@bue.edu.ar</v>
          </cell>
          <cell r="N10">
            <v>4</v>
          </cell>
        </row>
        <row r="11">
          <cell r="M11" t="str">
            <v>marisa.quirico@bue.edu.ar</v>
          </cell>
          <cell r="N11">
            <v>3</v>
          </cell>
        </row>
        <row r="12">
          <cell r="M12" t="str">
            <v>luciana.arzuaga@bue.edu.ar</v>
          </cell>
          <cell r="N12">
            <v>3</v>
          </cell>
        </row>
        <row r="13">
          <cell r="M13" t="str">
            <v>lorenaelizabeth.sosa@bue.edu.ar</v>
          </cell>
          <cell r="N13">
            <v>3</v>
          </cell>
        </row>
        <row r="14">
          <cell r="M14" t="str">
            <v>SSCD</v>
          </cell>
          <cell r="N14">
            <v>121</v>
          </cell>
        </row>
        <row r="15">
          <cell r="M15" t="str">
            <v>noelia.carmona@bue.edu.ar</v>
          </cell>
          <cell r="N15">
            <v>15</v>
          </cell>
        </row>
        <row r="16">
          <cell r="M16" t="str">
            <v>mariavirginia.bacigalupo@bue.edu.ar</v>
          </cell>
          <cell r="N16">
            <v>12</v>
          </cell>
        </row>
        <row r="17">
          <cell r="M17" t="str">
            <v>maria.videladorna@bue.edu.ar</v>
          </cell>
          <cell r="N17">
            <v>12</v>
          </cell>
        </row>
        <row r="18">
          <cell r="M18" t="str">
            <v>paola.crespo@bue.edu.ar</v>
          </cell>
          <cell r="N18">
            <v>11</v>
          </cell>
        </row>
        <row r="19">
          <cell r="M19" t="str">
            <v>bettina.diaz@bue.edu.ar</v>
          </cell>
          <cell r="N19">
            <v>11</v>
          </cell>
        </row>
        <row r="20">
          <cell r="M20" t="str">
            <v>magdalena.pintos@bue.edu.ar</v>
          </cell>
          <cell r="N20">
            <v>9</v>
          </cell>
        </row>
        <row r="21">
          <cell r="M21" t="str">
            <v>juan.mc@bue.edu.ar</v>
          </cell>
          <cell r="N21">
            <v>7</v>
          </cell>
        </row>
        <row r="22">
          <cell r="M22" t="str">
            <v>juanmanuel.bassus@bue.edu.ar</v>
          </cell>
          <cell r="N22">
            <v>7</v>
          </cell>
        </row>
        <row r="23">
          <cell r="M23" t="str">
            <v>oscar.ghillione@bue.edu.ar</v>
          </cell>
          <cell r="N23">
            <v>6</v>
          </cell>
        </row>
        <row r="24">
          <cell r="M24" t="str">
            <v>elena.maldonado@bue.edu.ar</v>
          </cell>
          <cell r="N24">
            <v>6</v>
          </cell>
        </row>
        <row r="25">
          <cell r="M25" t="str">
            <v>miguel.garofalo@bue.edu.ar</v>
          </cell>
          <cell r="N25">
            <v>6</v>
          </cell>
        </row>
        <row r="26">
          <cell r="M26" t="str">
            <v>sandra.cappuccio@bue.edu.ar</v>
          </cell>
          <cell r="N26">
            <v>5</v>
          </cell>
        </row>
        <row r="27">
          <cell r="M27" t="str">
            <v>nicole.camji@bue.edu.ar</v>
          </cell>
          <cell r="N27">
            <v>4</v>
          </cell>
        </row>
        <row r="28">
          <cell r="M28" t="str">
            <v>viviana.dalla@bue.edu.ar</v>
          </cell>
          <cell r="N28">
            <v>3</v>
          </cell>
        </row>
        <row r="29">
          <cell r="M29" t="str">
            <v>a.finocchiaro@bue.edu.ar</v>
          </cell>
          <cell r="N29">
            <v>3</v>
          </cell>
        </row>
        <row r="30">
          <cell r="M30" t="str">
            <v>cecilia.kenny0@bue.edu.ar</v>
          </cell>
          <cell r="N30">
            <v>3</v>
          </cell>
        </row>
        <row r="31">
          <cell r="M31" t="str">
            <v>bautista.fazio@bue.edu.ar</v>
          </cell>
          <cell r="N31">
            <v>1</v>
          </cell>
        </row>
        <row r="32">
          <cell r="M32" t="str">
            <v>SSCPEE</v>
          </cell>
          <cell r="N32">
            <v>82</v>
          </cell>
        </row>
        <row r="33">
          <cell r="M33" t="str">
            <v>viviana.antonio@bue.edu.ar</v>
          </cell>
          <cell r="N33">
            <v>14</v>
          </cell>
        </row>
        <row r="34">
          <cell r="M34" t="str">
            <v>p.navarro@bue.edu.ar</v>
          </cell>
          <cell r="N34">
            <v>11</v>
          </cell>
        </row>
        <row r="35">
          <cell r="M35" t="str">
            <v>hernan.gliniecki@bue.edu.ar</v>
          </cell>
          <cell r="N35">
            <v>9</v>
          </cell>
        </row>
        <row r="36">
          <cell r="M36" t="str">
            <v>silviaa.diaz@bue.edu.ar</v>
          </cell>
          <cell r="N36">
            <v>8</v>
          </cell>
        </row>
        <row r="37">
          <cell r="M37" t="str">
            <v>silvia.ayala@bue.edu.ar</v>
          </cell>
          <cell r="N37">
            <v>7</v>
          </cell>
        </row>
        <row r="38">
          <cell r="M38" t="str">
            <v>elizabeth.sanguino@bue.edu.ar</v>
          </cell>
          <cell r="N38">
            <v>5</v>
          </cell>
        </row>
        <row r="39">
          <cell r="M39" t="str">
            <v>cristian.rodriguez@bue.edu.ar</v>
          </cell>
          <cell r="N39">
            <v>4</v>
          </cell>
        </row>
        <row r="40">
          <cell r="M40" t="str">
            <v>santiago.villarruel@bue.edu.ar</v>
          </cell>
          <cell r="N40">
            <v>4</v>
          </cell>
        </row>
        <row r="41">
          <cell r="M41" t="str">
            <v>agustin.parra@bue.edu.ar</v>
          </cell>
          <cell r="N41">
            <v>4</v>
          </cell>
        </row>
        <row r="42">
          <cell r="M42" t="str">
            <v>lucia.poncearagon@bue.edu.ar</v>
          </cell>
          <cell r="N42">
            <v>3</v>
          </cell>
        </row>
        <row r="43">
          <cell r="M43" t="str">
            <v>silvina.varela@bue.edu.ar</v>
          </cell>
          <cell r="N43">
            <v>3</v>
          </cell>
        </row>
        <row r="44">
          <cell r="M44" t="str">
            <v>patriciae.coronel@bue.edu.ar</v>
          </cell>
          <cell r="N44">
            <v>2</v>
          </cell>
        </row>
        <row r="45">
          <cell r="M45" t="str">
            <v>katherina.saieg@bue.edu.ar</v>
          </cell>
          <cell r="N45">
            <v>2</v>
          </cell>
        </row>
        <row r="46">
          <cell r="M46" t="str">
            <v>osvaldo.crespi@bue.edu.ar</v>
          </cell>
          <cell r="N46">
            <v>2</v>
          </cell>
        </row>
        <row r="47">
          <cell r="M47" t="str">
            <v>mariaa.rodriguez6@bue.edu.ar</v>
          </cell>
          <cell r="N47">
            <v>2</v>
          </cell>
        </row>
        <row r="48">
          <cell r="M48" t="str">
            <v>christian.caruso@bue.edu.ar</v>
          </cell>
          <cell r="N48">
            <v>1</v>
          </cell>
        </row>
        <row r="49">
          <cell r="M49" t="str">
            <v>carolina.sciarrotta@bue.edu.ar</v>
          </cell>
          <cell r="N49">
            <v>1</v>
          </cell>
        </row>
        <row r="50">
          <cell r="M50" t="str">
            <v>SSGEFYAR</v>
          </cell>
          <cell r="N50">
            <v>130</v>
          </cell>
        </row>
        <row r="51">
          <cell r="M51" t="str">
            <v>nicolas.maure@bue.edu.ar</v>
          </cell>
          <cell r="N51">
            <v>11</v>
          </cell>
        </row>
        <row r="52">
          <cell r="M52" t="str">
            <v>maria.renzi@bue.edu.ar</v>
          </cell>
          <cell r="N52">
            <v>9</v>
          </cell>
        </row>
        <row r="53">
          <cell r="M53" t="str">
            <v>german.quinteros@bue.edu.ar</v>
          </cell>
          <cell r="N53">
            <v>9</v>
          </cell>
        </row>
        <row r="54">
          <cell r="M54" t="str">
            <v>martin.carpinacci@bue.edu.ar</v>
          </cell>
          <cell r="N54">
            <v>7</v>
          </cell>
        </row>
        <row r="55">
          <cell r="M55" t="str">
            <v>alejandro.murtagh@bue.edu.ar</v>
          </cell>
          <cell r="N55">
            <v>6</v>
          </cell>
        </row>
        <row r="56">
          <cell r="M56" t="str">
            <v>trinidad.torres@bue.edu.ar</v>
          </cell>
          <cell r="N56">
            <v>6</v>
          </cell>
        </row>
        <row r="57">
          <cell r="M57" t="str">
            <v>ignacio.nunez@bue.edu.ar</v>
          </cell>
          <cell r="N57">
            <v>6</v>
          </cell>
        </row>
        <row r="58">
          <cell r="M58" t="str">
            <v>fernando.giudici@bue.edu.ar</v>
          </cell>
          <cell r="N58">
            <v>5</v>
          </cell>
        </row>
        <row r="59">
          <cell r="M59" t="str">
            <v>sebastian.labonia@bue.edu.ar</v>
          </cell>
          <cell r="N59">
            <v>5</v>
          </cell>
        </row>
        <row r="60">
          <cell r="M60" t="str">
            <v>ornela.zazzali@bue.edu.ar</v>
          </cell>
          <cell r="N60">
            <v>5</v>
          </cell>
        </row>
        <row r="61">
          <cell r="M61" t="str">
            <v>augusto.araoz@bue.edu.ar</v>
          </cell>
          <cell r="N61">
            <v>5</v>
          </cell>
        </row>
        <row r="62">
          <cell r="M62" t="str">
            <v>agustin.corbacho@bue.edu.ar</v>
          </cell>
          <cell r="N62">
            <v>5</v>
          </cell>
        </row>
        <row r="63">
          <cell r="M63" t="str">
            <v>rocio.bassani@bue.edu.ar</v>
          </cell>
          <cell r="N63">
            <v>5</v>
          </cell>
        </row>
        <row r="64">
          <cell r="M64" t="str">
            <v>joaquin.peire@bue.edu.ar</v>
          </cell>
          <cell r="N64">
            <v>5</v>
          </cell>
        </row>
        <row r="65">
          <cell r="M65" t="str">
            <v>diego.ferrer@bue.edu.ar</v>
          </cell>
          <cell r="N65">
            <v>4</v>
          </cell>
        </row>
        <row r="66">
          <cell r="M66" t="str">
            <v>sofia.grossi@bue.edu.ar</v>
          </cell>
          <cell r="N66">
            <v>4</v>
          </cell>
        </row>
        <row r="67">
          <cell r="M67" t="str">
            <v>marcela.pelanda@bue.edu.ar</v>
          </cell>
          <cell r="N67">
            <v>3</v>
          </cell>
        </row>
        <row r="68">
          <cell r="M68" t="str">
            <v>juan.a@bue.edu.ar</v>
          </cell>
          <cell r="N68">
            <v>3</v>
          </cell>
        </row>
        <row r="69">
          <cell r="M69" t="str">
            <v>patricia.gaeta@bue.edu.ar</v>
          </cell>
          <cell r="N69">
            <v>3</v>
          </cell>
        </row>
        <row r="70">
          <cell r="M70" t="str">
            <v>juan.cumplido@bue.edu.ar</v>
          </cell>
          <cell r="N70">
            <v>3</v>
          </cell>
        </row>
        <row r="71">
          <cell r="M71" t="str">
            <v>la.gonzalez@bue.edu.ar</v>
          </cell>
          <cell r="N71">
            <v>3</v>
          </cell>
        </row>
        <row r="72">
          <cell r="M72" t="str">
            <v>luis.pazagrelo@bue.edu.ar</v>
          </cell>
          <cell r="N72">
            <v>3</v>
          </cell>
        </row>
        <row r="73">
          <cell r="M73" t="str">
            <v>mat.campos@bue.edu.ar</v>
          </cell>
          <cell r="N73">
            <v>2</v>
          </cell>
        </row>
        <row r="74">
          <cell r="M74" t="str">
            <v>julieta.ripalta@bue.edu.ar</v>
          </cell>
          <cell r="N74">
            <v>2</v>
          </cell>
        </row>
        <row r="75">
          <cell r="M75" t="str">
            <v>an.gutierrez@bue.edu.ar</v>
          </cell>
          <cell r="N75">
            <v>2</v>
          </cell>
        </row>
        <row r="76">
          <cell r="M76" t="str">
            <v>gabriela.kamakian@bue.edu.ar</v>
          </cell>
          <cell r="N76">
            <v>1</v>
          </cell>
        </row>
        <row r="77">
          <cell r="M77" t="str">
            <v>maximiliano.parissi@bue.edu.ar</v>
          </cell>
          <cell r="N77">
            <v>1</v>
          </cell>
        </row>
        <row r="78">
          <cell r="M78" t="str">
            <v>luciana.monguillot@bue.edu.ar</v>
          </cell>
          <cell r="N78">
            <v>1</v>
          </cell>
        </row>
        <row r="79">
          <cell r="M79" t="str">
            <v>npoli@bue.edu.ar</v>
          </cell>
          <cell r="N79">
            <v>1</v>
          </cell>
        </row>
        <row r="80">
          <cell r="M80" t="str">
            <v>marilina.rivarola@bue.edu.ar</v>
          </cell>
          <cell r="N80">
            <v>1</v>
          </cell>
        </row>
        <row r="81">
          <cell r="M81" t="str">
            <v>matias.dewinne@bue.edu.ar</v>
          </cell>
          <cell r="N81">
            <v>1</v>
          </cell>
        </row>
        <row r="82">
          <cell r="M82" t="str">
            <v>vanesa.costa@bue.edu.ar</v>
          </cell>
          <cell r="N82">
            <v>1</v>
          </cell>
        </row>
        <row r="83">
          <cell r="M83" t="str">
            <v>marcela.miguez@bue.edu.ar</v>
          </cell>
          <cell r="N83">
            <v>1</v>
          </cell>
        </row>
        <row r="84">
          <cell r="M84" t="str">
            <v>alejandra.bochi@bue.edu.ar</v>
          </cell>
          <cell r="N84">
            <v>1</v>
          </cell>
        </row>
        <row r="85">
          <cell r="M85" t="str">
            <v>SSTEYS</v>
          </cell>
          <cell r="N85">
            <v>91</v>
          </cell>
        </row>
        <row r="86">
          <cell r="M86" t="str">
            <v>adrian.selvaggi@bue.edu.ar</v>
          </cell>
          <cell r="N86">
            <v>9</v>
          </cell>
        </row>
        <row r="87">
          <cell r="M87" t="str">
            <v>marianomaron@bue.edu.ar</v>
          </cell>
          <cell r="N87">
            <v>9</v>
          </cell>
        </row>
        <row r="88">
          <cell r="M88" t="str">
            <v>rtassi@bue.edu.ar</v>
          </cell>
          <cell r="N88">
            <v>9</v>
          </cell>
        </row>
        <row r="89">
          <cell r="M89" t="str">
            <v>delfina.zottola@bue.edu.ar</v>
          </cell>
          <cell r="N89">
            <v>9</v>
          </cell>
        </row>
        <row r="90">
          <cell r="M90" t="str">
            <v>mario.zalazar@bue.edu.ar</v>
          </cell>
          <cell r="N90">
            <v>8</v>
          </cell>
        </row>
        <row r="91">
          <cell r="M91" t="str">
            <v>mauro.delrio@bue.edu.ar</v>
          </cell>
          <cell r="N91">
            <v>7</v>
          </cell>
        </row>
        <row r="92">
          <cell r="M92" t="str">
            <v>rocio.fraga@bue.edu.ar</v>
          </cell>
          <cell r="N92">
            <v>5</v>
          </cell>
        </row>
        <row r="93">
          <cell r="M93" t="str">
            <v>marcelo.donato@bue.edu.ar</v>
          </cell>
          <cell r="N93">
            <v>5</v>
          </cell>
        </row>
        <row r="94">
          <cell r="M94" t="str">
            <v>federico.kramer@bue.edu.ar</v>
          </cell>
          <cell r="N94">
            <v>5</v>
          </cell>
        </row>
        <row r="95">
          <cell r="M95" t="str">
            <v>pablorafael.molina@bue.edu.ar</v>
          </cell>
          <cell r="N95">
            <v>4</v>
          </cell>
        </row>
        <row r="96">
          <cell r="M96" t="str">
            <v>agomezpizarro@bue.edu.ar</v>
          </cell>
          <cell r="N96">
            <v>4</v>
          </cell>
        </row>
        <row r="97">
          <cell r="M97" t="str">
            <v>rocio.fontana@bue.edu.ar</v>
          </cell>
          <cell r="N97">
            <v>4</v>
          </cell>
        </row>
        <row r="98">
          <cell r="M98" t="str">
            <v>maximo.starvaggi@bue.edu.ar</v>
          </cell>
          <cell r="N98">
            <v>4</v>
          </cell>
        </row>
        <row r="99">
          <cell r="M99" t="str">
            <v>martina.cruset@bue.edu.ar</v>
          </cell>
          <cell r="N99">
            <v>3</v>
          </cell>
        </row>
        <row r="100">
          <cell r="M100" t="str">
            <v>veronica.farach@bue.edu.ar</v>
          </cell>
          <cell r="N100">
            <v>2</v>
          </cell>
        </row>
        <row r="101">
          <cell r="M101" t="str">
            <v>sandracoronel@bue.edu.ar</v>
          </cell>
          <cell r="N101">
            <v>2</v>
          </cell>
        </row>
        <row r="102">
          <cell r="M102" t="str">
            <v>daniela.m@bue.edu.ar</v>
          </cell>
          <cell r="N102">
            <v>1</v>
          </cell>
        </row>
        <row r="103">
          <cell r="M103" t="str">
            <v>cristina.darosa@bue.edu.ar</v>
          </cell>
          <cell r="N103">
            <v>1</v>
          </cell>
        </row>
        <row r="104">
          <cell r="M104" t="str">
            <v>UEICEE</v>
          </cell>
          <cell r="N104">
            <v>31</v>
          </cell>
        </row>
        <row r="105">
          <cell r="M105" t="str">
            <v>carolina.ruggero@bue.edu.ar</v>
          </cell>
          <cell r="N105">
            <v>9</v>
          </cell>
        </row>
        <row r="106">
          <cell r="M106" t="str">
            <v>agostina.giovanardi@bue.edu.ar</v>
          </cell>
          <cell r="N106">
            <v>7</v>
          </cell>
        </row>
        <row r="107">
          <cell r="M107" t="str">
            <v>p.villarreal@bue.edu.ar</v>
          </cell>
          <cell r="N107">
            <v>6</v>
          </cell>
        </row>
        <row r="108">
          <cell r="M108" t="str">
            <v>luis.marmet@bue.edu.ar</v>
          </cell>
          <cell r="N108">
            <v>6</v>
          </cell>
        </row>
        <row r="109">
          <cell r="M109" t="str">
            <v>lorena.landeo@bue.edu.ar</v>
          </cell>
          <cell r="N109">
            <v>2</v>
          </cell>
        </row>
        <row r="110">
          <cell r="M110" t="str">
            <v>jhonn.espinoza@bue.edu.ar</v>
          </cell>
          <cell r="N110">
            <v>1</v>
          </cell>
        </row>
        <row r="111">
          <cell r="M111" t="str">
            <v>UM</v>
          </cell>
          <cell r="N111">
            <v>59</v>
          </cell>
        </row>
        <row r="112">
          <cell r="M112" t="str">
            <v>j.mezzamico@bue.edu.ar</v>
          </cell>
          <cell r="N112">
            <v>8</v>
          </cell>
        </row>
        <row r="113">
          <cell r="M113" t="str">
            <v>sofia.parrilla@bue.edu.ar</v>
          </cell>
          <cell r="N113">
            <v>7</v>
          </cell>
        </row>
        <row r="114">
          <cell r="M114" t="str">
            <v>gerardo.s@bue.edu.ar</v>
          </cell>
          <cell r="N114">
            <v>6</v>
          </cell>
        </row>
        <row r="115">
          <cell r="M115" t="str">
            <v>martha.vega@bue.edu.ar</v>
          </cell>
          <cell r="N115">
            <v>5</v>
          </cell>
        </row>
        <row r="116">
          <cell r="M116" t="str">
            <v>magdalena.orlando@bue.edu.ar</v>
          </cell>
          <cell r="N116">
            <v>5</v>
          </cell>
        </row>
        <row r="117">
          <cell r="M117" t="str">
            <v>c.torrendell@bue.edu.ar</v>
          </cell>
          <cell r="N117">
            <v>5</v>
          </cell>
        </row>
        <row r="118">
          <cell r="M118" t="str">
            <v>gonzalo.straface@bue.edu.ar</v>
          </cell>
          <cell r="N118">
            <v>4</v>
          </cell>
        </row>
        <row r="119">
          <cell r="M119" t="str">
            <v>carola.martinez@bue.edu.ar</v>
          </cell>
          <cell r="N119">
            <v>4</v>
          </cell>
        </row>
        <row r="120">
          <cell r="M120" t="str">
            <v>veronica.valdez@bue.edu.ar</v>
          </cell>
          <cell r="N120">
            <v>3</v>
          </cell>
        </row>
        <row r="121">
          <cell r="M121" t="str">
            <v>cecilia.ysnardez@bue.edu.ar</v>
          </cell>
          <cell r="N121">
            <v>3</v>
          </cell>
        </row>
        <row r="122">
          <cell r="M122" t="str">
            <v>mario.katzenell@bue.edu.ar</v>
          </cell>
          <cell r="N122">
            <v>2</v>
          </cell>
        </row>
        <row r="123">
          <cell r="M123" t="str">
            <v>javier.simon@bue.edu.ar</v>
          </cell>
          <cell r="N123">
            <v>2</v>
          </cell>
        </row>
        <row r="124">
          <cell r="M124" t="str">
            <v>juliana.medrano@bue.edu.ar</v>
          </cell>
          <cell r="N124">
            <v>2</v>
          </cell>
        </row>
        <row r="125">
          <cell r="M125" t="str">
            <v>delfina.hempe@bue.edu.ar</v>
          </cell>
          <cell r="N125">
            <v>2</v>
          </cell>
        </row>
        <row r="126">
          <cell r="M126" t="str">
            <v>felicitas.bernassar@bue.edu.ar</v>
          </cell>
          <cell r="N126">
            <v>1</v>
          </cell>
        </row>
        <row r="127">
          <cell r="M127" t="str">
            <v>Total general</v>
          </cell>
          <cell r="N127">
            <v>575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Export"/>
      <sheetName val="Tabla"/>
    </sheetNames>
    <sheetDataSet>
      <sheetData sheetId="0">
        <row r="3">
          <cell r="D3" t="str">
            <v>Etiquetas de fila</v>
          </cell>
          <cell r="E3" t="str">
            <v>Cuenta de Cue</v>
          </cell>
        </row>
        <row r="4">
          <cell r="D4" t="str">
            <v>DGCLEI</v>
          </cell>
          <cell r="E4">
            <v>61</v>
          </cell>
        </row>
        <row r="5">
          <cell r="D5" t="str">
            <v>fernando.heredia@bue.edu.ar</v>
          </cell>
          <cell r="E5">
            <v>13</v>
          </cell>
        </row>
        <row r="6">
          <cell r="D6" t="str">
            <v>mariano.ballestero@bue.edu.ar</v>
          </cell>
          <cell r="E6">
            <v>10</v>
          </cell>
        </row>
        <row r="7">
          <cell r="D7" t="str">
            <v>alejandra.gurgo@bue.edu.ar</v>
          </cell>
          <cell r="E7">
            <v>10</v>
          </cell>
        </row>
        <row r="8">
          <cell r="D8" t="str">
            <v>agustin.luzzi@bue.edu.ar</v>
          </cell>
          <cell r="E8">
            <v>7</v>
          </cell>
        </row>
        <row r="9">
          <cell r="D9" t="str">
            <v>jarretino@bue.edu.ar</v>
          </cell>
          <cell r="E9">
            <v>7</v>
          </cell>
        </row>
        <row r="10">
          <cell r="D10" t="str">
            <v>sofia.farina@bue.edu.ar</v>
          </cell>
          <cell r="E10">
            <v>4</v>
          </cell>
        </row>
        <row r="11">
          <cell r="D11" t="str">
            <v>marisa.quirico@bue.edu.ar</v>
          </cell>
          <cell r="E11">
            <v>3</v>
          </cell>
        </row>
        <row r="12">
          <cell r="D12" t="str">
            <v>luciana.arzuaga@bue.edu.ar</v>
          </cell>
          <cell r="E12">
            <v>3</v>
          </cell>
        </row>
        <row r="13">
          <cell r="D13" t="str">
            <v>lorenaelizabeth.sosa@bue.edu.ar</v>
          </cell>
          <cell r="E13">
            <v>3</v>
          </cell>
        </row>
        <row r="14">
          <cell r="D14" t="str">
            <v>yamila.mamino@bue.edu.ar</v>
          </cell>
          <cell r="E14">
            <v>1</v>
          </cell>
        </row>
        <row r="15">
          <cell r="D15" t="str">
            <v>SSCD</v>
          </cell>
          <cell r="E15">
            <v>134</v>
          </cell>
        </row>
        <row r="16">
          <cell r="D16" t="str">
            <v>maria.videladorna@bue.edu.ar</v>
          </cell>
          <cell r="E16">
            <v>16</v>
          </cell>
        </row>
        <row r="17">
          <cell r="D17" t="str">
            <v>bettina.diaz@bue.edu.ar</v>
          </cell>
          <cell r="E17">
            <v>14</v>
          </cell>
        </row>
        <row r="18">
          <cell r="D18" t="str">
            <v>paola.crespo@bue.edu.ar</v>
          </cell>
          <cell r="E18">
            <v>13</v>
          </cell>
        </row>
        <row r="19">
          <cell r="D19" t="str">
            <v>mariavirginia.bacigalupo@bue.edu.ar</v>
          </cell>
          <cell r="E19">
            <v>12</v>
          </cell>
        </row>
        <row r="20">
          <cell r="D20" t="str">
            <v>magdalena.pintos@bue.edu.ar</v>
          </cell>
          <cell r="E20">
            <v>9</v>
          </cell>
        </row>
        <row r="21">
          <cell r="D21" t="str">
            <v>juanmanuel.bassus@bue.edu.ar</v>
          </cell>
          <cell r="E21">
            <v>8</v>
          </cell>
        </row>
        <row r="22">
          <cell r="D22" t="str">
            <v>miguel.garofalo@bue.edu.ar</v>
          </cell>
          <cell r="E22">
            <v>7</v>
          </cell>
        </row>
        <row r="23">
          <cell r="D23" t="str">
            <v>cintia.rastelli@bue.edu.ar</v>
          </cell>
          <cell r="E23">
            <v>7</v>
          </cell>
        </row>
        <row r="24">
          <cell r="D24" t="str">
            <v>elena.maldonado@bue.edu.ar</v>
          </cell>
          <cell r="E24">
            <v>6</v>
          </cell>
        </row>
        <row r="25">
          <cell r="D25" t="str">
            <v>mauro.conesa@bue.edu.ar</v>
          </cell>
          <cell r="E25">
            <v>6</v>
          </cell>
        </row>
        <row r="26">
          <cell r="D26" t="str">
            <v>viviana.dalla@bue.edu.ar</v>
          </cell>
          <cell r="E26">
            <v>5</v>
          </cell>
        </row>
        <row r="27">
          <cell r="D27" t="str">
            <v>sandra.cappuccio@bue.edu.ar</v>
          </cell>
          <cell r="E27">
            <v>5</v>
          </cell>
        </row>
        <row r="28">
          <cell r="D28" t="str">
            <v>juan.mc@bue.edu.ar</v>
          </cell>
          <cell r="E28">
            <v>5</v>
          </cell>
        </row>
        <row r="29">
          <cell r="D29" t="str">
            <v>cecilia.kenny0@bue.edu.ar</v>
          </cell>
          <cell r="E29">
            <v>5</v>
          </cell>
        </row>
        <row r="30">
          <cell r="D30" t="str">
            <v>oscar.ghillione@bue.edu.ar</v>
          </cell>
          <cell r="E30">
            <v>4</v>
          </cell>
        </row>
        <row r="31">
          <cell r="D31" t="str">
            <v>r.gomez@bue.edu.ar</v>
          </cell>
          <cell r="E31">
            <v>4</v>
          </cell>
        </row>
        <row r="32">
          <cell r="D32" t="str">
            <v>sandra.cascales@bue.edu.ar</v>
          </cell>
          <cell r="E32">
            <v>3</v>
          </cell>
        </row>
        <row r="33">
          <cell r="D33" t="str">
            <v>noelia.carmona@bue.edu.ar</v>
          </cell>
          <cell r="E33">
            <v>3</v>
          </cell>
        </row>
        <row r="34">
          <cell r="D34" t="str">
            <v>nicole.camji@bue.edu.ar</v>
          </cell>
          <cell r="E34">
            <v>2</v>
          </cell>
        </row>
        <row r="35">
          <cell r="D35" t="str">
            <v>SSCPEE</v>
          </cell>
          <cell r="E35">
            <v>100</v>
          </cell>
        </row>
        <row r="36">
          <cell r="D36" t="str">
            <v>viviana.antonio@bue.edu.ar</v>
          </cell>
          <cell r="E36">
            <v>16</v>
          </cell>
        </row>
        <row r="37">
          <cell r="D37" t="str">
            <v>p.navarro@bue.edu.ar</v>
          </cell>
          <cell r="E37">
            <v>11</v>
          </cell>
        </row>
        <row r="38">
          <cell r="D38" t="str">
            <v>hernan.gliniecki@bue.edu.ar</v>
          </cell>
          <cell r="E38">
            <v>10</v>
          </cell>
        </row>
        <row r="39">
          <cell r="D39" t="str">
            <v>silvia.ayala@bue.edu.ar</v>
          </cell>
          <cell r="E39">
            <v>7</v>
          </cell>
        </row>
        <row r="40">
          <cell r="D40" t="str">
            <v>pamela.sanchezbesada@bue.edu.ar</v>
          </cell>
          <cell r="E40">
            <v>6</v>
          </cell>
        </row>
        <row r="41">
          <cell r="D41" t="str">
            <v>jesica.mendoza@bue.edu.ar</v>
          </cell>
          <cell r="E41">
            <v>6</v>
          </cell>
        </row>
        <row r="42">
          <cell r="D42" t="str">
            <v>silviaa.diaz@bue.edu.ar</v>
          </cell>
          <cell r="E42">
            <v>6</v>
          </cell>
        </row>
        <row r="43">
          <cell r="D43" t="str">
            <v>noeli.galeano@bue.edu.ar</v>
          </cell>
          <cell r="E43">
            <v>6</v>
          </cell>
        </row>
        <row r="44">
          <cell r="D44" t="str">
            <v>magali.ramponi@bue.edu.ar</v>
          </cell>
          <cell r="E44">
            <v>5</v>
          </cell>
        </row>
        <row r="45">
          <cell r="D45" t="str">
            <v>cristian.rodriguez@bue.edu.ar</v>
          </cell>
          <cell r="E45">
            <v>4</v>
          </cell>
        </row>
        <row r="46">
          <cell r="D46" t="str">
            <v>santiago.villarruel@bue.edu.ar</v>
          </cell>
          <cell r="E46">
            <v>4</v>
          </cell>
        </row>
        <row r="47">
          <cell r="D47" t="str">
            <v>silvina.varela@bue.edu.ar</v>
          </cell>
          <cell r="E47">
            <v>3</v>
          </cell>
        </row>
        <row r="48">
          <cell r="D48" t="str">
            <v>fernanda.fargi@bue.edu.ar</v>
          </cell>
          <cell r="E48">
            <v>3</v>
          </cell>
        </row>
        <row r="49">
          <cell r="D49" t="str">
            <v>katherina.saieg@bue.edu.ar</v>
          </cell>
          <cell r="E49">
            <v>3</v>
          </cell>
        </row>
        <row r="50">
          <cell r="D50" t="str">
            <v>agustin.parra@bue.edu.ar</v>
          </cell>
          <cell r="E50">
            <v>3</v>
          </cell>
        </row>
        <row r="51">
          <cell r="D51" t="str">
            <v>lucia.ibanez@bue.edu.ar</v>
          </cell>
          <cell r="E51">
            <v>3</v>
          </cell>
        </row>
        <row r="52">
          <cell r="D52" t="str">
            <v>leonardo.bautista@bue.edu.ar</v>
          </cell>
          <cell r="E52">
            <v>2</v>
          </cell>
        </row>
        <row r="53">
          <cell r="D53" t="str">
            <v>carolina.sciarrotta@bue.edu.ar</v>
          </cell>
          <cell r="E53">
            <v>1</v>
          </cell>
        </row>
        <row r="54">
          <cell r="D54" t="str">
            <v>elizabeth.sanguino@bue.edu.ar</v>
          </cell>
          <cell r="E54">
            <v>1</v>
          </cell>
        </row>
        <row r="55">
          <cell r="D55" t="str">
            <v>SSGEFYAR</v>
          </cell>
          <cell r="E55">
            <v>122</v>
          </cell>
        </row>
        <row r="56">
          <cell r="D56" t="str">
            <v>german.quinteros@bue.edu.ar</v>
          </cell>
          <cell r="E56">
            <v>12</v>
          </cell>
        </row>
        <row r="57">
          <cell r="D57" t="str">
            <v>nicolas.maure@bue.edu.ar</v>
          </cell>
          <cell r="E57">
            <v>11</v>
          </cell>
        </row>
        <row r="58">
          <cell r="D58" t="str">
            <v>maria.renzi@bue.edu.ar</v>
          </cell>
          <cell r="E58">
            <v>9</v>
          </cell>
        </row>
        <row r="59">
          <cell r="D59" t="str">
            <v>martin.carpinacci@bue.edu.ar</v>
          </cell>
          <cell r="E59">
            <v>7</v>
          </cell>
        </row>
        <row r="60">
          <cell r="D60" t="str">
            <v>ornela.zazzali@bue.edu.ar</v>
          </cell>
          <cell r="E60">
            <v>5</v>
          </cell>
        </row>
        <row r="61">
          <cell r="D61" t="str">
            <v>fernando.giudici@bue.edu.ar</v>
          </cell>
          <cell r="E61">
            <v>5</v>
          </cell>
        </row>
        <row r="62">
          <cell r="D62" t="str">
            <v>sebastian.labonia@bue.edu.ar</v>
          </cell>
          <cell r="E62">
            <v>5</v>
          </cell>
        </row>
        <row r="63">
          <cell r="D63" t="str">
            <v>joaquin.peire@bue.edu.ar</v>
          </cell>
          <cell r="E63">
            <v>5</v>
          </cell>
        </row>
        <row r="64">
          <cell r="D64" t="str">
            <v>mariafernanda.lopez@bue.edu.ar</v>
          </cell>
          <cell r="E64">
            <v>5</v>
          </cell>
        </row>
        <row r="65">
          <cell r="D65" t="str">
            <v>agustin.corbacho@bue.edu.ar</v>
          </cell>
          <cell r="E65">
            <v>5</v>
          </cell>
        </row>
        <row r="66">
          <cell r="D66" t="str">
            <v>rocio.bassani@bue.edu.ar</v>
          </cell>
          <cell r="E66">
            <v>4</v>
          </cell>
        </row>
        <row r="67">
          <cell r="D67" t="str">
            <v>sofia.grossi@bue.edu.ar</v>
          </cell>
          <cell r="E67">
            <v>4</v>
          </cell>
        </row>
        <row r="68">
          <cell r="D68" t="str">
            <v>trinidad.torres@bue.edu.ar</v>
          </cell>
          <cell r="E68">
            <v>4</v>
          </cell>
        </row>
        <row r="69">
          <cell r="D69" t="str">
            <v>augusto.araoz@bue.edu.ar</v>
          </cell>
          <cell r="E69">
            <v>4</v>
          </cell>
        </row>
        <row r="70">
          <cell r="D70" t="str">
            <v>diego.ferrer@bue.edu.ar</v>
          </cell>
          <cell r="E70">
            <v>3</v>
          </cell>
        </row>
        <row r="71">
          <cell r="D71" t="str">
            <v>patricia.gaeta@bue.edu.ar</v>
          </cell>
          <cell r="E71">
            <v>3</v>
          </cell>
        </row>
        <row r="72">
          <cell r="D72" t="str">
            <v>ignacio.nunez@bue.edu.ar</v>
          </cell>
          <cell r="E72">
            <v>3</v>
          </cell>
        </row>
        <row r="73">
          <cell r="D73" t="str">
            <v>la.gonzalez@bue.edu.ar</v>
          </cell>
          <cell r="E73">
            <v>3</v>
          </cell>
        </row>
        <row r="74">
          <cell r="D74" t="str">
            <v>marcela.pelanda@bue.edu.ar</v>
          </cell>
          <cell r="E74">
            <v>3</v>
          </cell>
        </row>
        <row r="75">
          <cell r="D75" t="str">
            <v>juan.cumplido@bue.edu.ar</v>
          </cell>
          <cell r="E75">
            <v>3</v>
          </cell>
        </row>
        <row r="76">
          <cell r="D76" t="str">
            <v>luis.pazagrelo@bue.edu.ar</v>
          </cell>
          <cell r="E76">
            <v>3</v>
          </cell>
        </row>
        <row r="77">
          <cell r="D77" t="str">
            <v>an.gutierrez@bue.edu.ar</v>
          </cell>
          <cell r="E77">
            <v>2</v>
          </cell>
        </row>
        <row r="78">
          <cell r="D78" t="str">
            <v>alejandra.bochi@bue.edu.ar</v>
          </cell>
          <cell r="E78">
            <v>2</v>
          </cell>
        </row>
        <row r="79">
          <cell r="D79" t="str">
            <v>mat.campos@bue.edu.ar</v>
          </cell>
          <cell r="E79">
            <v>2</v>
          </cell>
        </row>
        <row r="80">
          <cell r="D80" t="str">
            <v>alejandro.murtagh@bue.edu.ar</v>
          </cell>
          <cell r="E80">
            <v>2</v>
          </cell>
        </row>
        <row r="81">
          <cell r="D81" t="str">
            <v>julieta.ripalta@bue.edu.ar</v>
          </cell>
          <cell r="E81">
            <v>1</v>
          </cell>
        </row>
        <row r="82">
          <cell r="D82" t="str">
            <v>luciana.monguillot@bue.edu.ar</v>
          </cell>
          <cell r="E82">
            <v>1</v>
          </cell>
        </row>
        <row r="83">
          <cell r="D83" t="str">
            <v>gabriela.kamakian@bue.edu.ar</v>
          </cell>
          <cell r="E83">
            <v>1</v>
          </cell>
        </row>
        <row r="84">
          <cell r="D84" t="str">
            <v>npatri@bue.edu.ar</v>
          </cell>
          <cell r="E84">
            <v>1</v>
          </cell>
        </row>
        <row r="85">
          <cell r="D85" t="str">
            <v>marilina.rivarola@bue.edu.ar</v>
          </cell>
          <cell r="E85">
            <v>1</v>
          </cell>
        </row>
        <row r="86">
          <cell r="D86" t="str">
            <v>npoli@bue.edu.ar</v>
          </cell>
          <cell r="E86">
            <v>1</v>
          </cell>
        </row>
        <row r="87">
          <cell r="D87" t="str">
            <v>vanesa.costa@bue.edu.ar</v>
          </cell>
          <cell r="E87">
            <v>1</v>
          </cell>
        </row>
        <row r="88">
          <cell r="D88" t="str">
            <v>marcela.miguez@bue.edu.ar</v>
          </cell>
          <cell r="E88">
            <v>1</v>
          </cell>
        </row>
        <row r="89">
          <cell r="D89" t="str">
            <v>SSTEYS</v>
          </cell>
          <cell r="E89">
            <v>118</v>
          </cell>
        </row>
        <row r="90">
          <cell r="D90" t="str">
            <v>rtassi@bue.edu.ar</v>
          </cell>
          <cell r="E90">
            <v>9</v>
          </cell>
        </row>
        <row r="91">
          <cell r="D91" t="str">
            <v>delfina.zottola@bue.edu.ar</v>
          </cell>
          <cell r="E91">
            <v>9</v>
          </cell>
        </row>
        <row r="92">
          <cell r="D92" t="str">
            <v>agomezpizarro@bue.edu.ar</v>
          </cell>
          <cell r="E92">
            <v>9</v>
          </cell>
        </row>
        <row r="93">
          <cell r="D93" t="str">
            <v>constanza.etcheves@bue.edu.ar</v>
          </cell>
          <cell r="E93">
            <v>9</v>
          </cell>
        </row>
        <row r="94">
          <cell r="D94" t="str">
            <v>mario.zalazar@bue.edu.ar</v>
          </cell>
          <cell r="E94">
            <v>8</v>
          </cell>
        </row>
        <row r="95">
          <cell r="D95" t="str">
            <v>maximo.starvaggi@bue.edu.ar</v>
          </cell>
          <cell r="E95">
            <v>8</v>
          </cell>
        </row>
        <row r="96">
          <cell r="D96" t="str">
            <v>adrian.selvaggi@bue.edu.ar</v>
          </cell>
          <cell r="E96">
            <v>8</v>
          </cell>
        </row>
        <row r="97">
          <cell r="D97" t="str">
            <v>rocio.fraga@bue.edu.ar</v>
          </cell>
          <cell r="E97">
            <v>7</v>
          </cell>
        </row>
        <row r="98">
          <cell r="D98" t="str">
            <v>rocio.fontana@bue.edu.ar</v>
          </cell>
          <cell r="E98">
            <v>7</v>
          </cell>
        </row>
        <row r="99">
          <cell r="D99" t="str">
            <v>marianomaron@bue.edu.ar</v>
          </cell>
          <cell r="E99">
            <v>7</v>
          </cell>
        </row>
        <row r="100">
          <cell r="D100" t="str">
            <v>mauro.delrio@bue.edu.ar</v>
          </cell>
          <cell r="E100">
            <v>6</v>
          </cell>
        </row>
        <row r="101">
          <cell r="D101" t="str">
            <v>marcelo.donato@bue.edu.ar</v>
          </cell>
          <cell r="E101">
            <v>5</v>
          </cell>
        </row>
        <row r="102">
          <cell r="D102" t="str">
            <v>coluccio.estefania@bue.edu.ar</v>
          </cell>
          <cell r="E102">
            <v>5</v>
          </cell>
        </row>
        <row r="103">
          <cell r="D103" t="str">
            <v>federico.kramer@bue.edu.ar</v>
          </cell>
          <cell r="E103">
            <v>5</v>
          </cell>
        </row>
        <row r="104">
          <cell r="D104" t="str">
            <v>martina.cruset@bue.edu.ar</v>
          </cell>
          <cell r="E104">
            <v>4</v>
          </cell>
        </row>
        <row r="105">
          <cell r="D105" t="str">
            <v>sandracoronel@bue.edu.ar</v>
          </cell>
          <cell r="E105">
            <v>3</v>
          </cell>
        </row>
        <row r="106">
          <cell r="D106" t="str">
            <v>ceci.gomez@bue.edu.ar</v>
          </cell>
          <cell r="E106">
            <v>2</v>
          </cell>
        </row>
        <row r="107">
          <cell r="D107" t="str">
            <v>cristina.darosa@bue.edu.ar</v>
          </cell>
          <cell r="E107">
            <v>2</v>
          </cell>
        </row>
        <row r="108">
          <cell r="D108" t="str">
            <v>mfernandezrosa@bue.edu.ar</v>
          </cell>
          <cell r="E108">
            <v>2</v>
          </cell>
        </row>
        <row r="109">
          <cell r="D109" t="str">
            <v>ayelen.rossetto@bue.edu.ar</v>
          </cell>
          <cell r="E109">
            <v>1</v>
          </cell>
        </row>
        <row r="110">
          <cell r="D110" t="str">
            <v>veronica.farach@bue.edu.ar</v>
          </cell>
          <cell r="E110">
            <v>1</v>
          </cell>
        </row>
        <row r="111">
          <cell r="D111" t="str">
            <v>pablorafael.molina@bue.edu.ar</v>
          </cell>
          <cell r="E111">
            <v>1</v>
          </cell>
        </row>
        <row r="112">
          <cell r="D112" t="str">
            <v>UEICEE</v>
          </cell>
          <cell r="E112">
            <v>18</v>
          </cell>
        </row>
        <row r="113">
          <cell r="D113" t="str">
            <v>luis.marmet@bue.edu.ar</v>
          </cell>
          <cell r="E113">
            <v>6</v>
          </cell>
        </row>
        <row r="114">
          <cell r="D114" t="str">
            <v>carolina.ruggero@bue.edu.ar</v>
          </cell>
          <cell r="E114">
            <v>5</v>
          </cell>
        </row>
        <row r="115">
          <cell r="D115" t="str">
            <v>agostina.giovanardi@bue.edu.ar</v>
          </cell>
          <cell r="E115">
            <v>4</v>
          </cell>
        </row>
        <row r="116">
          <cell r="D116" t="str">
            <v>lorena.landeo@bue.edu.ar</v>
          </cell>
          <cell r="E116">
            <v>2</v>
          </cell>
        </row>
        <row r="117">
          <cell r="D117" t="str">
            <v>jhonn.espinoza@bue.edu.ar</v>
          </cell>
          <cell r="E117">
            <v>1</v>
          </cell>
        </row>
        <row r="118">
          <cell r="D118" t="str">
            <v>UM</v>
          </cell>
          <cell r="E118">
            <v>44</v>
          </cell>
        </row>
        <row r="119">
          <cell r="D119" t="str">
            <v>c.torrendell@bue.edu.ar</v>
          </cell>
          <cell r="E119">
            <v>7</v>
          </cell>
        </row>
        <row r="120">
          <cell r="D120" t="str">
            <v>sofia.parrilla@bue.edu.ar</v>
          </cell>
          <cell r="E120">
            <v>6</v>
          </cell>
        </row>
        <row r="121">
          <cell r="D121" t="str">
            <v>magdalena.orlando@bue.edu.ar</v>
          </cell>
          <cell r="E121">
            <v>5</v>
          </cell>
        </row>
        <row r="122">
          <cell r="D122" t="str">
            <v>martha.vega@bue.edu.ar</v>
          </cell>
          <cell r="E122">
            <v>5</v>
          </cell>
        </row>
        <row r="123">
          <cell r="D123" t="str">
            <v>carola.martinez@bue.edu.ar</v>
          </cell>
          <cell r="E123">
            <v>4</v>
          </cell>
        </row>
        <row r="124">
          <cell r="D124" t="str">
            <v>cecilia.ysnardez@bue.edu.ar</v>
          </cell>
          <cell r="E124">
            <v>4</v>
          </cell>
        </row>
        <row r="125">
          <cell r="D125" t="str">
            <v>delfina.hempe@bue.edu.ar</v>
          </cell>
          <cell r="E125">
            <v>4</v>
          </cell>
        </row>
        <row r="126">
          <cell r="D126" t="str">
            <v>gerardo.s@bue.edu.ar</v>
          </cell>
          <cell r="E126">
            <v>4</v>
          </cell>
        </row>
        <row r="127">
          <cell r="D127" t="str">
            <v>javier.simon@bue.edu.ar</v>
          </cell>
          <cell r="E127">
            <v>2</v>
          </cell>
        </row>
        <row r="128">
          <cell r="D128" t="str">
            <v>felicitas.bernassar@bue.edu.ar</v>
          </cell>
          <cell r="E128">
            <v>2</v>
          </cell>
        </row>
        <row r="129">
          <cell r="D129" t="str">
            <v>silvana.ini@bue.edu.ar</v>
          </cell>
          <cell r="E129">
            <v>1</v>
          </cell>
        </row>
        <row r="130">
          <cell r="D130" t="str">
            <v>Total general</v>
          </cell>
          <cell r="E130">
            <v>597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_18"/>
      <sheetName val="18_10"/>
      <sheetName val="Tabla"/>
      <sheetName val="Presentacion"/>
      <sheetName val="Din_16"/>
      <sheetName val="16_10"/>
      <sheetName val="Hoja4"/>
      <sheetName val="Din_13"/>
      <sheetName val="13_10"/>
      <sheetName val="Din 12_10"/>
      <sheetName val="12_10"/>
      <sheetName val="Din 11_10"/>
      <sheetName val="11_10"/>
      <sheetName val="Din 4_10"/>
      <sheetName val="4_10"/>
      <sheetName val="Din 2_10"/>
      <sheetName val="2_10"/>
      <sheetName val="Ciclo"/>
      <sheetName val="Din 24 09"/>
      <sheetName val="Export"/>
    </sheetNames>
    <sheetDataSet>
      <sheetData sheetId="0">
        <row r="3">
          <cell r="A3" t="str">
            <v>Etiquetas de fila</v>
          </cell>
          <cell r="B3" t="str">
            <v>Cuenta de Cue</v>
          </cell>
        </row>
        <row r="4">
          <cell r="A4" t="str">
            <v>DGCLEI</v>
          </cell>
          <cell r="B4">
            <v>56</v>
          </cell>
        </row>
        <row r="5">
          <cell r="A5" t="str">
            <v>fernando.heredia@bue.edu.ar</v>
          </cell>
          <cell r="B5">
            <v>14</v>
          </cell>
        </row>
        <row r="6">
          <cell r="A6" t="str">
            <v>alejandra.gurgo@bue.edu.ar</v>
          </cell>
          <cell r="B6">
            <v>10</v>
          </cell>
        </row>
        <row r="7">
          <cell r="A7" t="str">
            <v>mariano.ballestero@bue.edu.ar</v>
          </cell>
          <cell r="B7">
            <v>10</v>
          </cell>
        </row>
        <row r="8">
          <cell r="A8" t="str">
            <v>agustin.luzzi@bue.edu.ar</v>
          </cell>
          <cell r="B8">
            <v>7</v>
          </cell>
        </row>
        <row r="9">
          <cell r="A9" t="str">
            <v>jarretino@bue.edu.ar</v>
          </cell>
          <cell r="B9">
            <v>6</v>
          </cell>
        </row>
        <row r="10">
          <cell r="A10" t="str">
            <v>sofia.farina@bue.edu.ar</v>
          </cell>
          <cell r="B10">
            <v>4</v>
          </cell>
        </row>
        <row r="11">
          <cell r="A11" t="str">
            <v>lorenaelizabeth.sosa@bue.edu.ar</v>
          </cell>
          <cell r="B11">
            <v>3</v>
          </cell>
        </row>
        <row r="12">
          <cell r="A12" t="str">
            <v>marisa.quirico@bue.edu.ar</v>
          </cell>
          <cell r="B12">
            <v>2</v>
          </cell>
        </row>
        <row r="13">
          <cell r="A13" t="str">
            <v>SSCD</v>
          </cell>
          <cell r="B13">
            <v>123</v>
          </cell>
        </row>
        <row r="14">
          <cell r="A14" t="str">
            <v>bettina.diaz@bue.edu.ar</v>
          </cell>
          <cell r="B14">
            <v>14</v>
          </cell>
        </row>
        <row r="15">
          <cell r="A15" t="str">
            <v>maria.videladorna@bue.edu.ar</v>
          </cell>
          <cell r="B15">
            <v>13</v>
          </cell>
        </row>
        <row r="16">
          <cell r="A16" t="str">
            <v>paola.crespo@bue.edu.ar</v>
          </cell>
          <cell r="B16">
            <v>13</v>
          </cell>
        </row>
        <row r="17">
          <cell r="A17" t="str">
            <v>mariavirginia.bacigalupo@bue.edu.ar</v>
          </cell>
          <cell r="B17">
            <v>12</v>
          </cell>
        </row>
        <row r="18">
          <cell r="A18" t="str">
            <v>cintia.rastelli@bue.edu.ar</v>
          </cell>
          <cell r="B18">
            <v>9</v>
          </cell>
        </row>
        <row r="19">
          <cell r="A19" t="str">
            <v>magdalena.pintos@bue.edu.ar</v>
          </cell>
          <cell r="B19">
            <v>8</v>
          </cell>
        </row>
        <row r="20">
          <cell r="A20" t="str">
            <v>oscar.ghillione@bue.edu.ar</v>
          </cell>
          <cell r="B20">
            <v>7</v>
          </cell>
        </row>
        <row r="21">
          <cell r="A21" t="str">
            <v>miguel.garofalo@bue.edu.ar</v>
          </cell>
          <cell r="B21">
            <v>7</v>
          </cell>
        </row>
        <row r="22">
          <cell r="A22" t="str">
            <v>elena.maldonado@bue.edu.ar</v>
          </cell>
          <cell r="B22">
            <v>6</v>
          </cell>
        </row>
        <row r="23">
          <cell r="A23" t="str">
            <v>juan.mc@bue.edu.ar</v>
          </cell>
          <cell r="B23">
            <v>6</v>
          </cell>
        </row>
        <row r="24">
          <cell r="A24" t="str">
            <v>sandra.cascales@bue.edu.ar</v>
          </cell>
          <cell r="B24">
            <v>6</v>
          </cell>
        </row>
        <row r="25">
          <cell r="A25" t="str">
            <v>noelia.carmona@bue.edu.ar</v>
          </cell>
          <cell r="B25">
            <v>6</v>
          </cell>
        </row>
        <row r="26">
          <cell r="A26" t="str">
            <v>sandra.cappuccio@bue.edu.ar</v>
          </cell>
          <cell r="B26">
            <v>5</v>
          </cell>
        </row>
        <row r="27">
          <cell r="A27" t="str">
            <v>juanmanuel.bassus@bue.edu.ar</v>
          </cell>
          <cell r="B27">
            <v>5</v>
          </cell>
        </row>
        <row r="28">
          <cell r="A28" t="str">
            <v>mauro.conesa@bue.edu.ar</v>
          </cell>
          <cell r="B28">
            <v>3</v>
          </cell>
        </row>
        <row r="29">
          <cell r="A29" t="str">
            <v>viviana.dalla@bue.edu.ar</v>
          </cell>
          <cell r="B29">
            <v>2</v>
          </cell>
        </row>
        <row r="30">
          <cell r="A30" t="str">
            <v>nicole.camji@bue.edu.ar</v>
          </cell>
          <cell r="B30">
            <v>1</v>
          </cell>
        </row>
        <row r="31">
          <cell r="A31" t="str">
            <v>SSCPEE</v>
          </cell>
          <cell r="B31">
            <v>91</v>
          </cell>
        </row>
        <row r="32">
          <cell r="A32" t="str">
            <v>viviana.antonio@bue.edu.ar</v>
          </cell>
          <cell r="B32">
            <v>16</v>
          </cell>
        </row>
        <row r="33">
          <cell r="A33" t="str">
            <v>p.navarro@bue.edu.ar</v>
          </cell>
          <cell r="B33">
            <v>11</v>
          </cell>
        </row>
        <row r="34">
          <cell r="A34" t="str">
            <v>hernan.gliniecki@bue.edu.ar</v>
          </cell>
          <cell r="B34">
            <v>10</v>
          </cell>
        </row>
        <row r="35">
          <cell r="A35" t="str">
            <v>silviaa.diaz@bue.edu.ar</v>
          </cell>
          <cell r="B35">
            <v>8</v>
          </cell>
        </row>
        <row r="36">
          <cell r="A36" t="str">
            <v>silvia.ayala@bue.edu.ar</v>
          </cell>
          <cell r="B36">
            <v>7</v>
          </cell>
        </row>
        <row r="37">
          <cell r="A37" t="str">
            <v>jesica.mendoza@bue.edu.ar</v>
          </cell>
          <cell r="B37">
            <v>6</v>
          </cell>
        </row>
        <row r="38">
          <cell r="A38" t="str">
            <v>pamela.sanchezbesada@bue.edu.ar</v>
          </cell>
          <cell r="B38">
            <v>6</v>
          </cell>
        </row>
        <row r="39">
          <cell r="A39" t="str">
            <v>magali.ramponi@bue.edu.ar</v>
          </cell>
          <cell r="B39">
            <v>6</v>
          </cell>
        </row>
        <row r="40">
          <cell r="A40" t="str">
            <v>cristian.rodriguez@bue.edu.ar</v>
          </cell>
          <cell r="B40">
            <v>4</v>
          </cell>
        </row>
        <row r="41">
          <cell r="A41" t="str">
            <v>agustin.parra@bue.edu.ar</v>
          </cell>
          <cell r="B41">
            <v>4</v>
          </cell>
        </row>
        <row r="42">
          <cell r="A42" t="str">
            <v>fernanda.fargi@bue.edu.ar</v>
          </cell>
          <cell r="B42">
            <v>3</v>
          </cell>
        </row>
        <row r="43">
          <cell r="A43" t="str">
            <v>katherina.saieg@bue.edu.ar</v>
          </cell>
          <cell r="B43">
            <v>3</v>
          </cell>
        </row>
        <row r="44">
          <cell r="A44" t="str">
            <v>ceci.gomez@bue.edu.ar</v>
          </cell>
          <cell r="B44">
            <v>2</v>
          </cell>
        </row>
        <row r="45">
          <cell r="A45" t="str">
            <v>santiago.villarruel@bue.edu.ar</v>
          </cell>
          <cell r="B45">
            <v>2</v>
          </cell>
        </row>
        <row r="46">
          <cell r="A46" t="str">
            <v>leonardo.bautista@bue.edu.ar</v>
          </cell>
          <cell r="B46">
            <v>2</v>
          </cell>
        </row>
        <row r="47">
          <cell r="A47" t="str">
            <v>carolina.sciarrotta@bue.edu.ar</v>
          </cell>
          <cell r="B47">
            <v>1</v>
          </cell>
        </row>
        <row r="48">
          <cell r="A48" t="str">
            <v>SSGEFYAR</v>
          </cell>
          <cell r="B48">
            <v>123</v>
          </cell>
        </row>
        <row r="49">
          <cell r="A49" t="str">
            <v>german.quinteros@bue.edu.ar</v>
          </cell>
          <cell r="B49">
            <v>12</v>
          </cell>
        </row>
        <row r="50">
          <cell r="A50" t="str">
            <v>nicolas.maure@bue.edu.ar</v>
          </cell>
          <cell r="B50">
            <v>11</v>
          </cell>
        </row>
        <row r="51">
          <cell r="A51" t="str">
            <v>maria.renzi@bue.edu.ar</v>
          </cell>
          <cell r="B51">
            <v>9</v>
          </cell>
        </row>
        <row r="52">
          <cell r="A52" t="str">
            <v>alejandro.murtagh@bue.edu.ar</v>
          </cell>
          <cell r="B52">
            <v>7</v>
          </cell>
        </row>
        <row r="53">
          <cell r="A53" t="str">
            <v>ignacio.nunez@bue.edu.ar</v>
          </cell>
          <cell r="B53">
            <v>6</v>
          </cell>
        </row>
        <row r="54">
          <cell r="A54" t="str">
            <v>rocio.bassani@bue.edu.ar</v>
          </cell>
          <cell r="B54">
            <v>5</v>
          </cell>
        </row>
        <row r="55">
          <cell r="A55" t="str">
            <v>ornela.zazzali@bue.edu.ar</v>
          </cell>
          <cell r="B55">
            <v>5</v>
          </cell>
        </row>
        <row r="56">
          <cell r="A56" t="str">
            <v>sebastian.labonia@bue.edu.ar</v>
          </cell>
          <cell r="B56">
            <v>5</v>
          </cell>
        </row>
        <row r="57">
          <cell r="A57" t="str">
            <v>martin.carpinacci@bue.edu.ar</v>
          </cell>
          <cell r="B57">
            <v>5</v>
          </cell>
        </row>
        <row r="58">
          <cell r="A58" t="str">
            <v>fernando.giudici@bue.edu.ar</v>
          </cell>
          <cell r="B58">
            <v>5</v>
          </cell>
        </row>
        <row r="59">
          <cell r="A59" t="str">
            <v>mariafernanda.lopez@bue.edu.ar</v>
          </cell>
          <cell r="B59">
            <v>5</v>
          </cell>
        </row>
        <row r="60">
          <cell r="A60" t="str">
            <v>agustin.corbacho@bue.edu.ar</v>
          </cell>
          <cell r="B60">
            <v>5</v>
          </cell>
        </row>
        <row r="61">
          <cell r="A61" t="str">
            <v>diego.ferrer@bue.edu.ar</v>
          </cell>
          <cell r="B61">
            <v>4</v>
          </cell>
        </row>
        <row r="62">
          <cell r="A62" t="str">
            <v>julieta.ripalta@bue.edu.ar</v>
          </cell>
          <cell r="B62">
            <v>4</v>
          </cell>
        </row>
        <row r="63">
          <cell r="A63" t="str">
            <v>trinidad.torres@bue.edu.ar</v>
          </cell>
          <cell r="B63">
            <v>4</v>
          </cell>
        </row>
        <row r="64">
          <cell r="A64" t="str">
            <v>sofia.grossi@bue.edu.ar</v>
          </cell>
          <cell r="B64">
            <v>3</v>
          </cell>
        </row>
        <row r="65">
          <cell r="A65" t="str">
            <v>augusto.araoz@bue.edu.ar</v>
          </cell>
          <cell r="B65">
            <v>3</v>
          </cell>
        </row>
        <row r="66">
          <cell r="A66" t="str">
            <v>juan.a@bue.edu.ar</v>
          </cell>
          <cell r="B66">
            <v>3</v>
          </cell>
        </row>
        <row r="67">
          <cell r="A67" t="str">
            <v>luis.pazagrelo@bue.edu.ar</v>
          </cell>
          <cell r="B67">
            <v>3</v>
          </cell>
        </row>
        <row r="68">
          <cell r="A68" t="str">
            <v>marcela.pelanda@bue.edu.ar</v>
          </cell>
          <cell r="B68">
            <v>3</v>
          </cell>
        </row>
        <row r="69">
          <cell r="A69" t="str">
            <v>an.gutierrez@bue.edu.ar</v>
          </cell>
          <cell r="B69">
            <v>2</v>
          </cell>
        </row>
        <row r="70">
          <cell r="A70" t="str">
            <v>mat.campos@bue.edu.ar</v>
          </cell>
          <cell r="B70">
            <v>2</v>
          </cell>
        </row>
        <row r="71">
          <cell r="A71" t="str">
            <v>alejandra.bochi@bue.edu.ar</v>
          </cell>
          <cell r="B71">
            <v>2</v>
          </cell>
        </row>
        <row r="72">
          <cell r="A72" t="str">
            <v>maximiliano.parissi@bue.edu.ar</v>
          </cell>
          <cell r="B72">
            <v>2</v>
          </cell>
        </row>
        <row r="73">
          <cell r="A73" t="str">
            <v>joaquin.peire@bue.edu.ar</v>
          </cell>
          <cell r="B73">
            <v>2</v>
          </cell>
        </row>
        <row r="74">
          <cell r="A74" t="str">
            <v>patricia.gaeta@bue.edu.ar</v>
          </cell>
          <cell r="B74">
            <v>1</v>
          </cell>
        </row>
        <row r="75">
          <cell r="A75" t="str">
            <v>marilina.rivarola@bue.edu.ar</v>
          </cell>
          <cell r="B75">
            <v>1</v>
          </cell>
        </row>
        <row r="76">
          <cell r="A76" t="str">
            <v>la.gonzalez@bue.edu.ar</v>
          </cell>
          <cell r="B76">
            <v>1</v>
          </cell>
        </row>
        <row r="77">
          <cell r="A77" t="str">
            <v>npoli@bue.edu.ar</v>
          </cell>
          <cell r="B77">
            <v>1</v>
          </cell>
        </row>
        <row r="78">
          <cell r="A78" t="str">
            <v>luciana.monguillot@bue.edu.ar</v>
          </cell>
          <cell r="B78">
            <v>1</v>
          </cell>
        </row>
        <row r="79">
          <cell r="A79" t="str">
            <v>marcela.miguez@bue.edu.ar</v>
          </cell>
          <cell r="B79">
            <v>1</v>
          </cell>
        </row>
        <row r="80">
          <cell r="A80" t="str">
            <v>SSTEYS</v>
          </cell>
          <cell r="B80">
            <v>98</v>
          </cell>
        </row>
        <row r="81">
          <cell r="A81" t="str">
            <v>agomezpizarro@bue.edu.ar</v>
          </cell>
          <cell r="B81">
            <v>9</v>
          </cell>
        </row>
        <row r="82">
          <cell r="A82" t="str">
            <v>marianomaron@bue.edu.ar</v>
          </cell>
          <cell r="B82">
            <v>9</v>
          </cell>
        </row>
        <row r="83">
          <cell r="A83" t="str">
            <v>rtassi@bue.edu.ar</v>
          </cell>
          <cell r="B83">
            <v>9</v>
          </cell>
        </row>
        <row r="84">
          <cell r="A84" t="str">
            <v>delfina.zottola@bue.edu.ar</v>
          </cell>
          <cell r="B84">
            <v>8</v>
          </cell>
        </row>
        <row r="85">
          <cell r="A85" t="str">
            <v>rocio.fontana@bue.edu.ar</v>
          </cell>
          <cell r="B85">
            <v>8</v>
          </cell>
        </row>
        <row r="86">
          <cell r="A86" t="str">
            <v>mario.zalazar@bue.edu.ar</v>
          </cell>
          <cell r="B86">
            <v>8</v>
          </cell>
        </row>
        <row r="87">
          <cell r="A87" t="str">
            <v>coluccio.estefania@bue.edu.ar</v>
          </cell>
          <cell r="B87">
            <v>7</v>
          </cell>
        </row>
        <row r="88">
          <cell r="A88" t="str">
            <v>rocio.fraga@bue.edu.ar</v>
          </cell>
          <cell r="B88">
            <v>7</v>
          </cell>
        </row>
        <row r="89">
          <cell r="A89" t="str">
            <v>adrian.selvaggi@bue.edu.ar</v>
          </cell>
          <cell r="B89">
            <v>6</v>
          </cell>
        </row>
        <row r="90">
          <cell r="A90" t="str">
            <v>federico.kramer@bue.edu.ar</v>
          </cell>
          <cell r="B90">
            <v>6</v>
          </cell>
        </row>
        <row r="91">
          <cell r="A91" t="str">
            <v>sandracoronel@bue.edu.ar</v>
          </cell>
          <cell r="B91">
            <v>5</v>
          </cell>
        </row>
        <row r="92">
          <cell r="A92" t="str">
            <v>martina.cruset@bue.edu.ar</v>
          </cell>
          <cell r="B92">
            <v>4</v>
          </cell>
        </row>
        <row r="93">
          <cell r="A93" t="str">
            <v>pablorafael.molina@bue.edu.ar</v>
          </cell>
          <cell r="B93">
            <v>3</v>
          </cell>
        </row>
        <row r="94">
          <cell r="A94" t="str">
            <v>cristina.darosa@bue.edu.ar</v>
          </cell>
          <cell r="B94">
            <v>2</v>
          </cell>
        </row>
        <row r="95">
          <cell r="A95" t="str">
            <v>mfernandezrosa@bue.edu.ar</v>
          </cell>
          <cell r="B95">
            <v>2</v>
          </cell>
        </row>
        <row r="96">
          <cell r="A96" t="str">
            <v>constanza.etcheves@bue.edu.ar</v>
          </cell>
          <cell r="B96">
            <v>2</v>
          </cell>
        </row>
        <row r="97">
          <cell r="A97" t="str">
            <v>ayelen.rossetto@bue.edu.ar</v>
          </cell>
          <cell r="B97">
            <v>1</v>
          </cell>
        </row>
        <row r="98">
          <cell r="A98" t="str">
            <v>maximo.starvaggi@bue.edu.ar</v>
          </cell>
          <cell r="B98">
            <v>1</v>
          </cell>
        </row>
        <row r="99">
          <cell r="A99" t="str">
            <v>veronica.farach@bue.edu.ar</v>
          </cell>
          <cell r="B99">
            <v>1</v>
          </cell>
        </row>
        <row r="100">
          <cell r="A100" t="str">
            <v>UEICEE</v>
          </cell>
          <cell r="B100">
            <v>21</v>
          </cell>
        </row>
        <row r="101">
          <cell r="A101" t="str">
            <v>p.villarreal@bue.edu.ar</v>
          </cell>
          <cell r="B101">
            <v>7</v>
          </cell>
        </row>
        <row r="102">
          <cell r="A102" t="str">
            <v>luis.marmet@bue.edu.ar</v>
          </cell>
          <cell r="B102">
            <v>6</v>
          </cell>
        </row>
        <row r="103">
          <cell r="A103" t="str">
            <v>lorena.landeo@bue.edu.ar</v>
          </cell>
          <cell r="B103">
            <v>4</v>
          </cell>
        </row>
        <row r="104">
          <cell r="A104" t="str">
            <v>agostina.giovanardi@bue.edu.ar</v>
          </cell>
          <cell r="B104">
            <v>3</v>
          </cell>
        </row>
        <row r="105">
          <cell r="A105" t="str">
            <v>jhonn.espinoza@bue.edu.ar</v>
          </cell>
          <cell r="B105">
            <v>1</v>
          </cell>
        </row>
        <row r="106">
          <cell r="A106" t="str">
            <v>UM</v>
          </cell>
          <cell r="B106">
            <v>37</v>
          </cell>
        </row>
        <row r="107">
          <cell r="A107" t="str">
            <v>marianela.tonelli@bue.edu.ar</v>
          </cell>
          <cell r="B107">
            <v>8</v>
          </cell>
        </row>
        <row r="108">
          <cell r="A108" t="str">
            <v>gerardo.s@bue.edu.ar</v>
          </cell>
          <cell r="B108">
            <v>5</v>
          </cell>
        </row>
        <row r="109">
          <cell r="A109" t="str">
            <v>martha.vega@bue.edu.ar</v>
          </cell>
          <cell r="B109">
            <v>5</v>
          </cell>
        </row>
        <row r="110">
          <cell r="A110" t="str">
            <v>carola.martinez@bue.edu.ar</v>
          </cell>
          <cell r="B110">
            <v>4</v>
          </cell>
        </row>
        <row r="111">
          <cell r="A111" t="str">
            <v>c.torrendell@bue.edu.ar</v>
          </cell>
          <cell r="B111">
            <v>4</v>
          </cell>
        </row>
        <row r="112">
          <cell r="A112" t="str">
            <v>javier.simon@bue.edu.ar</v>
          </cell>
          <cell r="B112">
            <v>3</v>
          </cell>
        </row>
        <row r="113">
          <cell r="A113" t="str">
            <v>veronica.valdez@bue.edu.ar</v>
          </cell>
          <cell r="B113">
            <v>3</v>
          </cell>
        </row>
        <row r="114">
          <cell r="A114" t="str">
            <v>juliana.medrano@bue.edu.ar</v>
          </cell>
          <cell r="B114">
            <v>2</v>
          </cell>
        </row>
        <row r="115">
          <cell r="A115" t="str">
            <v>felicitas.bernassar@bue.edu.ar</v>
          </cell>
          <cell r="B115">
            <v>1</v>
          </cell>
        </row>
        <row r="116">
          <cell r="A116" t="str">
            <v>silvana.ini@bue.edu.ar</v>
          </cell>
          <cell r="B116">
            <v>1</v>
          </cell>
        </row>
        <row r="117">
          <cell r="A117" t="str">
            <v>magdalena.orlando@bue.edu.ar</v>
          </cell>
          <cell r="B117">
            <v>1</v>
          </cell>
        </row>
        <row r="118">
          <cell r="A118" t="str">
            <v>Total general</v>
          </cell>
          <cell r="B118">
            <v>549</v>
          </cell>
        </row>
      </sheetData>
      <sheetData sheetId="1"/>
      <sheetData sheetId="2">
        <row r="165">
          <cell r="X165" t="str">
            <v>DGCLEI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-11"/>
      <sheetName val="D Ciclo 6"/>
      <sheetName val="6 Ciclo"/>
      <sheetName val="Din  7 Ciclo"/>
      <sheetName val="7 Ciclo"/>
    </sheetNames>
    <sheetDataSet>
      <sheetData sheetId="0" refreshError="1"/>
      <sheetData sheetId="1">
        <row r="3">
          <cell r="A3" t="str">
            <v>Etiquetas de fila</v>
          </cell>
          <cell r="B3" t="str">
            <v>Cuenta de Cue</v>
          </cell>
        </row>
        <row r="4">
          <cell r="A4" t="str">
            <v>DGCLEI</v>
          </cell>
          <cell r="B4">
            <v>50</v>
          </cell>
        </row>
        <row r="5">
          <cell r="A5" t="str">
            <v>fernando.heredia@bue.edu.ar</v>
          </cell>
          <cell r="B5">
            <v>13</v>
          </cell>
        </row>
        <row r="6">
          <cell r="A6" t="str">
            <v>mariano.ballestero@bue.edu.ar</v>
          </cell>
          <cell r="B6">
            <v>10</v>
          </cell>
        </row>
        <row r="7">
          <cell r="A7" t="str">
            <v>alejandra.gurgo@bue.edu.ar</v>
          </cell>
          <cell r="B7">
            <v>10</v>
          </cell>
        </row>
        <row r="8">
          <cell r="A8" t="str">
            <v>agustin.luzzi@bue.edu.ar</v>
          </cell>
          <cell r="B8">
            <v>7</v>
          </cell>
        </row>
        <row r="9">
          <cell r="A9" t="str">
            <v>marisa.quirico@bue.edu.ar</v>
          </cell>
          <cell r="B9">
            <v>3</v>
          </cell>
        </row>
        <row r="10">
          <cell r="A10" t="str">
            <v>lorenaelizabeth.sosa@bue.edu.ar</v>
          </cell>
          <cell r="B10">
            <v>3</v>
          </cell>
        </row>
        <row r="11">
          <cell r="A11" t="str">
            <v>yamila.mamino@bue.edu.ar</v>
          </cell>
          <cell r="B11">
            <v>2</v>
          </cell>
        </row>
        <row r="12">
          <cell r="A12" t="str">
            <v>sofia.farina@bue.edu.ar</v>
          </cell>
          <cell r="B12">
            <v>2</v>
          </cell>
        </row>
        <row r="13">
          <cell r="A13" t="str">
            <v>SSCD</v>
          </cell>
          <cell r="B13">
            <v>118</v>
          </cell>
        </row>
        <row r="14">
          <cell r="A14" t="str">
            <v>noelia.carmona@bue.edu.ar</v>
          </cell>
          <cell r="B14">
            <v>14</v>
          </cell>
        </row>
        <row r="15">
          <cell r="A15" t="str">
            <v>bettina.diaz@bue.edu.ar</v>
          </cell>
          <cell r="B15">
            <v>13</v>
          </cell>
        </row>
        <row r="16">
          <cell r="A16" t="str">
            <v>mariavirginia.bacigalupo@bue.edu.ar</v>
          </cell>
          <cell r="B16">
            <v>12</v>
          </cell>
        </row>
        <row r="17">
          <cell r="A17" t="str">
            <v>paola.crespo@bue.edu.ar</v>
          </cell>
          <cell r="B17">
            <v>11</v>
          </cell>
        </row>
        <row r="18">
          <cell r="A18" t="str">
            <v>oscar.ghillione@bue.edu.ar</v>
          </cell>
          <cell r="B18">
            <v>9</v>
          </cell>
        </row>
        <row r="19">
          <cell r="A19" t="str">
            <v>magdalena.pintos@bue.edu.ar</v>
          </cell>
          <cell r="B19">
            <v>9</v>
          </cell>
        </row>
        <row r="20">
          <cell r="A20" t="str">
            <v>maria.videladorna@bue.edu.ar</v>
          </cell>
          <cell r="B20">
            <v>9</v>
          </cell>
        </row>
        <row r="21">
          <cell r="A21" t="str">
            <v>cintia.rastelli@bue.edu.ar</v>
          </cell>
          <cell r="B21">
            <v>8</v>
          </cell>
        </row>
        <row r="22">
          <cell r="A22" t="str">
            <v>juanmanuel.bassus@bue.edu.ar</v>
          </cell>
          <cell r="B22">
            <v>8</v>
          </cell>
        </row>
        <row r="23">
          <cell r="A23" t="str">
            <v>elena.maldonado@bue.edu.ar</v>
          </cell>
          <cell r="B23">
            <v>6</v>
          </cell>
        </row>
        <row r="24">
          <cell r="A24" t="str">
            <v>sandra.cappuccio@bue.edu.ar</v>
          </cell>
          <cell r="B24">
            <v>5</v>
          </cell>
        </row>
        <row r="25">
          <cell r="A25" t="str">
            <v>juan.mc@bue.edu.ar</v>
          </cell>
          <cell r="B25">
            <v>5</v>
          </cell>
        </row>
        <row r="26">
          <cell r="A26" t="str">
            <v>mauro.conesa@bue.edu.ar</v>
          </cell>
          <cell r="B26">
            <v>3</v>
          </cell>
        </row>
        <row r="27">
          <cell r="A27" t="str">
            <v>viviana.dalla@bue.edu.ar</v>
          </cell>
          <cell r="B27">
            <v>3</v>
          </cell>
        </row>
        <row r="28">
          <cell r="A28" t="str">
            <v>cecilia.kenny0@bue.edu.ar</v>
          </cell>
          <cell r="B28">
            <v>2</v>
          </cell>
        </row>
        <row r="29">
          <cell r="A29" t="str">
            <v>nicole.camji@bue.edu.ar</v>
          </cell>
          <cell r="B29">
            <v>1</v>
          </cell>
        </row>
        <row r="30">
          <cell r="A30" t="str">
            <v>SSCPEE</v>
          </cell>
          <cell r="B30">
            <v>65</v>
          </cell>
        </row>
        <row r="31">
          <cell r="A31" t="str">
            <v>viviana.antonio@bue.edu.ar</v>
          </cell>
          <cell r="B31">
            <v>17</v>
          </cell>
        </row>
        <row r="32">
          <cell r="A32" t="str">
            <v>hernan.gliniecki@bue.edu.ar</v>
          </cell>
          <cell r="B32">
            <v>10</v>
          </cell>
        </row>
        <row r="33">
          <cell r="A33" t="str">
            <v>p.navarro@bue.edu.ar</v>
          </cell>
          <cell r="B33">
            <v>9</v>
          </cell>
        </row>
        <row r="34">
          <cell r="A34" t="str">
            <v>jesica.mendoza@bue.edu.ar</v>
          </cell>
          <cell r="B34">
            <v>6</v>
          </cell>
        </row>
        <row r="35">
          <cell r="A35" t="str">
            <v>pamela.sanchezbesada@bue.edu.ar</v>
          </cell>
          <cell r="B35">
            <v>5</v>
          </cell>
        </row>
        <row r="36">
          <cell r="A36" t="str">
            <v>cristian.rodriguez@bue.edu.ar</v>
          </cell>
          <cell r="B36">
            <v>4</v>
          </cell>
        </row>
        <row r="37">
          <cell r="A37" t="str">
            <v>santiago.villarruel@bue.edu.ar</v>
          </cell>
          <cell r="B37">
            <v>4</v>
          </cell>
        </row>
        <row r="38">
          <cell r="A38" t="str">
            <v>wendy.effron@bue.edu.ar</v>
          </cell>
          <cell r="B38">
            <v>3</v>
          </cell>
        </row>
        <row r="39">
          <cell r="A39" t="str">
            <v>silviaa.diaz@bue.edu.ar</v>
          </cell>
          <cell r="B39">
            <v>2</v>
          </cell>
        </row>
        <row r="40">
          <cell r="A40" t="str">
            <v>carolina.sciarrotta@bue.edu.ar</v>
          </cell>
          <cell r="B40">
            <v>1</v>
          </cell>
        </row>
        <row r="41">
          <cell r="A41" t="str">
            <v>lucia.ibanez@bue.edu.ar</v>
          </cell>
          <cell r="B41">
            <v>1</v>
          </cell>
        </row>
        <row r="42">
          <cell r="A42" t="str">
            <v>katherina.saieg@bue.edu.ar</v>
          </cell>
          <cell r="B42">
            <v>1</v>
          </cell>
        </row>
        <row r="43">
          <cell r="A43" t="str">
            <v>agustin.parra@bue.edu.ar</v>
          </cell>
          <cell r="B43">
            <v>1</v>
          </cell>
        </row>
        <row r="44">
          <cell r="A44" t="str">
            <v>leonardo.bautista@bue.edu.ar</v>
          </cell>
          <cell r="B44">
            <v>1</v>
          </cell>
        </row>
        <row r="45">
          <cell r="A45" t="str">
            <v>SSGEFYAR</v>
          </cell>
          <cell r="B45">
            <v>104</v>
          </cell>
        </row>
        <row r="46">
          <cell r="A46" t="str">
            <v>nicolas.maure@bue.edu.ar</v>
          </cell>
          <cell r="B46">
            <v>11</v>
          </cell>
        </row>
        <row r="47">
          <cell r="A47" t="str">
            <v>maria.renzi@bue.edu.ar</v>
          </cell>
          <cell r="B47">
            <v>9</v>
          </cell>
        </row>
        <row r="48">
          <cell r="A48" t="str">
            <v>martin.carpinacci@bue.edu.ar</v>
          </cell>
          <cell r="B48">
            <v>7</v>
          </cell>
        </row>
        <row r="49">
          <cell r="A49" t="str">
            <v>ignacio.nunez@bue.edu.ar</v>
          </cell>
          <cell r="B49">
            <v>7</v>
          </cell>
        </row>
        <row r="50">
          <cell r="A50" t="str">
            <v>alejandro.murtagh@bue.edu.ar</v>
          </cell>
          <cell r="B50">
            <v>6</v>
          </cell>
        </row>
        <row r="51">
          <cell r="A51" t="str">
            <v>agustin.corbacho@bue.edu.ar</v>
          </cell>
          <cell r="B51">
            <v>5</v>
          </cell>
        </row>
        <row r="52">
          <cell r="A52" t="str">
            <v>ornela.zazzali@bue.edu.ar</v>
          </cell>
          <cell r="B52">
            <v>5</v>
          </cell>
        </row>
        <row r="53">
          <cell r="A53" t="str">
            <v>fernando.giudici@bue.edu.ar</v>
          </cell>
          <cell r="B53">
            <v>5</v>
          </cell>
        </row>
        <row r="54">
          <cell r="A54" t="str">
            <v>juan.a@bue.edu.ar</v>
          </cell>
          <cell r="B54">
            <v>5</v>
          </cell>
        </row>
        <row r="55">
          <cell r="A55" t="str">
            <v>joaquin.peire@bue.edu.ar</v>
          </cell>
          <cell r="B55">
            <v>4</v>
          </cell>
        </row>
        <row r="56">
          <cell r="A56" t="str">
            <v>sebastian.labonia@bue.edu.ar</v>
          </cell>
          <cell r="B56">
            <v>4</v>
          </cell>
        </row>
        <row r="57">
          <cell r="A57" t="str">
            <v>trinidad.torres@bue.edu.ar</v>
          </cell>
          <cell r="B57">
            <v>4</v>
          </cell>
        </row>
        <row r="58">
          <cell r="A58" t="str">
            <v>diego.ferrer@bue.edu.ar</v>
          </cell>
          <cell r="B58">
            <v>3</v>
          </cell>
        </row>
        <row r="59">
          <cell r="A59" t="str">
            <v>rocio.bassani@bue.edu.ar</v>
          </cell>
          <cell r="B59">
            <v>3</v>
          </cell>
        </row>
        <row r="60">
          <cell r="A60" t="str">
            <v>marcela.pelanda@bue.edu.ar</v>
          </cell>
          <cell r="B60">
            <v>3</v>
          </cell>
        </row>
        <row r="61">
          <cell r="A61" t="str">
            <v>augusto.araoz@bue.edu.ar</v>
          </cell>
          <cell r="B61">
            <v>3</v>
          </cell>
        </row>
        <row r="62">
          <cell r="A62" t="str">
            <v>luis.pazagrelo@bue.edu.ar</v>
          </cell>
          <cell r="B62">
            <v>3</v>
          </cell>
        </row>
        <row r="63">
          <cell r="A63" t="str">
            <v>julieta.ripalta@bue.edu.ar</v>
          </cell>
          <cell r="B63">
            <v>2</v>
          </cell>
        </row>
        <row r="64">
          <cell r="A64" t="str">
            <v>an.gutierrez@bue.edu.ar</v>
          </cell>
          <cell r="B64">
            <v>2</v>
          </cell>
        </row>
        <row r="65">
          <cell r="A65" t="str">
            <v>mariafernanda.lopez@bue.edu.ar</v>
          </cell>
          <cell r="B65">
            <v>2</v>
          </cell>
        </row>
        <row r="66">
          <cell r="A66" t="str">
            <v>mat.campos@bue.edu.ar</v>
          </cell>
          <cell r="B66">
            <v>2</v>
          </cell>
        </row>
        <row r="67">
          <cell r="A67" t="str">
            <v>lara.albarracin@bue.edu.ar</v>
          </cell>
          <cell r="B67">
            <v>1</v>
          </cell>
        </row>
        <row r="68">
          <cell r="A68" t="str">
            <v>alejandra.bochi@bue.edu.ar</v>
          </cell>
          <cell r="B68">
            <v>1</v>
          </cell>
        </row>
        <row r="69">
          <cell r="A69" t="str">
            <v>luciana.monguillot@bue.edu.ar</v>
          </cell>
          <cell r="B69">
            <v>1</v>
          </cell>
        </row>
        <row r="70">
          <cell r="A70" t="str">
            <v>marilina.rivarola@bue.edu.ar</v>
          </cell>
          <cell r="B70">
            <v>1</v>
          </cell>
        </row>
        <row r="71">
          <cell r="A71" t="str">
            <v>marcela.miguez@bue.edu.ar</v>
          </cell>
          <cell r="B71">
            <v>1</v>
          </cell>
        </row>
        <row r="72">
          <cell r="A72" t="str">
            <v>la.gonzalez@bue.edu.ar</v>
          </cell>
          <cell r="B72">
            <v>1</v>
          </cell>
        </row>
        <row r="73">
          <cell r="A73" t="str">
            <v>vanesa.costa@bue.edu.ar</v>
          </cell>
          <cell r="B73">
            <v>1</v>
          </cell>
        </row>
        <row r="74">
          <cell r="A74" t="str">
            <v>matias.dewinne@bue.edu.ar</v>
          </cell>
          <cell r="B74">
            <v>1</v>
          </cell>
        </row>
        <row r="75">
          <cell r="A75" t="str">
            <v>maximiliano.parissi@bue.edu.ar</v>
          </cell>
          <cell r="B75">
            <v>1</v>
          </cell>
        </row>
        <row r="76">
          <cell r="A76" t="str">
            <v>SSTEYS</v>
          </cell>
          <cell r="B76">
            <v>101</v>
          </cell>
        </row>
        <row r="77">
          <cell r="A77" t="str">
            <v>esthefany.pure@bue.edu.ar</v>
          </cell>
          <cell r="B77">
            <v>9</v>
          </cell>
        </row>
        <row r="78">
          <cell r="A78" t="str">
            <v>rtassi@bue.edu.ar</v>
          </cell>
          <cell r="B78">
            <v>9</v>
          </cell>
        </row>
        <row r="79">
          <cell r="A79" t="str">
            <v>agomezpizarro@bue.edu.ar</v>
          </cell>
          <cell r="B79">
            <v>9</v>
          </cell>
        </row>
        <row r="80">
          <cell r="A80" t="str">
            <v>coluccio.estefania@bue.edu.ar</v>
          </cell>
          <cell r="B80">
            <v>9</v>
          </cell>
        </row>
        <row r="81">
          <cell r="A81" t="str">
            <v>mario.zalazar@bue.edu.ar</v>
          </cell>
          <cell r="B81">
            <v>8</v>
          </cell>
        </row>
        <row r="82">
          <cell r="A82" t="str">
            <v>adrian.selvaggi@bue.edu.ar</v>
          </cell>
          <cell r="B82">
            <v>8</v>
          </cell>
        </row>
        <row r="83">
          <cell r="A83" t="str">
            <v>marianomaron@bue.edu.ar</v>
          </cell>
          <cell r="B83">
            <v>8</v>
          </cell>
        </row>
        <row r="84">
          <cell r="A84" t="str">
            <v>mauro.delrio@bue.edu.ar</v>
          </cell>
          <cell r="B84">
            <v>7</v>
          </cell>
        </row>
        <row r="85">
          <cell r="A85" t="str">
            <v>constanza.etcheves@bue.edu.ar</v>
          </cell>
          <cell r="B85">
            <v>7</v>
          </cell>
        </row>
        <row r="86">
          <cell r="A86" t="str">
            <v>rocio.fraga@bue.edu.ar</v>
          </cell>
          <cell r="B86">
            <v>6</v>
          </cell>
        </row>
        <row r="87">
          <cell r="A87" t="str">
            <v>maximo.starvaggi@bue.edu.ar</v>
          </cell>
          <cell r="B87">
            <v>6</v>
          </cell>
        </row>
        <row r="88">
          <cell r="A88" t="str">
            <v>sandracoronel@bue.edu.ar</v>
          </cell>
          <cell r="B88">
            <v>4</v>
          </cell>
        </row>
        <row r="89">
          <cell r="A89" t="str">
            <v>martina.cruset@bue.edu.ar</v>
          </cell>
          <cell r="B89">
            <v>3</v>
          </cell>
        </row>
        <row r="90">
          <cell r="A90" t="str">
            <v>rocio.fontana@bue.edu.ar</v>
          </cell>
          <cell r="B90">
            <v>2</v>
          </cell>
        </row>
        <row r="91">
          <cell r="A91" t="str">
            <v>veronica.farach@bue.edu.ar</v>
          </cell>
          <cell r="B91">
            <v>2</v>
          </cell>
        </row>
        <row r="92">
          <cell r="A92" t="str">
            <v>diego.digiacomo@bue.edu.ar</v>
          </cell>
          <cell r="B92">
            <v>2</v>
          </cell>
        </row>
        <row r="93">
          <cell r="A93" t="str">
            <v>cristina.darosa@bue.edu.ar</v>
          </cell>
          <cell r="B93">
            <v>1</v>
          </cell>
        </row>
        <row r="94">
          <cell r="A94" t="str">
            <v>ayelen.rossetto@bue.edu.ar</v>
          </cell>
          <cell r="B94">
            <v>1</v>
          </cell>
        </row>
        <row r="95">
          <cell r="A95" t="str">
            <v>UEICEE</v>
          </cell>
          <cell r="B95">
            <v>12</v>
          </cell>
        </row>
        <row r="96">
          <cell r="A96" t="str">
            <v>jhonn.espinoza@bue.edu.ar</v>
          </cell>
          <cell r="B96">
            <v>5</v>
          </cell>
        </row>
        <row r="97">
          <cell r="A97" t="str">
            <v>carolina.ruggero@bue.edu.ar</v>
          </cell>
          <cell r="B97">
            <v>3</v>
          </cell>
        </row>
        <row r="98">
          <cell r="A98" t="str">
            <v>luis.marmet@bue.edu.ar</v>
          </cell>
          <cell r="B98">
            <v>2</v>
          </cell>
        </row>
        <row r="99">
          <cell r="A99" t="str">
            <v>lorena.landeo@bue.edu.ar</v>
          </cell>
          <cell r="B99">
            <v>1</v>
          </cell>
        </row>
        <row r="100">
          <cell r="A100" t="str">
            <v>agostina.giovanardi@bue.edu.ar</v>
          </cell>
          <cell r="B100">
            <v>1</v>
          </cell>
        </row>
        <row r="101">
          <cell r="A101" t="str">
            <v>UM</v>
          </cell>
          <cell r="B101">
            <v>44</v>
          </cell>
        </row>
        <row r="102">
          <cell r="A102" t="str">
            <v>j.mezzamico@bue.edu.ar</v>
          </cell>
          <cell r="B102">
            <v>9</v>
          </cell>
        </row>
        <row r="103">
          <cell r="A103" t="str">
            <v>marianela.tonelli@bue.edu.ar</v>
          </cell>
          <cell r="B103">
            <v>8</v>
          </cell>
        </row>
        <row r="104">
          <cell r="A104" t="str">
            <v>gerardo.s@bue.edu.ar</v>
          </cell>
          <cell r="B104">
            <v>6</v>
          </cell>
        </row>
        <row r="105">
          <cell r="A105" t="str">
            <v>magdalena.orlando@bue.edu.ar</v>
          </cell>
          <cell r="B105">
            <v>5</v>
          </cell>
        </row>
        <row r="106">
          <cell r="A106" t="str">
            <v>martha.vega@bue.edu.ar</v>
          </cell>
          <cell r="B106">
            <v>5</v>
          </cell>
        </row>
        <row r="107">
          <cell r="A107" t="str">
            <v>c.torrendell@bue.edu.ar</v>
          </cell>
          <cell r="B107">
            <v>4</v>
          </cell>
        </row>
        <row r="108">
          <cell r="A108" t="str">
            <v>javier.simon@bue.edu.ar</v>
          </cell>
          <cell r="B108">
            <v>3</v>
          </cell>
        </row>
        <row r="109">
          <cell r="A109" t="str">
            <v>mario.katzenell@bue.edu.ar</v>
          </cell>
          <cell r="B109">
            <v>2</v>
          </cell>
        </row>
        <row r="110">
          <cell r="A110" t="str">
            <v>giselle.wybranski@bue.edu.ar</v>
          </cell>
          <cell r="B110">
            <v>1</v>
          </cell>
        </row>
        <row r="111">
          <cell r="A111" t="str">
            <v>delfina.hempe@bue.edu.ar</v>
          </cell>
          <cell r="B111">
            <v>1</v>
          </cell>
        </row>
        <row r="112">
          <cell r="A112" t="str">
            <v>Total general</v>
          </cell>
          <cell r="B112">
            <v>494</v>
          </cell>
        </row>
      </sheetData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is.paz/Downloads/data%20(73)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is.paz/Downloads/data%20(78).xlsx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is Paz" refreshedDate="44872.538513657404" createdVersion="6" refreshedVersion="6" minRefreshableVersion="3" recordCount="106">
  <cacheSource type="worksheet">
    <worksheetSource ref="A1:G107" sheet="Export (2)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/>
    </cacheField>
    <cacheField name="Funcionario" numFmtId="0">
      <sharedItems count="33">
        <s v="sofia.farina@bue.edu.ar"/>
        <s v="esthefany.pure@bue.edu.ar"/>
        <s v="paola.crespo@bue.edu.ar"/>
        <s v="mariavirginia.bacigalupo@bue.edu.ar"/>
        <s v="mario.zalazar@bue.edu.ar"/>
        <s v="noelia.carmona@bue.edu.ar"/>
        <s v="sandra.cappuccio@bue.edu.ar"/>
        <s v="marianomaron@bue.edu.ar"/>
        <s v="adrian.selvaggi@bue.edu.ar"/>
        <s v="elena.maldonado@bue.edu.ar"/>
        <s v="bettina.diaz@bue.edu.ar"/>
        <s v="rocio.fraga@bue.edu.ar"/>
        <s v="nicolas.maure@bue.edu.ar"/>
        <s v="marianela.tonelli@bue.edu.ar"/>
        <s v="rtassi@bue.edu.ar"/>
        <s v="mario.katzenell@bue.edu.ar"/>
        <s v="alejandra.gurgo@bue.edu.ar"/>
        <s v="sandracoronel@bue.edu.ar"/>
        <s v="sebastian.labonia@bue.edu.ar"/>
        <s v="magdalena.orlando@bue.edu.ar"/>
        <s v="fernando.heredia@bue.edu.ar"/>
        <s v="juan.a@bue.edu.ar"/>
        <s v="ornela.zazzali@bue.edu.ar"/>
        <s v="giselle.wybranski@bue.edu.ar"/>
        <s v="trinidad.torres@bue.edu.ar"/>
        <s v="agomezpizarro@bue.edu.ar"/>
        <s v="javier.simon@bue.edu.ar"/>
        <s v="luis.pazagrelo@bue.edu.ar"/>
        <s v="alejandra.bochi@bue.edu.ar"/>
        <s v="viviana.antonio@bue.edu.ar"/>
        <s v="luciana.monguillot@bue.edu.ar"/>
        <s v="delfina.hempe@bue.edu.ar"/>
        <s v="agustin.luzzi@bue.edu.ar"/>
      </sharedItems>
    </cacheField>
    <cacheField name="Fecha" numFmtId="164">
      <sharedItems containsSemiMixedTypes="0" containsNonDate="0" containsDate="1" containsString="0" minDate="2022-10-17T00:00:00" maxDate="2022-11-08T00:00:00"/>
    </cacheField>
    <cacheField name="SUBSE" numFmtId="0">
      <sharedItems count="6">
        <s v="DGCLEI"/>
        <s v="SSTEYS"/>
        <s v="SSCD"/>
        <s v="SSGEFYAR"/>
        <s v="UM"/>
        <s v="SSCP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is Paz" refreshedDate="44876.454099305556" createdVersion="6" refreshedVersion="6" minRefreshableVersion="3" recordCount="137">
  <cacheSource type="worksheet">
    <worksheetSource ref="A1:G138" sheet="10_11 (2)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/>
    </cacheField>
    <cacheField name="Funcionario" numFmtId="0">
      <sharedItems count="44">
        <s v="adrian.selvaggi@bue.edu.ar"/>
        <s v="esthefany.pure@bue.edu.ar"/>
        <s v="elena.maldonado@bue.edu.ar"/>
        <s v="magdalena.orlando@bue.edu.ar"/>
        <s v="trinidad.torres@bue.edu.ar"/>
        <s v="coluccio.estefania@bue.edu.ar"/>
        <s v="fernando.heredia@bue.edu.ar"/>
        <s v="p.navarro@bue.edu.ar"/>
        <s v="bettina.diaz@bue.edu.ar"/>
        <s v="javier.simon@bue.edu.ar"/>
        <s v="sofia.farina@bue.edu.ar"/>
        <s v="agustin.luzzi@bue.edu.ar"/>
        <s v="jesica.mendoza@bue.edu.ar"/>
        <s v="mario.katzenell@bue.edu.ar"/>
        <s v="noelia.carmona@bue.edu.ar"/>
        <s v="marianela.tonelli@bue.edu.ar"/>
        <s v="mariavirginia.bacigalupo@bue.edu.ar"/>
        <s v="paola.crespo@bue.edu.ar"/>
        <s v="alejandra.gurgo@bue.edu.ar"/>
        <s v="marianomaron@bue.edu.ar"/>
        <s v="rocio.fraga@bue.edu.ar"/>
        <s v="agomezpizarro@bue.edu.ar"/>
        <s v="sandracoronel@bue.edu.ar"/>
        <s v="joaquin.peire@bue.edu.ar"/>
        <s v="juan.a@bue.edu.ar"/>
        <s v="rtassi@bue.edu.ar"/>
        <s v="fernando.giudici@bue.edu.ar"/>
        <s v="mario.zalazar@bue.edu.ar"/>
        <s v="constanza.etcheves@bue.edu.ar"/>
        <s v="ornela.zazzali@bue.edu.ar"/>
        <s v="sebastian.labonia@bue.edu.ar"/>
        <s v="augusto.araoz@bue.edu.ar"/>
        <s v="lara.albarracin@bue.edu.ar"/>
        <s v="nicolas.maure@bue.edu.ar"/>
        <s v="viviana.dalla@bue.edu.ar"/>
        <s v="delfina.hempe@bue.edu.ar"/>
        <s v="giselle.wybranski@bue.edu.ar"/>
        <s v="luis.pazagrelo@bue.edu.ar"/>
        <s v="an.gutierrez@bue.edu.ar"/>
        <s v="luciana.monguillot@bue.edu.ar"/>
        <s v="viviana.antonio@bue.edu.ar"/>
        <s v="sandra.cappuccio@bue.edu.ar"/>
        <s v="marilina.rivarola@bue.edu.ar"/>
        <s v="alejandra.bochi@bue.edu.ar"/>
      </sharedItems>
    </cacheField>
    <cacheField name="Fecha" numFmtId="164">
      <sharedItems containsSemiMixedTypes="0" containsNonDate="0" containsDate="1" containsString="0" minDate="2022-10-17T00:00:00" maxDate="2022-11-11T00:00:00"/>
    </cacheField>
    <cacheField name="SUBSE" numFmtId="0">
      <sharedItems count="6">
        <s v="SSTEYS"/>
        <s v="SSCD"/>
        <s v="UM"/>
        <s v="SSGEFYAR"/>
        <s v="DGCLEI"/>
        <s v="SSCP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uis Paz" refreshedDate="44876.462500462963" createdVersion="6" refreshedVersion="6" minRefreshableVersion="3" recordCount="150">
  <cacheSource type="worksheet">
    <worksheetSource ref="A1:G151" sheet="10_11-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/>
    </cacheField>
    <cacheField name="Funcionario" numFmtId="0">
      <sharedItems count="47">
        <s v="rtassi@bue.edu.ar"/>
        <s v="rocio.fraga@bue.edu.ar"/>
        <s v="mario.zalazar@bue.edu.ar"/>
        <s v="fernando.giudici@bue.edu.ar"/>
        <s v="ignacio.nunez@bue.edu.ar"/>
        <s v="paola.crespo@bue.edu.ar"/>
        <s v="marcela.pelanda@bue.edu.ar"/>
        <s v="alejandro.murtagh@bue.edu.ar"/>
        <s v="viviana.dalla@bue.edu.ar"/>
        <s v="fernando.heredia@bue.edu.ar"/>
        <s v="sandra.cappuccio@bue.edu.ar"/>
        <s v="marilina.rivarola@bue.edu.ar"/>
        <s v="p.navarro@bue.edu.ar"/>
        <s v="jesica.mendoza@bue.edu.ar"/>
        <s v="bettina.diaz@bue.edu.ar"/>
        <s v="joaquin.peire@bue.edu.ar"/>
        <s v="noelia.carmona@bue.edu.ar"/>
        <s v="coluccio.estefania@bue.edu.ar"/>
        <s v="augusto.araoz@bue.edu.ar"/>
        <s v="marianomaron@bue.edu.ar"/>
        <s v="an.gutierrez@bue.edu.ar"/>
        <s v="sofia.farina@bue.edu.ar"/>
        <s v="constanza.etcheves@bue.edu.ar"/>
        <s v="lara.albarracin@bue.edu.ar"/>
        <s v="esthefany.pure@bue.edu.ar"/>
        <s v="mariavirginia.bacigalupo@bue.edu.ar"/>
        <s v="adrian.selvaggi@bue.edu.ar"/>
        <s v="elena.maldonado@bue.edu.ar"/>
        <s v="nicolas.maure@bue.edu.ar"/>
        <s v="marianela.tonelli@bue.edu.ar"/>
        <s v="mario.katzenell@bue.edu.ar"/>
        <s v="alejandra.gurgo@bue.edu.ar"/>
        <s v="sandracoronel@bue.edu.ar"/>
        <s v="sebastian.labonia@bue.edu.ar"/>
        <s v="magdalena.orlando@bue.edu.ar"/>
        <s v="juan.a@bue.edu.ar"/>
        <s v="ornela.zazzali@bue.edu.ar"/>
        <s v="giselle.wybranski@bue.edu.ar"/>
        <s v="trinidad.torres@bue.edu.ar"/>
        <s v="agomezpizarro@bue.edu.ar"/>
        <s v="javier.simon@bue.edu.ar"/>
        <s v="luis.pazagrelo@bue.edu.ar"/>
        <s v="alejandra.bochi@bue.edu.ar"/>
        <s v="viviana.antonio@bue.edu.ar"/>
        <s v="luciana.monguillot@bue.edu.ar"/>
        <s v="delfina.hempe@bue.edu.ar"/>
        <s v="agustin.luzzi@bue.edu.ar"/>
      </sharedItems>
    </cacheField>
    <cacheField name="Fecha" numFmtId="164">
      <sharedItems containsSemiMixedTypes="0" containsNonDate="0" containsDate="1" containsString="0" minDate="2022-10-17T00:00:00" maxDate="2022-11-11T00:00:00"/>
    </cacheField>
    <cacheField name="SUBSE" numFmtId="0">
      <sharedItems count="6">
        <s v="SSTEYS"/>
        <s v="SSGEFYAR"/>
        <s v="SSCD"/>
        <s v="DGCLEI"/>
        <s v="SSCPEE"/>
        <s v="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uis Paz" refreshedDate="44879.60812986111" createdVersion="6" refreshedVersion="6" minRefreshableVersion="3" recordCount="165">
  <cacheSource type="worksheet">
    <worksheetSource ref="A1:G166" sheet="12_11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/>
    </cacheField>
    <cacheField name="Funcionario" numFmtId="0">
      <sharedItems count="53">
        <s v="veronica.farach@bue.edu.ar"/>
        <s v="cintia.rastelli@bue.edu.ar"/>
        <s v="oscar.ghillione@bue.edu.ar"/>
        <s v="mariavirginia.bacigalupo@bue.edu.ar"/>
        <s v="nicole.camji@bue.edu.ar"/>
        <s v="martha.vega@bue.edu.ar"/>
        <s v="yamila.mamino@bue.edu.ar"/>
        <s v="marianomaron@bue.edu.ar"/>
        <s v="rtassi@bue.edu.ar"/>
        <s v="rocio.fraga@bue.edu.ar"/>
        <s v="mario.zalazar@bue.edu.ar"/>
        <s v="fernando.giudici@bue.edu.ar"/>
        <s v="ignacio.nunez@bue.edu.ar"/>
        <s v="paola.crespo@bue.edu.ar"/>
        <s v="marcela.pelanda@bue.edu.ar"/>
        <s v="alejandro.murtagh@bue.edu.ar"/>
        <s v="viviana.dalla@bue.edu.ar"/>
        <s v="fernando.heredia@bue.edu.ar"/>
        <s v="sandra.cappuccio@bue.edu.ar"/>
        <s v="marilina.rivarola@bue.edu.ar"/>
        <s v="p.navarro@bue.edu.ar"/>
        <s v="jesica.mendoza@bue.edu.ar"/>
        <s v="bettina.diaz@bue.edu.ar"/>
        <s v="joaquin.peire@bue.edu.ar"/>
        <s v="noelia.carmona@bue.edu.ar"/>
        <s v="coluccio.estefania@bue.edu.ar"/>
        <s v="augusto.araoz@bue.edu.ar"/>
        <s v="an.gutierrez@bue.edu.ar"/>
        <s v="sofia.farina@bue.edu.ar"/>
        <s v="constanza.etcheves@bue.edu.ar"/>
        <s v="lara.albarracin@bue.edu.ar"/>
        <s v="esthefany.pure@bue.edu.ar"/>
        <s v="adrian.selvaggi@bue.edu.ar"/>
        <s v="elena.maldonado@bue.edu.ar"/>
        <s v="nicolas.maure@bue.edu.ar"/>
        <s v="marianela.tonelli@bue.edu.ar"/>
        <s v="mario.katzenell@bue.edu.ar"/>
        <s v="alejandra.gurgo@bue.edu.ar"/>
        <s v="sandracoronel@bue.edu.ar"/>
        <s v="sebastian.labonia@bue.edu.ar"/>
        <s v="magdalena.orlando@bue.edu.ar"/>
        <s v="juan.a@bue.edu.ar"/>
        <s v="ornela.zazzali@bue.edu.ar"/>
        <s v="giselle.wybranski@bue.edu.ar"/>
        <s v="trinidad.torres@bue.edu.ar"/>
        <s v="agomezpizarro@bue.edu.ar"/>
        <s v="javier.simon@bue.edu.ar"/>
        <s v="luis.pazagrelo@bue.edu.ar"/>
        <s v="alejandra.bochi@bue.edu.ar"/>
        <s v="viviana.antonio@bue.edu.ar"/>
        <s v="luciana.monguillot@bue.edu.ar"/>
        <s v="delfina.hempe@bue.edu.ar"/>
        <s v="agustin.luzzi@bue.edu.ar"/>
      </sharedItems>
    </cacheField>
    <cacheField name="Fecha" numFmtId="164">
      <sharedItems containsSemiMixedTypes="0" containsNonDate="0" containsDate="1" containsString="0" minDate="2022-10-17T00:00:00" maxDate="2022-11-12T00:00:00"/>
    </cacheField>
    <cacheField name="SUBSE" numFmtId="0">
      <sharedItems count="6">
        <s v="SSTEYS"/>
        <s v="SSCD"/>
        <s v="UM"/>
        <s v="DGCLEI"/>
        <s v="SSGEFYAR"/>
        <s v="SSCP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uis Paz" refreshedDate="44887.455925694441" createdVersion="6" refreshedVersion="6" minRefreshableVersion="3" recordCount="262">
  <cacheSource type="worksheet">
    <worksheetSource ref="A1:G263" sheet="19_11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/>
    </cacheField>
    <cacheField name="Funcionario" numFmtId="0">
      <sharedItems count="70">
        <s v="javier.simon@bue.edu.ar"/>
        <s v="agustin.luzzi@bue.edu.ar"/>
        <s v="juan.a@bue.edu.ar"/>
        <s v="bettina.diaz@bue.edu.ar"/>
        <s v="delfina.hempe@bue.edu.ar"/>
        <s v="marianomaron@bue.edu.ar"/>
        <s v="sebastian.labonia@bue.edu.ar"/>
        <s v="mariavirginia.bacigalupo@bue.edu.ar"/>
        <s v="paola.crespo@bue.edu.ar"/>
        <s v="luciana.monguillot@bue.edu.ar"/>
        <s v="rocio.fraga@bue.edu.ar"/>
        <s v="marianela.tonelli@bue.edu.ar"/>
        <s v="luis.pazagrelo@bue.edu.ar"/>
        <s v="viviana.antonio@bue.edu.ar"/>
        <s v="rtassi@bue.edu.ar"/>
        <s v="ornela.zazzali@bue.edu.ar"/>
        <s v="trinidad.torres@bue.edu.ar"/>
        <s v="agomezpizarro@bue.edu.ar"/>
        <s v="esthefany.pure@bue.edu.ar"/>
        <s v="nicolas.maure@bue.edu.ar"/>
        <s v="alejandra.bochi@bue.edu.ar"/>
        <s v="magdalena.orlando@bue.edu.ar"/>
        <s v="fernando.heredia@bue.edu.ar"/>
        <s v="giselle.wybranski@bue.edu.ar"/>
        <s v="mario.katzenell@bue.edu.ar"/>
        <s v="alejandra.gurgo@bue.edu.ar"/>
        <s v="sandracoronel@bue.edu.ar"/>
        <s v="adrian.selvaggi@bue.edu.ar"/>
        <s v="elena.maldonado@bue.edu.ar"/>
        <s v="sofia.farina@bue.edu.ar"/>
        <s v="noelia.carmona@bue.edu.ar"/>
        <s v="sandra.cappuccio@bue.edu.ar"/>
        <s v="mario.zalazar@bue.edu.ar"/>
        <s v="coluccio.estefania@bue.edu.ar"/>
        <s v="constanza.etcheves@bue.edu.ar"/>
        <s v="lara.albarracin@bue.edu.ar"/>
        <s v="fernando.giudici@bue.edu.ar"/>
        <s v="augusto.araoz@bue.edu.ar"/>
        <s v="an.gutierrez@bue.edu.ar"/>
        <s v="p.navarro@bue.edu.ar"/>
        <s v="jesica.mendoza@bue.edu.ar"/>
        <s v="joaquin.peire@bue.edu.ar"/>
        <s v="viviana.dalla@bue.edu.ar"/>
        <s v="ignacio.nunez@bue.edu.ar"/>
        <s v="marcela.pelanda@bue.edu.ar"/>
        <s v="alejandro.murtagh@bue.edu.ar"/>
        <s v="marilina.rivarola@bue.edu.ar"/>
        <s v="veronica.farach@bue.edu.ar"/>
        <s v="cintia.rastelli@bue.edu.ar"/>
        <s v="oscar.ghillione@bue.edu.ar"/>
        <s v="nicole.camji@bue.edu.ar"/>
        <s v="martha.vega@bue.edu.ar"/>
        <s v="yamila.mamino@bue.edu.ar"/>
        <s v="mauro.delrio@bue.edu.ar"/>
        <s v="katherina.saieg@bue.edu.ar"/>
        <s v="hernan.gliniecki@bue.edu.ar"/>
        <s v="rocio.fontana@bue.edu.ar"/>
        <s v="magdalena.pintos@bue.edu.ar"/>
        <s v="mariano.ballestero@bue.edu.ar"/>
        <s v="agostina.giovanardi@bue.edu.ar"/>
        <s v="marcela.miguez@bue.edu.ar"/>
        <s v="santiago.villarruel@bue.edu.ar"/>
        <s v="rocio.bassani@bue.edu.ar"/>
        <s v="leonardo.bautista@bue.edu.ar"/>
        <s v="jhonn.espinoza@bue.edu.ar"/>
        <s v="martin.carpinacci@bue.edu.ar"/>
        <s v="juanmanuel.bassus@bue.edu.ar"/>
        <s v="cristian.rodriguez@bue.edu.ar"/>
        <s v="carolina.ruggero@bue.edu.ar"/>
        <s v="maria.renzi@bue.edu.ar"/>
      </sharedItems>
    </cacheField>
    <cacheField name="Fecha" numFmtId="164">
      <sharedItems containsSemiMixedTypes="0" containsNonDate="0" containsDate="1" containsString="0" minDate="2022-10-17T00:00:00" maxDate="2022-11-20T00:00:00"/>
    </cacheField>
    <cacheField name="SUBSE" numFmtId="0">
      <sharedItems count="7">
        <s v="UM"/>
        <s v="DGCLEI"/>
        <s v="SSGEFYAR"/>
        <s v="SSCD"/>
        <s v="SSTEYS"/>
        <s v="SSCPEE"/>
        <s v="UEIC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uis Paz" refreshedDate="44889.517805671298" createdVersion="6" refreshedVersion="6" minRefreshableVersion="3" recordCount="349">
  <cacheSource type="worksheet">
    <worksheetSource ref="A1:G350" sheet="23_11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emiMixedTypes="0" containsString="0" containsNumber="1" containsInteger="1" minValue="0" maxValue="94"/>
    </cacheField>
    <cacheField name="DE" numFmtId="0">
      <sharedItems containsMixedTypes="1" containsNumber="1" containsInteger="1" minValue="4" maxValue="4"/>
    </cacheField>
    <cacheField name="Funcionario" numFmtId="0">
      <sharedItems count="82">
        <s v="adrian.selvaggi@bue.edu.ar"/>
        <s v="agomezpizarro@bue.edu.ar"/>
        <s v="agostina.giovanardi@bue.edu.ar"/>
        <s v="agustin.luzzi@bue.edu.ar"/>
        <s v="alejandra.bochi@bue.edu.ar"/>
        <s v="alejandra.gurgo@bue.edu.ar"/>
        <s v="alejandro.murtagh@bue.edu.ar"/>
        <s v="an.gutierrez@bue.edu.ar"/>
        <s v="augusto.araoz@bue.edu.ar"/>
        <s v="bettina.diaz@bue.edu.ar"/>
        <s v="carolina.ruggero@bue.edu.ar"/>
        <s v="cecilia.kenny0@bue.edu.ar"/>
        <s v="cintia.rastelli@bue.edu.ar"/>
        <s v="coluccio.estefania@bue.edu.ar"/>
        <s v="constanza.etcheves@bue.edu.ar"/>
        <s v="cristian.rodriguez@bue.edu.ar"/>
        <s v="cristina.darosa@bue.edu.ar"/>
        <s v="delfina.hempe@bue.edu.ar"/>
        <s v="diego.digiacomo@bue.edu.ar"/>
        <s v="diego.ferrer@bue.edu.ar"/>
        <s v="elena.maldonado@bue.edu.ar"/>
        <s v="esthefany.pure@bue.edu.ar"/>
        <s v="fernando.giudici@bue.edu.ar"/>
        <s v="fernando.heredia@bue.edu.ar"/>
        <s v="gerardo.s@bue.edu.ar"/>
        <s v="giselle.wybranski@bue.edu.ar"/>
        <s v="hernan.gliniecki@bue.edu.ar"/>
        <s v="ignacio.nunez@bue.edu.ar"/>
        <s v="j.mezzamico@bue.edu.ar"/>
        <s v="javier.simon@bue.edu.ar"/>
        <s v="jesica.mendoza@bue.edu.ar"/>
        <s v="jhonn.espinoza@bue.edu.ar"/>
        <s v="joaquin.peire@bue.edu.ar"/>
        <s v="juan.a@bue.edu.ar"/>
        <s v="juanmanuel.bassus@bue.edu.ar"/>
        <s v="julieta.ripalta@bue.edu.ar"/>
        <s v="katherina.saieg@bue.edu.ar"/>
        <s v="lara.albarracin@bue.edu.ar"/>
        <s v="leonardo.bautista@bue.edu.ar"/>
        <s v="lorenaelizabeth.sosa@bue.edu.ar"/>
        <s v="luciana.monguillot@bue.edu.ar"/>
        <s v="luis.pazagrelo@bue.edu.ar"/>
        <s v="magdalena.orlando@bue.edu.ar"/>
        <s v="magdalena.pintos@bue.edu.ar"/>
        <s v="marcela.miguez@bue.edu.ar"/>
        <s v="marcela.pelanda@bue.edu.ar"/>
        <s v="maria.renzi@bue.edu.ar"/>
        <s v="maria.videladorna@bue.edu.ar"/>
        <s v="marianela.tonelli@bue.edu.ar"/>
        <s v="mariano.ballestero@bue.edu.ar"/>
        <s v="marianomaron@bue.edu.ar"/>
        <s v="mariavirginia.bacigalupo@bue.edu.ar"/>
        <s v="marilina.rivarola@bue.edu.ar"/>
        <s v="mario.katzenell@bue.edu.ar"/>
        <s v="mario.zalazar@bue.edu.ar"/>
        <s v="martha.vega@bue.edu.ar"/>
        <s v="martin.carpinacci@bue.edu.ar"/>
        <s v="mat.campos@bue.edu.ar"/>
        <s v="mauro.conesa@bue.edu.ar"/>
        <s v="mauro.delrio@bue.edu.ar"/>
        <s v="maximo.starvaggi@bue.edu.ar"/>
        <s v="nicolas.maure@bue.edu.ar"/>
        <s v="nicole.camji@bue.edu.ar"/>
        <s v="noelia.carmona@bue.edu.ar"/>
        <s v="ornela.zazzali@bue.edu.ar"/>
        <s v="oscar.ghillione@bue.edu.ar"/>
        <s v="p.navarro@bue.edu.ar"/>
        <s v="paola.crespo@bue.edu.ar"/>
        <s v="rocio.bassani@bue.edu.ar"/>
        <s v="rocio.fontana@bue.edu.ar"/>
        <s v="rocio.fraga@bue.edu.ar"/>
        <s v="rtassi@bue.edu.ar"/>
        <s v="sandra.cappuccio@bue.edu.ar"/>
        <s v="sandracoronel@bue.edu.ar"/>
        <s v="santiago.villarruel@bue.edu.ar"/>
        <s v="sebastian.labonia@bue.edu.ar"/>
        <s v="sofia.farina@bue.edu.ar"/>
        <s v="trinidad.torres@bue.edu.ar"/>
        <s v="veronica.farach@bue.edu.ar"/>
        <s v="viviana.antonio@bue.edu.ar"/>
        <s v="viviana.dalla@bue.edu.ar"/>
        <s v="yamila.mamino@bue.edu.ar"/>
      </sharedItems>
    </cacheField>
    <cacheField name="Fecha" numFmtId="164">
      <sharedItems containsSemiMixedTypes="0" containsNonDate="0" containsDate="1" containsString="0" minDate="2022-10-17T00:00:00" maxDate="2022-11-25T00:00:00"/>
    </cacheField>
    <cacheField name="SUBSE" numFmtId="0">
      <sharedItems count="7">
        <s v="SSTEYS"/>
        <s v="UEICEE"/>
        <s v="DGCLEI"/>
        <s v="SSGEFYAR"/>
        <s v="SSCD"/>
        <s v="SSCPEE"/>
        <s v="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uis Paz" refreshedDate="44889.640612037037" createdVersion="6" refreshedVersion="6" minRefreshableVersion="3" recordCount="370">
  <cacheSource type="worksheet">
    <worksheetSource ref="A1:G371" sheet="23--11" r:id="rId2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tring="0" containsBlank="1" containsNumber="1" containsInteger="1" minValue="0" maxValue="94"/>
    </cacheField>
    <cacheField name="DE" numFmtId="0">
      <sharedItems/>
    </cacheField>
    <cacheField name="Funcionario" numFmtId="0">
      <sharedItems count="84">
        <s v="adrian.selvaggi@bue.edu.ar"/>
        <s v="agomezpizarro@bue.edu.ar"/>
        <s v="agostina.giovanardi@bue.edu.ar"/>
        <s v="agustin.luzzi@bue.edu.ar"/>
        <s v="alejandra.bochi@bue.edu.ar"/>
        <s v="alejandra.gurgo@bue.edu.ar"/>
        <s v="alejandro.murtagh@bue.edu.ar"/>
        <s v="an.gutierrez@bue.edu.ar"/>
        <s v="augusto.araoz@bue.edu.ar"/>
        <s v="bettina.diaz@bue.edu.ar"/>
        <s v="carolina.ruggero@bue.edu.ar"/>
        <s v="cecilia.kenny0@bue.edu.ar"/>
        <s v="cintia.rastelli@bue.edu.ar"/>
        <s v="coluccio.estefania@bue.edu.ar"/>
        <s v="constanza.etcheves@bue.edu.ar"/>
        <s v="cristian.rodriguez@bue.edu.ar"/>
        <s v="cristina.darosa@bue.edu.ar"/>
        <s v="delfina.hempe@bue.edu.ar"/>
        <s v="diego.digiacomo@bue.edu.ar"/>
        <s v="diego.ferrer@bue.edu.ar"/>
        <s v="elena.maldonado@bue.edu.ar"/>
        <s v="esthefany.pure@bue.edu.ar"/>
        <s v="fernando.giudici@bue.edu.ar"/>
        <s v="fernando.heredia@bue.edu.ar"/>
        <s v="gerardo.s@bue.edu.ar"/>
        <s v="giselle.wybranski@bue.edu.ar"/>
        <s v="hernan.gliniecki@bue.edu.ar"/>
        <s v="ignacio.nunez@bue.edu.ar"/>
        <s v="j.mezzamico@bue.edu.ar"/>
        <s v="javier.simon@bue.edu.ar"/>
        <s v="jesica.mendoza@bue.edu.ar"/>
        <s v="jhonn.espinoza@bue.edu.ar"/>
        <s v="joaquin.peire@bue.edu.ar"/>
        <s v="juan.a@bue.edu.ar"/>
        <s v="juan.mc@bue.edu.ar"/>
        <s v="juanmanuel.bassus@bue.edu.ar"/>
        <s v="julieta.ripalta@bue.edu.ar"/>
        <s v="katherina.saieg@bue.edu.ar"/>
        <s v="lara.albarracin@bue.edu.ar"/>
        <s v="leonardo.bautista@bue.edu.ar"/>
        <s v="lorenaelizabeth.sosa@bue.edu.ar"/>
        <s v="luciana.monguillot@bue.edu.ar"/>
        <s v="luis.pazagrelo@bue.edu.ar"/>
        <s v="magdalena.orlando@bue.edu.ar"/>
        <s v="magdalena.pintos@bue.edu.ar"/>
        <s v="marcela.miguez@bue.edu.ar"/>
        <s v="marcela.pelanda@bue.edu.ar"/>
        <s v="maria.renzi@bue.edu.ar"/>
        <s v="maria.videladorna@bue.edu.ar"/>
        <s v="marianela.tonelli@bue.edu.ar"/>
        <s v="mariano.ballestero@bue.edu.ar"/>
        <s v="marianomaron@bue.edu.ar"/>
        <s v="mariavirginia.bacigalupo@bue.edu.ar"/>
        <s v="marilina.rivarola@bue.edu.ar"/>
        <s v="mario.katzenell@bue.edu.ar"/>
        <s v="mario.zalazar@bue.edu.ar"/>
        <s v="martha.vega@bue.edu.ar"/>
        <s v="martin.carpinacci@bue.edu.ar"/>
        <s v="mat.campos@bue.edu.ar"/>
        <s v="matias.dewinne@bue.edu.ar"/>
        <s v="mauro.conesa@bue.edu.ar"/>
        <s v="mauro.delrio@bue.edu.ar"/>
        <s v="maximo.starvaggi@bue.edu.ar"/>
        <s v="nicolas.maure@bue.edu.ar"/>
        <s v="nicole.camji@bue.edu.ar"/>
        <s v="noelia.carmona@bue.edu.ar"/>
        <s v="ornela.zazzali@bue.edu.ar"/>
        <s v="oscar.ghillione@bue.edu.ar"/>
        <s v="p.navarro@bue.edu.ar"/>
        <s v="paola.crespo@bue.edu.ar"/>
        <s v="rocio.bassani@bue.edu.ar"/>
        <s v="rocio.fontana@bue.edu.ar"/>
        <s v="rocio.fraga@bue.edu.ar"/>
        <s v="rtassi@bue.edu.ar"/>
        <s v="sandra.cappuccio@bue.edu.ar"/>
        <s v="sandracoronel@bue.edu.ar"/>
        <s v="santiago.villarruel@bue.edu.ar"/>
        <s v="sebastian.labonia@bue.edu.ar"/>
        <s v="sofia.farina@bue.edu.ar"/>
        <s v="trinidad.torres@bue.edu.ar"/>
        <s v="veronica.farach@bue.edu.ar"/>
        <s v="viviana.antonio@bue.edu.ar"/>
        <s v="viviana.dalla@bue.edu.ar"/>
        <s v="yamila.mamino@bue.edu.ar"/>
      </sharedItems>
    </cacheField>
    <cacheField name="Fecha" numFmtId="164">
      <sharedItems containsSemiMixedTypes="0" containsNonDate="0" containsDate="1" containsString="0" minDate="2022-10-17T00:00:00" maxDate="2022-11-25T00:00:00"/>
    </cacheField>
    <cacheField name="SUBSE" numFmtId="0">
      <sharedItems count="7">
        <s v="SSTEYS"/>
        <s v="UEICEE"/>
        <s v="DGCLEI"/>
        <s v="SSGEFYAR"/>
        <s v="SSCD"/>
        <s v="SSCPEE"/>
        <s v="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uis Paz" refreshedDate="44893.451819097223" createdVersion="6" refreshedVersion="6" minRefreshableVersion="3" recordCount="442">
  <cacheSource type="worksheet">
    <worksheetSource ref="A1:G443" sheet="27_11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tring="0" containsBlank="1" containsNumber="1" containsInteger="1" minValue="0" maxValue="94"/>
    </cacheField>
    <cacheField name="DE" numFmtId="0">
      <sharedItems/>
    </cacheField>
    <cacheField name="Funcionario" numFmtId="0">
      <sharedItems count="91">
        <s v="viviana.antonio@bue.edu.ar"/>
        <s v="vanesa.costa@bue.edu.ar"/>
        <s v="martina.cruset@bue.edu.ar"/>
        <s v="bettina.diaz@bue.edu.ar"/>
        <s v="agomezpizarro@bue.edu.ar"/>
        <s v="agustin.corbacho@bue.edu.ar"/>
        <s v="martin.carpinacci@bue.edu.ar"/>
        <s v="maximiliano.parissi@bue.edu.ar"/>
        <s v="mariano.ballestero@bue.edu.ar"/>
        <s v="juan.mc@bue.edu.ar"/>
        <s v="c.torrendell@bue.edu.ar"/>
        <s v="alejandro.murtagh@bue.edu.ar"/>
        <s v="oscar.ghillione@bue.edu.ar"/>
        <s v="diego.digiacomo@bue.edu.ar"/>
        <s v="santiago.villarruel@bue.edu.ar"/>
        <s v="carolina.sciarrotta@bue.edu.ar"/>
        <s v="alejandra.bochi@bue.edu.ar"/>
        <s v="ignacio.nunez@bue.edu.ar"/>
        <s v="j.mezzamico@bue.edu.ar"/>
        <s v="pamela.sanchezbesada@bue.edu.ar"/>
        <s v="jesica.mendoza@bue.edu.ar"/>
        <s v="mario.zalazar@bue.edu.ar"/>
        <s v="elena.maldonado@bue.edu.ar"/>
        <s v="maria.videladorna@bue.edu.ar"/>
        <s v="gerardo.s@bue.edu.ar"/>
        <s v="maria.renzi@bue.edu.ar"/>
        <s v="juanmanuel.bassus@bue.edu.ar"/>
        <s v="mauro.conesa@bue.edu.ar"/>
        <s v="maximo.starvaggi@bue.edu.ar"/>
        <s v="an.gutierrez@bue.edu.ar"/>
        <s v="coluccio.estefania@bue.edu.ar"/>
        <s v="adrian.selvaggi@bue.edu.ar"/>
        <s v="lorenaelizabeth.sosa@bue.edu.ar"/>
        <s v="hernan.gliniecki@bue.edu.ar"/>
        <s v="fernando.heredia@bue.edu.ar"/>
        <s v="cecilia.kenny0@bue.edu.ar"/>
        <s v="noelia.carmona@bue.edu.ar"/>
        <s v="diego.ferrer@bue.edu.ar"/>
        <s v="sebastian.labonia@bue.edu.ar"/>
        <s v="rocio.bassani@bue.edu.ar"/>
        <s v="paola.crespo@bue.edu.ar"/>
        <s v="magdalena.pintos@bue.edu.ar"/>
        <s v="nicolas.maure@bue.edu.ar"/>
        <s v="mat.campos@bue.edu.ar"/>
        <s v="esthefany.pure@bue.edu.ar"/>
        <s v="matias.dewinne@bue.edu.ar"/>
        <s v="mauro.delrio@bue.edu.ar"/>
        <s v="cristina.darosa@bue.edu.ar"/>
        <s v="julieta.ripalta@bue.edu.ar"/>
        <s v="p.navarro@bue.edu.ar"/>
        <s v="luis.pazagrelo@bue.edu.ar"/>
        <s v="sandracoronel@bue.edu.ar"/>
        <s v="martha.vega@bue.edu.ar"/>
        <s v="cintia.rastelli@bue.edu.ar"/>
        <s v="sandra.cappuccio@bue.edu.ar"/>
        <s v="juan.a@bue.edu.ar"/>
        <s v="cristian.rodriguez@bue.edu.ar"/>
        <s v="rtassi@bue.edu.ar"/>
        <s v="nicole.camji@bue.edu.ar"/>
        <s v="carolina.ruggero@bue.edu.ar"/>
        <s v="augusto.araoz@bue.edu.ar"/>
        <s v="leonardo.bautista@bue.edu.ar"/>
        <s v="jhonn.espinoza@bue.edu.ar"/>
        <s v="constanza.etcheves@bue.edu.ar"/>
        <s v="fernando.giudici@bue.edu.ar"/>
        <s v="rocio.fontana@bue.edu.ar"/>
        <s v="agostina.giovanardi@bue.edu.ar"/>
        <s v="marcela.miguez@bue.edu.ar"/>
        <s v="veronica.farach@bue.edu.ar"/>
        <s v="katherina.saieg@bue.edu.ar"/>
        <s v="mariavirginia.bacigalupo@bue.edu.ar"/>
        <s v="yamila.mamino@bue.edu.ar"/>
        <s v="marianomaron@bue.edu.ar"/>
        <s v="rocio.fraga@bue.edu.ar"/>
        <s v="marcela.pelanda@bue.edu.ar"/>
        <s v="viviana.dalla@bue.edu.ar"/>
        <s v="marilina.rivarola@bue.edu.ar"/>
        <s v="joaquin.peire@bue.edu.ar"/>
        <s v="sofia.farina@bue.edu.ar"/>
        <s v="lara.albarracin@bue.edu.ar"/>
        <s v="marianela.tonelli@bue.edu.ar"/>
        <s v="mario.katzenell@bue.edu.ar"/>
        <s v="alejandra.gurgo@bue.edu.ar"/>
        <s v="magdalena.orlando@bue.edu.ar"/>
        <s v="ornela.zazzali@bue.edu.ar"/>
        <s v="giselle.wybranski@bue.edu.ar"/>
        <s v="trinidad.torres@bue.edu.ar"/>
        <s v="javier.simon@bue.edu.ar"/>
        <s v="luciana.monguillot@bue.edu.ar"/>
        <s v="delfina.hempe@bue.edu.ar"/>
        <s v="agustin.luzzi@bue.edu.ar"/>
      </sharedItems>
    </cacheField>
    <cacheField name="Fecha" numFmtId="164">
      <sharedItems containsSemiMixedTypes="0" containsNonDate="0" containsDate="1" containsString="0" minDate="2022-10-17T00:00:00" maxDate="2022-11-28T00:00:00"/>
    </cacheField>
    <cacheField name="Subse" numFmtId="0">
      <sharedItems count="7">
        <s v="SSCPEE"/>
        <s v="SSGEFYAR"/>
        <s v="SSTEYS"/>
        <s v="SSCD"/>
        <s v="DGCLEI"/>
        <s v="UM"/>
        <s v="UEIC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uis Paz" refreshedDate="44923.514674305552" createdVersion="6" refreshedVersion="6" minRefreshableVersion="3" recordCount="494">
  <cacheSource type="worksheet">
    <worksheetSource ref="A1:G495" sheet="6 Ciclo" r:id="rId2"/>
  </cacheSource>
  <cacheFields count="7">
    <cacheField name="Cue" numFmtId="0">
      <sharedItems containsSemiMixedTypes="0" containsString="0" containsNumber="1" containsInteger="1" minValue="200002" maxValue="203130"/>
    </cacheField>
    <cacheField name="Nombre" numFmtId="0">
      <sharedItems/>
    </cacheField>
    <cacheField name="Número" numFmtId="1">
      <sharedItems containsString="0" containsBlank="1" containsNumber="1" containsInteger="1" minValue="0" maxValue="94"/>
    </cacheField>
    <cacheField name="DE" numFmtId="0">
      <sharedItems/>
    </cacheField>
    <cacheField name="Funcionario" numFmtId="0">
      <sharedItems count="101">
        <s v="javier.simon@bue.edu.ar"/>
        <s v="agustin.luzzi@bue.edu.ar"/>
        <s v="juan.a@bue.edu.ar"/>
        <s v="bettina.diaz@bue.edu.ar"/>
        <s v="delfina.hempe@bue.edu.ar"/>
        <s v="marianomaron@bue.edu.ar"/>
        <s v="sebastian.labonia@bue.edu.ar"/>
        <s v="mariavirginia.bacigalupo@bue.edu.ar"/>
        <s v="paola.crespo@bue.edu.ar"/>
        <s v="luciana.monguillot@bue.edu.ar"/>
        <s v="rocio.fraga@bue.edu.ar"/>
        <s v="marianela.tonelli@bue.edu.ar"/>
        <s v="luis.pazagrelo@bue.edu.ar"/>
        <s v="viviana.antonio@bue.edu.ar"/>
        <s v="rtassi@bue.edu.ar"/>
        <s v="ornela.zazzali@bue.edu.ar"/>
        <s v="trinidad.torres@bue.edu.ar"/>
        <s v="agomezpizarro@bue.edu.ar"/>
        <s v="esthefany.pure@bue.edu.ar"/>
        <s v="nicolas.maure@bue.edu.ar"/>
        <s v="alejandra.bochi@bue.edu.ar"/>
        <s v="magdalena.orlando@bue.edu.ar"/>
        <s v="fernando.heredia@bue.edu.ar"/>
        <s v="giselle.wybranski@bue.edu.ar"/>
        <s v="mario.katzenell@bue.edu.ar"/>
        <s v="alejandra.gurgo@bue.edu.ar"/>
        <s v="sandracoronel@bue.edu.ar"/>
        <s v="adrian.selvaggi@bue.edu.ar"/>
        <s v="elena.maldonado@bue.edu.ar"/>
        <s v="coluccio.estefania@bue.edu.ar"/>
        <s v="sofia.farina@bue.edu.ar"/>
        <s v="noelia.carmona@bue.edu.ar"/>
        <s v="sandra.cappuccio@bue.edu.ar"/>
        <s v="mario.zalazar@bue.edu.ar"/>
        <s v="constanza.etcheves@bue.edu.ar"/>
        <s v="lara.albarracin@bue.edu.ar"/>
        <s v="fernando.giudici@bue.edu.ar"/>
        <s v="augusto.araoz@bue.edu.ar"/>
        <s v="an.gutierrez@bue.edu.ar"/>
        <s v="p.navarro@bue.edu.ar"/>
        <s v="jesica.mendoza@bue.edu.ar"/>
        <s v="joaquin.peire@bue.edu.ar"/>
        <s v="viviana.dalla@bue.edu.ar"/>
        <s v="ignacio.nunez@bue.edu.ar"/>
        <s v="marcela.pelanda@bue.edu.ar"/>
        <s v="alejandro.murtagh@bue.edu.ar"/>
        <s v="marilina.rivarola@bue.edu.ar"/>
        <s v="veronica.farach@bue.edu.ar"/>
        <s v="cintia.rastelli@bue.edu.ar"/>
        <s v="oscar.ghillione@bue.edu.ar"/>
        <s v="nicole.camji@bue.edu.ar"/>
        <s v="martha.vega@bue.edu.ar"/>
        <s v="yamila.mamino@bue.edu.ar"/>
        <s v="mauro.delrio@bue.edu.ar"/>
        <s v="katherina.saieg@bue.edu.ar"/>
        <s v="hernan.gliniecki@bue.edu.ar"/>
        <s v="rocio.fontana@bue.edu.ar"/>
        <s v="magdalena.pintos@bue.edu.ar"/>
        <s v="mariano.ballestero@bue.edu.ar"/>
        <s v="agostina.giovanardi@bue.edu.ar"/>
        <s v="marcela.miguez@bue.edu.ar"/>
        <s v="santiago.villarruel@bue.edu.ar"/>
        <s v="rocio.bassani@bue.edu.ar"/>
        <s v="leonardo.bautista@bue.edu.ar"/>
        <s v="jhonn.espinoza@bue.edu.ar"/>
        <s v="martin.carpinacci@bue.edu.ar"/>
        <s v="juanmanuel.bassus@bue.edu.ar"/>
        <s v="cristian.rodriguez@bue.edu.ar"/>
        <s v="carolina.ruggero@bue.edu.ar"/>
        <s v="maria.renzi@bue.edu.ar"/>
        <s v="cristina.darosa@bue.edu.ar"/>
        <s v="julieta.ripalta@bue.edu.ar"/>
        <s v="diego.ferrer@bue.edu.ar"/>
        <s v="mauro.conesa@bue.edu.ar"/>
        <s v="lorenaelizabeth.sosa@bue.edu.ar"/>
        <s v="cecilia.kenny0@bue.edu.ar"/>
        <s v="maximo.starvaggi@bue.edu.ar"/>
        <s v="j.mezzamico@bue.edu.ar"/>
        <s v="gerardo.s@bue.edu.ar"/>
        <s v="mat.campos@bue.edu.ar"/>
        <s v="diego.digiacomo@bue.edu.ar"/>
        <s v="maria.videladorna@bue.edu.ar"/>
        <s v="matias.dewinne@bue.edu.ar"/>
        <s v="pamela.sanchezbesada@bue.edu.ar"/>
        <s v="juan.mc@bue.edu.ar"/>
        <s v="martina.cruset@bue.edu.ar"/>
        <s v="agustin.corbacho@bue.edu.ar"/>
        <s v="maximiliano.parissi@bue.edu.ar"/>
        <s v="c.torrendell@bue.edu.ar"/>
        <s v="carolina.sciarrotta@bue.edu.ar"/>
        <s v="vanesa.costa@bue.edu.ar"/>
        <s v="lucia.ibanez@bue.edu.ar"/>
        <s v="marisa.quirico@bue.edu.ar"/>
        <s v="wendy.effron@bue.edu.ar"/>
        <s v="lorena.landeo@bue.edu.ar"/>
        <s v="ayelen.rossetto@bue.edu.ar"/>
        <s v="mariafernanda.lopez@bue.edu.ar"/>
        <s v="luis.marmet@bue.edu.ar"/>
        <s v="agustin.parra@bue.edu.ar"/>
        <s v="silviaa.diaz@bue.edu.ar"/>
        <s v="la.gonzalez@bue.edu.ar"/>
      </sharedItems>
    </cacheField>
    <cacheField name="Fecha" numFmtId="164">
      <sharedItems containsSemiMixedTypes="0" containsNonDate="0" containsDate="1" containsString="0" minDate="2022-10-17T00:00:00" maxDate="2022-12-28T00:00:00"/>
    </cacheField>
    <cacheField name="SUbSE" numFmtId="0">
      <sharedItems count="7">
        <s v="UM"/>
        <s v="DGCLEI"/>
        <s v="SSGEFYAR"/>
        <s v="SSCD"/>
        <s v="SSTEYS"/>
        <s v="SSCPEE"/>
        <s v="UEIC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n v="200177"/>
    <s v="JIN D DE 12 (ESC. PRIM. Nº 03 DE 12)"/>
    <n v="24"/>
    <s v="12"/>
    <x v="0"/>
    <d v="2022-11-07T00:00:00"/>
    <x v="0"/>
  </r>
  <r>
    <n v="201552"/>
    <s v="JII Nº 01 DE 12 RITA LATALLADA DE VICTORIA"/>
    <n v="1"/>
    <s v="12"/>
    <x v="0"/>
    <d v="2022-11-07T00:00:00"/>
    <x v="0"/>
  </r>
  <r>
    <n v="200042"/>
    <s v="AERONAUTICA ARGENTINA"/>
    <n v="7"/>
    <s v="19"/>
    <x v="1"/>
    <d v="2022-11-04T00:00:00"/>
    <x v="1"/>
  </r>
  <r>
    <n v="200386"/>
    <s v="PROVINCIA DE JUJUY"/>
    <n v="11"/>
    <s v="2"/>
    <x v="2"/>
    <d v="2022-11-04T00:00:00"/>
    <x v="2"/>
  </r>
  <r>
    <n v="200831"/>
    <s v="TTE MANUEL FELIX ORIGONE"/>
    <n v="7"/>
    <s v="11"/>
    <x v="3"/>
    <d v="2022-11-04T00:00:00"/>
    <x v="2"/>
  </r>
  <r>
    <n v="201213"/>
    <s v="ALTE. RAMON GONZALEZ FERNANDEZ"/>
    <n v="8"/>
    <s v="10"/>
    <x v="4"/>
    <d v="2022-11-04T00:00:00"/>
    <x v="1"/>
  </r>
  <r>
    <n v="201683"/>
    <s v="DR. PEDRO AVELINO TORRES"/>
    <n v="24"/>
    <s v="11"/>
    <x v="3"/>
    <d v="2022-11-04T00:00:00"/>
    <x v="2"/>
  </r>
  <r>
    <n v="201684"/>
    <s v="JII Nº 03 DE 11"/>
    <n v="3"/>
    <s v="11"/>
    <x v="3"/>
    <d v="2022-11-04T00:00:00"/>
    <x v="2"/>
  </r>
  <r>
    <n v="202467"/>
    <s v="JII Nº10 FRANCISCO PASCASIO MORENO 10 DE 06"/>
    <n v="10"/>
    <s v="6"/>
    <x v="1"/>
    <d v="2022-11-04T00:00:00"/>
    <x v="1"/>
  </r>
  <r>
    <n v="200237"/>
    <s v="REPUBLICA DE TURQUIA"/>
    <n v="25"/>
    <s v="10"/>
    <x v="5"/>
    <d v="2022-11-03T00:00:00"/>
    <x v="2"/>
  </r>
  <r>
    <n v="202466"/>
    <s v="JARDIN MATERNAL Nº 09 DE 06"/>
    <n v="9"/>
    <s v="6"/>
    <x v="6"/>
    <d v="2022-11-03T00:00:00"/>
    <x v="2"/>
  </r>
  <r>
    <n v="203116"/>
    <s v="JII Nº 16 DE 05"/>
    <n v="16"/>
    <s v="5"/>
    <x v="7"/>
    <d v="2022-11-03T00:00:00"/>
    <x v="1"/>
  </r>
  <r>
    <n v="203124"/>
    <s v="JII Nº 19 DE 05"/>
    <n v="19"/>
    <s v="5"/>
    <x v="7"/>
    <d v="2022-11-03T00:00:00"/>
    <x v="1"/>
  </r>
  <r>
    <n v="200002"/>
    <s v="CARLOS R. VIGNALE"/>
    <n v="2"/>
    <s v="4"/>
    <x v="8"/>
    <d v="2022-11-02T00:00:00"/>
    <x v="1"/>
  </r>
  <r>
    <n v="200044"/>
    <s v="JII Nº 01 DE 19"/>
    <n v="1"/>
    <s v="19"/>
    <x v="9"/>
    <d v="2022-11-02T00:00:00"/>
    <x v="2"/>
  </r>
  <r>
    <n v="200117"/>
    <s v="JII Nº 01 DE 11"/>
    <n v="1"/>
    <s v="11"/>
    <x v="9"/>
    <d v="2022-11-02T00:00:00"/>
    <x v="2"/>
  </r>
  <r>
    <n v="200302"/>
    <s v="CNEL CARLOS TOMAS SOURIGUES"/>
    <n v="15"/>
    <s v="12"/>
    <x v="10"/>
    <d v="2022-11-02T00:00:00"/>
    <x v="2"/>
  </r>
  <r>
    <n v="200442"/>
    <s v="JIC Nº 05 DE 06"/>
    <n v="5"/>
    <s v="6"/>
    <x v="11"/>
    <d v="2022-11-02T00:00:00"/>
    <x v="1"/>
  </r>
  <r>
    <n v="200934"/>
    <s v="ALFONSINA STORNI"/>
    <n v="10"/>
    <s v="20"/>
    <x v="12"/>
    <d v="2022-11-02T00:00:00"/>
    <x v="3"/>
  </r>
  <r>
    <n v="201007"/>
    <s v="REPUBLICA DE EL SALVADOR"/>
    <n v="5"/>
    <s v="12"/>
    <x v="10"/>
    <d v="2022-11-02T00:00:00"/>
    <x v="2"/>
  </r>
  <r>
    <n v="201184"/>
    <s v="ESC.SUP.DE EDU. ARTISTICA EN ARTES VISUALES MANUEL BELGRANO"/>
    <n v="0"/>
    <s v="4"/>
    <x v="8"/>
    <d v="2022-11-02T00:00:00"/>
    <x v="1"/>
  </r>
  <r>
    <n v="201211"/>
    <s v="JIN D DE 10 (ESC. PRIM. Nº 22 DE 10)"/>
    <n v="46"/>
    <s v="10"/>
    <x v="7"/>
    <d v="2022-11-02T00:00:00"/>
    <x v="1"/>
  </r>
  <r>
    <n v="201307"/>
    <s v="JIN C DE 20 (ESC. PRIM. Nº 16 DE 20)"/>
    <n v="20"/>
    <s v="20"/>
    <x v="12"/>
    <d v="2022-11-02T00:00:00"/>
    <x v="3"/>
  </r>
  <r>
    <n v="201330"/>
    <s v="CARLOS MARIA BIEDMA"/>
    <n v="20"/>
    <s v="9"/>
    <x v="13"/>
    <d v="2022-11-02T00:00:00"/>
    <x v="4"/>
  </r>
  <r>
    <n v="201572"/>
    <s v="JUAN ANGEL GOLFARINI"/>
    <n v="93"/>
    <s v="6"/>
    <x v="11"/>
    <d v="2022-11-02T00:00:00"/>
    <x v="1"/>
  </r>
  <r>
    <n v="201840"/>
    <s v="ANTONIO J. BUCICH"/>
    <n v="11"/>
    <s v="4"/>
    <x v="14"/>
    <d v="2022-11-02T00:00:00"/>
    <x v="1"/>
  </r>
  <r>
    <n v="201901"/>
    <s v="JM Nº 05 DE 12 HOSP. GRAL DE AGUDOS DR.T.ALVAREZ"/>
    <n v="5"/>
    <s v="12"/>
    <x v="10"/>
    <d v="2022-11-02T00:00:00"/>
    <x v="2"/>
  </r>
  <r>
    <n v="202272"/>
    <s v="EI Nº 06 J.F. SALABERRY  DE 20"/>
    <n v="6"/>
    <s v="20"/>
    <x v="12"/>
    <d v="2022-11-02T00:00:00"/>
    <x v="3"/>
  </r>
  <r>
    <n v="202745"/>
    <s v="ESC. INF. Nº 07 CASA AMARILLA DE 04"/>
    <n v="7"/>
    <s v="4"/>
    <x v="14"/>
    <d v="2022-11-02T00:00:00"/>
    <x v="1"/>
  </r>
  <r>
    <n v="202948"/>
    <s v="JARDIN MATERNAL Nº 06 DE 13"/>
    <n v="6"/>
    <s v="13"/>
    <x v="12"/>
    <d v="2022-11-02T00:00:00"/>
    <x v="3"/>
  </r>
  <r>
    <n v="200221"/>
    <s v="AUSTRALIA"/>
    <n v="2"/>
    <s v="9"/>
    <x v="15"/>
    <d v="2022-11-01T00:00:00"/>
    <x v="4"/>
  </r>
  <r>
    <n v="200413"/>
    <s v="ERNESTO A. BAVIO"/>
    <n v="16"/>
    <s v="12"/>
    <x v="16"/>
    <d v="2022-11-01T00:00:00"/>
    <x v="0"/>
  </r>
  <r>
    <n v="200485"/>
    <s v="MIGUEL DE AZCUENAGA"/>
    <n v="26"/>
    <s v="5"/>
    <x v="17"/>
    <d v="2022-11-01T00:00:00"/>
    <x v="1"/>
  </r>
  <r>
    <n v="200628"/>
    <s v="COLEGIO Nº 01 BERNARDINO RIVADAVIA DE  03"/>
    <n v="1"/>
    <s v="3"/>
    <x v="18"/>
    <d v="2022-11-01T00:00:00"/>
    <x v="3"/>
  </r>
  <r>
    <n v="200697"/>
    <s v="ESC. BILINGÁœE PARA NIÑOS,NIÑAS, JOVENES Y ADULTOS CON DISCAPACIDAD AUDITIVA Y FORMACIÓN INTEGRAL Nº 29 DR OSVALDO MAGNASCO DE 18"/>
    <n v="29"/>
    <s v="18"/>
    <x v="16"/>
    <d v="2022-11-01T00:00:00"/>
    <x v="0"/>
  </r>
  <r>
    <n v="201038"/>
    <s v="ESC. TEC. Nº 34 ING. ENRIQUE MARTIN HERMITTE DE 09"/>
    <n v="34"/>
    <s v="9"/>
    <x v="15"/>
    <d v="2022-11-01T00:00:00"/>
    <x v="4"/>
  </r>
  <r>
    <n v="201240"/>
    <s v="EUSTAQUIO CARDENAS"/>
    <n v="16"/>
    <s v="3"/>
    <x v="18"/>
    <d v="2022-11-01T00:00:00"/>
    <x v="3"/>
  </r>
  <r>
    <n v="201510"/>
    <s v="CNEL. DE MARINA LEONARDO ROSALES"/>
    <n v="10"/>
    <s v="12"/>
    <x v="16"/>
    <d v="2022-11-01T00:00:00"/>
    <x v="0"/>
  </r>
  <r>
    <n v="201606"/>
    <s v="ESC. DE COM. Nº 36 ISAAC HALPERIN DE 03"/>
    <n v="36"/>
    <s v="3"/>
    <x v="18"/>
    <d v="2022-11-01T00:00:00"/>
    <x v="3"/>
  </r>
  <r>
    <n v="201942"/>
    <s v="ESCUELA DE MUSICA Nº 2 DE 18"/>
    <n v="2"/>
    <s v="18"/>
    <x v="16"/>
    <d v="2022-11-01T00:00:00"/>
    <x v="0"/>
  </r>
  <r>
    <n v="200052"/>
    <s v="ESCUELA INTEGRAL INTERDISCIPLINARIA Nº 14 DE 14"/>
    <n v="14"/>
    <s v="14"/>
    <x v="19"/>
    <d v="2022-10-31T00:00:00"/>
    <x v="4"/>
  </r>
  <r>
    <n v="200097"/>
    <s v="JIC Nº 04 DE 18"/>
    <n v="4"/>
    <s v="18"/>
    <x v="20"/>
    <d v="2022-10-31T00:00:00"/>
    <x v="0"/>
  </r>
  <r>
    <n v="200152"/>
    <s v="ESC.DE EDUC.MEDIA Nº1FEDERICO GARCIA LORCA DE14"/>
    <n v="1"/>
    <s v="14"/>
    <x v="19"/>
    <d v="2022-10-31T00:00:00"/>
    <x v="4"/>
  </r>
  <r>
    <n v="200336"/>
    <s v="JIN C DE 09 (ESC. PRIM. Nº 20 DE 09)"/>
    <n v="20"/>
    <s v="9"/>
    <x v="13"/>
    <d v="2022-10-31T00:00:00"/>
    <x v="4"/>
  </r>
  <r>
    <n v="200352"/>
    <s v="ENRIQUE DE VEDIA"/>
    <n v="5"/>
    <s v="14"/>
    <x v="19"/>
    <d v="2022-10-31T00:00:00"/>
    <x v="4"/>
  </r>
  <r>
    <n v="200514"/>
    <s v="ARISTOBULO DEL VALLE"/>
    <n v="7"/>
    <s v="20"/>
    <x v="21"/>
    <d v="2022-10-31T00:00:00"/>
    <x v="3"/>
  </r>
  <r>
    <n v="200519"/>
    <s v="RUBEN DARIO"/>
    <n v="1"/>
    <s v="14"/>
    <x v="19"/>
    <d v="2022-10-31T00:00:00"/>
    <x v="4"/>
  </r>
  <r>
    <n v="200520"/>
    <s v="CARLOS DELLA PENNA"/>
    <n v="8"/>
    <s v="4"/>
    <x v="14"/>
    <d v="2022-10-31T00:00:00"/>
    <x v="1"/>
  </r>
  <r>
    <n v="200578"/>
    <s v="CORNELIO SAAVEDRA"/>
    <n v="14"/>
    <s v="1"/>
    <x v="22"/>
    <d v="2022-10-31T00:00:00"/>
    <x v="3"/>
  </r>
  <r>
    <n v="200581"/>
    <s v="ALFREDO RODOLFO BUFANO"/>
    <n v="23"/>
    <s v="14"/>
    <x v="19"/>
    <d v="2022-10-31T00:00:00"/>
    <x v="4"/>
  </r>
  <r>
    <n v="200694"/>
    <s v="PROVINCIA DE MISIONES"/>
    <n v="9"/>
    <s v="18"/>
    <x v="20"/>
    <d v="2022-10-31T00:00:00"/>
    <x v="0"/>
  </r>
  <r>
    <n v="200730"/>
    <s v="REPUBLICA DE CUBA"/>
    <n v="1"/>
    <s v="9"/>
    <x v="13"/>
    <d v="2022-10-31T00:00:00"/>
    <x v="4"/>
  </r>
  <r>
    <n v="200751"/>
    <s v="TTE GRAL LUIS MARIA CAMPOS"/>
    <n v="17"/>
    <s v="18"/>
    <x v="20"/>
    <d v="2022-10-31T00:00:00"/>
    <x v="0"/>
  </r>
  <r>
    <n v="200810"/>
    <s v="JII Nº 01 ALFREDO PALACIOS DE 09"/>
    <n v="1"/>
    <s v="9"/>
    <x v="13"/>
    <d v="2022-10-31T00:00:00"/>
    <x v="4"/>
  </r>
  <r>
    <n v="200813"/>
    <s v="MANUEL LAINEZ"/>
    <n v="10"/>
    <s v="9"/>
    <x v="13"/>
    <d v="2022-10-31T00:00:00"/>
    <x v="4"/>
  </r>
  <r>
    <n v="201036"/>
    <s v="JUAN CRISOSTOMO LAFINUR"/>
    <n v="9"/>
    <s v="9"/>
    <x v="13"/>
    <d v="2022-10-31T00:00:00"/>
    <x v="4"/>
  </r>
  <r>
    <n v="201041"/>
    <s v="COLEGIO Nº 04 NICOLAS AVELLANEDA DE 09"/>
    <n v="4"/>
    <s v="9"/>
    <x v="23"/>
    <d v="2022-10-31T00:00:00"/>
    <x v="4"/>
  </r>
  <r>
    <n v="202203"/>
    <s v="JII Nº 08 DR. GENARO GIACOBINI DE 05"/>
    <n v="8"/>
    <s v="5"/>
    <x v="11"/>
    <d v="2022-10-31T00:00:00"/>
    <x v="1"/>
  </r>
  <r>
    <n v="200349"/>
    <s v="BELISARIO ROLDAN"/>
    <n v="23"/>
    <s v="16"/>
    <x v="3"/>
    <d v="2022-10-28T00:00:00"/>
    <x v="2"/>
  </r>
  <r>
    <n v="200363"/>
    <s v="REPUBLICA DE NICARAGUA"/>
    <n v="22"/>
    <s v="16"/>
    <x v="3"/>
    <d v="2022-10-28T00:00:00"/>
    <x v="2"/>
  </r>
  <r>
    <n v="200629"/>
    <s v="AGUSTIN ALVAREZ"/>
    <n v="5"/>
    <s v="3"/>
    <x v="18"/>
    <d v="2022-10-28T00:00:00"/>
    <x v="3"/>
  </r>
  <r>
    <n v="201597"/>
    <s v="JIN D DE 16 (ESC. PRIM. Nº 22 DE 16)"/>
    <n v="13"/>
    <s v="16"/>
    <x v="3"/>
    <d v="2022-10-28T00:00:00"/>
    <x v="2"/>
  </r>
  <r>
    <n v="200337"/>
    <s v="ESC. PARA NIÑOS, NIÑAS Y JOVENES CON PLURIDISCAPACIDAD Nº 26 DR. JORGE GARBER DE 09"/>
    <n v="26"/>
    <s v="9"/>
    <x v="13"/>
    <d v="2022-10-27T00:00:00"/>
    <x v="4"/>
  </r>
  <r>
    <n v="200901"/>
    <s v="JII Nº 02 JORGE COLL DE 08"/>
    <n v="4"/>
    <s v="8"/>
    <x v="2"/>
    <d v="2022-10-27T00:00:00"/>
    <x v="2"/>
  </r>
  <r>
    <n v="201402"/>
    <s v="GENERAL BELGRANO"/>
    <n v="23"/>
    <s v="7"/>
    <x v="2"/>
    <d v="2022-10-27T00:00:00"/>
    <x v="2"/>
  </r>
  <r>
    <n v="200056"/>
    <s v="FRANCISCO DE GURRUCHAGA"/>
    <n v="10"/>
    <s v="6"/>
    <x v="24"/>
    <d v="2022-10-26T00:00:00"/>
    <x v="3"/>
  </r>
  <r>
    <n v="200290"/>
    <s v="JIN B DE 03 (ESC. PRIM. Nº 23 DE 3)"/>
    <n v="9"/>
    <s v="3"/>
    <x v="24"/>
    <d v="2022-10-26T00:00:00"/>
    <x v="3"/>
  </r>
  <r>
    <n v="200461"/>
    <s v="CORONEL BRANDSEN"/>
    <n v="4"/>
    <s v="10"/>
    <x v="25"/>
    <d v="2022-10-26T00:00:00"/>
    <x v="1"/>
  </r>
  <r>
    <n v="200506"/>
    <s v="ESC. TEC. Nº 11 MANUEL BELGRANO DE 06"/>
    <n v="11"/>
    <s v="6"/>
    <x v="24"/>
    <d v="2022-10-26T00:00:00"/>
    <x v="3"/>
  </r>
  <r>
    <n v="200566"/>
    <s v="IGNACIO FERMIN RODRIGUEZ"/>
    <n v="22"/>
    <s v="19"/>
    <x v="1"/>
    <d v="2022-10-26T00:00:00"/>
    <x v="1"/>
  </r>
  <r>
    <n v="200580"/>
    <s v="JIN B DE 01 (ESC. PRIM. Nº 14 DE 1)"/>
    <n v="14"/>
    <s v="1"/>
    <x v="22"/>
    <d v="2022-10-26T00:00:00"/>
    <x v="3"/>
  </r>
  <r>
    <n v="200887"/>
    <s v="PROVINCIA DE MENDOZA"/>
    <n v="15"/>
    <s v="14"/>
    <x v="26"/>
    <d v="2022-10-26T00:00:00"/>
    <x v="4"/>
  </r>
  <r>
    <n v="201148"/>
    <s v="GENERAL VIAMONTE"/>
    <n v="23"/>
    <s v="3"/>
    <x v="24"/>
    <d v="2022-10-26T00:00:00"/>
    <x v="3"/>
  </r>
  <r>
    <n v="201245"/>
    <s v="COLEGIO Nº 07 JUAN MARTIN DE PUEYRREDON DE 03"/>
    <n v="7"/>
    <s v="3"/>
    <x v="27"/>
    <d v="2022-10-26T00:00:00"/>
    <x v="3"/>
  </r>
  <r>
    <n v="202402"/>
    <s v="JII Nº 07 JARDINCITO DE CHICAGO KARINA RAINONE DE 20"/>
    <n v="7"/>
    <s v="20"/>
    <x v="12"/>
    <d v="2022-10-26T00:00:00"/>
    <x v="3"/>
  </r>
  <r>
    <n v="203007"/>
    <s v="ESC.INF. Nº11 DE 04"/>
    <n v="11"/>
    <s v="4"/>
    <x v="11"/>
    <d v="2022-10-26T00:00:00"/>
    <x v="1"/>
  </r>
  <r>
    <n v="203063"/>
    <s v="JII Nº 9 DE 20"/>
    <n v="9"/>
    <s v="20"/>
    <x v="12"/>
    <d v="2022-10-26T00:00:00"/>
    <x v="3"/>
  </r>
  <r>
    <n v="203075"/>
    <s v="ESC. TEC. Nº 20"/>
    <n v="20"/>
    <s v="20"/>
    <x v="12"/>
    <d v="2022-10-26T00:00:00"/>
    <x v="3"/>
  </r>
  <r>
    <n v="203130"/>
    <s v="JII Nº 13 DE 01"/>
    <n v="13"/>
    <s v="1"/>
    <x v="28"/>
    <d v="2022-10-26T00:00:00"/>
    <x v="3"/>
  </r>
  <r>
    <n v="200818"/>
    <s v="PAUL GROUSSAC"/>
    <n v="5"/>
    <s v="6"/>
    <x v="22"/>
    <d v="2022-10-25T00:00:00"/>
    <x v="3"/>
  </r>
  <r>
    <n v="200864"/>
    <s v="REPUBLICA DEL PARAGUAY"/>
    <n v="12"/>
    <s v="6"/>
    <x v="22"/>
    <d v="2022-10-25T00:00:00"/>
    <x v="3"/>
  </r>
  <r>
    <n v="202210"/>
    <s v="JII Nº 06 DE 21"/>
    <n v="6"/>
    <s v="21"/>
    <x v="29"/>
    <d v="2022-10-24T00:00:00"/>
    <x v="5"/>
  </r>
  <r>
    <n v="200972"/>
    <s v="MANUEL SOLA"/>
    <n v="3"/>
    <s v="2"/>
    <x v="2"/>
    <d v="2022-10-21T00:00:00"/>
    <x v="2"/>
  </r>
  <r>
    <n v="201600"/>
    <s v="OLEGARIO V ANDRADE"/>
    <n v="7"/>
    <s v="6"/>
    <x v="30"/>
    <d v="2022-10-20T00:00:00"/>
    <x v="3"/>
  </r>
  <r>
    <n v="200441"/>
    <s v="ENRIQUE BANCHS"/>
    <n v="94"/>
    <s v="6"/>
    <x v="7"/>
    <d v="2022-10-19T00:00:00"/>
    <x v="1"/>
  </r>
  <r>
    <n v="200829"/>
    <s v="HIPOLITO BOUCHARD"/>
    <n v="22"/>
    <s v="11"/>
    <x v="3"/>
    <d v="2022-10-19T00:00:00"/>
    <x v="2"/>
  </r>
  <r>
    <n v="200884"/>
    <s v="CHACABUCO"/>
    <n v="1"/>
    <s v="8"/>
    <x v="3"/>
    <d v="2022-10-19T00:00:00"/>
    <x v="2"/>
  </r>
  <r>
    <n v="201029"/>
    <s v="JII Nº 01 CIUDAD DE BUENOS AIRES DE 08"/>
    <n v="1"/>
    <s v="8"/>
    <x v="3"/>
    <d v="2022-10-19T00:00:00"/>
    <x v="2"/>
  </r>
  <r>
    <n v="201347"/>
    <s v="ELOY FERNANDEZ ALONSO"/>
    <n v="20"/>
    <s v="8"/>
    <x v="2"/>
    <d v="2022-10-19T00:00:00"/>
    <x v="2"/>
  </r>
  <r>
    <n v="200139"/>
    <s v="JUAN B. PEÑA"/>
    <n v="5"/>
    <s v="7"/>
    <x v="10"/>
    <d v="2022-10-18T00:00:00"/>
    <x v="2"/>
  </r>
  <r>
    <n v="200220"/>
    <s v="JIN A DE 12 (ESC. PRIM. Nº 04 DE 12)"/>
    <n v="5"/>
    <s v="12"/>
    <x v="10"/>
    <d v="2022-10-18T00:00:00"/>
    <x v="2"/>
  </r>
  <r>
    <n v="200400"/>
    <s v="MUSEO DE BELLAS ARTES GRAL URQUIZA"/>
    <n v="1"/>
    <s v="12"/>
    <x v="10"/>
    <d v="2022-10-18T00:00:00"/>
    <x v="2"/>
  </r>
  <r>
    <n v="200419"/>
    <s v="FLORENCIO VARELA"/>
    <n v="2"/>
    <s v="12"/>
    <x v="10"/>
    <d v="2022-10-18T00:00:00"/>
    <x v="2"/>
  </r>
  <r>
    <n v="201039"/>
    <s v="ESC. PARA NIÑOS,NIÑAS, JOVENES Y ADULTOS CON DISCAPACIDAD MENTAL Y FORMACIÓN INTEGRAL Nº 4 DR. RAFAEL LUIS ARCONE DE 9"/>
    <n v="4"/>
    <s v="9"/>
    <x v="31"/>
    <d v="2022-10-18T00:00:00"/>
    <x v="4"/>
  </r>
  <r>
    <n v="201193"/>
    <s v="EI Nº 04 HTAL. DE AGUDOS PARMENIO PIÑERO DE 11"/>
    <n v="4"/>
    <s v="11"/>
    <x v="10"/>
    <d v="2022-10-18T00:00:00"/>
    <x v="2"/>
  </r>
  <r>
    <n v="201202"/>
    <s v="LEANDRO N. ALEM"/>
    <n v="19"/>
    <s v="12"/>
    <x v="10"/>
    <d v="2022-10-18T00:00:00"/>
    <x v="2"/>
  </r>
  <r>
    <n v="200160"/>
    <s v="REPUBLICA DEL ECUADOR"/>
    <n v="10"/>
    <s v="14"/>
    <x v="26"/>
    <d v="2022-10-17T00:00:00"/>
    <x v="4"/>
  </r>
  <r>
    <n v="200196"/>
    <s v="EMILIO GIMENEZ ZAPIOLA"/>
    <n v="6"/>
    <s v="12"/>
    <x v="32"/>
    <d v="2022-10-17T00:00:00"/>
    <x v="0"/>
  </r>
  <r>
    <n v="200417"/>
    <s v="PADRE CASTAÑEDA"/>
    <n v="24"/>
    <s v="12"/>
    <x v="32"/>
    <d v="2022-10-17T00:00:00"/>
    <x v="0"/>
  </r>
  <r>
    <n v="200582"/>
    <s v="PROVINCIA DEL NEUQUEN"/>
    <n v="13"/>
    <s v="14"/>
    <x v="26"/>
    <d v="2022-10-17T00:00:00"/>
    <x v="4"/>
  </r>
  <r>
    <n v="200745"/>
    <s v="REPUBLICA DE PORTUGAL"/>
    <n v="23"/>
    <s v="18"/>
    <x v="32"/>
    <d v="2022-10-17T00:00:00"/>
    <x v="0"/>
  </r>
  <r>
    <n v="200750"/>
    <s v="ESC. PARA NIÑOS,NIÑAS, JOVENES Y ADULTOS CON DISCAPACIDAD MENTAL Y FORMACIÓN INTEGRAL Nº 6 CLELIA AMELIA C.SESSA DE 18"/>
    <n v="6"/>
    <s v="18"/>
    <x v="32"/>
    <d v="2022-10-17T00:00:00"/>
    <x v="0"/>
  </r>
  <r>
    <n v="200932"/>
    <s v="DE LA INDEPENDENCIA ARGENTINA"/>
    <n v="1"/>
    <s v="20"/>
    <x v="21"/>
    <d v="2022-10-17T00:00:00"/>
    <x v="3"/>
  </r>
  <r>
    <n v="200961"/>
    <s v="LICENCIADO DON MAURO FERNANDEZ"/>
    <n v="9"/>
    <s v="12"/>
    <x v="32"/>
    <d v="2022-10-17T00:00:00"/>
    <x v="0"/>
  </r>
  <r>
    <n v="201599"/>
    <s v="CENS Nº 56 DE 12"/>
    <n v="56"/>
    <s v="12"/>
    <x v="32"/>
    <d v="2022-10-17T00:00:00"/>
    <x v="0"/>
  </r>
  <r>
    <n v="201616"/>
    <s v="COLEGIO Nº 18 DR ALBERTO LARROQUE DE 18"/>
    <n v="18"/>
    <s v="18"/>
    <x v="32"/>
    <d v="2022-10-17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7">
  <r>
    <n v="200002"/>
    <s v="CARLOS R. VIGNALE"/>
    <n v="2"/>
    <s v="4"/>
    <x v="0"/>
    <d v="2022-11-02T00:00:00"/>
    <x v="0"/>
  </r>
  <r>
    <n v="200042"/>
    <s v="AERONAUTICA ARGENTINA"/>
    <n v="7"/>
    <s v="19"/>
    <x v="1"/>
    <d v="2022-11-04T00:00:00"/>
    <x v="0"/>
  </r>
  <r>
    <n v="200044"/>
    <s v="JII Nº 01 DE 19"/>
    <n v="1"/>
    <s v="19"/>
    <x v="2"/>
    <d v="2022-11-02T00:00:00"/>
    <x v="1"/>
  </r>
  <r>
    <n v="200052"/>
    <s v="ESCUELA INTEGRAL INTERDISCIPLINARIA Nº 14 DE 14"/>
    <n v="14"/>
    <s v="14"/>
    <x v="3"/>
    <d v="2022-10-31T00:00:00"/>
    <x v="2"/>
  </r>
  <r>
    <n v="200056"/>
    <s v="FRANCISCO DE GURRUCHAGA"/>
    <n v="10"/>
    <s v="6"/>
    <x v="4"/>
    <d v="2022-10-26T00:00:00"/>
    <x v="3"/>
  </r>
  <r>
    <n v="200057"/>
    <s v="ESCUELA INTEGRAL INTERDISCIPLINARIA Nº 06 DE 06"/>
    <n v="6"/>
    <s v="6"/>
    <x v="5"/>
    <d v="2022-11-07T00:00:00"/>
    <x v="0"/>
  </r>
  <r>
    <n v="200097"/>
    <s v="JIC Nº 04 DE 18"/>
    <n v="4"/>
    <s v="18"/>
    <x v="6"/>
    <d v="2022-10-31T00:00:00"/>
    <x v="4"/>
  </r>
  <r>
    <n v="200103"/>
    <s v="HOMERO MANZI"/>
    <n v="9"/>
    <s v="13"/>
    <x v="7"/>
    <d v="2022-11-09T00:00:00"/>
    <x v="5"/>
  </r>
  <r>
    <n v="200117"/>
    <s v="JII Nº 01 DE 11"/>
    <n v="1"/>
    <s v="11"/>
    <x v="2"/>
    <d v="2022-11-02T00:00:00"/>
    <x v="1"/>
  </r>
  <r>
    <n v="200139"/>
    <s v="JUAN B. PEÑA"/>
    <n v="5"/>
    <s v="7"/>
    <x v="8"/>
    <d v="2022-10-18T00:00:00"/>
    <x v="1"/>
  </r>
  <r>
    <n v="200152"/>
    <s v="ESC.DE EDUC.MEDIA Nº1FEDERICO GARCIA LORCA DE14"/>
    <n v="1"/>
    <s v="14"/>
    <x v="3"/>
    <d v="2022-10-31T00:00:00"/>
    <x v="2"/>
  </r>
  <r>
    <n v="200160"/>
    <s v="REPUBLICA DEL ECUADOR"/>
    <n v="10"/>
    <s v="14"/>
    <x v="9"/>
    <d v="2022-10-17T00:00:00"/>
    <x v="2"/>
  </r>
  <r>
    <n v="200177"/>
    <s v="JIN D DE 12 (ESC. PRIM. Nº 03 DE 12)"/>
    <n v="24"/>
    <s v="12"/>
    <x v="10"/>
    <d v="2022-11-07T00:00:00"/>
    <x v="4"/>
  </r>
  <r>
    <n v="200196"/>
    <s v="EMILIO GIMENEZ ZAPIOLA"/>
    <n v="6"/>
    <s v="12"/>
    <x v="11"/>
    <d v="2022-10-17T00:00:00"/>
    <x v="4"/>
  </r>
  <r>
    <n v="200219"/>
    <s v="JORGE NEWBERY"/>
    <n v="7"/>
    <s v="12"/>
    <x v="12"/>
    <d v="2022-11-09T00:00:00"/>
    <x v="5"/>
  </r>
  <r>
    <n v="200220"/>
    <s v="JIN A DE 12 (ESC. PRIM. Nº 04 DE 12)"/>
    <n v="5"/>
    <s v="12"/>
    <x v="8"/>
    <d v="2022-10-18T00:00:00"/>
    <x v="1"/>
  </r>
  <r>
    <n v="200221"/>
    <s v="AUSTRALIA"/>
    <n v="2"/>
    <s v="9"/>
    <x v="13"/>
    <d v="2022-11-01T00:00:00"/>
    <x v="2"/>
  </r>
  <r>
    <n v="200237"/>
    <s v="REPUBLICA DE TURQUIA"/>
    <n v="25"/>
    <s v="10"/>
    <x v="14"/>
    <d v="2022-11-03T00:00:00"/>
    <x v="1"/>
  </r>
  <r>
    <n v="200290"/>
    <s v="JIN B DE 03 (ESC. PRIM. Nº 23 DE 3)"/>
    <n v="9"/>
    <s v="3"/>
    <x v="4"/>
    <d v="2022-10-26T00:00:00"/>
    <x v="3"/>
  </r>
  <r>
    <n v="200302"/>
    <s v="CNEL CARLOS TOMAS SOURIGUES"/>
    <n v="15"/>
    <s v="12"/>
    <x v="8"/>
    <d v="2022-11-02T00:00:00"/>
    <x v="1"/>
  </r>
  <r>
    <n v="200325"/>
    <s v="DOMINGUITO"/>
    <n v="9"/>
    <s v="15"/>
    <x v="14"/>
    <d v="2022-11-08T00:00:00"/>
    <x v="1"/>
  </r>
  <r>
    <n v="200336"/>
    <s v="JIN C DE 09 (ESC. PRIM. Nº 20 DE 09)"/>
    <n v="20"/>
    <s v="9"/>
    <x v="15"/>
    <d v="2022-10-31T00:00:00"/>
    <x v="2"/>
  </r>
  <r>
    <n v="200337"/>
    <s v="ESC. PARA NIÑOS, NIÑAS Y JOVENES CON PLURIDISCAPACIDAD Nº 26 DR. JORGE GARBER DE 09"/>
    <n v="26"/>
    <s v="9"/>
    <x v="15"/>
    <d v="2022-10-27T00:00:00"/>
    <x v="2"/>
  </r>
  <r>
    <n v="200349"/>
    <s v="BELISARIO ROLDAN"/>
    <n v="23"/>
    <s v="16"/>
    <x v="16"/>
    <d v="2022-10-28T00:00:00"/>
    <x v="1"/>
  </r>
  <r>
    <n v="200352"/>
    <s v="ENRIQUE DE VEDIA"/>
    <n v="5"/>
    <s v="14"/>
    <x v="3"/>
    <d v="2022-10-31T00:00:00"/>
    <x v="2"/>
  </r>
  <r>
    <n v="200362"/>
    <s v="PONCIANO VIVANCO"/>
    <n v="11"/>
    <s v="13"/>
    <x v="7"/>
    <d v="2022-11-09T00:00:00"/>
    <x v="5"/>
  </r>
  <r>
    <n v="200363"/>
    <s v="REPUBLICA DE NICARAGUA"/>
    <n v="22"/>
    <s v="16"/>
    <x v="16"/>
    <d v="2022-10-28T00:00:00"/>
    <x v="1"/>
  </r>
  <r>
    <n v="200386"/>
    <s v="PROVINCIA DE JUJUY"/>
    <n v="11"/>
    <s v="2"/>
    <x v="17"/>
    <d v="2022-11-04T00:00:00"/>
    <x v="1"/>
  </r>
  <r>
    <n v="200400"/>
    <s v="MUSEO DE BELLAS ARTES GRAL URQUIZA"/>
    <n v="1"/>
    <s v="12"/>
    <x v="8"/>
    <d v="2022-11-09T00:00:00"/>
    <x v="1"/>
  </r>
  <r>
    <n v="200413"/>
    <s v="ERNESTO A. BAVIO"/>
    <n v="16"/>
    <s v="12"/>
    <x v="18"/>
    <d v="2022-11-01T00:00:00"/>
    <x v="4"/>
  </r>
  <r>
    <n v="200417"/>
    <s v="PADRE CASTAÑEDA"/>
    <n v="24"/>
    <s v="12"/>
    <x v="11"/>
    <d v="2022-10-17T00:00:00"/>
    <x v="4"/>
  </r>
  <r>
    <n v="200419"/>
    <s v="FLORENCIO VARELA"/>
    <n v="2"/>
    <s v="12"/>
    <x v="8"/>
    <d v="2022-11-09T00:00:00"/>
    <x v="1"/>
  </r>
  <r>
    <n v="200441"/>
    <s v="ENRIQUE BANCHS"/>
    <n v="94"/>
    <s v="6"/>
    <x v="19"/>
    <d v="2022-10-19T00:00:00"/>
    <x v="0"/>
  </r>
  <r>
    <n v="200442"/>
    <s v="JIC Nº 05 DE 06"/>
    <n v="5"/>
    <s v="6"/>
    <x v="20"/>
    <d v="2022-11-02T00:00:00"/>
    <x v="0"/>
  </r>
  <r>
    <n v="200461"/>
    <s v="CORONEL BRANDSEN"/>
    <n v="4"/>
    <s v="10"/>
    <x v="21"/>
    <d v="2022-10-26T00:00:00"/>
    <x v="0"/>
  </r>
  <r>
    <n v="200485"/>
    <s v="MIGUEL DE AZCUENAGA"/>
    <n v="26"/>
    <s v="5"/>
    <x v="22"/>
    <d v="2022-11-01T00:00:00"/>
    <x v="0"/>
  </r>
  <r>
    <n v="200504"/>
    <s v="HIPOLITO YRIGOYEN"/>
    <n v="26"/>
    <s v="4"/>
    <x v="23"/>
    <d v="2022-11-09T00:00:00"/>
    <x v="3"/>
  </r>
  <r>
    <n v="200506"/>
    <s v="ESC. TEC. Nº 11 MANUEL BELGRANO DE 06"/>
    <n v="11"/>
    <s v="6"/>
    <x v="4"/>
    <d v="2022-10-26T00:00:00"/>
    <x v="3"/>
  </r>
  <r>
    <n v="200514"/>
    <s v="ARISTOBULO DEL VALLE"/>
    <n v="7"/>
    <s v="20"/>
    <x v="24"/>
    <d v="2022-10-31T00:00:00"/>
    <x v="3"/>
  </r>
  <r>
    <n v="200519"/>
    <s v="RUBEN DARIO"/>
    <n v="1"/>
    <s v="14"/>
    <x v="3"/>
    <d v="2022-10-31T00:00:00"/>
    <x v="2"/>
  </r>
  <r>
    <n v="200520"/>
    <s v="CARLOS DELLA PENNA"/>
    <n v="8"/>
    <s v="4"/>
    <x v="25"/>
    <d v="2022-10-31T00:00:00"/>
    <x v="0"/>
  </r>
  <r>
    <n v="200528"/>
    <s v="HIPOLITO VIEYTES"/>
    <n v="21"/>
    <s v="4"/>
    <x v="26"/>
    <d v="2022-11-08T00:00:00"/>
    <x v="3"/>
  </r>
  <r>
    <n v="200540"/>
    <s v="ALMIRANTE GUILLERMO BROWN"/>
    <n v="1"/>
    <s v="4"/>
    <x v="5"/>
    <d v="2022-11-08T00:00:00"/>
    <x v="0"/>
  </r>
  <r>
    <n v="200558"/>
    <s v="PABLO A. PIZZURNO"/>
    <n v="19"/>
    <s v="10"/>
    <x v="27"/>
    <d v="2022-11-08T00:00:00"/>
    <x v="0"/>
  </r>
  <r>
    <n v="200559"/>
    <s v="EI Nº 06 MADRE EUFRASIA IACONIS DE 10"/>
    <n v="6"/>
    <s v="10"/>
    <x v="28"/>
    <d v="2022-11-07T00:00:00"/>
    <x v="0"/>
  </r>
  <r>
    <n v="200566"/>
    <s v="IGNACIO FERMIN RODRIGUEZ"/>
    <n v="22"/>
    <s v="19"/>
    <x v="1"/>
    <d v="2022-10-26T00:00:00"/>
    <x v="0"/>
  </r>
  <r>
    <n v="200578"/>
    <s v="CORNELIO SAAVEDRA"/>
    <n v="14"/>
    <s v="1"/>
    <x v="29"/>
    <d v="2022-10-31T00:00:00"/>
    <x v="3"/>
  </r>
  <r>
    <n v="200580"/>
    <s v="JIN B DE 01 (ESC. PRIM. Nº 14 DE 1)"/>
    <n v="14"/>
    <s v="1"/>
    <x v="29"/>
    <d v="2022-10-26T00:00:00"/>
    <x v="3"/>
  </r>
  <r>
    <n v="200581"/>
    <s v="ALFREDO RODOLFO BUFANO"/>
    <n v="23"/>
    <s v="14"/>
    <x v="3"/>
    <d v="2022-10-31T00:00:00"/>
    <x v="2"/>
  </r>
  <r>
    <n v="200582"/>
    <s v="PROVINCIA DEL NEUQUEN"/>
    <n v="13"/>
    <s v="14"/>
    <x v="9"/>
    <d v="2022-10-17T00:00:00"/>
    <x v="2"/>
  </r>
  <r>
    <n v="200583"/>
    <s v="ESC. TEC. Nº 01 INGENIERO OTTO KRAUSE DE 04"/>
    <n v="1"/>
    <s v="4"/>
    <x v="26"/>
    <d v="2022-11-10T00:00:00"/>
    <x v="3"/>
  </r>
  <r>
    <n v="200607"/>
    <s v="DR. GUILLERMO RAWSON"/>
    <n v="22"/>
    <s v="4"/>
    <x v="23"/>
    <d v="2022-11-09T00:00:00"/>
    <x v="3"/>
  </r>
  <r>
    <n v="200628"/>
    <s v="COLEGIO Nº 01 BERNARDINO RIVADAVIA DE  03"/>
    <n v="1"/>
    <s v="3"/>
    <x v="30"/>
    <d v="2022-11-01T00:00:00"/>
    <x v="3"/>
  </r>
  <r>
    <n v="200629"/>
    <s v="AGUSTIN ALVAREZ"/>
    <n v="5"/>
    <s v="3"/>
    <x v="30"/>
    <d v="2022-10-28T00:00:00"/>
    <x v="3"/>
  </r>
  <r>
    <n v="200694"/>
    <s v="PROVINCIA DE MISIONES"/>
    <n v="9"/>
    <s v="18"/>
    <x v="6"/>
    <d v="2022-10-31T00:00:00"/>
    <x v="4"/>
  </r>
  <r>
    <n v="200697"/>
    <s v="ESC. BILINGÁœE PARA NIÑOS,NIÑAS, JOVENES Y ADULTOS CON DISCAPACIDAD AUDITIVA Y FORMACIÓN INTEGRAL Nº 29 DR OSVALDO MAGNASCO DE 18"/>
    <n v="29"/>
    <s v="18"/>
    <x v="18"/>
    <d v="2022-11-01T00:00:00"/>
    <x v="4"/>
  </r>
  <r>
    <n v="200730"/>
    <s v="REPUBLICA DE CUBA"/>
    <n v="1"/>
    <s v="9"/>
    <x v="15"/>
    <d v="2022-10-31T00:00:00"/>
    <x v="2"/>
  </r>
  <r>
    <n v="200745"/>
    <s v="REPUBLICA DE PORTUGAL"/>
    <n v="23"/>
    <s v="18"/>
    <x v="11"/>
    <d v="2022-10-17T00:00:00"/>
    <x v="4"/>
  </r>
  <r>
    <n v="200750"/>
    <s v="ESC. PARA NIÑOS,NIÑAS, JOVENES Y ADULTOS CON DISCAPACIDAD MENTAL Y FORMACIÓN INTEGRAL Nº 6 CLELIA AMELIA C.SESSA DE 18"/>
    <n v="6"/>
    <s v="18"/>
    <x v="11"/>
    <d v="2022-10-17T00:00:00"/>
    <x v="4"/>
  </r>
  <r>
    <n v="200751"/>
    <s v="TTE GRAL LUIS MARIA CAMPOS"/>
    <n v="17"/>
    <s v="18"/>
    <x v="6"/>
    <d v="2022-10-31T00:00:00"/>
    <x v="4"/>
  </r>
  <r>
    <n v="200793"/>
    <s v="ESCUELA INTEGRAL INTERDISCIPLINARIA Nº 04 DE 04"/>
    <n v="4"/>
    <s v="4"/>
    <x v="5"/>
    <d v="2022-11-08T00:00:00"/>
    <x v="0"/>
  </r>
  <r>
    <n v="200810"/>
    <s v="JII Nº 01 ALFREDO PALACIOS DE 09"/>
    <n v="1"/>
    <s v="9"/>
    <x v="15"/>
    <d v="2022-10-31T00:00:00"/>
    <x v="2"/>
  </r>
  <r>
    <n v="200813"/>
    <s v="MANUEL LAINEZ"/>
    <n v="10"/>
    <s v="9"/>
    <x v="15"/>
    <d v="2022-10-31T00:00:00"/>
    <x v="2"/>
  </r>
  <r>
    <n v="200816"/>
    <s v="EI Nº 06 DE 06 (HOSP. RAMOS MEJIA)"/>
    <n v="6"/>
    <s v="6"/>
    <x v="31"/>
    <d v="2022-11-08T00:00:00"/>
    <x v="3"/>
  </r>
  <r>
    <n v="200818"/>
    <s v="PAUL GROUSSAC"/>
    <n v="5"/>
    <s v="6"/>
    <x v="29"/>
    <d v="2022-10-25T00:00:00"/>
    <x v="3"/>
  </r>
  <r>
    <n v="200829"/>
    <s v="HIPOLITO BOUCHARD"/>
    <n v="22"/>
    <s v="11"/>
    <x v="16"/>
    <d v="2022-10-19T00:00:00"/>
    <x v="1"/>
  </r>
  <r>
    <n v="200831"/>
    <s v="TTE MANUEL FELIX ORIGONE"/>
    <n v="7"/>
    <s v="11"/>
    <x v="16"/>
    <d v="2022-11-04T00:00:00"/>
    <x v="1"/>
  </r>
  <r>
    <n v="200864"/>
    <s v="REPUBLICA DEL PARAGUAY"/>
    <n v="12"/>
    <s v="6"/>
    <x v="29"/>
    <d v="2022-10-25T00:00:00"/>
    <x v="3"/>
  </r>
  <r>
    <n v="200884"/>
    <s v="CHACABUCO"/>
    <n v="1"/>
    <s v="8"/>
    <x v="16"/>
    <d v="2022-10-19T00:00:00"/>
    <x v="1"/>
  </r>
  <r>
    <n v="200887"/>
    <s v="PROVINCIA DE MENDOZA"/>
    <n v="15"/>
    <s v="14"/>
    <x v="9"/>
    <d v="2022-10-26T00:00:00"/>
    <x v="2"/>
  </r>
  <r>
    <n v="200888"/>
    <s v="ESTEBAN DE LUCA"/>
    <n v="1"/>
    <s v="6"/>
    <x v="32"/>
    <d v="2022-11-07T00:00:00"/>
    <x v="3"/>
  </r>
  <r>
    <n v="200901"/>
    <s v="JII Nº 02 JORGE COLL DE 08"/>
    <n v="4"/>
    <s v="8"/>
    <x v="17"/>
    <d v="2022-10-27T00:00:00"/>
    <x v="1"/>
  </r>
  <r>
    <n v="200902"/>
    <s v="SAN JOSE DE CALASANZ"/>
    <n v="6"/>
    <s v="8"/>
    <x v="17"/>
    <d v="2022-11-10T00:00:00"/>
    <x v="1"/>
  </r>
  <r>
    <n v="200932"/>
    <s v="DE LA INDEPENDENCIA ARGENTINA"/>
    <n v="1"/>
    <s v="20"/>
    <x v="24"/>
    <d v="2022-10-17T00:00:00"/>
    <x v="3"/>
  </r>
  <r>
    <n v="200934"/>
    <s v="ALFONSINA STORNI"/>
    <n v="10"/>
    <s v="20"/>
    <x v="33"/>
    <d v="2022-11-02T00:00:00"/>
    <x v="3"/>
  </r>
  <r>
    <n v="200953"/>
    <s v="JIC Nº 07 EL JARDIN DE LAS GLICINAS DE 09"/>
    <n v="7"/>
    <s v="9"/>
    <x v="19"/>
    <d v="2022-11-08T00:00:00"/>
    <x v="0"/>
  </r>
  <r>
    <n v="200961"/>
    <s v="LICENCIADO DON MAURO FERNANDEZ"/>
    <n v="9"/>
    <s v="12"/>
    <x v="11"/>
    <d v="2022-10-17T00:00:00"/>
    <x v="4"/>
  </r>
  <r>
    <n v="200972"/>
    <s v="MANUEL SOLA"/>
    <n v="3"/>
    <s v="2"/>
    <x v="17"/>
    <d v="2022-10-21T00:00:00"/>
    <x v="1"/>
  </r>
  <r>
    <n v="200973"/>
    <s v="COLEGIO Nº 03 MARIANO MORENO DE 02"/>
    <n v="3"/>
    <s v="2"/>
    <x v="34"/>
    <d v="2022-11-09T00:00:00"/>
    <x v="1"/>
  </r>
  <r>
    <n v="201007"/>
    <s v="REPUBLICA DE EL SALVADOR"/>
    <n v="5"/>
    <s v="12"/>
    <x v="8"/>
    <d v="2022-11-02T00:00:00"/>
    <x v="1"/>
  </r>
  <r>
    <n v="201029"/>
    <s v="JII Nº 01 CIUDAD DE BUENOS AIRES DE 08"/>
    <n v="1"/>
    <s v="8"/>
    <x v="16"/>
    <d v="2022-10-19T00:00:00"/>
    <x v="1"/>
  </r>
  <r>
    <n v="201036"/>
    <s v="JUAN CRISOSTOMO LAFINUR"/>
    <n v="9"/>
    <s v="9"/>
    <x v="15"/>
    <d v="2022-10-31T00:00:00"/>
    <x v="2"/>
  </r>
  <r>
    <n v="201038"/>
    <s v="ESC. TEC. Nº 34 ING. ENRIQUE MARTIN HERMITTE DE 09"/>
    <n v="34"/>
    <s v="9"/>
    <x v="13"/>
    <d v="2022-11-01T00:00:00"/>
    <x v="2"/>
  </r>
  <r>
    <n v="201039"/>
    <s v="ESC. PARA NIÑOS,NIÑAS, JOVENES Y ADULTOS CON DISCAPACIDAD MENTAL Y FORMACIÓN INTEGRAL Nº 4 DR. RAFAEL LUIS ARCONE DE 9"/>
    <n v="4"/>
    <s v="9"/>
    <x v="35"/>
    <d v="2022-10-18T00:00:00"/>
    <x v="2"/>
  </r>
  <r>
    <n v="201041"/>
    <s v="COLEGIO Nº 04 NICOLAS AVELLANEDA DE 09"/>
    <n v="4"/>
    <s v="9"/>
    <x v="36"/>
    <d v="2022-10-31T00:00:00"/>
    <x v="2"/>
  </r>
  <r>
    <n v="201059"/>
    <s v="SAN JUAN BAUTISTA DE LA SALLE"/>
    <n v="18"/>
    <s v="19"/>
    <x v="7"/>
    <d v="2022-11-09T00:00:00"/>
    <x v="5"/>
  </r>
  <r>
    <n v="201148"/>
    <s v="GENERAL VIAMONTE"/>
    <n v="23"/>
    <s v="3"/>
    <x v="4"/>
    <d v="2022-10-26T00:00:00"/>
    <x v="3"/>
  </r>
  <r>
    <n v="201184"/>
    <s v="ESC.SUP.DE EDU. ARTISTICA EN ARTES VISUALES MANUEL BELGRANO"/>
    <n v="0"/>
    <s v="4"/>
    <x v="0"/>
    <d v="2022-11-02T00:00:00"/>
    <x v="0"/>
  </r>
  <r>
    <n v="201193"/>
    <s v="EI Nº 04 HTAL. DE AGUDOS PARMENIO PIÑERO DE 11"/>
    <n v="4"/>
    <s v="11"/>
    <x v="8"/>
    <d v="2022-10-18T00:00:00"/>
    <x v="1"/>
  </r>
  <r>
    <n v="201202"/>
    <s v="LEANDRO N. ALEM"/>
    <n v="38"/>
    <s v="12"/>
    <x v="8"/>
    <d v="2022-11-09T00:00:00"/>
    <x v="1"/>
  </r>
  <r>
    <n v="201211"/>
    <s v="JIN D DE 10 (ESC. PRIM. Nº 22 DE 10)"/>
    <n v="46"/>
    <s v="10"/>
    <x v="19"/>
    <d v="2022-11-02T00:00:00"/>
    <x v="0"/>
  </r>
  <r>
    <n v="201213"/>
    <s v="ALTE. RAMON GONZALEZ FERNANDEZ"/>
    <n v="8"/>
    <s v="10"/>
    <x v="27"/>
    <d v="2022-11-04T00:00:00"/>
    <x v="0"/>
  </r>
  <r>
    <n v="201237"/>
    <s v="VALENTIN GOMEZ"/>
    <n v="1"/>
    <s v="3"/>
    <x v="26"/>
    <d v="2022-11-08T00:00:00"/>
    <x v="3"/>
  </r>
  <r>
    <n v="201240"/>
    <s v="EUSTAQUIO CARDENAS"/>
    <n v="16"/>
    <s v="3"/>
    <x v="30"/>
    <d v="2022-11-01T00:00:00"/>
    <x v="3"/>
  </r>
  <r>
    <n v="201245"/>
    <s v="COLEGIO Nº 07 JUAN MARTIN DE PUEYRREDON DE 03"/>
    <n v="7"/>
    <s v="3"/>
    <x v="37"/>
    <d v="2022-10-26T00:00:00"/>
    <x v="3"/>
  </r>
  <r>
    <n v="201261"/>
    <s v="PRESIDENTE MITRE"/>
    <n v="16"/>
    <s v="2"/>
    <x v="38"/>
    <d v="2022-11-08T00:00:00"/>
    <x v="3"/>
  </r>
  <r>
    <n v="201291"/>
    <s v="DR. RAMON J. CARCANO"/>
    <n v="10"/>
    <s v="15"/>
    <x v="14"/>
    <d v="2022-11-09T00:00:00"/>
    <x v="1"/>
  </r>
  <r>
    <n v="201303"/>
    <s v="ESC. DE COM. Nº 22 GUSTAVO MARTINEZ ZUVIRIA DE 06"/>
    <n v="22"/>
    <s v="6"/>
    <x v="17"/>
    <d v="2022-11-09T00:00:00"/>
    <x v="1"/>
  </r>
  <r>
    <n v="201307"/>
    <s v="JIN C DE 20 (ESC. PRIM. Nº 16 DE 20)"/>
    <n v="20"/>
    <s v="20"/>
    <x v="33"/>
    <d v="2022-11-02T00:00:00"/>
    <x v="3"/>
  </r>
  <r>
    <n v="201330"/>
    <s v="CARLOS MARIA BIEDMA"/>
    <n v="20"/>
    <s v="9"/>
    <x v="15"/>
    <d v="2022-11-02T00:00:00"/>
    <x v="2"/>
  </r>
  <r>
    <n v="201347"/>
    <s v="ELOY FERNANDEZ ALONSO"/>
    <n v="20"/>
    <s v="8"/>
    <x v="17"/>
    <d v="2022-10-19T00:00:00"/>
    <x v="1"/>
  </r>
  <r>
    <n v="201402"/>
    <s v="GENERAL BELGRANO"/>
    <n v="23"/>
    <s v="7"/>
    <x v="17"/>
    <d v="2022-10-27T00:00:00"/>
    <x v="1"/>
  </r>
  <r>
    <n v="201497"/>
    <s v="DR. JUAN BALESTRA"/>
    <n v="17"/>
    <s v="10"/>
    <x v="27"/>
    <d v="2022-11-09T00:00:00"/>
    <x v="0"/>
  </r>
  <r>
    <n v="201510"/>
    <s v="CNEL. DE MARINA LEONARDO ROSALES"/>
    <n v="10"/>
    <s v="12"/>
    <x v="18"/>
    <d v="2022-11-01T00:00:00"/>
    <x v="4"/>
  </r>
  <r>
    <n v="201526"/>
    <s v="FLORENCIO BALCARCE"/>
    <n v="19"/>
    <s v="2"/>
    <x v="34"/>
    <d v="2022-11-09T00:00:00"/>
    <x v="1"/>
  </r>
  <r>
    <n v="201552"/>
    <s v="JII Nº 01 DE 12 RITA LATALLADA DE VICTORIA"/>
    <n v="1"/>
    <s v="12"/>
    <x v="10"/>
    <d v="2022-11-07T00:00:00"/>
    <x v="4"/>
  </r>
  <r>
    <n v="201572"/>
    <s v="JUAN ANGEL GOLFARINI"/>
    <n v="93"/>
    <s v="6"/>
    <x v="20"/>
    <d v="2022-11-02T00:00:00"/>
    <x v="0"/>
  </r>
  <r>
    <n v="201597"/>
    <s v="JIN D DE 16 (ESC. PRIM. Nº 22 DE 16)"/>
    <n v="13"/>
    <s v="16"/>
    <x v="16"/>
    <d v="2022-10-28T00:00:00"/>
    <x v="1"/>
  </r>
  <r>
    <n v="201599"/>
    <s v="CENS Nº 56 DE 12"/>
    <n v="56"/>
    <s v="12"/>
    <x v="11"/>
    <d v="2022-10-17T00:00:00"/>
    <x v="4"/>
  </r>
  <r>
    <n v="201600"/>
    <s v="OLEGARIO V ANDRADE"/>
    <n v="7"/>
    <s v="6"/>
    <x v="39"/>
    <d v="2022-10-20T00:00:00"/>
    <x v="3"/>
  </r>
  <r>
    <n v="201606"/>
    <s v="ESC. DE COM. Nº 36 ISAAC HALPERIN DE 03"/>
    <n v="36"/>
    <s v="3"/>
    <x v="30"/>
    <d v="2022-11-01T00:00:00"/>
    <x v="3"/>
  </r>
  <r>
    <n v="201616"/>
    <s v="COLEGIO Nº 18 DR ALBERTO LARROQUE DE 18"/>
    <n v="18"/>
    <s v="18"/>
    <x v="11"/>
    <d v="2022-10-17T00:00:00"/>
    <x v="4"/>
  </r>
  <r>
    <n v="201683"/>
    <s v="DR. PEDRO AVELINO TORRES"/>
    <n v="24"/>
    <s v="11"/>
    <x v="16"/>
    <d v="2022-11-04T00:00:00"/>
    <x v="1"/>
  </r>
  <r>
    <n v="201684"/>
    <s v="JII Nº 03 DE 11"/>
    <n v="3"/>
    <s v="11"/>
    <x v="16"/>
    <d v="2022-11-04T00:00:00"/>
    <x v="1"/>
  </r>
  <r>
    <n v="201782"/>
    <s v="JII Nº 09 DE 04"/>
    <n v="9"/>
    <s v="4"/>
    <x v="23"/>
    <d v="2022-11-09T00:00:00"/>
    <x v="3"/>
  </r>
  <r>
    <n v="201840"/>
    <s v="ANTONIO J. BUCICH"/>
    <n v="11"/>
    <s v="4"/>
    <x v="25"/>
    <d v="2022-11-09T00:00:00"/>
    <x v="0"/>
  </r>
  <r>
    <n v="201901"/>
    <s v="JM Nº 05 DE 12 HOSP. GRAL DE AGUDOS DR.T.ALVAREZ"/>
    <n v="5"/>
    <s v="12"/>
    <x v="8"/>
    <d v="2022-11-02T00:00:00"/>
    <x v="1"/>
  </r>
  <r>
    <n v="201914"/>
    <s v="ESC. PARA JOVENES Y ADULTOS CON DISCAPACIDAD VISUAL Y FORMACIÓN INTEGRAL Nº 37 FRANCISCO GATTI DE 03"/>
    <n v="37"/>
    <s v="3"/>
    <x v="23"/>
    <d v="2022-11-09T00:00:00"/>
    <x v="3"/>
  </r>
  <r>
    <n v="201942"/>
    <s v="ESCUELA DE MUSICA Nº 2 DE 18"/>
    <n v="2"/>
    <s v="18"/>
    <x v="18"/>
    <d v="2022-11-01T00:00:00"/>
    <x v="4"/>
  </r>
  <r>
    <n v="202203"/>
    <s v="JII Nº 08 DR. GENARO GIACOBINI DE 05"/>
    <n v="8"/>
    <s v="5"/>
    <x v="20"/>
    <d v="2022-10-31T00:00:00"/>
    <x v="0"/>
  </r>
  <r>
    <n v="202210"/>
    <s v="JII Nº 06 DE 21"/>
    <n v="6"/>
    <s v="21"/>
    <x v="40"/>
    <d v="2022-10-24T00:00:00"/>
    <x v="5"/>
  </r>
  <r>
    <n v="202272"/>
    <s v="EI Nº 06 J.F. SALABERRY  DE 20"/>
    <n v="6"/>
    <s v="20"/>
    <x v="33"/>
    <d v="2022-11-02T00:00:00"/>
    <x v="3"/>
  </r>
  <r>
    <n v="202402"/>
    <s v="JII Nº 07 JARDINCITO DE CHICAGO KARINA RAINONE DE 20"/>
    <n v="7"/>
    <s v="20"/>
    <x v="33"/>
    <d v="2022-10-26T00:00:00"/>
    <x v="3"/>
  </r>
  <r>
    <n v="202466"/>
    <s v="JARDIN MATERNAL Nº 09 DE 06"/>
    <n v="9"/>
    <s v="6"/>
    <x v="41"/>
    <d v="2022-11-03T00:00:00"/>
    <x v="1"/>
  </r>
  <r>
    <n v="202467"/>
    <s v="JII Nº10 FRANCISCO PASCASIO MORENO 10 DE 06"/>
    <n v="10"/>
    <s v="6"/>
    <x v="1"/>
    <d v="2022-11-04T00:00:00"/>
    <x v="0"/>
  </r>
  <r>
    <n v="202745"/>
    <s v="ESC. INF. Nº 07 CASA AMARILLA DE 04"/>
    <n v="7"/>
    <s v="4"/>
    <x v="25"/>
    <d v="2022-11-02T00:00:00"/>
    <x v="0"/>
  </r>
  <r>
    <n v="202814"/>
    <s v="ESCUELA INFANTIL Nº 08 DE 04"/>
    <n v="8"/>
    <s v="4"/>
    <x v="26"/>
    <d v="2022-11-08T00:00:00"/>
    <x v="3"/>
  </r>
  <r>
    <n v="202948"/>
    <s v="JARDIN MATERNAL Nº 06 DE 13"/>
    <n v="6"/>
    <s v="13"/>
    <x v="33"/>
    <d v="2022-11-02T00:00:00"/>
    <x v="3"/>
  </r>
  <r>
    <n v="202953"/>
    <s v="EI Nº 05 DE 02"/>
    <n v="5"/>
    <s v="2"/>
    <x v="38"/>
    <d v="2022-11-08T00:00:00"/>
    <x v="3"/>
  </r>
  <r>
    <n v="203007"/>
    <s v="ESC.INF. Nº11 DE 04"/>
    <n v="11"/>
    <s v="4"/>
    <x v="20"/>
    <d v="2022-10-26T00:00:00"/>
    <x v="0"/>
  </r>
  <r>
    <n v="203057"/>
    <s v="JARDIN MATERNAL Nº 12 DE 04"/>
    <n v="12"/>
    <s v="4"/>
    <x v="26"/>
    <d v="2022-11-08T00:00:00"/>
    <x v="3"/>
  </r>
  <r>
    <n v="203063"/>
    <s v="JII Nº 9 DE 20"/>
    <n v="9"/>
    <s v="20"/>
    <x v="33"/>
    <d v="2022-10-26T00:00:00"/>
    <x v="3"/>
  </r>
  <r>
    <n v="203075"/>
    <s v="ESC. TEC. Nº 20"/>
    <n v="20"/>
    <s v="20"/>
    <x v="33"/>
    <d v="2022-10-26T00:00:00"/>
    <x v="3"/>
  </r>
  <r>
    <n v="203093"/>
    <s v="ESC. PRIMARIA Nº 11 DE 01"/>
    <n v="11"/>
    <s v="1"/>
    <x v="42"/>
    <d v="2022-11-10T00:00:00"/>
    <x v="3"/>
  </r>
  <r>
    <n v="203116"/>
    <s v="JII Nº 16 DE 05"/>
    <n v="16"/>
    <s v="5"/>
    <x v="19"/>
    <d v="2022-11-03T00:00:00"/>
    <x v="0"/>
  </r>
  <r>
    <n v="203124"/>
    <s v="JII Nº 19 DE 05"/>
    <n v="19"/>
    <s v="5"/>
    <x v="19"/>
    <d v="2022-11-03T00:00:00"/>
    <x v="0"/>
  </r>
  <r>
    <n v="203130"/>
    <s v="JII Nº 13 DE 01"/>
    <n v="13"/>
    <s v="1"/>
    <x v="43"/>
    <d v="2022-10-26T00:00:0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0">
  <r>
    <n v="200050"/>
    <s v="DR. PEDRO MELITON LEDESMA"/>
    <n v="17"/>
    <s v="5"/>
    <x v="0"/>
    <d v="2022-11-10T00:00:00"/>
    <x v="0"/>
  </r>
  <r>
    <n v="200077"/>
    <s v="NIEVES ESCALADA DE OROMI"/>
    <n v="20"/>
    <s v="5"/>
    <x v="0"/>
    <d v="2022-11-10T00:00:00"/>
    <x v="0"/>
  </r>
  <r>
    <n v="200442"/>
    <s v="JIC Nº 05 DE 06"/>
    <n v="5"/>
    <s v="6"/>
    <x v="1"/>
    <d v="2022-11-10T00:00:00"/>
    <x v="0"/>
  </r>
  <r>
    <n v="200476"/>
    <s v="LORENZO ANADON"/>
    <n v="23"/>
    <s v="5"/>
    <x v="0"/>
    <d v="2022-11-10T00:00:00"/>
    <x v="0"/>
  </r>
  <r>
    <n v="200500"/>
    <s v="ESC. DE COM. Nº 07 MANUEL BELGRANO DE 10"/>
    <n v="7"/>
    <s v="10"/>
    <x v="2"/>
    <d v="2022-11-10T00:00:00"/>
    <x v="0"/>
  </r>
  <r>
    <n v="200583"/>
    <s v="ESC. TEC. Nº 01 INGENIERO OTTO KRAUSE DE 04"/>
    <n v="1"/>
    <s v="4"/>
    <x v="3"/>
    <d v="2022-11-10T00:00:00"/>
    <x v="1"/>
  </r>
  <r>
    <n v="200869"/>
    <s v="FAMILIA DE CABEZON"/>
    <n v="9"/>
    <s v="1"/>
    <x v="4"/>
    <d v="2022-11-10T00:00:00"/>
    <x v="1"/>
  </r>
  <r>
    <n v="200902"/>
    <s v="SAN JOSE DE CALASANZ"/>
    <n v="6"/>
    <s v="8"/>
    <x v="5"/>
    <d v="2022-11-10T00:00:00"/>
    <x v="2"/>
  </r>
  <r>
    <n v="201122"/>
    <s v="DE CATEDRAL AL NORTE JOSE M. ESTRADA"/>
    <n v="4"/>
    <s v="1"/>
    <x v="6"/>
    <d v="2022-11-10T00:00:00"/>
    <x v="1"/>
  </r>
  <r>
    <n v="201132"/>
    <s v="JIC Nº04 CINCO ESQUINAS DE 01"/>
    <n v="4"/>
    <s v="1"/>
    <x v="6"/>
    <d v="2022-11-10T00:00:00"/>
    <x v="1"/>
  </r>
  <r>
    <n v="201133"/>
    <s v="DOMINGO FAUSTINO SARMIENTO"/>
    <n v="2"/>
    <s v="1"/>
    <x v="6"/>
    <d v="2022-11-10T00:00:00"/>
    <x v="1"/>
  </r>
  <r>
    <n v="201232"/>
    <s v="ESC. TEC. Nº 19 ALEJANDRO VOLTA DE 01"/>
    <n v="19"/>
    <s v="1"/>
    <x v="7"/>
    <d v="2022-11-10T00:00:00"/>
    <x v="1"/>
  </r>
  <r>
    <n v="201448"/>
    <s v="ESC. TEC. Nº 30 NORBERTO PINERO DE 02"/>
    <n v="30"/>
    <s v="2"/>
    <x v="8"/>
    <d v="2022-11-10T00:00:00"/>
    <x v="2"/>
  </r>
  <r>
    <n v="201572"/>
    <s v="JUAN ANGEL GOLFARINI"/>
    <n v="93"/>
    <s v="6"/>
    <x v="1"/>
    <d v="2022-11-10T00:00:00"/>
    <x v="0"/>
  </r>
  <r>
    <n v="201618"/>
    <s v="JOSE ALFREDO FERREIRA"/>
    <n v="1"/>
    <s v="11"/>
    <x v="9"/>
    <d v="2022-11-10T00:00:00"/>
    <x v="3"/>
  </r>
  <r>
    <n v="201676"/>
    <s v="MAXIMIO SABA VICTORIA"/>
    <n v="2"/>
    <s v="11"/>
    <x v="9"/>
    <d v="2022-11-10T00:00:00"/>
    <x v="3"/>
  </r>
  <r>
    <n v="201677"/>
    <s v="ANGELA M DE CAVIGLIA"/>
    <n v="3"/>
    <s v="11"/>
    <x v="9"/>
    <d v="2022-11-10T00:00:00"/>
    <x v="3"/>
  </r>
  <r>
    <n v="202466"/>
    <s v="JARDIN MATERNAL Nº 09 DE 06"/>
    <n v="9"/>
    <s v="6"/>
    <x v="10"/>
    <d v="2022-11-10T00:00:00"/>
    <x v="2"/>
  </r>
  <r>
    <n v="203093"/>
    <s v="ESC. PRIMARIA Nº 11 DE 01"/>
    <n v="11"/>
    <s v="1"/>
    <x v="11"/>
    <d v="2022-11-10T00:00:00"/>
    <x v="1"/>
  </r>
  <r>
    <n v="200103"/>
    <s v="HOMERO MANZI"/>
    <n v="9"/>
    <s v="13"/>
    <x v="12"/>
    <d v="2022-11-09T00:00:00"/>
    <x v="4"/>
  </r>
  <r>
    <n v="200219"/>
    <s v="JORGE NEWBERY"/>
    <n v="7"/>
    <s v="12"/>
    <x v="13"/>
    <d v="2022-11-09T00:00:00"/>
    <x v="4"/>
  </r>
  <r>
    <n v="200362"/>
    <s v="PONCIANO VIVANCO"/>
    <n v="11"/>
    <s v="13"/>
    <x v="12"/>
    <d v="2022-11-09T00:00:00"/>
    <x v="4"/>
  </r>
  <r>
    <n v="200400"/>
    <s v="MUSEO DE BELLAS ARTES GRAL URQUIZA"/>
    <n v="1"/>
    <s v="12"/>
    <x v="14"/>
    <d v="2022-11-09T00:00:00"/>
    <x v="2"/>
  </r>
  <r>
    <n v="200419"/>
    <s v="FLORENCIO VARELA"/>
    <n v="2"/>
    <s v="12"/>
    <x v="14"/>
    <d v="2022-11-09T00:00:00"/>
    <x v="2"/>
  </r>
  <r>
    <n v="200504"/>
    <s v="HIPOLITO YRIGOYEN"/>
    <n v="26"/>
    <s v="4"/>
    <x v="15"/>
    <d v="2022-11-09T00:00:00"/>
    <x v="1"/>
  </r>
  <r>
    <n v="200607"/>
    <s v="DR. GUILLERMO RAWSON"/>
    <n v="22"/>
    <s v="4"/>
    <x v="15"/>
    <d v="2022-11-09T00:00:00"/>
    <x v="1"/>
  </r>
  <r>
    <n v="200973"/>
    <s v="COLEGIO Nº 03 MARIANO MORENO DE 02"/>
    <n v="3"/>
    <s v="2"/>
    <x v="8"/>
    <d v="2022-11-09T00:00:00"/>
    <x v="2"/>
  </r>
  <r>
    <n v="201059"/>
    <s v="SAN JUAN BAUTISTA DE LA SALLE"/>
    <n v="18"/>
    <s v="19"/>
    <x v="12"/>
    <d v="2022-11-09T00:00:00"/>
    <x v="4"/>
  </r>
  <r>
    <n v="201202"/>
    <s v="LEANDRO N. ALEM"/>
    <n v="38"/>
    <s v="12"/>
    <x v="14"/>
    <d v="2022-11-09T00:00:00"/>
    <x v="2"/>
  </r>
  <r>
    <n v="201291"/>
    <s v="DR. RAMON J. CARCANO"/>
    <n v="10"/>
    <s v="15"/>
    <x v="16"/>
    <d v="2022-11-09T00:00:00"/>
    <x v="2"/>
  </r>
  <r>
    <n v="201303"/>
    <s v="ESC. DE COM. Nº 22 GUSTAVO MARTINEZ ZUVIRIA DE 06"/>
    <n v="22"/>
    <s v="6"/>
    <x v="5"/>
    <d v="2022-11-09T00:00:00"/>
    <x v="2"/>
  </r>
  <r>
    <n v="201497"/>
    <s v="DR. JUAN BALESTRA"/>
    <n v="17"/>
    <s v="10"/>
    <x v="2"/>
    <d v="2022-11-09T00:00:00"/>
    <x v="0"/>
  </r>
  <r>
    <n v="201526"/>
    <s v="FLORENCIO BALCARCE"/>
    <n v="19"/>
    <s v="2"/>
    <x v="8"/>
    <d v="2022-11-09T00:00:00"/>
    <x v="2"/>
  </r>
  <r>
    <n v="201782"/>
    <s v="JII Nº 09 DE 04"/>
    <n v="9"/>
    <s v="4"/>
    <x v="15"/>
    <d v="2022-11-09T00:00:00"/>
    <x v="1"/>
  </r>
  <r>
    <n v="201840"/>
    <s v="ANTONIO J. BUCICH"/>
    <n v="11"/>
    <s v="4"/>
    <x v="0"/>
    <d v="2022-11-09T00:00:00"/>
    <x v="0"/>
  </r>
  <r>
    <n v="201914"/>
    <s v="ESC. PARA JOVENES Y ADULTOS CON DISCAPACIDAD VISUAL Y FORMACIÓN INTEGRAL Nº 37 FRANCISCO GATTI DE 03"/>
    <n v="37"/>
    <s v="3"/>
    <x v="15"/>
    <d v="2022-11-09T00:00:00"/>
    <x v="1"/>
  </r>
  <r>
    <n v="200325"/>
    <s v="DOMINGUITO"/>
    <n v="9"/>
    <s v="15"/>
    <x v="16"/>
    <d v="2022-11-08T00:00:00"/>
    <x v="2"/>
  </r>
  <r>
    <n v="200528"/>
    <s v="HIPOLITO VIEYTES"/>
    <n v="21"/>
    <s v="4"/>
    <x v="3"/>
    <d v="2022-11-08T00:00:00"/>
    <x v="1"/>
  </r>
  <r>
    <n v="200540"/>
    <s v="ALMIRANTE GUILLERMO BROWN"/>
    <n v="1"/>
    <s v="4"/>
    <x v="17"/>
    <d v="2022-11-08T00:00:00"/>
    <x v="0"/>
  </r>
  <r>
    <n v="200558"/>
    <s v="PABLO A. PIZZURNO"/>
    <n v="19"/>
    <s v="10"/>
    <x v="2"/>
    <d v="2022-11-08T00:00:00"/>
    <x v="0"/>
  </r>
  <r>
    <n v="200793"/>
    <s v="ESCUELA INTEGRAL INTERDISCIPLINARIA Nº 04 DE 04"/>
    <n v="4"/>
    <s v="4"/>
    <x v="17"/>
    <d v="2022-11-08T00:00:00"/>
    <x v="0"/>
  </r>
  <r>
    <n v="200816"/>
    <s v="EI Nº 06 DE 06 (HOSP. RAMOS MEJIA)"/>
    <n v="6"/>
    <s v="6"/>
    <x v="18"/>
    <d v="2022-11-08T00:00:00"/>
    <x v="1"/>
  </r>
  <r>
    <n v="200953"/>
    <s v="JIC Nº 07 EL JARDIN DE LAS GLICINAS DE 09"/>
    <n v="7"/>
    <s v="9"/>
    <x v="19"/>
    <d v="2022-11-08T00:00:00"/>
    <x v="0"/>
  </r>
  <r>
    <n v="201237"/>
    <s v="VALENTIN GOMEZ"/>
    <n v="1"/>
    <s v="3"/>
    <x v="3"/>
    <d v="2022-11-08T00:00:00"/>
    <x v="1"/>
  </r>
  <r>
    <n v="201261"/>
    <s v="PRESIDENTE MITRE"/>
    <n v="16"/>
    <s v="2"/>
    <x v="20"/>
    <d v="2022-11-08T00:00:00"/>
    <x v="1"/>
  </r>
  <r>
    <n v="202814"/>
    <s v="ESCUELA INFANTIL Nº 08 DE 04"/>
    <n v="8"/>
    <s v="4"/>
    <x v="3"/>
    <d v="2022-11-08T00:00:00"/>
    <x v="1"/>
  </r>
  <r>
    <n v="202953"/>
    <s v="EI Nº 05 DE 02"/>
    <n v="5"/>
    <s v="2"/>
    <x v="20"/>
    <d v="2022-11-08T00:00:00"/>
    <x v="1"/>
  </r>
  <r>
    <n v="203057"/>
    <s v="JARDIN MATERNAL Nº 12 DE 04"/>
    <n v="12"/>
    <s v="4"/>
    <x v="3"/>
    <d v="2022-11-08T00:00:00"/>
    <x v="1"/>
  </r>
  <r>
    <n v="200057"/>
    <s v="ESCUELA INTEGRAL INTERDISCIPLINARIA Nº 06 DE 06"/>
    <n v="6"/>
    <s v="6"/>
    <x v="17"/>
    <d v="2022-11-07T00:00:00"/>
    <x v="0"/>
  </r>
  <r>
    <n v="200177"/>
    <s v="JIN D DE 12 (ESC. PRIM. Nº 03 DE 12)"/>
    <n v="24"/>
    <s v="12"/>
    <x v="21"/>
    <d v="2022-11-07T00:00:00"/>
    <x v="3"/>
  </r>
  <r>
    <n v="200559"/>
    <s v="EI Nº 06 MADRE EUFRASIA IACONIS DE 10"/>
    <n v="6"/>
    <s v="10"/>
    <x v="22"/>
    <d v="2022-11-07T00:00:00"/>
    <x v="0"/>
  </r>
  <r>
    <n v="200888"/>
    <s v="ESTEBAN DE LUCA"/>
    <n v="1"/>
    <s v="6"/>
    <x v="23"/>
    <d v="2022-11-07T00:00:00"/>
    <x v="1"/>
  </r>
  <r>
    <n v="201552"/>
    <s v="JII Nº 01 DE 12 RITA LATALLADA DE VICTORIA"/>
    <n v="1"/>
    <s v="12"/>
    <x v="21"/>
    <d v="2022-11-07T00:00:00"/>
    <x v="3"/>
  </r>
  <r>
    <n v="200042"/>
    <s v="AERONAUTICA ARGENTINA"/>
    <n v="7"/>
    <s v="19"/>
    <x v="24"/>
    <d v="2022-11-04T00:00:00"/>
    <x v="0"/>
  </r>
  <r>
    <n v="200386"/>
    <s v="PROVINCIA DE JUJUY"/>
    <n v="11"/>
    <s v="2"/>
    <x v="5"/>
    <d v="2022-11-04T00:00:00"/>
    <x v="2"/>
  </r>
  <r>
    <n v="200831"/>
    <s v="TTE MANUEL FELIX ORIGONE"/>
    <n v="7"/>
    <s v="11"/>
    <x v="25"/>
    <d v="2022-11-04T00:00:00"/>
    <x v="2"/>
  </r>
  <r>
    <n v="201213"/>
    <s v="ALTE. RAMON GONZALEZ FERNANDEZ"/>
    <n v="8"/>
    <s v="10"/>
    <x v="2"/>
    <d v="2022-11-04T00:00:00"/>
    <x v="0"/>
  </r>
  <r>
    <n v="201683"/>
    <s v="DR. PEDRO AVELINO TORRES"/>
    <n v="24"/>
    <s v="11"/>
    <x v="25"/>
    <d v="2022-11-04T00:00:00"/>
    <x v="2"/>
  </r>
  <r>
    <n v="201684"/>
    <s v="JII Nº 03 DE 11"/>
    <n v="3"/>
    <s v="11"/>
    <x v="25"/>
    <d v="2022-11-04T00:00:00"/>
    <x v="2"/>
  </r>
  <r>
    <n v="202467"/>
    <s v="JII Nº10 FRANCISCO PASCASIO MORENO 10 DE 06"/>
    <n v="10"/>
    <s v="6"/>
    <x v="24"/>
    <d v="2022-11-04T00:00:00"/>
    <x v="0"/>
  </r>
  <r>
    <n v="200237"/>
    <s v="REPUBLICA DE TURQUIA"/>
    <n v="25"/>
    <s v="10"/>
    <x v="16"/>
    <d v="2022-11-03T00:00:00"/>
    <x v="2"/>
  </r>
  <r>
    <n v="203116"/>
    <s v="JII Nº 16 DE 05"/>
    <n v="16"/>
    <s v="5"/>
    <x v="19"/>
    <d v="2022-11-03T00:00:00"/>
    <x v="0"/>
  </r>
  <r>
    <n v="203124"/>
    <s v="JII Nº 19 DE 05"/>
    <n v="19"/>
    <s v="5"/>
    <x v="19"/>
    <d v="2022-11-03T00:00:00"/>
    <x v="0"/>
  </r>
  <r>
    <n v="200002"/>
    <s v="CARLOS R. VIGNALE"/>
    <n v="2"/>
    <s v="4"/>
    <x v="26"/>
    <d v="2022-11-02T00:00:00"/>
    <x v="0"/>
  </r>
  <r>
    <n v="200044"/>
    <s v="JII Nº 01 DE 19"/>
    <n v="1"/>
    <s v="19"/>
    <x v="27"/>
    <d v="2022-11-02T00:00:00"/>
    <x v="2"/>
  </r>
  <r>
    <n v="200117"/>
    <s v="JII Nº 01 DE 11"/>
    <n v="1"/>
    <s v="11"/>
    <x v="27"/>
    <d v="2022-11-02T00:00:00"/>
    <x v="2"/>
  </r>
  <r>
    <n v="200302"/>
    <s v="CNEL CARLOS TOMAS SOURIGUES"/>
    <n v="15"/>
    <s v="12"/>
    <x v="14"/>
    <d v="2022-11-02T00:00:00"/>
    <x v="2"/>
  </r>
  <r>
    <n v="200934"/>
    <s v="ALFONSINA STORNI"/>
    <n v="10"/>
    <s v="20"/>
    <x v="28"/>
    <d v="2022-11-02T00:00:00"/>
    <x v="1"/>
  </r>
  <r>
    <n v="201007"/>
    <s v="REPUBLICA DE EL SALVADOR"/>
    <n v="5"/>
    <s v="12"/>
    <x v="14"/>
    <d v="2022-11-02T00:00:00"/>
    <x v="2"/>
  </r>
  <r>
    <n v="201184"/>
    <s v="ESC.SUP.DE EDU. ARTISTICA EN ARTES VISUALES MANUEL BELGRANO"/>
    <n v="0"/>
    <s v="4"/>
    <x v="26"/>
    <d v="2022-11-02T00:00:00"/>
    <x v="0"/>
  </r>
  <r>
    <n v="201211"/>
    <s v="JIN D DE 10 (ESC. PRIM. Nº 22 DE 10)"/>
    <n v="46"/>
    <s v="10"/>
    <x v="19"/>
    <d v="2022-11-02T00:00:00"/>
    <x v="0"/>
  </r>
  <r>
    <n v="201307"/>
    <s v="JIN C DE 20 (ESC. PRIM. Nº 16 DE 20)"/>
    <n v="20"/>
    <s v="20"/>
    <x v="28"/>
    <d v="2022-11-02T00:00:00"/>
    <x v="1"/>
  </r>
  <r>
    <n v="201330"/>
    <s v="CARLOS MARIA BIEDMA"/>
    <n v="20"/>
    <s v="9"/>
    <x v="29"/>
    <d v="2022-11-02T00:00:00"/>
    <x v="5"/>
  </r>
  <r>
    <n v="201901"/>
    <s v="JM Nº 05 DE 12 HOSP. GRAL DE AGUDOS DR.T.ALVAREZ"/>
    <n v="5"/>
    <s v="12"/>
    <x v="14"/>
    <d v="2022-11-02T00:00:00"/>
    <x v="2"/>
  </r>
  <r>
    <n v="202272"/>
    <s v="EI Nº 06 J.F. SALABERRY  DE 20"/>
    <n v="6"/>
    <s v="20"/>
    <x v="28"/>
    <d v="2022-11-02T00:00:00"/>
    <x v="1"/>
  </r>
  <r>
    <n v="202745"/>
    <s v="ESC. INF. Nº 07 CASA AMARILLA DE 04"/>
    <n v="7"/>
    <s v="4"/>
    <x v="0"/>
    <d v="2022-11-02T00:00:00"/>
    <x v="0"/>
  </r>
  <r>
    <n v="202948"/>
    <s v="JARDIN MATERNAL Nº 06 DE 13"/>
    <n v="6"/>
    <s v="13"/>
    <x v="28"/>
    <d v="2022-11-02T00:00:00"/>
    <x v="1"/>
  </r>
  <r>
    <n v="200221"/>
    <s v="AUSTRALIA"/>
    <n v="2"/>
    <s v="9"/>
    <x v="30"/>
    <d v="2022-11-01T00:00:00"/>
    <x v="5"/>
  </r>
  <r>
    <n v="200413"/>
    <s v="ERNESTO A. BAVIO"/>
    <n v="16"/>
    <s v="12"/>
    <x v="31"/>
    <d v="2022-11-01T00:00:00"/>
    <x v="3"/>
  </r>
  <r>
    <n v="200485"/>
    <s v="MIGUEL DE AZCUENAGA"/>
    <n v="26"/>
    <s v="5"/>
    <x v="32"/>
    <d v="2022-11-01T00:00:00"/>
    <x v="0"/>
  </r>
  <r>
    <n v="200628"/>
    <s v="COLEGIO Nº 01 BERNARDINO RIVADAVIA DE  03"/>
    <n v="1"/>
    <s v="3"/>
    <x v="33"/>
    <d v="2022-11-01T00:00:00"/>
    <x v="1"/>
  </r>
  <r>
    <n v="200697"/>
    <s v="ESC. BILINGÁœE PARA NIÑOS,NIÑAS, JOVENES Y ADULTOS CON DISCAPACIDAD AUDITIVA Y FORMACIÓN INTEGRAL Nº 29 DR OSVALDO MAGNASCO DE 18"/>
    <n v="29"/>
    <s v="18"/>
    <x v="31"/>
    <d v="2022-11-01T00:00:00"/>
    <x v="3"/>
  </r>
  <r>
    <n v="201038"/>
    <s v="ESC. TEC. Nº 34 ING. ENRIQUE MARTIN HERMITTE DE 09"/>
    <n v="34"/>
    <s v="9"/>
    <x v="30"/>
    <d v="2022-11-01T00:00:00"/>
    <x v="5"/>
  </r>
  <r>
    <n v="201240"/>
    <s v="EUSTAQUIO CARDENAS"/>
    <n v="16"/>
    <s v="3"/>
    <x v="33"/>
    <d v="2022-11-01T00:00:00"/>
    <x v="1"/>
  </r>
  <r>
    <n v="201510"/>
    <s v="CNEL. DE MARINA LEONARDO ROSALES"/>
    <n v="10"/>
    <s v="12"/>
    <x v="31"/>
    <d v="2022-11-01T00:00:00"/>
    <x v="3"/>
  </r>
  <r>
    <n v="201606"/>
    <s v="ESC. DE COM. Nº 36 ISAAC HALPERIN DE 03"/>
    <n v="36"/>
    <s v="3"/>
    <x v="33"/>
    <d v="2022-11-01T00:00:00"/>
    <x v="1"/>
  </r>
  <r>
    <n v="201942"/>
    <s v="ESCUELA DE MUSICA Nº 2 DE 18"/>
    <n v="2"/>
    <s v="18"/>
    <x v="31"/>
    <d v="2022-11-01T00:00:00"/>
    <x v="3"/>
  </r>
  <r>
    <n v="200052"/>
    <s v="ESCUELA INTEGRAL INTERDISCIPLINARIA Nº 14 DE 14"/>
    <n v="14"/>
    <s v="14"/>
    <x v="34"/>
    <d v="2022-10-31T00:00:00"/>
    <x v="5"/>
  </r>
  <r>
    <n v="200097"/>
    <s v="JIC Nº 04 DE 18"/>
    <n v="4"/>
    <s v="18"/>
    <x v="9"/>
    <d v="2022-10-31T00:00:00"/>
    <x v="3"/>
  </r>
  <r>
    <n v="200152"/>
    <s v="ESC.DE EDUC.MEDIA Nº1FEDERICO GARCIA LORCA DE14"/>
    <n v="1"/>
    <s v="14"/>
    <x v="34"/>
    <d v="2022-10-31T00:00:00"/>
    <x v="5"/>
  </r>
  <r>
    <n v="200336"/>
    <s v="JIN C DE 09 (ESC. PRIM. Nº 20 DE 09)"/>
    <n v="20"/>
    <s v="9"/>
    <x v="29"/>
    <d v="2022-10-31T00:00:00"/>
    <x v="5"/>
  </r>
  <r>
    <n v="200352"/>
    <s v="ENRIQUE DE VEDIA"/>
    <n v="5"/>
    <s v="14"/>
    <x v="34"/>
    <d v="2022-10-31T00:00:00"/>
    <x v="5"/>
  </r>
  <r>
    <n v="200514"/>
    <s v="ARISTOBULO DEL VALLE"/>
    <n v="7"/>
    <s v="20"/>
    <x v="35"/>
    <d v="2022-10-31T00:00:00"/>
    <x v="1"/>
  </r>
  <r>
    <n v="200519"/>
    <s v="RUBEN DARIO"/>
    <n v="1"/>
    <s v="14"/>
    <x v="34"/>
    <d v="2022-10-31T00:00:00"/>
    <x v="5"/>
  </r>
  <r>
    <n v="200520"/>
    <s v="CARLOS DELLA PENNA"/>
    <n v="8"/>
    <s v="4"/>
    <x v="0"/>
    <d v="2022-10-31T00:00:00"/>
    <x v="0"/>
  </r>
  <r>
    <n v="200578"/>
    <s v="CORNELIO SAAVEDRA"/>
    <n v="14"/>
    <s v="1"/>
    <x v="36"/>
    <d v="2022-10-31T00:00:00"/>
    <x v="1"/>
  </r>
  <r>
    <n v="200581"/>
    <s v="ALFREDO RODOLFO BUFANO"/>
    <n v="23"/>
    <s v="14"/>
    <x v="34"/>
    <d v="2022-10-31T00:00:00"/>
    <x v="5"/>
  </r>
  <r>
    <n v="200694"/>
    <s v="PROVINCIA DE MISIONES"/>
    <n v="9"/>
    <s v="18"/>
    <x v="9"/>
    <d v="2022-10-31T00:00:00"/>
    <x v="3"/>
  </r>
  <r>
    <n v="200730"/>
    <s v="REPUBLICA DE CUBA"/>
    <n v="1"/>
    <s v="9"/>
    <x v="29"/>
    <d v="2022-10-31T00:00:00"/>
    <x v="5"/>
  </r>
  <r>
    <n v="200751"/>
    <s v="TTE GRAL LUIS MARIA CAMPOS"/>
    <n v="17"/>
    <s v="18"/>
    <x v="9"/>
    <d v="2022-10-31T00:00:00"/>
    <x v="3"/>
  </r>
  <r>
    <n v="200810"/>
    <s v="JII Nº 01 ALFREDO PALACIOS DE 09"/>
    <n v="1"/>
    <s v="9"/>
    <x v="29"/>
    <d v="2022-10-31T00:00:00"/>
    <x v="5"/>
  </r>
  <r>
    <n v="200813"/>
    <s v="MANUEL LAINEZ"/>
    <n v="10"/>
    <s v="9"/>
    <x v="29"/>
    <d v="2022-10-31T00:00:00"/>
    <x v="5"/>
  </r>
  <r>
    <n v="201036"/>
    <s v="JUAN CRISOSTOMO LAFINUR"/>
    <n v="9"/>
    <s v="9"/>
    <x v="29"/>
    <d v="2022-10-31T00:00:00"/>
    <x v="5"/>
  </r>
  <r>
    <n v="201041"/>
    <s v="COLEGIO Nº 04 NICOLAS AVELLANEDA DE 09"/>
    <n v="4"/>
    <s v="9"/>
    <x v="37"/>
    <d v="2022-10-31T00:00:00"/>
    <x v="5"/>
  </r>
  <r>
    <n v="202203"/>
    <s v="JII Nº 08 DR. GENARO GIACOBINI DE 05"/>
    <n v="8"/>
    <s v="5"/>
    <x v="1"/>
    <d v="2022-10-31T00:00:00"/>
    <x v="0"/>
  </r>
  <r>
    <n v="200349"/>
    <s v="BELISARIO ROLDAN"/>
    <n v="23"/>
    <s v="16"/>
    <x v="25"/>
    <d v="2022-10-28T00:00:00"/>
    <x v="2"/>
  </r>
  <r>
    <n v="200363"/>
    <s v="REPUBLICA DE NICARAGUA"/>
    <n v="22"/>
    <s v="16"/>
    <x v="25"/>
    <d v="2022-10-28T00:00:00"/>
    <x v="2"/>
  </r>
  <r>
    <n v="200629"/>
    <s v="AGUSTIN ALVAREZ"/>
    <n v="5"/>
    <s v="3"/>
    <x v="33"/>
    <d v="2022-10-28T00:00:00"/>
    <x v="1"/>
  </r>
  <r>
    <n v="201597"/>
    <s v="JIN D DE 16 (ESC. PRIM. Nº 22 DE 16)"/>
    <n v="13"/>
    <s v="16"/>
    <x v="25"/>
    <d v="2022-10-28T00:00:00"/>
    <x v="2"/>
  </r>
  <r>
    <n v="200337"/>
    <s v="ESC. PARA NIÑOS, NIÑAS Y JOVENES CON PLURIDISCAPACIDAD Nº 26 DR. JORGE GARBER DE 09"/>
    <n v="26"/>
    <s v="9"/>
    <x v="29"/>
    <d v="2022-10-27T00:00:00"/>
    <x v="5"/>
  </r>
  <r>
    <n v="200901"/>
    <s v="JII Nº 02 JORGE COLL DE 08"/>
    <n v="4"/>
    <s v="8"/>
    <x v="5"/>
    <d v="2022-10-27T00:00:00"/>
    <x v="2"/>
  </r>
  <r>
    <n v="201402"/>
    <s v="GENERAL BELGRANO"/>
    <n v="23"/>
    <s v="7"/>
    <x v="5"/>
    <d v="2022-10-27T00:00:00"/>
    <x v="2"/>
  </r>
  <r>
    <n v="200056"/>
    <s v="FRANCISCO DE GURRUCHAGA"/>
    <n v="10"/>
    <s v="6"/>
    <x v="38"/>
    <d v="2022-10-26T00:00:00"/>
    <x v="1"/>
  </r>
  <r>
    <n v="200290"/>
    <s v="JIN B DE 03 (ESC. PRIM. Nº 23 DE 3)"/>
    <n v="9"/>
    <s v="3"/>
    <x v="38"/>
    <d v="2022-10-26T00:00:00"/>
    <x v="1"/>
  </r>
  <r>
    <n v="200461"/>
    <s v="CORONEL BRANDSEN"/>
    <n v="4"/>
    <s v="10"/>
    <x v="39"/>
    <d v="2022-10-26T00:00:00"/>
    <x v="0"/>
  </r>
  <r>
    <n v="200506"/>
    <s v="ESC. TEC. Nº 11 MANUEL BELGRANO DE 06"/>
    <n v="11"/>
    <s v="6"/>
    <x v="38"/>
    <d v="2022-10-26T00:00:00"/>
    <x v="1"/>
  </r>
  <r>
    <n v="200566"/>
    <s v="IGNACIO FERMIN RODRIGUEZ"/>
    <n v="22"/>
    <s v="19"/>
    <x v="24"/>
    <d v="2022-10-26T00:00:00"/>
    <x v="0"/>
  </r>
  <r>
    <n v="200580"/>
    <s v="JIN B DE 01 (ESC. PRIM. Nº 14 DE 1)"/>
    <n v="14"/>
    <s v="1"/>
    <x v="36"/>
    <d v="2022-10-26T00:00:00"/>
    <x v="1"/>
  </r>
  <r>
    <n v="200887"/>
    <s v="PROVINCIA DE MENDOZA"/>
    <n v="15"/>
    <s v="14"/>
    <x v="40"/>
    <d v="2022-10-26T00:00:00"/>
    <x v="5"/>
  </r>
  <r>
    <n v="201148"/>
    <s v="GENERAL VIAMONTE"/>
    <n v="23"/>
    <s v="3"/>
    <x v="38"/>
    <d v="2022-10-26T00:00:00"/>
    <x v="1"/>
  </r>
  <r>
    <n v="201245"/>
    <s v="COLEGIO Nº 07 JUAN MARTIN DE PUEYRREDON DE 03"/>
    <n v="7"/>
    <s v="3"/>
    <x v="41"/>
    <d v="2022-10-26T00:00:00"/>
    <x v="1"/>
  </r>
  <r>
    <n v="202402"/>
    <s v="JII Nº 07 JARDINCITO DE CHICAGO KARINA RAINONE DE 20"/>
    <n v="7"/>
    <s v="20"/>
    <x v="28"/>
    <d v="2022-10-26T00:00:00"/>
    <x v="1"/>
  </r>
  <r>
    <n v="203007"/>
    <s v="ESC.INF. Nº11 DE 04"/>
    <n v="11"/>
    <s v="4"/>
    <x v="1"/>
    <d v="2022-10-26T00:00:00"/>
    <x v="0"/>
  </r>
  <r>
    <n v="203063"/>
    <s v="JII Nº 9 DE 20"/>
    <n v="9"/>
    <s v="20"/>
    <x v="28"/>
    <d v="2022-10-26T00:00:00"/>
    <x v="1"/>
  </r>
  <r>
    <n v="203075"/>
    <s v="ESC. TEC. Nº 20"/>
    <n v="20"/>
    <s v="20"/>
    <x v="28"/>
    <d v="2022-10-26T00:00:00"/>
    <x v="1"/>
  </r>
  <r>
    <n v="203130"/>
    <s v="JII Nº 13 DE 01"/>
    <n v="13"/>
    <s v="1"/>
    <x v="42"/>
    <d v="2022-10-26T00:00:00"/>
    <x v="1"/>
  </r>
  <r>
    <n v="200818"/>
    <s v="PAUL GROUSSAC"/>
    <n v="5"/>
    <s v="6"/>
    <x v="36"/>
    <d v="2022-10-25T00:00:00"/>
    <x v="1"/>
  </r>
  <r>
    <n v="200864"/>
    <s v="REPUBLICA DEL PARAGUAY"/>
    <n v="12"/>
    <s v="6"/>
    <x v="36"/>
    <d v="2022-10-25T00:00:00"/>
    <x v="1"/>
  </r>
  <r>
    <n v="202210"/>
    <s v="JII Nº 06 DE 21"/>
    <n v="6"/>
    <s v="21"/>
    <x v="43"/>
    <d v="2022-10-24T00:00:00"/>
    <x v="4"/>
  </r>
  <r>
    <n v="200972"/>
    <s v="MANUEL SOLA"/>
    <n v="3"/>
    <s v="2"/>
    <x v="5"/>
    <d v="2022-10-21T00:00:00"/>
    <x v="2"/>
  </r>
  <r>
    <n v="201600"/>
    <s v="OLEGARIO V ANDRADE"/>
    <n v="7"/>
    <s v="6"/>
    <x v="44"/>
    <d v="2022-10-20T00:00:00"/>
    <x v="1"/>
  </r>
  <r>
    <n v="200441"/>
    <s v="ENRIQUE BANCHS"/>
    <n v="94"/>
    <s v="6"/>
    <x v="19"/>
    <d v="2022-10-19T00:00:00"/>
    <x v="0"/>
  </r>
  <r>
    <n v="200829"/>
    <s v="HIPOLITO BOUCHARD"/>
    <n v="22"/>
    <s v="11"/>
    <x v="25"/>
    <d v="2022-10-19T00:00:00"/>
    <x v="2"/>
  </r>
  <r>
    <n v="200884"/>
    <s v="CHACABUCO"/>
    <n v="1"/>
    <s v="8"/>
    <x v="25"/>
    <d v="2022-10-19T00:00:00"/>
    <x v="2"/>
  </r>
  <r>
    <n v="201029"/>
    <s v="JII Nº 01 CIUDAD DE BUENOS AIRES DE 08"/>
    <n v="1"/>
    <s v="8"/>
    <x v="25"/>
    <d v="2022-10-19T00:00:00"/>
    <x v="2"/>
  </r>
  <r>
    <n v="201347"/>
    <s v="ELOY FERNANDEZ ALONSO"/>
    <n v="20"/>
    <s v="8"/>
    <x v="5"/>
    <d v="2022-10-19T00:00:00"/>
    <x v="2"/>
  </r>
  <r>
    <n v="200139"/>
    <s v="JUAN B. PEÑA"/>
    <n v="5"/>
    <s v="7"/>
    <x v="14"/>
    <d v="2022-10-18T00:00:00"/>
    <x v="2"/>
  </r>
  <r>
    <n v="200220"/>
    <s v="JIN A DE 12 (ESC. PRIM. Nº 04 DE 12)"/>
    <n v="5"/>
    <s v="12"/>
    <x v="14"/>
    <d v="2022-10-18T00:00:00"/>
    <x v="2"/>
  </r>
  <r>
    <n v="201039"/>
    <s v="ESC. PARA NIÑOS,NIÑAS, JOVENES Y ADULTOS CON DISCAPACIDAD MENTAL Y FORMACIÓN INTEGRAL Nº 4 DR. RAFAEL LUIS ARCONE DE 9"/>
    <n v="4"/>
    <s v="9"/>
    <x v="45"/>
    <d v="2022-10-18T00:00:00"/>
    <x v="5"/>
  </r>
  <r>
    <n v="201193"/>
    <s v="EI Nº 04 HTAL. DE AGUDOS PARMENIO PIÑERO DE 11"/>
    <n v="4"/>
    <s v="11"/>
    <x v="14"/>
    <d v="2022-10-18T00:00:00"/>
    <x v="2"/>
  </r>
  <r>
    <n v="200160"/>
    <s v="REPUBLICA DEL ECUADOR"/>
    <n v="10"/>
    <s v="14"/>
    <x v="40"/>
    <d v="2022-10-17T00:00:00"/>
    <x v="5"/>
  </r>
  <r>
    <n v="200196"/>
    <s v="EMILIO GIMENEZ ZAPIOLA"/>
    <n v="6"/>
    <s v="12"/>
    <x v="46"/>
    <d v="2022-10-17T00:00:00"/>
    <x v="3"/>
  </r>
  <r>
    <n v="200417"/>
    <s v="PADRE CASTAÑEDA"/>
    <n v="24"/>
    <s v="12"/>
    <x v="46"/>
    <d v="2022-10-17T00:00:00"/>
    <x v="3"/>
  </r>
  <r>
    <n v="200582"/>
    <s v="PROVINCIA DEL NEUQUEN"/>
    <n v="13"/>
    <s v="14"/>
    <x v="40"/>
    <d v="2022-10-17T00:00:00"/>
    <x v="5"/>
  </r>
  <r>
    <n v="200745"/>
    <s v="REPUBLICA DE PORTUGAL"/>
    <n v="23"/>
    <s v="18"/>
    <x v="46"/>
    <d v="2022-10-17T00:00:00"/>
    <x v="3"/>
  </r>
  <r>
    <n v="200750"/>
    <s v="ESC. PARA NIÑOS,NIÑAS, JOVENES Y ADULTOS CON DISCAPACIDAD MENTAL Y FORMACIÓN INTEGRAL Nº 6 CLELIA AMELIA C.SESSA DE 18"/>
    <n v="6"/>
    <s v="18"/>
    <x v="46"/>
    <d v="2022-10-17T00:00:00"/>
    <x v="3"/>
  </r>
  <r>
    <n v="200932"/>
    <s v="DE LA INDEPENDENCIA ARGENTINA"/>
    <n v="1"/>
    <s v="20"/>
    <x v="35"/>
    <d v="2022-10-17T00:00:00"/>
    <x v="1"/>
  </r>
  <r>
    <n v="200961"/>
    <s v="LICENCIADO DON MAURO FERNANDEZ"/>
    <n v="9"/>
    <s v="12"/>
    <x v="46"/>
    <d v="2022-10-17T00:00:00"/>
    <x v="3"/>
  </r>
  <r>
    <n v="201599"/>
    <s v="CENS Nº 56 DE 12"/>
    <n v="56"/>
    <s v="12"/>
    <x v="46"/>
    <d v="2022-10-17T00:00:00"/>
    <x v="3"/>
  </r>
  <r>
    <n v="201616"/>
    <s v="COLEGIO Nº 18 DR ALBERTO LARROQUE DE 18"/>
    <n v="18"/>
    <s v="18"/>
    <x v="46"/>
    <d v="2022-10-17T00:00:00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5">
  <r>
    <n v="200089"/>
    <s v="PRESBITERO ALBERTI"/>
    <n v="13"/>
    <s v="19"/>
    <x v="0"/>
    <d v="2022-11-11T00:00:00"/>
    <x v="0"/>
  </r>
  <r>
    <n v="200141"/>
    <s v="FLORIAN OLIVER"/>
    <n v="24"/>
    <s v="8"/>
    <x v="1"/>
    <d v="2022-11-11T00:00:00"/>
    <x v="1"/>
  </r>
  <r>
    <n v="200660"/>
    <s v="SALVADOR MARIA DEL CARRIL"/>
    <n v="4"/>
    <s v="6"/>
    <x v="2"/>
    <d v="2022-11-11T00:00:00"/>
    <x v="1"/>
  </r>
  <r>
    <n v="200820"/>
    <s v="NIÑAS DE AYOHUMA"/>
    <n v="7"/>
    <s v="8"/>
    <x v="3"/>
    <d v="2022-11-11T00:00:00"/>
    <x v="1"/>
  </r>
  <r>
    <n v="200830"/>
    <s v="FRANCISCA JACQUES"/>
    <n v="13"/>
    <s v="11"/>
    <x v="4"/>
    <d v="2022-11-11T00:00:00"/>
    <x v="1"/>
  </r>
  <r>
    <n v="200874"/>
    <s v="AGRONOMIA"/>
    <n v="22"/>
    <s v="14"/>
    <x v="5"/>
    <d v="2022-11-11T00:00:00"/>
    <x v="2"/>
  </r>
  <r>
    <n v="200907"/>
    <s v="JUAN AGUSTIN MAZA"/>
    <n v="10"/>
    <s v="8"/>
    <x v="3"/>
    <d v="2022-11-11T00:00:00"/>
    <x v="1"/>
  </r>
  <r>
    <n v="200909"/>
    <s v="JIC Nº 05 MARTHA A. SALOTTI DE 08"/>
    <n v="5"/>
    <s v="8"/>
    <x v="3"/>
    <d v="2022-11-11T00:00:00"/>
    <x v="1"/>
  </r>
  <r>
    <n v="201292"/>
    <s v="PETRONILA RODRIGUEZ"/>
    <n v="27"/>
    <s v="15"/>
    <x v="5"/>
    <d v="2022-11-11T00:00:00"/>
    <x v="2"/>
  </r>
  <r>
    <n v="201351"/>
    <s v="DR. JOSE MARIA RAMOS MEJIA"/>
    <n v="16"/>
    <s v="8"/>
    <x v="2"/>
    <d v="2022-11-11T00:00:00"/>
    <x v="1"/>
  </r>
  <r>
    <n v="201517"/>
    <s v="COLEGIO Nº 10 JOSE DE SAN MARTIN DE 08"/>
    <n v="10"/>
    <s v="8"/>
    <x v="1"/>
    <d v="2022-11-11T00:00:00"/>
    <x v="1"/>
  </r>
  <r>
    <n v="201551"/>
    <s v="JIN C DE 08 (ESC. PRIM. Nº 24 DE 08)"/>
    <n v="21"/>
    <s v="8"/>
    <x v="1"/>
    <d v="2022-11-11T00:00:00"/>
    <x v="1"/>
  </r>
  <r>
    <n v="201574"/>
    <s v="JIN B DE 18 (ESC. PRIM. Nº 14 DE 18)"/>
    <n v="22"/>
    <s v="18"/>
    <x v="6"/>
    <d v="2022-11-11T00:00:00"/>
    <x v="3"/>
  </r>
  <r>
    <n v="201650"/>
    <s v="JIC Nº 02 EL TRENCITO DE VERSALLES DE 18"/>
    <n v="2"/>
    <s v="18"/>
    <x v="6"/>
    <d v="2022-11-11T00:00:00"/>
    <x v="3"/>
  </r>
  <r>
    <n v="202200"/>
    <s v="JII Nº 10 DE 05"/>
    <n v="10"/>
    <s v="5"/>
    <x v="7"/>
    <d v="2022-11-11T00:00:00"/>
    <x v="0"/>
  </r>
  <r>
    <n v="200050"/>
    <s v="DR. PEDRO MELITON LEDESMA"/>
    <n v="17"/>
    <s v="5"/>
    <x v="8"/>
    <d v="2022-11-10T00:00:00"/>
    <x v="0"/>
  </r>
  <r>
    <n v="200077"/>
    <s v="NIEVES ESCALADA DE OROMI"/>
    <n v="20"/>
    <s v="5"/>
    <x v="8"/>
    <d v="2022-11-10T00:00:00"/>
    <x v="0"/>
  </r>
  <r>
    <n v="200442"/>
    <s v="JIC Nº 05 DE 06"/>
    <n v="5"/>
    <s v="6"/>
    <x v="9"/>
    <d v="2022-11-10T00:00:00"/>
    <x v="0"/>
  </r>
  <r>
    <n v="200476"/>
    <s v="LORENZO ANADON"/>
    <n v="23"/>
    <s v="5"/>
    <x v="8"/>
    <d v="2022-11-10T00:00:00"/>
    <x v="0"/>
  </r>
  <r>
    <n v="200500"/>
    <s v="ESC. DE COM. Nº 07 MANUEL BELGRANO DE 10"/>
    <n v="7"/>
    <s v="10"/>
    <x v="10"/>
    <d v="2022-11-10T00:00:00"/>
    <x v="0"/>
  </r>
  <r>
    <n v="200583"/>
    <s v="ESC. TEC. Nº 01 INGENIERO OTTO KRAUSE DE 04"/>
    <n v="1"/>
    <s v="4"/>
    <x v="11"/>
    <d v="2022-11-10T00:00:00"/>
    <x v="4"/>
  </r>
  <r>
    <n v="200869"/>
    <s v="FAMILIA DE CABEZON"/>
    <n v="9"/>
    <s v="1"/>
    <x v="12"/>
    <d v="2022-11-10T00:00:00"/>
    <x v="4"/>
  </r>
  <r>
    <n v="200902"/>
    <s v="SAN JOSE DE CALASANZ"/>
    <n v="6"/>
    <s v="8"/>
    <x v="13"/>
    <d v="2022-11-10T00:00:00"/>
    <x v="1"/>
  </r>
  <r>
    <n v="201122"/>
    <s v="DE CATEDRAL AL NORTE JOSE M. ESTRADA"/>
    <n v="4"/>
    <s v="1"/>
    <x v="14"/>
    <d v="2022-11-10T00:00:00"/>
    <x v="4"/>
  </r>
  <r>
    <n v="201132"/>
    <s v="JIC Nº04 CINCO ESQUINAS DE 01"/>
    <n v="4"/>
    <s v="1"/>
    <x v="14"/>
    <d v="2022-11-10T00:00:00"/>
    <x v="4"/>
  </r>
  <r>
    <n v="201133"/>
    <s v="DOMINGO FAUSTINO SARMIENTO"/>
    <n v="2"/>
    <s v="1"/>
    <x v="14"/>
    <d v="2022-11-10T00:00:00"/>
    <x v="4"/>
  </r>
  <r>
    <n v="201232"/>
    <s v="ESC. TEC. Nº 19 ALEJANDRO VOLTA DE 01"/>
    <n v="19"/>
    <s v="1"/>
    <x v="15"/>
    <d v="2022-11-10T00:00:00"/>
    <x v="4"/>
  </r>
  <r>
    <n v="201448"/>
    <s v="ESC. TEC. Nº 30 NORBERTO PINERO DE 02"/>
    <n v="30"/>
    <s v="2"/>
    <x v="16"/>
    <d v="2022-11-10T00:00:00"/>
    <x v="1"/>
  </r>
  <r>
    <n v="201572"/>
    <s v="JUAN ANGEL GOLFARINI"/>
    <n v="93"/>
    <s v="6"/>
    <x v="9"/>
    <d v="2022-11-10T00:00:00"/>
    <x v="0"/>
  </r>
  <r>
    <n v="201618"/>
    <s v="JOSE ALFREDO FERREIRA"/>
    <n v="1"/>
    <s v="11"/>
    <x v="17"/>
    <d v="2022-11-10T00:00:00"/>
    <x v="3"/>
  </r>
  <r>
    <n v="201676"/>
    <s v="MAXIMIO SABA VICTORIA"/>
    <n v="2"/>
    <s v="11"/>
    <x v="17"/>
    <d v="2022-11-10T00:00:00"/>
    <x v="3"/>
  </r>
  <r>
    <n v="201677"/>
    <s v="ANGELA M DE CAVIGLIA"/>
    <n v="3"/>
    <s v="11"/>
    <x v="17"/>
    <d v="2022-11-10T00:00:00"/>
    <x v="3"/>
  </r>
  <r>
    <n v="202466"/>
    <s v="JARDIN MATERNAL Nº 09 DE 06"/>
    <n v="9"/>
    <s v="6"/>
    <x v="18"/>
    <d v="2022-11-10T00:00:00"/>
    <x v="1"/>
  </r>
  <r>
    <n v="203093"/>
    <s v="ESC. PRIMARIA Nº 11 DE 01"/>
    <n v="11"/>
    <s v="1"/>
    <x v="19"/>
    <d v="2022-11-10T00:00:00"/>
    <x v="4"/>
  </r>
  <r>
    <n v="200103"/>
    <s v="HOMERO MANZI"/>
    <n v="9"/>
    <s v="13"/>
    <x v="20"/>
    <d v="2022-11-09T00:00:00"/>
    <x v="5"/>
  </r>
  <r>
    <n v="200219"/>
    <s v="JORGE NEWBERY"/>
    <n v="7"/>
    <s v="12"/>
    <x v="21"/>
    <d v="2022-11-09T00:00:00"/>
    <x v="5"/>
  </r>
  <r>
    <n v="200362"/>
    <s v="PONCIANO VIVANCO"/>
    <n v="11"/>
    <s v="13"/>
    <x v="20"/>
    <d v="2022-11-09T00:00:00"/>
    <x v="5"/>
  </r>
  <r>
    <n v="200400"/>
    <s v="MUSEO DE BELLAS ARTES GRAL URQUIZA"/>
    <n v="1"/>
    <s v="12"/>
    <x v="22"/>
    <d v="2022-11-09T00:00:00"/>
    <x v="1"/>
  </r>
  <r>
    <n v="200419"/>
    <s v="FLORENCIO VARELA"/>
    <n v="2"/>
    <s v="12"/>
    <x v="22"/>
    <d v="2022-11-09T00:00:00"/>
    <x v="1"/>
  </r>
  <r>
    <n v="200504"/>
    <s v="HIPOLITO YRIGOYEN"/>
    <n v="26"/>
    <s v="4"/>
    <x v="23"/>
    <d v="2022-11-09T00:00:00"/>
    <x v="4"/>
  </r>
  <r>
    <n v="200607"/>
    <s v="DR. GUILLERMO RAWSON"/>
    <n v="22"/>
    <s v="4"/>
    <x v="23"/>
    <d v="2022-11-09T00:00:00"/>
    <x v="4"/>
  </r>
  <r>
    <n v="200973"/>
    <s v="COLEGIO Nº 03 MARIANO MORENO DE 02"/>
    <n v="3"/>
    <s v="2"/>
    <x v="16"/>
    <d v="2022-11-09T00:00:00"/>
    <x v="1"/>
  </r>
  <r>
    <n v="201059"/>
    <s v="SAN JUAN BAUTISTA DE LA SALLE"/>
    <n v="18"/>
    <s v="19"/>
    <x v="20"/>
    <d v="2022-11-09T00:00:00"/>
    <x v="5"/>
  </r>
  <r>
    <n v="201202"/>
    <s v="LEANDRO N. ALEM"/>
    <n v="38"/>
    <s v="12"/>
    <x v="22"/>
    <d v="2022-11-09T00:00:00"/>
    <x v="1"/>
  </r>
  <r>
    <n v="201291"/>
    <s v="DR. RAMON J. CARCANO"/>
    <n v="10"/>
    <s v="15"/>
    <x v="24"/>
    <d v="2022-11-09T00:00:00"/>
    <x v="1"/>
  </r>
  <r>
    <n v="201303"/>
    <s v="ESC. DE COM. Nº 22 GUSTAVO MARTINEZ ZUVIRIA DE 06"/>
    <n v="22"/>
    <s v="6"/>
    <x v="13"/>
    <d v="2022-11-09T00:00:00"/>
    <x v="1"/>
  </r>
  <r>
    <n v="201497"/>
    <s v="DR. JUAN BALESTRA"/>
    <n v="17"/>
    <s v="10"/>
    <x v="10"/>
    <d v="2022-11-09T00:00:00"/>
    <x v="0"/>
  </r>
  <r>
    <n v="201526"/>
    <s v="FLORENCIO BALCARCE"/>
    <n v="19"/>
    <s v="2"/>
    <x v="16"/>
    <d v="2022-11-09T00:00:00"/>
    <x v="1"/>
  </r>
  <r>
    <n v="201782"/>
    <s v="JII Nº 09 DE 04"/>
    <n v="9"/>
    <s v="4"/>
    <x v="23"/>
    <d v="2022-11-09T00:00:00"/>
    <x v="4"/>
  </r>
  <r>
    <n v="201840"/>
    <s v="ANTONIO J. BUCICH"/>
    <n v="11"/>
    <s v="4"/>
    <x v="8"/>
    <d v="2022-11-09T00:00:00"/>
    <x v="0"/>
  </r>
  <r>
    <n v="201914"/>
    <s v="ESC. PARA JOVENES Y ADULTOS CON DISCAPACIDAD VISUAL Y FORMACIÓN INTEGRAL Nº 37 FRANCISCO GATTI DE 03"/>
    <n v="37"/>
    <s v="3"/>
    <x v="23"/>
    <d v="2022-11-09T00:00:00"/>
    <x v="4"/>
  </r>
  <r>
    <n v="200325"/>
    <s v="DOMINGUITO"/>
    <n v="9"/>
    <s v="15"/>
    <x v="24"/>
    <d v="2022-11-08T00:00:00"/>
    <x v="1"/>
  </r>
  <r>
    <n v="200528"/>
    <s v="HIPOLITO VIEYTES"/>
    <n v="21"/>
    <s v="4"/>
    <x v="11"/>
    <d v="2022-11-08T00:00:00"/>
    <x v="4"/>
  </r>
  <r>
    <n v="200540"/>
    <s v="ALMIRANTE GUILLERMO BROWN"/>
    <n v="1"/>
    <s v="4"/>
    <x v="25"/>
    <d v="2022-11-08T00:00:00"/>
    <x v="0"/>
  </r>
  <r>
    <n v="200558"/>
    <s v="PABLO A. PIZZURNO"/>
    <n v="19"/>
    <s v="10"/>
    <x v="10"/>
    <d v="2022-11-08T00:00:00"/>
    <x v="0"/>
  </r>
  <r>
    <n v="200793"/>
    <s v="ESCUELA INTEGRAL INTERDISCIPLINARIA Nº 04 DE 04"/>
    <n v="4"/>
    <s v="4"/>
    <x v="25"/>
    <d v="2022-11-08T00:00:00"/>
    <x v="0"/>
  </r>
  <r>
    <n v="200816"/>
    <s v="EI Nº 06 DE 06 (HOSP. RAMOS MEJIA)"/>
    <n v="6"/>
    <s v="6"/>
    <x v="26"/>
    <d v="2022-11-08T00:00:00"/>
    <x v="4"/>
  </r>
  <r>
    <n v="200953"/>
    <s v="JIC Nº 07 EL JARDIN DE LAS GLICINAS DE 09"/>
    <n v="7"/>
    <s v="9"/>
    <x v="7"/>
    <d v="2022-11-08T00:00:00"/>
    <x v="0"/>
  </r>
  <r>
    <n v="201237"/>
    <s v="VALENTIN GOMEZ"/>
    <n v="1"/>
    <s v="3"/>
    <x v="11"/>
    <d v="2022-11-08T00:00:00"/>
    <x v="4"/>
  </r>
  <r>
    <n v="201261"/>
    <s v="PRESIDENTE MITRE"/>
    <n v="16"/>
    <s v="2"/>
    <x v="27"/>
    <d v="2022-11-08T00:00:00"/>
    <x v="4"/>
  </r>
  <r>
    <n v="202814"/>
    <s v="ESCUELA INFANTIL Nº 08 DE 04"/>
    <n v="8"/>
    <s v="4"/>
    <x v="11"/>
    <d v="2022-11-08T00:00:00"/>
    <x v="4"/>
  </r>
  <r>
    <n v="202953"/>
    <s v="EI Nº 05 DE 02"/>
    <n v="5"/>
    <s v="2"/>
    <x v="27"/>
    <d v="2022-11-08T00:00:00"/>
    <x v="4"/>
  </r>
  <r>
    <n v="203057"/>
    <s v="JARDIN MATERNAL Nº 12 DE 04"/>
    <n v="12"/>
    <s v="4"/>
    <x v="11"/>
    <d v="2022-11-08T00:00:00"/>
    <x v="4"/>
  </r>
  <r>
    <n v="200057"/>
    <s v="ESCUELA INTEGRAL INTERDISCIPLINARIA Nº 06 DE 06"/>
    <n v="6"/>
    <s v="6"/>
    <x v="25"/>
    <d v="2022-11-07T00:00:00"/>
    <x v="0"/>
  </r>
  <r>
    <n v="200177"/>
    <s v="JIN D DE 12 (ESC. PRIM. Nº 03 DE 12)"/>
    <n v="24"/>
    <s v="12"/>
    <x v="28"/>
    <d v="2022-11-07T00:00:00"/>
    <x v="3"/>
  </r>
  <r>
    <n v="200559"/>
    <s v="EI Nº 06 MADRE EUFRASIA IACONIS DE 10"/>
    <n v="6"/>
    <s v="10"/>
    <x v="29"/>
    <d v="2022-11-07T00:00:00"/>
    <x v="0"/>
  </r>
  <r>
    <n v="200888"/>
    <s v="ESTEBAN DE LUCA"/>
    <n v="1"/>
    <s v="6"/>
    <x v="30"/>
    <d v="2022-11-07T00:00:00"/>
    <x v="4"/>
  </r>
  <r>
    <n v="201552"/>
    <s v="JII Nº 01 DE 12 RITA LATALLADA DE VICTORIA"/>
    <n v="1"/>
    <s v="12"/>
    <x v="28"/>
    <d v="2022-11-07T00:00:00"/>
    <x v="3"/>
  </r>
  <r>
    <n v="200042"/>
    <s v="AERONAUTICA ARGENTINA"/>
    <n v="7"/>
    <s v="19"/>
    <x v="31"/>
    <d v="2022-11-04T00:00:00"/>
    <x v="0"/>
  </r>
  <r>
    <n v="200386"/>
    <s v="PROVINCIA DE JUJUY"/>
    <n v="11"/>
    <s v="2"/>
    <x v="13"/>
    <d v="2022-11-04T00:00:00"/>
    <x v="1"/>
  </r>
  <r>
    <n v="200831"/>
    <s v="TTE MANUEL FELIX ORIGONE"/>
    <n v="7"/>
    <s v="11"/>
    <x v="3"/>
    <d v="2022-11-04T00:00:00"/>
    <x v="1"/>
  </r>
  <r>
    <n v="201213"/>
    <s v="ALTE. RAMON GONZALEZ FERNANDEZ"/>
    <n v="8"/>
    <s v="10"/>
    <x v="10"/>
    <d v="2022-11-04T00:00:00"/>
    <x v="0"/>
  </r>
  <r>
    <n v="201683"/>
    <s v="DR. PEDRO AVELINO TORRES"/>
    <n v="24"/>
    <s v="11"/>
    <x v="3"/>
    <d v="2022-11-04T00:00:00"/>
    <x v="1"/>
  </r>
  <r>
    <n v="201684"/>
    <s v="JII Nº 03 DE 11"/>
    <n v="3"/>
    <s v="11"/>
    <x v="3"/>
    <d v="2022-11-04T00:00:00"/>
    <x v="1"/>
  </r>
  <r>
    <n v="202467"/>
    <s v="JII Nº10 FRANCISCO PASCASIO MORENO 10 DE 06"/>
    <n v="10"/>
    <s v="6"/>
    <x v="31"/>
    <d v="2022-11-04T00:00:00"/>
    <x v="0"/>
  </r>
  <r>
    <n v="200237"/>
    <s v="REPUBLICA DE TURQUIA"/>
    <n v="25"/>
    <s v="10"/>
    <x v="24"/>
    <d v="2022-11-03T00:00:00"/>
    <x v="1"/>
  </r>
  <r>
    <n v="203116"/>
    <s v="JII Nº 16 DE 05"/>
    <n v="16"/>
    <s v="5"/>
    <x v="7"/>
    <d v="2022-11-03T00:00:00"/>
    <x v="0"/>
  </r>
  <r>
    <n v="203124"/>
    <s v="JII Nº 19 DE 05"/>
    <n v="19"/>
    <s v="5"/>
    <x v="7"/>
    <d v="2022-11-03T00:00:00"/>
    <x v="0"/>
  </r>
  <r>
    <n v="200002"/>
    <s v="CARLOS R. VIGNALE"/>
    <n v="2"/>
    <s v="4"/>
    <x v="32"/>
    <d v="2022-11-02T00:00:00"/>
    <x v="0"/>
  </r>
  <r>
    <n v="200044"/>
    <s v="JII Nº 01 DE 19"/>
    <n v="1"/>
    <s v="19"/>
    <x v="33"/>
    <d v="2022-11-02T00:00:00"/>
    <x v="1"/>
  </r>
  <r>
    <n v="200117"/>
    <s v="JII Nº 01 DE 11"/>
    <n v="1"/>
    <s v="11"/>
    <x v="33"/>
    <d v="2022-11-02T00:00:00"/>
    <x v="1"/>
  </r>
  <r>
    <n v="200302"/>
    <s v="CNEL CARLOS TOMAS SOURIGUES"/>
    <n v="15"/>
    <s v="12"/>
    <x v="22"/>
    <d v="2022-11-02T00:00:00"/>
    <x v="1"/>
  </r>
  <r>
    <n v="200934"/>
    <s v="ALFONSINA STORNI"/>
    <n v="10"/>
    <s v="20"/>
    <x v="34"/>
    <d v="2022-11-02T00:00:00"/>
    <x v="4"/>
  </r>
  <r>
    <n v="201007"/>
    <s v="REPUBLICA DE EL SALVADOR"/>
    <n v="5"/>
    <s v="12"/>
    <x v="22"/>
    <d v="2022-11-02T00:00:00"/>
    <x v="1"/>
  </r>
  <r>
    <n v="201184"/>
    <s v="ESC.SUP.DE EDU. ARTISTICA EN ARTES VISUALES MANUEL BELGRANO"/>
    <n v="0"/>
    <s v="4"/>
    <x v="32"/>
    <d v="2022-11-02T00:00:00"/>
    <x v="0"/>
  </r>
  <r>
    <n v="201211"/>
    <s v="JIN D DE 10 (ESC. PRIM. Nº 22 DE 10)"/>
    <n v="46"/>
    <s v="10"/>
    <x v="7"/>
    <d v="2022-11-02T00:00:00"/>
    <x v="0"/>
  </r>
  <r>
    <n v="201307"/>
    <s v="JIN C DE 20 (ESC. PRIM. Nº 16 DE 20)"/>
    <n v="20"/>
    <s v="20"/>
    <x v="34"/>
    <d v="2022-11-02T00:00:00"/>
    <x v="4"/>
  </r>
  <r>
    <n v="201330"/>
    <s v="CARLOS MARIA BIEDMA"/>
    <n v="20"/>
    <s v="9"/>
    <x v="35"/>
    <d v="2022-11-02T00:00:00"/>
    <x v="2"/>
  </r>
  <r>
    <n v="201901"/>
    <s v="JM Nº 05 DE 12 HOSP. GRAL DE AGUDOS DR.T.ALVAREZ"/>
    <n v="5"/>
    <s v="12"/>
    <x v="22"/>
    <d v="2022-11-02T00:00:00"/>
    <x v="1"/>
  </r>
  <r>
    <n v="202272"/>
    <s v="EI Nº 06 J.F. SALABERRY  DE 20"/>
    <n v="6"/>
    <s v="20"/>
    <x v="34"/>
    <d v="2022-11-02T00:00:00"/>
    <x v="4"/>
  </r>
  <r>
    <n v="202745"/>
    <s v="ESC. INF. Nº 07 CASA AMARILLA DE 04"/>
    <n v="7"/>
    <s v="4"/>
    <x v="8"/>
    <d v="2022-11-02T00:00:00"/>
    <x v="0"/>
  </r>
  <r>
    <n v="202948"/>
    <s v="JARDIN MATERNAL Nº 06 DE 13"/>
    <n v="6"/>
    <s v="13"/>
    <x v="34"/>
    <d v="2022-11-02T00:00:00"/>
    <x v="4"/>
  </r>
  <r>
    <n v="200221"/>
    <s v="AUSTRALIA"/>
    <n v="2"/>
    <s v="9"/>
    <x v="36"/>
    <d v="2022-11-01T00:00:00"/>
    <x v="2"/>
  </r>
  <r>
    <n v="200413"/>
    <s v="ERNESTO A. BAVIO"/>
    <n v="16"/>
    <s v="12"/>
    <x v="37"/>
    <d v="2022-11-01T00:00:00"/>
    <x v="3"/>
  </r>
  <r>
    <n v="200485"/>
    <s v="MIGUEL DE AZCUENAGA"/>
    <n v="26"/>
    <s v="5"/>
    <x v="38"/>
    <d v="2022-11-01T00:00:00"/>
    <x v="0"/>
  </r>
  <r>
    <n v="200628"/>
    <s v="COLEGIO Nº 01 BERNARDINO RIVADAVIA DE  03"/>
    <n v="1"/>
    <s v="3"/>
    <x v="39"/>
    <d v="2022-11-01T00:00:00"/>
    <x v="4"/>
  </r>
  <r>
    <n v="200697"/>
    <s v="ESC. BILINGÁœE PARA NIÑOS,NIÑAS, JOVENES Y ADULTOS CON DISCAPACIDAD AUDITIVA Y FORMACIÓN INTEGRAL Nº 29 DR OSVALDO MAGNASCO DE 18"/>
    <n v="29"/>
    <s v="18"/>
    <x v="37"/>
    <d v="2022-11-01T00:00:00"/>
    <x v="3"/>
  </r>
  <r>
    <n v="201038"/>
    <s v="ESC. TEC. Nº 34 ING. ENRIQUE MARTIN HERMITTE DE 09"/>
    <n v="34"/>
    <s v="9"/>
    <x v="36"/>
    <d v="2022-11-01T00:00:00"/>
    <x v="2"/>
  </r>
  <r>
    <n v="201240"/>
    <s v="EUSTAQUIO CARDENAS"/>
    <n v="16"/>
    <s v="3"/>
    <x v="39"/>
    <d v="2022-11-01T00:00:00"/>
    <x v="4"/>
  </r>
  <r>
    <n v="201510"/>
    <s v="CNEL. DE MARINA LEONARDO ROSALES"/>
    <n v="10"/>
    <s v="12"/>
    <x v="37"/>
    <d v="2022-11-01T00:00:00"/>
    <x v="3"/>
  </r>
  <r>
    <n v="201606"/>
    <s v="ESC. DE COM. Nº 36 ISAAC HALPERIN DE 03"/>
    <n v="36"/>
    <s v="3"/>
    <x v="39"/>
    <d v="2022-11-01T00:00:00"/>
    <x v="4"/>
  </r>
  <r>
    <n v="201942"/>
    <s v="ESCUELA DE MUSICA Nº 2 DE 18"/>
    <n v="2"/>
    <s v="18"/>
    <x v="37"/>
    <d v="2022-11-01T00:00:00"/>
    <x v="3"/>
  </r>
  <r>
    <n v="200052"/>
    <s v="ESCUELA INTEGRAL INTERDISCIPLINARIA Nº 14 DE 14"/>
    <n v="14"/>
    <s v="14"/>
    <x v="40"/>
    <d v="2022-10-31T00:00:00"/>
    <x v="2"/>
  </r>
  <r>
    <n v="200097"/>
    <s v="JIC Nº 04 DE 18"/>
    <n v="4"/>
    <s v="18"/>
    <x v="17"/>
    <d v="2022-10-31T00:00:00"/>
    <x v="3"/>
  </r>
  <r>
    <n v="200152"/>
    <s v="ESC.DE EDUC.MEDIA Nº1FEDERICO GARCIA LORCA DE14"/>
    <n v="1"/>
    <s v="14"/>
    <x v="40"/>
    <d v="2022-10-31T00:00:00"/>
    <x v="2"/>
  </r>
  <r>
    <n v="200336"/>
    <s v="JIN C DE 09 (ESC. PRIM. Nº 20 DE 09)"/>
    <n v="20"/>
    <s v="9"/>
    <x v="35"/>
    <d v="2022-10-31T00:00:00"/>
    <x v="2"/>
  </r>
  <r>
    <n v="200352"/>
    <s v="ENRIQUE DE VEDIA"/>
    <n v="5"/>
    <s v="14"/>
    <x v="40"/>
    <d v="2022-10-31T00:00:00"/>
    <x v="2"/>
  </r>
  <r>
    <n v="200514"/>
    <s v="ARISTOBULO DEL VALLE"/>
    <n v="7"/>
    <s v="20"/>
    <x v="41"/>
    <d v="2022-10-31T00:00:00"/>
    <x v="4"/>
  </r>
  <r>
    <n v="200519"/>
    <s v="RUBEN DARIO"/>
    <n v="1"/>
    <s v="14"/>
    <x v="40"/>
    <d v="2022-10-31T00:00:00"/>
    <x v="2"/>
  </r>
  <r>
    <n v="200520"/>
    <s v="CARLOS DELLA PENNA"/>
    <n v="8"/>
    <s v="4"/>
    <x v="8"/>
    <d v="2022-10-31T00:00:00"/>
    <x v="0"/>
  </r>
  <r>
    <n v="200578"/>
    <s v="CORNELIO SAAVEDRA"/>
    <n v="14"/>
    <s v="1"/>
    <x v="42"/>
    <d v="2022-10-31T00:00:00"/>
    <x v="4"/>
  </r>
  <r>
    <n v="200581"/>
    <s v="ALFREDO RODOLFO BUFANO"/>
    <n v="23"/>
    <s v="14"/>
    <x v="40"/>
    <d v="2022-10-31T00:00:00"/>
    <x v="2"/>
  </r>
  <r>
    <n v="200694"/>
    <s v="PROVINCIA DE MISIONES"/>
    <n v="9"/>
    <s v="18"/>
    <x v="17"/>
    <d v="2022-10-31T00:00:00"/>
    <x v="3"/>
  </r>
  <r>
    <n v="200730"/>
    <s v="REPUBLICA DE CUBA"/>
    <n v="1"/>
    <s v="9"/>
    <x v="35"/>
    <d v="2022-10-31T00:00:00"/>
    <x v="2"/>
  </r>
  <r>
    <n v="200751"/>
    <s v="TTE GRAL LUIS MARIA CAMPOS"/>
    <n v="17"/>
    <s v="18"/>
    <x v="17"/>
    <d v="2022-10-31T00:00:00"/>
    <x v="3"/>
  </r>
  <r>
    <n v="200810"/>
    <s v="JII Nº 01 ALFREDO PALACIOS DE 09"/>
    <n v="1"/>
    <s v="9"/>
    <x v="35"/>
    <d v="2022-10-31T00:00:00"/>
    <x v="2"/>
  </r>
  <r>
    <n v="200813"/>
    <s v="MANUEL LAINEZ"/>
    <n v="10"/>
    <s v="9"/>
    <x v="35"/>
    <d v="2022-10-31T00:00:00"/>
    <x v="2"/>
  </r>
  <r>
    <n v="201036"/>
    <s v="JUAN CRISOSTOMO LAFINUR"/>
    <n v="9"/>
    <s v="9"/>
    <x v="35"/>
    <d v="2022-10-31T00:00:00"/>
    <x v="2"/>
  </r>
  <r>
    <n v="201041"/>
    <s v="COLEGIO Nº 04 NICOLAS AVELLANEDA DE 09"/>
    <n v="4"/>
    <s v="9"/>
    <x v="43"/>
    <d v="2022-10-31T00:00:00"/>
    <x v="2"/>
  </r>
  <r>
    <n v="202203"/>
    <s v="JII Nº 08 DR. GENARO GIACOBINI DE 05"/>
    <n v="8"/>
    <s v="5"/>
    <x v="9"/>
    <d v="2022-10-31T00:00:00"/>
    <x v="0"/>
  </r>
  <r>
    <n v="200349"/>
    <s v="BELISARIO ROLDAN"/>
    <n v="23"/>
    <s v="16"/>
    <x v="3"/>
    <d v="2022-10-28T00:00:00"/>
    <x v="1"/>
  </r>
  <r>
    <n v="200363"/>
    <s v="REPUBLICA DE NICARAGUA"/>
    <n v="22"/>
    <s v="16"/>
    <x v="3"/>
    <d v="2022-10-28T00:00:00"/>
    <x v="1"/>
  </r>
  <r>
    <n v="200629"/>
    <s v="AGUSTIN ALVAREZ"/>
    <n v="5"/>
    <s v="3"/>
    <x v="39"/>
    <d v="2022-10-28T00:00:00"/>
    <x v="4"/>
  </r>
  <r>
    <n v="201597"/>
    <s v="JIN D DE 16 (ESC. PRIM. Nº 22 DE 16)"/>
    <n v="13"/>
    <s v="16"/>
    <x v="3"/>
    <d v="2022-10-28T00:00:00"/>
    <x v="1"/>
  </r>
  <r>
    <n v="200337"/>
    <s v="ESC. PARA NIÑOS, NIÑAS Y JOVENES CON PLURIDISCAPACIDAD Nº 26 DR. JORGE GARBER DE 09"/>
    <n v="26"/>
    <s v="9"/>
    <x v="35"/>
    <d v="2022-10-27T00:00:00"/>
    <x v="2"/>
  </r>
  <r>
    <n v="200901"/>
    <s v="JII Nº 02 JORGE COLL DE 08"/>
    <n v="4"/>
    <s v="8"/>
    <x v="13"/>
    <d v="2022-10-27T00:00:00"/>
    <x v="1"/>
  </r>
  <r>
    <n v="201402"/>
    <s v="GENERAL BELGRANO"/>
    <n v="23"/>
    <s v="7"/>
    <x v="13"/>
    <d v="2022-10-27T00:00:00"/>
    <x v="1"/>
  </r>
  <r>
    <n v="200056"/>
    <s v="FRANCISCO DE GURRUCHAGA"/>
    <n v="10"/>
    <s v="6"/>
    <x v="44"/>
    <d v="2022-10-26T00:00:00"/>
    <x v="4"/>
  </r>
  <r>
    <n v="200290"/>
    <s v="JIN B DE 03 (ESC. PRIM. Nº 23 DE 3)"/>
    <n v="9"/>
    <s v="3"/>
    <x v="44"/>
    <d v="2022-10-26T00:00:00"/>
    <x v="4"/>
  </r>
  <r>
    <n v="200461"/>
    <s v="CORONEL BRANDSEN"/>
    <n v="4"/>
    <s v="10"/>
    <x v="45"/>
    <d v="2022-10-26T00:00:00"/>
    <x v="0"/>
  </r>
  <r>
    <n v="200506"/>
    <s v="ESC. TEC. Nº 11 MANUEL BELGRANO DE 06"/>
    <n v="11"/>
    <s v="6"/>
    <x v="44"/>
    <d v="2022-10-26T00:00:00"/>
    <x v="4"/>
  </r>
  <r>
    <n v="200566"/>
    <s v="IGNACIO FERMIN RODRIGUEZ"/>
    <n v="22"/>
    <s v="19"/>
    <x v="31"/>
    <d v="2022-10-26T00:00:00"/>
    <x v="0"/>
  </r>
  <r>
    <n v="200580"/>
    <s v="JIN B DE 01 (ESC. PRIM. Nº 14 DE 1)"/>
    <n v="14"/>
    <s v="1"/>
    <x v="42"/>
    <d v="2022-10-26T00:00:00"/>
    <x v="4"/>
  </r>
  <r>
    <n v="200887"/>
    <s v="PROVINCIA DE MENDOZA"/>
    <n v="15"/>
    <s v="14"/>
    <x v="46"/>
    <d v="2022-10-26T00:00:00"/>
    <x v="2"/>
  </r>
  <r>
    <n v="201148"/>
    <s v="GENERAL VIAMONTE"/>
    <n v="23"/>
    <s v="3"/>
    <x v="44"/>
    <d v="2022-10-26T00:00:00"/>
    <x v="4"/>
  </r>
  <r>
    <n v="201245"/>
    <s v="COLEGIO Nº 07 JUAN MARTIN DE PUEYRREDON DE 03"/>
    <n v="7"/>
    <s v="3"/>
    <x v="47"/>
    <d v="2022-10-26T00:00:00"/>
    <x v="4"/>
  </r>
  <r>
    <n v="202402"/>
    <s v="JII Nº 07 JARDINCITO DE CHICAGO KARINA RAINONE DE 20"/>
    <n v="7"/>
    <s v="20"/>
    <x v="34"/>
    <d v="2022-10-26T00:00:00"/>
    <x v="4"/>
  </r>
  <r>
    <n v="203007"/>
    <s v="ESC.INF. Nº11 DE 04"/>
    <n v="11"/>
    <s v="4"/>
    <x v="9"/>
    <d v="2022-10-26T00:00:00"/>
    <x v="0"/>
  </r>
  <r>
    <n v="203063"/>
    <s v="JII Nº 9 DE 20"/>
    <n v="9"/>
    <s v="20"/>
    <x v="34"/>
    <d v="2022-10-26T00:00:00"/>
    <x v="4"/>
  </r>
  <r>
    <n v="203075"/>
    <s v="ESC. TEC. Nº 20"/>
    <n v="20"/>
    <s v="20"/>
    <x v="34"/>
    <d v="2022-10-26T00:00:00"/>
    <x v="4"/>
  </r>
  <r>
    <n v="203130"/>
    <s v="JII Nº 13 DE 01"/>
    <n v="13"/>
    <s v="1"/>
    <x v="48"/>
    <d v="2022-10-26T00:00:00"/>
    <x v="4"/>
  </r>
  <r>
    <n v="200818"/>
    <s v="PAUL GROUSSAC"/>
    <n v="5"/>
    <s v="6"/>
    <x v="42"/>
    <d v="2022-10-25T00:00:00"/>
    <x v="4"/>
  </r>
  <r>
    <n v="200864"/>
    <s v="REPUBLICA DEL PARAGUAY"/>
    <n v="12"/>
    <s v="6"/>
    <x v="42"/>
    <d v="2022-10-25T00:00:00"/>
    <x v="4"/>
  </r>
  <r>
    <n v="202210"/>
    <s v="JII Nº 06 DE 21"/>
    <n v="6"/>
    <s v="21"/>
    <x v="49"/>
    <d v="2022-10-24T00:00:00"/>
    <x v="5"/>
  </r>
  <r>
    <n v="200972"/>
    <s v="MANUEL SOLA"/>
    <n v="3"/>
    <s v="2"/>
    <x v="13"/>
    <d v="2022-10-21T00:00:00"/>
    <x v="1"/>
  </r>
  <r>
    <n v="201600"/>
    <s v="OLEGARIO V ANDRADE"/>
    <n v="7"/>
    <s v="6"/>
    <x v="50"/>
    <d v="2022-10-20T00:00:00"/>
    <x v="4"/>
  </r>
  <r>
    <n v="200441"/>
    <s v="ENRIQUE BANCHS"/>
    <n v="94"/>
    <s v="6"/>
    <x v="7"/>
    <d v="2022-10-19T00:00:00"/>
    <x v="0"/>
  </r>
  <r>
    <n v="200829"/>
    <s v="HIPOLITO BOUCHARD"/>
    <n v="22"/>
    <s v="11"/>
    <x v="3"/>
    <d v="2022-10-19T00:00:00"/>
    <x v="1"/>
  </r>
  <r>
    <n v="200884"/>
    <s v="CHACABUCO"/>
    <n v="1"/>
    <s v="8"/>
    <x v="3"/>
    <d v="2022-10-19T00:00:00"/>
    <x v="1"/>
  </r>
  <r>
    <n v="201029"/>
    <s v="JII Nº 01 CIUDAD DE BUENOS AIRES DE 08"/>
    <n v="1"/>
    <s v="8"/>
    <x v="3"/>
    <d v="2022-10-19T00:00:00"/>
    <x v="1"/>
  </r>
  <r>
    <n v="201347"/>
    <s v="ELOY FERNANDEZ ALONSO"/>
    <n v="20"/>
    <s v="8"/>
    <x v="13"/>
    <d v="2022-10-19T00:00:00"/>
    <x v="1"/>
  </r>
  <r>
    <n v="200139"/>
    <s v="JUAN B. PEÑA"/>
    <n v="5"/>
    <s v="7"/>
    <x v="22"/>
    <d v="2022-10-18T00:00:00"/>
    <x v="1"/>
  </r>
  <r>
    <n v="200220"/>
    <s v="JIN A DE 12 (ESC. PRIM. Nº 04 DE 12)"/>
    <n v="5"/>
    <s v="12"/>
    <x v="22"/>
    <d v="2022-10-18T00:00:00"/>
    <x v="1"/>
  </r>
  <r>
    <n v="201039"/>
    <s v="ESC. PARA NIÑOS,NIÑAS, JOVENES Y ADULTOS CON DISCAPACIDAD MENTAL Y FORMACIÓN INTEGRAL Nº 4 DR. RAFAEL LUIS ARCONE DE 9"/>
    <n v="4"/>
    <s v="9"/>
    <x v="51"/>
    <d v="2022-10-18T00:00:00"/>
    <x v="2"/>
  </r>
  <r>
    <n v="201193"/>
    <s v="EI Nº 04 HTAL. DE AGUDOS PARMENIO PIÑERO DE 11"/>
    <n v="4"/>
    <s v="11"/>
    <x v="22"/>
    <d v="2022-10-18T00:00:00"/>
    <x v="1"/>
  </r>
  <r>
    <n v="200160"/>
    <s v="REPUBLICA DEL ECUADOR"/>
    <n v="10"/>
    <s v="14"/>
    <x v="46"/>
    <d v="2022-10-17T00:00:00"/>
    <x v="2"/>
  </r>
  <r>
    <n v="200196"/>
    <s v="EMILIO GIMENEZ ZAPIOLA"/>
    <n v="6"/>
    <s v="12"/>
    <x v="52"/>
    <d v="2022-10-17T00:00:00"/>
    <x v="3"/>
  </r>
  <r>
    <n v="200417"/>
    <s v="PADRE CASTAÑEDA"/>
    <n v="24"/>
    <s v="12"/>
    <x v="52"/>
    <d v="2022-10-17T00:00:00"/>
    <x v="3"/>
  </r>
  <r>
    <n v="200582"/>
    <s v="PROVINCIA DEL NEUQUEN"/>
    <n v="13"/>
    <s v="14"/>
    <x v="46"/>
    <d v="2022-10-17T00:00:00"/>
    <x v="2"/>
  </r>
  <r>
    <n v="200745"/>
    <s v="REPUBLICA DE PORTUGAL"/>
    <n v="23"/>
    <s v="18"/>
    <x v="52"/>
    <d v="2022-10-17T00:00:00"/>
    <x v="3"/>
  </r>
  <r>
    <n v="200750"/>
    <s v="ESC. PARA NIÑOS,NIÑAS, JOVENES Y ADULTOS CON DISCAPACIDAD MENTAL Y FORMACIÓN INTEGRAL Nº 6 CLELIA AMELIA C.SESSA DE 18"/>
    <n v="6"/>
    <s v="18"/>
    <x v="52"/>
    <d v="2022-10-17T00:00:00"/>
    <x v="3"/>
  </r>
  <r>
    <n v="200932"/>
    <s v="DE LA INDEPENDENCIA ARGENTINA"/>
    <n v="1"/>
    <s v="20"/>
    <x v="41"/>
    <d v="2022-10-17T00:00:00"/>
    <x v="4"/>
  </r>
  <r>
    <n v="200961"/>
    <s v="LICENCIADO DON MAURO FERNANDEZ"/>
    <n v="9"/>
    <s v="12"/>
    <x v="52"/>
    <d v="2022-10-17T00:00:00"/>
    <x v="3"/>
  </r>
  <r>
    <n v="201599"/>
    <s v="CENS Nº 56 DE 12"/>
    <n v="56"/>
    <s v="12"/>
    <x v="52"/>
    <d v="2022-10-17T00:00:00"/>
    <x v="3"/>
  </r>
  <r>
    <n v="201616"/>
    <s v="COLEGIO Nº 18 DR ALBERTO LARROQUE DE 18"/>
    <n v="18"/>
    <s v="18"/>
    <x v="52"/>
    <d v="2022-10-17T00:00:00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62">
  <r>
    <n v="200160"/>
    <s v="REPUBLICA DEL ECUADOR"/>
    <n v="10"/>
    <s v="14"/>
    <x v="0"/>
    <d v="2022-10-17T00:00:00"/>
    <x v="0"/>
  </r>
  <r>
    <n v="200196"/>
    <s v="EMILIO GIMENEZ ZAPIOLA"/>
    <n v="6"/>
    <s v="12"/>
    <x v="1"/>
    <d v="2022-10-17T00:00:00"/>
    <x v="1"/>
  </r>
  <r>
    <n v="200417"/>
    <s v="PADRE CASTAÑEDA"/>
    <n v="24"/>
    <s v="12"/>
    <x v="1"/>
    <d v="2022-10-17T00:00:00"/>
    <x v="1"/>
  </r>
  <r>
    <n v="200582"/>
    <s v="PROVINCIA DEL NEUQUEN"/>
    <n v="13"/>
    <s v="14"/>
    <x v="0"/>
    <d v="2022-10-17T00:00:00"/>
    <x v="0"/>
  </r>
  <r>
    <n v="200745"/>
    <s v="REPUBLICA DE PORTUGAL"/>
    <n v="23"/>
    <s v="18"/>
    <x v="1"/>
    <d v="2022-10-17T00:00:00"/>
    <x v="1"/>
  </r>
  <r>
    <n v="200750"/>
    <s v="ESC. PARA NIÑOS,NIÑAS, JOVENES Y ADULTOS CON DISCAPACIDAD MENTAL Y FORMACIÓN INTEGRAL Nº 6 CLELIA AMELIA C.SESSA DE 18"/>
    <n v="6"/>
    <s v="18"/>
    <x v="1"/>
    <d v="2022-10-17T00:00:00"/>
    <x v="1"/>
  </r>
  <r>
    <n v="200932"/>
    <s v="DE LA INDEPENDENCIA ARGENTINA"/>
    <n v="1"/>
    <s v="20"/>
    <x v="2"/>
    <d v="2022-10-17T00:00:00"/>
    <x v="2"/>
  </r>
  <r>
    <n v="200961"/>
    <s v="LICENCIADO DON MAURO FERNANDEZ"/>
    <n v="9"/>
    <s v="12"/>
    <x v="1"/>
    <d v="2022-10-17T00:00:00"/>
    <x v="1"/>
  </r>
  <r>
    <n v="201599"/>
    <s v="CENS Nº 56 DE 12"/>
    <n v="56"/>
    <s v="12"/>
    <x v="1"/>
    <d v="2022-10-17T00:00:00"/>
    <x v="1"/>
  </r>
  <r>
    <n v="201616"/>
    <s v="COLEGIO Nº 18 DR ALBERTO LARROQUE DE 18"/>
    <n v="18"/>
    <s v="18"/>
    <x v="1"/>
    <d v="2022-10-17T00:00:00"/>
    <x v="1"/>
  </r>
  <r>
    <n v="200139"/>
    <s v="JUAN B. PEÑA"/>
    <n v="5"/>
    <s v="7"/>
    <x v="3"/>
    <d v="2022-10-18T00:00:00"/>
    <x v="3"/>
  </r>
  <r>
    <n v="200220"/>
    <s v="JIN A DE 12 (ESC. PRIM. Nº 04 DE 12)"/>
    <n v="5"/>
    <s v="12"/>
    <x v="3"/>
    <d v="2022-10-18T00:00:00"/>
    <x v="3"/>
  </r>
  <r>
    <n v="200400"/>
    <s v="MUSEO DE BELLAS ARTES GRAL URQUIZA"/>
    <n v="1"/>
    <s v="12"/>
    <x v="3"/>
    <d v="2022-10-18T00:00:00"/>
    <x v="3"/>
  </r>
  <r>
    <n v="200419"/>
    <s v="FLORENCIO VARELA"/>
    <n v="2"/>
    <s v="12"/>
    <x v="3"/>
    <d v="2022-10-18T00:00:00"/>
    <x v="3"/>
  </r>
  <r>
    <n v="201007"/>
    <s v="REPUBLICA DE EL SALVADOR"/>
    <n v="5"/>
    <s v="12"/>
    <x v="3"/>
    <d v="2022-10-18T00:00:00"/>
    <x v="3"/>
  </r>
  <r>
    <n v="201039"/>
    <s v="ESC. PARA NIÑOS,NIÑAS, JOVENES Y ADULTOS CON DISCAPACIDAD MENTAL Y FORMACIÓN INTEGRAL Nº 4 DR. RAFAEL LUIS ARCONE DE 9"/>
    <n v="4"/>
    <s v="9"/>
    <x v="4"/>
    <d v="2022-10-18T00:00:00"/>
    <x v="0"/>
  </r>
  <r>
    <n v="201193"/>
    <s v="EI Nº 04 HTAL. DE AGUDOS PARMENIO PIÑERO DE 11"/>
    <n v="4"/>
    <s v="11"/>
    <x v="3"/>
    <d v="2022-10-18T00:00:00"/>
    <x v="3"/>
  </r>
  <r>
    <n v="201202"/>
    <s v="LEANDRO N. ALEM"/>
    <n v="19"/>
    <s v="12"/>
    <x v="3"/>
    <d v="2022-10-18T00:00:00"/>
    <x v="3"/>
  </r>
  <r>
    <n v="201901"/>
    <s v="JM Nº 05 DE 12 HOSP. GRAL DE AGUDOS DR.T.ALVAREZ"/>
    <n v="5"/>
    <s v="12"/>
    <x v="3"/>
    <d v="2022-10-18T00:00:00"/>
    <x v="3"/>
  </r>
  <r>
    <n v="200441"/>
    <s v="ENRIQUE BANCHS"/>
    <n v="94"/>
    <s v="6"/>
    <x v="5"/>
    <d v="2022-10-19T00:00:00"/>
    <x v="4"/>
  </r>
  <r>
    <n v="200628"/>
    <s v="COLEGIO Nº 01 BERNARDINO RIVADAVIA DE  03"/>
    <n v="1"/>
    <s v="3"/>
    <x v="6"/>
    <d v="2022-10-19T00:00:00"/>
    <x v="2"/>
  </r>
  <r>
    <n v="200629"/>
    <s v="AGUSTIN ALVAREZ"/>
    <n v="5"/>
    <s v="3"/>
    <x v="6"/>
    <d v="2022-10-19T00:00:00"/>
    <x v="2"/>
  </r>
  <r>
    <n v="200829"/>
    <s v="HIPOLITO BOUCHARD"/>
    <n v="22"/>
    <s v="11"/>
    <x v="7"/>
    <d v="2022-10-19T00:00:00"/>
    <x v="3"/>
  </r>
  <r>
    <n v="200884"/>
    <s v="CHACABUCO"/>
    <n v="1"/>
    <s v="8"/>
    <x v="7"/>
    <d v="2022-10-19T00:00:00"/>
    <x v="3"/>
  </r>
  <r>
    <n v="201029"/>
    <s v="JII Nº 01 CIUDAD DE BUENOS AIRES DE 08"/>
    <n v="1"/>
    <s v="8"/>
    <x v="7"/>
    <d v="2022-10-19T00:00:00"/>
    <x v="3"/>
  </r>
  <r>
    <n v="201240"/>
    <s v="EUSTAQUIO CARDENAS"/>
    <n v="16"/>
    <s v="3"/>
    <x v="6"/>
    <d v="2022-10-19T00:00:00"/>
    <x v="2"/>
  </r>
  <r>
    <n v="201347"/>
    <s v="ELOY FERNANDEZ ALONSO"/>
    <n v="20"/>
    <s v="8"/>
    <x v="8"/>
    <d v="2022-10-19T00:00:00"/>
    <x v="3"/>
  </r>
  <r>
    <n v="201600"/>
    <s v="OLEGARIO V ANDRADE"/>
    <n v="7"/>
    <s v="6"/>
    <x v="9"/>
    <d v="2022-10-20T00:00:00"/>
    <x v="2"/>
  </r>
  <r>
    <n v="203007"/>
    <s v="ESC.INF. Nº11 DE 04"/>
    <n v="11"/>
    <s v="4"/>
    <x v="10"/>
    <d v="2022-10-20T00:00:00"/>
    <x v="4"/>
  </r>
  <r>
    <n v="200337"/>
    <s v="ESC. PARA NIÑOS, NIÑAS Y JOVENES CON PLURIDISCAPACIDAD Nº 26 DR. JORGE GARBER DE 09"/>
    <n v="26"/>
    <s v="9"/>
    <x v="11"/>
    <d v="2022-10-21T00:00:00"/>
    <x v="0"/>
  </r>
  <r>
    <n v="200901"/>
    <s v="JII Nº 02 JORGE COLL DE 08"/>
    <n v="2"/>
    <s v="8"/>
    <x v="8"/>
    <d v="2022-10-21T00:00:00"/>
    <x v="3"/>
  </r>
  <r>
    <n v="200972"/>
    <s v="MANUEL SOLA"/>
    <n v="3"/>
    <s v="2"/>
    <x v="8"/>
    <d v="2022-10-21T00:00:00"/>
    <x v="3"/>
  </r>
  <r>
    <n v="200887"/>
    <s v="PROVINCIA DE MENDOZA"/>
    <n v="15"/>
    <s v="14"/>
    <x v="0"/>
    <d v="2022-10-24T00:00:00"/>
    <x v="0"/>
  </r>
  <r>
    <n v="201245"/>
    <s v="COLEGIO Nº 07 JUAN MARTIN DE PUEYRREDON DE 03"/>
    <n v="7"/>
    <s v="3"/>
    <x v="12"/>
    <d v="2022-10-24T00:00:00"/>
    <x v="2"/>
  </r>
  <r>
    <n v="202210"/>
    <s v="JII Nº 06 DE 21"/>
    <n v="6"/>
    <s v="21"/>
    <x v="13"/>
    <d v="2022-10-24T00:00:00"/>
    <x v="5"/>
  </r>
  <r>
    <n v="200520"/>
    <s v="CARLOS DELLA PENNA"/>
    <n v="16"/>
    <s v="4"/>
    <x v="14"/>
    <d v="2022-10-25T00:00:00"/>
    <x v="4"/>
  </r>
  <r>
    <n v="200818"/>
    <s v="PAUL GROUSSAC"/>
    <n v="5"/>
    <s v="6"/>
    <x v="15"/>
    <d v="2022-10-25T00:00:00"/>
    <x v="2"/>
  </r>
  <r>
    <n v="200864"/>
    <s v="REPUBLICA DEL PARAGUAY"/>
    <n v="12"/>
    <s v="6"/>
    <x v="15"/>
    <d v="2022-10-25T00:00:00"/>
    <x v="2"/>
  </r>
  <r>
    <n v="200056"/>
    <s v="FRANCISCO DE GURRUCHAGA"/>
    <n v="10"/>
    <s v="6"/>
    <x v="16"/>
    <d v="2022-10-26T00:00:00"/>
    <x v="2"/>
  </r>
  <r>
    <n v="200290"/>
    <s v="JIN B DE 03 (ESC. PRIM. Nº 23 DE 3)"/>
    <n v="9"/>
    <s v="3"/>
    <x v="16"/>
    <d v="2022-10-26T00:00:00"/>
    <x v="2"/>
  </r>
  <r>
    <n v="200461"/>
    <s v="CORONEL BRANDSEN"/>
    <n v="4"/>
    <s v="10"/>
    <x v="17"/>
    <d v="2022-10-26T00:00:00"/>
    <x v="4"/>
  </r>
  <r>
    <n v="200506"/>
    <s v="ESC. TEC. Nº 11 MANUEL BELGRANO DE 06"/>
    <n v="11"/>
    <s v="6"/>
    <x v="16"/>
    <d v="2022-10-26T00:00:00"/>
    <x v="2"/>
  </r>
  <r>
    <n v="200566"/>
    <s v="IGNACIO FERMIN RODRIGUEZ"/>
    <n v="22"/>
    <s v="19"/>
    <x v="18"/>
    <d v="2022-10-26T00:00:00"/>
    <x v="4"/>
  </r>
  <r>
    <n v="200580"/>
    <s v="JIN B DE 01 (ESC. PRIM. Nº 14 DE 1)"/>
    <n v="14"/>
    <s v="1"/>
    <x v="15"/>
    <d v="2022-10-26T00:00:00"/>
    <x v="2"/>
  </r>
  <r>
    <n v="201148"/>
    <s v="GENERAL VIAMONTE"/>
    <n v="23"/>
    <s v="3"/>
    <x v="16"/>
    <d v="2022-10-26T00:00:00"/>
    <x v="2"/>
  </r>
  <r>
    <n v="201330"/>
    <s v="CARLOS MARIA BIEDMA"/>
    <n v="20"/>
    <s v="9"/>
    <x v="11"/>
    <d v="2022-10-26T00:00:00"/>
    <x v="0"/>
  </r>
  <r>
    <n v="202402"/>
    <s v="JII Nº 07 JARDINCITO DE CHICAGO KARINA RAINONE DE 20"/>
    <n v="7"/>
    <s v="20"/>
    <x v="19"/>
    <d v="2022-10-26T00:00:00"/>
    <x v="2"/>
  </r>
  <r>
    <n v="203063"/>
    <s v="JII Nº 9 DE 20"/>
    <n v="9"/>
    <s v="20"/>
    <x v="19"/>
    <d v="2022-10-26T00:00:00"/>
    <x v="2"/>
  </r>
  <r>
    <n v="203075"/>
    <s v="ESC. TEC. Nº 20"/>
    <n v="20"/>
    <s v="20"/>
    <x v="19"/>
    <d v="2022-10-26T00:00:00"/>
    <x v="2"/>
  </r>
  <r>
    <n v="203130"/>
    <s v="JII Nº 13 DE 01"/>
    <n v="13"/>
    <s v="1"/>
    <x v="20"/>
    <d v="2022-10-26T00:00:00"/>
    <x v="2"/>
  </r>
  <r>
    <n v="201402"/>
    <s v="GENERAL BELGRANO"/>
    <n v="23"/>
    <s v="7"/>
    <x v="8"/>
    <d v="2022-10-27T00:00:00"/>
    <x v="3"/>
  </r>
  <r>
    <n v="202203"/>
    <s v="JII Nº 08 DR. GENARO GIACOBINI DE 05"/>
    <n v="8"/>
    <s v="5"/>
    <x v="10"/>
    <d v="2022-10-27T00:00:00"/>
    <x v="4"/>
  </r>
  <r>
    <n v="200349"/>
    <s v="BELISARIO ROLDAN"/>
    <n v="23"/>
    <s v="16"/>
    <x v="7"/>
    <d v="2022-10-28T00:00:00"/>
    <x v="3"/>
  </r>
  <r>
    <n v="200363"/>
    <s v="REPUBLICA DE NICARAGUA"/>
    <n v="22"/>
    <s v="16"/>
    <x v="7"/>
    <d v="2022-10-28T00:00:00"/>
    <x v="3"/>
  </r>
  <r>
    <n v="201597"/>
    <s v="JIN D DE 16 (ESC. PRIM. Nº 22 DE 16)"/>
    <n v="13"/>
    <s v="16"/>
    <x v="7"/>
    <d v="2022-10-28T00:00:00"/>
    <x v="3"/>
  </r>
  <r>
    <n v="200052"/>
    <s v="ESCUELA INTEGRAL INTERDISCIPLINARIA Nº 14 DE 14"/>
    <n v="14"/>
    <s v="14"/>
    <x v="21"/>
    <d v="2022-10-31T00:00:00"/>
    <x v="0"/>
  </r>
  <r>
    <n v="200097"/>
    <s v="JIC Nº 04 DE 18"/>
    <n v="4"/>
    <s v="18"/>
    <x v="22"/>
    <d v="2022-10-31T00:00:00"/>
    <x v="1"/>
  </r>
  <r>
    <n v="200152"/>
    <s v="ESC.DE EDUC.MEDIA Nº1FEDERICO GARCIA LORCA DE14"/>
    <n v="1"/>
    <s v="14"/>
    <x v="21"/>
    <d v="2022-10-31T00:00:00"/>
    <x v="0"/>
  </r>
  <r>
    <n v="200336"/>
    <s v="JIN C DE 09 (ESC. PRIM. Nº 20 DE 09)"/>
    <n v="20"/>
    <s v="9"/>
    <x v="11"/>
    <d v="2022-10-31T00:00:00"/>
    <x v="0"/>
  </r>
  <r>
    <n v="200352"/>
    <s v="ENRIQUE DE VEDIA"/>
    <n v="5"/>
    <s v="14"/>
    <x v="21"/>
    <d v="2022-10-31T00:00:00"/>
    <x v="0"/>
  </r>
  <r>
    <n v="200514"/>
    <s v="ARISTOBULO DEL VALLE"/>
    <n v="7"/>
    <s v="20"/>
    <x v="2"/>
    <d v="2022-10-31T00:00:00"/>
    <x v="2"/>
  </r>
  <r>
    <n v="200519"/>
    <s v="RUBEN DARIO"/>
    <n v="1"/>
    <s v="14"/>
    <x v="21"/>
    <d v="2022-10-31T00:00:00"/>
    <x v="0"/>
  </r>
  <r>
    <n v="200578"/>
    <s v="CORNELIO SAAVEDRA"/>
    <n v="14"/>
    <s v="1"/>
    <x v="15"/>
    <d v="2022-10-31T00:00:00"/>
    <x v="2"/>
  </r>
  <r>
    <n v="200581"/>
    <s v="ALFREDO RODOLFO BUFANO"/>
    <n v="23"/>
    <s v="14"/>
    <x v="21"/>
    <d v="2022-10-31T00:00:00"/>
    <x v="0"/>
  </r>
  <r>
    <n v="200694"/>
    <s v="PROVINCIA DE MISIONES"/>
    <n v="9"/>
    <s v="18"/>
    <x v="22"/>
    <d v="2022-10-31T00:00:00"/>
    <x v="1"/>
  </r>
  <r>
    <n v="200730"/>
    <s v="REPUBLICA DE CUBA"/>
    <n v="1"/>
    <s v="9"/>
    <x v="11"/>
    <d v="2022-10-31T00:00:00"/>
    <x v="0"/>
  </r>
  <r>
    <n v="200751"/>
    <s v="TTE GRAL LUIS MARIA CAMPOS"/>
    <n v="17"/>
    <s v="18"/>
    <x v="22"/>
    <d v="2022-10-31T00:00:00"/>
    <x v="1"/>
  </r>
  <r>
    <n v="200810"/>
    <s v="JII Nº 01 ALFREDO PALACIOS DE 09"/>
    <n v="1"/>
    <s v="9"/>
    <x v="11"/>
    <d v="2022-10-31T00:00:00"/>
    <x v="0"/>
  </r>
  <r>
    <n v="200813"/>
    <s v="MANUEL LAINEZ"/>
    <n v="10"/>
    <s v="9"/>
    <x v="11"/>
    <d v="2022-10-31T00:00:00"/>
    <x v="0"/>
  </r>
  <r>
    <n v="201036"/>
    <s v="JUAN CRISOSTOMO LAFINUR"/>
    <n v="9"/>
    <s v="9"/>
    <x v="11"/>
    <d v="2022-10-31T00:00:00"/>
    <x v="0"/>
  </r>
  <r>
    <n v="201041"/>
    <s v="COLEGIO Nº 04 NICOLAS AVELLANEDA DE 09"/>
    <n v="4"/>
    <s v="9"/>
    <x v="23"/>
    <d v="2022-10-31T00:00:00"/>
    <x v="0"/>
  </r>
  <r>
    <n v="200221"/>
    <s v="AUSTRALIA"/>
    <n v="2"/>
    <s v="9"/>
    <x v="24"/>
    <d v="2022-11-01T00:00:00"/>
    <x v="0"/>
  </r>
  <r>
    <n v="200413"/>
    <s v="ERNESTO A. BAVIO"/>
    <n v="16"/>
    <s v="12"/>
    <x v="25"/>
    <d v="2022-11-01T00:00:00"/>
    <x v="1"/>
  </r>
  <r>
    <n v="200485"/>
    <s v="MIGUEL DE AZCUENAGA"/>
    <n v="26"/>
    <s v="5"/>
    <x v="26"/>
    <d v="2022-11-01T00:00:00"/>
    <x v="4"/>
  </r>
  <r>
    <n v="200697"/>
    <s v="ESC. BILINGÁœE PARA NIÑOS,NIÑAS, JOVENES Y ADULTOS CON DISCAPACIDAD AUDITIVA Y FORMACIÓN INTEGRAL Nº 29 DR OSVALDO MAGNASCO DE 18"/>
    <n v="29"/>
    <s v="18"/>
    <x v="25"/>
    <d v="2022-11-01T00:00:00"/>
    <x v="1"/>
  </r>
  <r>
    <n v="201038"/>
    <s v="ESC. TEC. Nº 34 ING. ENRIQUE MARTIN HERMITTE DE 09"/>
    <n v="34"/>
    <s v="9"/>
    <x v="24"/>
    <d v="2022-11-01T00:00:00"/>
    <x v="0"/>
  </r>
  <r>
    <n v="201510"/>
    <s v="CNEL. DE MARINA LEONARDO ROSALES"/>
    <n v="10"/>
    <s v="12"/>
    <x v="25"/>
    <d v="2022-11-01T00:00:00"/>
    <x v="1"/>
  </r>
  <r>
    <n v="201606"/>
    <s v="ESC. DE COM. Nº 36 ISAAC HALPERIN DE 03"/>
    <n v="36"/>
    <s v="3"/>
    <x v="6"/>
    <d v="2022-11-01T00:00:00"/>
    <x v="2"/>
  </r>
  <r>
    <n v="201942"/>
    <s v="ESCUELA DE MUSICA Nº 2 DE 18"/>
    <n v="2"/>
    <s v="18"/>
    <x v="25"/>
    <d v="2022-11-01T00:00:00"/>
    <x v="1"/>
  </r>
  <r>
    <n v="200002"/>
    <s v="CARLOS R. VIGNALE"/>
    <n v="2"/>
    <s v="4"/>
    <x v="27"/>
    <d v="2022-11-02T00:00:00"/>
    <x v="4"/>
  </r>
  <r>
    <n v="200044"/>
    <s v="JII Nº 01 DE 19"/>
    <n v="1"/>
    <s v="19"/>
    <x v="28"/>
    <d v="2022-11-02T00:00:00"/>
    <x v="3"/>
  </r>
  <r>
    <n v="200117"/>
    <s v="JII Nº 01 DE 11"/>
    <n v="1"/>
    <s v="11"/>
    <x v="28"/>
    <d v="2022-11-02T00:00:00"/>
    <x v="3"/>
  </r>
  <r>
    <n v="200302"/>
    <s v="CNEL CARLOS TOMAS SOURIGUES"/>
    <n v="15"/>
    <s v="12"/>
    <x v="3"/>
    <d v="2022-11-02T00:00:00"/>
    <x v="3"/>
  </r>
  <r>
    <n v="200442"/>
    <s v="JIC Nº 05 DE 06"/>
    <n v="5"/>
    <s v="6"/>
    <x v="10"/>
    <d v="2022-11-02T00:00:00"/>
    <x v="4"/>
  </r>
  <r>
    <n v="200934"/>
    <s v="ALFONSINA STORNI"/>
    <n v="10"/>
    <s v="20"/>
    <x v="19"/>
    <d v="2022-11-02T00:00:00"/>
    <x v="2"/>
  </r>
  <r>
    <n v="201184"/>
    <s v="ESC.SUP.DE EDU. ARTISTICA EN ARTES VISUALES MANUEL BELGRANO"/>
    <n v="0"/>
    <s v="4"/>
    <x v="27"/>
    <d v="2022-11-02T00:00:00"/>
    <x v="4"/>
  </r>
  <r>
    <n v="201211"/>
    <s v="JIN D DE 10 (ESC. PRIM. Nº 22 DE 10)"/>
    <n v="46"/>
    <s v="10"/>
    <x v="5"/>
    <d v="2022-11-02T00:00:00"/>
    <x v="4"/>
  </r>
  <r>
    <n v="201307"/>
    <s v="JIN C DE 20 (ESC. PRIM. Nº 16 DE 20)"/>
    <n v="20"/>
    <s v="20"/>
    <x v="19"/>
    <d v="2022-11-02T00:00:00"/>
    <x v="2"/>
  </r>
  <r>
    <n v="201552"/>
    <s v="JII Nº 01 DE 12 RITA LATALLADA DE VICTORIA"/>
    <n v="1"/>
    <s v="12"/>
    <x v="29"/>
    <d v="2022-11-02T00:00:00"/>
    <x v="1"/>
  </r>
  <r>
    <n v="201572"/>
    <s v="JUAN ANGEL GOLFARINI"/>
    <n v="93"/>
    <s v="6"/>
    <x v="10"/>
    <d v="2022-11-02T00:00:00"/>
    <x v="4"/>
  </r>
  <r>
    <n v="201840"/>
    <s v="ANTONIO J. BUCICH"/>
    <n v="11"/>
    <s v="4"/>
    <x v="14"/>
    <d v="2022-11-02T00:00:00"/>
    <x v="4"/>
  </r>
  <r>
    <n v="202272"/>
    <s v="EI Nº 06 J.F. SALABERRY  DE 20"/>
    <n v="6"/>
    <s v="20"/>
    <x v="19"/>
    <d v="2022-11-02T00:00:00"/>
    <x v="2"/>
  </r>
  <r>
    <n v="202467"/>
    <s v="JII Nº10 FRANCISCO PASCASIO MORENO 10 DE 06"/>
    <n v="10"/>
    <s v="6"/>
    <x v="18"/>
    <d v="2022-11-02T00:00:00"/>
    <x v="4"/>
  </r>
  <r>
    <n v="202745"/>
    <s v="ESC. INF. Nº 07 CASA AMARILLA DE 04"/>
    <n v="7"/>
    <s v="4"/>
    <x v="14"/>
    <d v="2022-11-02T00:00:00"/>
    <x v="4"/>
  </r>
  <r>
    <n v="202948"/>
    <s v="JARDIN MATERNAL Nº 06 DE 13"/>
    <n v="6"/>
    <s v="13"/>
    <x v="19"/>
    <d v="2022-11-02T00:00:00"/>
    <x v="2"/>
  </r>
  <r>
    <n v="200042"/>
    <s v="AERONAUTICA ARGENTINA"/>
    <n v="7"/>
    <s v="19"/>
    <x v="18"/>
    <d v="2022-11-03T00:00:00"/>
    <x v="4"/>
  </r>
  <r>
    <n v="200237"/>
    <s v="REPUBLICA DE TURQUIA"/>
    <n v="25"/>
    <s v="10"/>
    <x v="30"/>
    <d v="2022-11-03T00:00:00"/>
    <x v="3"/>
  </r>
  <r>
    <n v="202466"/>
    <s v="JARDIN MATERNAL Nº 09 DE 06"/>
    <n v="9"/>
    <s v="6"/>
    <x v="31"/>
    <d v="2022-11-03T00:00:00"/>
    <x v="3"/>
  </r>
  <r>
    <n v="203116"/>
    <s v="JII Nº 16 DE 05"/>
    <n v="16"/>
    <s v="5"/>
    <x v="5"/>
    <d v="2022-11-03T00:00:00"/>
    <x v="4"/>
  </r>
  <r>
    <n v="203124"/>
    <s v="JII Nº 19 DE 05"/>
    <n v="19"/>
    <s v="5"/>
    <x v="5"/>
    <d v="2022-11-03T00:00:00"/>
    <x v="4"/>
  </r>
  <r>
    <n v="200386"/>
    <s v="PROVINCIA DE JUJUY"/>
    <n v="11"/>
    <s v="2"/>
    <x v="8"/>
    <d v="2022-11-04T00:00:00"/>
    <x v="3"/>
  </r>
  <r>
    <n v="200831"/>
    <s v="TTE MANUEL FELIX ORIGONE"/>
    <n v="7"/>
    <s v="11"/>
    <x v="7"/>
    <d v="2022-11-04T00:00:00"/>
    <x v="3"/>
  </r>
  <r>
    <n v="201213"/>
    <s v="ALTE. RAMON GONZALEZ FERNANDEZ"/>
    <n v="8"/>
    <s v="10"/>
    <x v="32"/>
    <d v="2022-11-04T00:00:00"/>
    <x v="4"/>
  </r>
  <r>
    <n v="201683"/>
    <s v="DR. PEDRO AVELINO TORRES"/>
    <n v="24"/>
    <s v="11"/>
    <x v="7"/>
    <d v="2022-11-04T00:00:00"/>
    <x v="3"/>
  </r>
  <r>
    <n v="201684"/>
    <s v="JII Nº 03 DE 11"/>
    <n v="3"/>
    <s v="11"/>
    <x v="7"/>
    <d v="2022-11-04T00:00:00"/>
    <x v="3"/>
  </r>
  <r>
    <n v="200057"/>
    <s v="ESCUELA INTEGRAL INTERDISCIPLINARIA Nº 06 DE 06"/>
    <n v="6"/>
    <s v="6"/>
    <x v="33"/>
    <d v="2022-11-07T00:00:00"/>
    <x v="4"/>
  </r>
  <r>
    <n v="200177"/>
    <s v="JIN D DE 12 (ESC. PRIM. Nº 03 DE 12)"/>
    <n v="24"/>
    <s v="12"/>
    <x v="29"/>
    <d v="2022-11-07T00:00:00"/>
    <x v="1"/>
  </r>
  <r>
    <n v="200559"/>
    <s v="EI Nº 06 MADRE EUFRASIA IACONIS DE 10"/>
    <n v="6"/>
    <s v="10"/>
    <x v="34"/>
    <d v="2022-11-07T00:00:00"/>
    <x v="4"/>
  </r>
  <r>
    <n v="200888"/>
    <s v="ESTEBAN DE LUCA"/>
    <n v="1"/>
    <s v="6"/>
    <x v="35"/>
    <d v="2022-11-07T00:00:00"/>
    <x v="2"/>
  </r>
  <r>
    <n v="200325"/>
    <s v="DOMINGUITO"/>
    <n v="9"/>
    <s v="15"/>
    <x v="30"/>
    <d v="2022-11-08T00:00:00"/>
    <x v="3"/>
  </r>
  <r>
    <n v="200528"/>
    <s v="HIPOLITO VIEYTES"/>
    <n v="21"/>
    <s v="4"/>
    <x v="36"/>
    <d v="2022-11-08T00:00:00"/>
    <x v="2"/>
  </r>
  <r>
    <n v="200540"/>
    <s v="ALMIRANTE GUILLERMO BROWN"/>
    <n v="1"/>
    <s v="4"/>
    <x v="33"/>
    <d v="2022-11-08T00:00:00"/>
    <x v="4"/>
  </r>
  <r>
    <n v="200558"/>
    <s v="PABLO A. PIZZURNO"/>
    <n v="19"/>
    <s v="10"/>
    <x v="32"/>
    <d v="2022-11-08T00:00:00"/>
    <x v="4"/>
  </r>
  <r>
    <n v="200793"/>
    <s v="ESCUELA INTEGRAL INTERDISCIPLINARIA Nº 04 DE 04"/>
    <n v="4"/>
    <s v="4"/>
    <x v="33"/>
    <d v="2022-11-08T00:00:00"/>
    <x v="4"/>
  </r>
  <r>
    <n v="200816"/>
    <s v="EI Nº 06 DE 06 (HOSP. RAMOS MEJIA)"/>
    <n v="6"/>
    <s v="6"/>
    <x v="37"/>
    <d v="2022-11-08T00:00:00"/>
    <x v="2"/>
  </r>
  <r>
    <n v="200953"/>
    <s v="JIC Nº 07 EL JARDIN DE LAS GLICINAS DE 09"/>
    <n v="7"/>
    <s v="9"/>
    <x v="5"/>
    <d v="2022-11-08T00:00:00"/>
    <x v="4"/>
  </r>
  <r>
    <n v="201237"/>
    <s v="VALENTIN GOMEZ"/>
    <n v="1"/>
    <s v="3"/>
    <x v="36"/>
    <d v="2022-11-08T00:00:00"/>
    <x v="2"/>
  </r>
  <r>
    <n v="201261"/>
    <s v="PRESIDENTE MITRE"/>
    <n v="16"/>
    <s v="2"/>
    <x v="38"/>
    <d v="2022-11-08T00:00:00"/>
    <x v="2"/>
  </r>
  <r>
    <n v="202814"/>
    <s v="ESCUELA INFANTIL Nº 08 DE 04"/>
    <n v="8"/>
    <s v="4"/>
    <x v="36"/>
    <d v="2022-11-08T00:00:00"/>
    <x v="2"/>
  </r>
  <r>
    <n v="202953"/>
    <s v="EI Nº 05 DE 02"/>
    <n v="5"/>
    <s v="2"/>
    <x v="38"/>
    <d v="2022-11-08T00:00:00"/>
    <x v="2"/>
  </r>
  <r>
    <n v="203057"/>
    <s v="JARDIN MATERNAL Nº 12 DE 04"/>
    <n v="12"/>
    <s v="4"/>
    <x v="36"/>
    <d v="2022-11-08T00:00:00"/>
    <x v="2"/>
  </r>
  <r>
    <n v="200103"/>
    <s v="HOMERO MANZI"/>
    <n v="9"/>
    <s v="13"/>
    <x v="39"/>
    <d v="2022-11-09T00:00:00"/>
    <x v="5"/>
  </r>
  <r>
    <n v="200219"/>
    <s v="JORGE NEWBERY"/>
    <n v="7"/>
    <s v="12"/>
    <x v="40"/>
    <d v="2022-11-09T00:00:00"/>
    <x v="5"/>
  </r>
  <r>
    <n v="200362"/>
    <s v="PONCIANO VIVANCO"/>
    <n v="11"/>
    <s v="13"/>
    <x v="39"/>
    <d v="2022-11-09T00:00:00"/>
    <x v="5"/>
  </r>
  <r>
    <n v="200504"/>
    <s v="HIPOLITO YRIGOYEN"/>
    <n v="26"/>
    <s v="4"/>
    <x v="41"/>
    <d v="2022-11-09T00:00:00"/>
    <x v="2"/>
  </r>
  <r>
    <n v="200607"/>
    <s v="DR. GUILLERMO RAWSON"/>
    <n v="22"/>
    <s v="4"/>
    <x v="41"/>
    <d v="2022-11-09T00:00:00"/>
    <x v="2"/>
  </r>
  <r>
    <n v="200973"/>
    <s v="COLEGIO Nº 03 MARIANO MORENO DE 02"/>
    <n v="3"/>
    <s v="2"/>
    <x v="42"/>
    <d v="2022-11-09T00:00:00"/>
    <x v="3"/>
  </r>
  <r>
    <n v="201059"/>
    <s v="SAN JUAN BAUTISTA DE LA SALLE"/>
    <n v="18"/>
    <s v="19"/>
    <x v="39"/>
    <d v="2022-11-09T00:00:00"/>
    <x v="5"/>
  </r>
  <r>
    <n v="201291"/>
    <s v="DR. RAMON J. CARCANO"/>
    <n v="10"/>
    <s v="15"/>
    <x v="30"/>
    <d v="2022-11-09T00:00:00"/>
    <x v="3"/>
  </r>
  <r>
    <n v="201303"/>
    <s v="ESC. DE COM. Nº 22 GUSTAVO MARTINEZ ZUVIRIA DE 06"/>
    <n v="22"/>
    <s v="6"/>
    <x v="8"/>
    <d v="2022-11-09T00:00:00"/>
    <x v="3"/>
  </r>
  <r>
    <n v="201497"/>
    <s v="DR. JUAN BALESTRA"/>
    <n v="17"/>
    <s v="10"/>
    <x v="32"/>
    <d v="2022-11-09T00:00:00"/>
    <x v="4"/>
  </r>
  <r>
    <n v="201526"/>
    <s v="FLORENCIO BALCARCE"/>
    <n v="19"/>
    <s v="2"/>
    <x v="42"/>
    <d v="2022-11-09T00:00:00"/>
    <x v="3"/>
  </r>
  <r>
    <n v="201782"/>
    <s v="JII Nº 09 DE 04"/>
    <n v="9"/>
    <s v="4"/>
    <x v="41"/>
    <d v="2022-11-09T00:00:00"/>
    <x v="2"/>
  </r>
  <r>
    <n v="201914"/>
    <s v="ESC. PARA JOVENES Y ADULTOS CON DISCAPACIDAD VISUAL Y FORMACIÓN INTEGRAL Nº 37 FRANCISCO GATTI DE 03"/>
    <n v="37"/>
    <s v="3"/>
    <x v="41"/>
    <d v="2022-11-09T00:00:00"/>
    <x v="2"/>
  </r>
  <r>
    <n v="200050"/>
    <s v="DR. PEDRO MELITON LEDESMA"/>
    <n v="17"/>
    <s v="5"/>
    <x v="14"/>
    <d v="2022-11-10T00:00:00"/>
    <x v="4"/>
  </r>
  <r>
    <n v="200077"/>
    <s v="NIEVES ESCALADA DE OROMI"/>
    <n v="20"/>
    <s v="5"/>
    <x v="14"/>
    <d v="2022-11-10T00:00:00"/>
    <x v="4"/>
  </r>
  <r>
    <n v="200476"/>
    <s v="LORENZO ANADON"/>
    <n v="23"/>
    <s v="5"/>
    <x v="14"/>
    <d v="2022-11-10T00:00:00"/>
    <x v="4"/>
  </r>
  <r>
    <n v="200500"/>
    <s v="ESC. DE COM. Nº 07 MANUEL BELGRANO DE 10"/>
    <n v="7"/>
    <s v="10"/>
    <x v="32"/>
    <d v="2022-11-10T00:00:00"/>
    <x v="4"/>
  </r>
  <r>
    <n v="200583"/>
    <s v="ESC. TEC. Nº 01 INGENIERO OTTO KRAUSE DE 04"/>
    <n v="1"/>
    <s v="4"/>
    <x v="36"/>
    <d v="2022-11-10T00:00:00"/>
    <x v="2"/>
  </r>
  <r>
    <n v="200869"/>
    <s v="FAMILIA DE CABEZON"/>
    <n v="9"/>
    <s v="1"/>
    <x v="43"/>
    <d v="2022-11-10T00:00:00"/>
    <x v="2"/>
  </r>
  <r>
    <n v="200902"/>
    <s v="SAN JOSE DE CALASANZ"/>
    <n v="6"/>
    <s v="8"/>
    <x v="8"/>
    <d v="2022-11-10T00:00:00"/>
    <x v="3"/>
  </r>
  <r>
    <n v="201122"/>
    <s v="DE CATEDRAL AL NORTE JOSE M. ESTRADA"/>
    <n v="4"/>
    <s v="1"/>
    <x v="44"/>
    <d v="2022-11-10T00:00:00"/>
    <x v="2"/>
  </r>
  <r>
    <n v="201132"/>
    <s v="JIC Nº04 CINCO ESQUINAS DE 01"/>
    <n v="4"/>
    <s v="1"/>
    <x v="44"/>
    <d v="2022-11-10T00:00:00"/>
    <x v="2"/>
  </r>
  <r>
    <n v="201133"/>
    <s v="DOMINGO FAUSTINO SARMIENTO"/>
    <n v="2"/>
    <s v="1"/>
    <x v="44"/>
    <d v="2022-11-10T00:00:00"/>
    <x v="2"/>
  </r>
  <r>
    <n v="201232"/>
    <s v="ESC. TEC. Nº 19 ALEJANDRO VOLTA DE 01"/>
    <n v="19"/>
    <s v="1"/>
    <x v="45"/>
    <d v="2022-11-10T00:00:00"/>
    <x v="2"/>
  </r>
  <r>
    <n v="201448"/>
    <s v="ESC. TEC. Nº 30 NORBERTO PINERO DE 02"/>
    <n v="30"/>
    <s v="2"/>
    <x v="42"/>
    <d v="2022-11-10T00:00:00"/>
    <x v="3"/>
  </r>
  <r>
    <n v="201618"/>
    <s v="JOSE ALFREDO FERREIRA"/>
    <n v="1"/>
    <s v="11"/>
    <x v="22"/>
    <d v="2022-11-10T00:00:00"/>
    <x v="1"/>
  </r>
  <r>
    <n v="201676"/>
    <s v="MAXIMIO SABA VICTORIA"/>
    <n v="2"/>
    <s v="11"/>
    <x v="22"/>
    <d v="2022-11-10T00:00:00"/>
    <x v="1"/>
  </r>
  <r>
    <n v="201677"/>
    <s v="ANGELA M DE CAVIGLIA"/>
    <n v="3"/>
    <s v="11"/>
    <x v="22"/>
    <d v="2022-11-10T00:00:00"/>
    <x v="1"/>
  </r>
  <r>
    <n v="203093"/>
    <s v="ESC. PRIMARIA Nº 11 DE 01"/>
    <n v="11"/>
    <s v="1"/>
    <x v="46"/>
    <d v="2022-11-10T00:00:00"/>
    <x v="2"/>
  </r>
  <r>
    <n v="200089"/>
    <s v="PRESBITERO ALBERTI"/>
    <n v="13"/>
    <s v="19"/>
    <x v="47"/>
    <d v="2022-11-11T00:00:00"/>
    <x v="4"/>
  </r>
  <r>
    <n v="200141"/>
    <s v="FLORIAN OLIVER"/>
    <n v="24"/>
    <s v="8"/>
    <x v="48"/>
    <d v="2022-11-11T00:00:00"/>
    <x v="3"/>
  </r>
  <r>
    <n v="200660"/>
    <s v="SALVADOR MARIA DEL CARRIL"/>
    <n v="4"/>
    <s v="6"/>
    <x v="49"/>
    <d v="2022-11-11T00:00:00"/>
    <x v="3"/>
  </r>
  <r>
    <n v="200820"/>
    <s v="NIÑAS DE AYOHUMA"/>
    <n v="7"/>
    <s v="8"/>
    <x v="7"/>
    <d v="2022-11-11T00:00:00"/>
    <x v="3"/>
  </r>
  <r>
    <n v="200830"/>
    <s v="FRANCISCA JACQUES"/>
    <n v="13"/>
    <s v="11"/>
    <x v="50"/>
    <d v="2022-11-11T00:00:00"/>
    <x v="3"/>
  </r>
  <r>
    <n v="200874"/>
    <s v="AGRONOMIA"/>
    <n v="22"/>
    <s v="14"/>
    <x v="51"/>
    <d v="2022-11-11T00:00:00"/>
    <x v="0"/>
  </r>
  <r>
    <n v="200907"/>
    <s v="JUAN AGUSTIN MAZA"/>
    <n v="10"/>
    <s v="8"/>
    <x v="7"/>
    <d v="2022-11-11T00:00:00"/>
    <x v="3"/>
  </r>
  <r>
    <n v="200909"/>
    <s v="JIC Nº 05 MARTHA A. SALOTTI DE 08"/>
    <n v="5"/>
    <s v="8"/>
    <x v="7"/>
    <d v="2022-11-11T00:00:00"/>
    <x v="3"/>
  </r>
  <r>
    <n v="201292"/>
    <s v="PETRONILA RODRIGUEZ"/>
    <n v="27"/>
    <s v="15"/>
    <x v="51"/>
    <d v="2022-11-11T00:00:00"/>
    <x v="0"/>
  </r>
  <r>
    <n v="201351"/>
    <s v="DR. JOSE MARIA RAMOS MEJIA"/>
    <n v="16"/>
    <s v="8"/>
    <x v="49"/>
    <d v="2022-11-11T00:00:00"/>
    <x v="3"/>
  </r>
  <r>
    <n v="201517"/>
    <s v="COLEGIO Nº 10 JOSE DE SAN MARTIN DE 08"/>
    <n v="10"/>
    <s v="8"/>
    <x v="48"/>
    <d v="2022-11-11T00:00:00"/>
    <x v="3"/>
  </r>
  <r>
    <n v="201551"/>
    <s v="JIN C DE 08 (ESC. PRIM. Nº 24 DE 08)"/>
    <n v="21"/>
    <s v="8"/>
    <x v="48"/>
    <d v="2022-11-11T00:00:00"/>
    <x v="3"/>
  </r>
  <r>
    <n v="201574"/>
    <s v="JIN B DE 18 (ESC. PRIM. Nº 14 DE 18)"/>
    <n v="22"/>
    <s v="18"/>
    <x v="52"/>
    <d v="2022-11-11T00:00:00"/>
    <x v="1"/>
  </r>
  <r>
    <n v="201650"/>
    <s v="JIC Nº 02 EL TRENCITO DE VERSALLES DE 18"/>
    <n v="2"/>
    <s v="18"/>
    <x v="52"/>
    <d v="2022-11-11T00:00:00"/>
    <x v="1"/>
  </r>
  <r>
    <n v="202200"/>
    <s v="JII Nº 10 DE 05"/>
    <n v="10"/>
    <s v="5"/>
    <x v="5"/>
    <d v="2022-11-11T00:00:00"/>
    <x v="4"/>
  </r>
  <r>
    <n v="200321"/>
    <s v="SABINA BOVE DE BOZZALLA"/>
    <n v="32"/>
    <s v="5"/>
    <x v="53"/>
    <d v="2022-11-14T00:00:00"/>
    <x v="4"/>
  </r>
  <r>
    <n v="200470"/>
    <s v="BERNARDO DE IRIGOYEN"/>
    <n v="3"/>
    <s v="5"/>
    <x v="53"/>
    <d v="2022-11-14T00:00:00"/>
    <x v="4"/>
  </r>
  <r>
    <n v="200484"/>
    <s v="ARZOBISPO MARIANO ANTONIO ESPINOSA"/>
    <n v="30"/>
    <s v="5"/>
    <x v="53"/>
    <d v="2022-11-14T00:00:00"/>
    <x v="4"/>
  </r>
  <r>
    <n v="200654"/>
    <s v="MANUEL DE SARRATEA"/>
    <n v="27"/>
    <s v="5"/>
    <x v="34"/>
    <d v="2022-11-14T00:00:00"/>
    <x v="4"/>
  </r>
  <r>
    <n v="200843"/>
    <s v="ESC. TEC. Nº 14 LIBERTAD DE 05"/>
    <n v="28"/>
    <s v="5"/>
    <x v="53"/>
    <d v="2022-11-14T00:00:00"/>
    <x v="4"/>
  </r>
  <r>
    <n v="201475"/>
    <s v="ESC.TEC.Nº33 FUND.MAEST.DEL PLUMERILLO DE 19"/>
    <n v="33"/>
    <s v="19"/>
    <x v="47"/>
    <d v="2022-11-14T00:00:00"/>
    <x v="4"/>
  </r>
  <r>
    <n v="201549"/>
    <s v="ABEL AYERZA"/>
    <n v="23"/>
    <s v="17"/>
    <x v="54"/>
    <d v="2022-11-14T00:00:00"/>
    <x v="5"/>
  </r>
  <r>
    <n v="201694"/>
    <s v="ESC. TEC. Nº 15 MAIPU DE 05"/>
    <n v="15"/>
    <s v="5"/>
    <x v="53"/>
    <d v="2022-11-14T00:00:00"/>
    <x v="4"/>
  </r>
  <r>
    <n v="202199"/>
    <s v="JII Nº 03 DE 20"/>
    <n v="3"/>
    <s v="20"/>
    <x v="55"/>
    <d v="2022-11-14T00:00:00"/>
    <x v="5"/>
  </r>
  <r>
    <n v="202271"/>
    <s v="JARDIN MATERNAL Nº 05 DE 20"/>
    <n v="5"/>
    <s v="20"/>
    <x v="55"/>
    <d v="2022-11-14T00:00:00"/>
    <x v="5"/>
  </r>
  <r>
    <n v="202309"/>
    <s v="JIC Nº 09 DE 09"/>
    <n v="9"/>
    <s v="9"/>
    <x v="56"/>
    <d v="2022-11-14T00:00:00"/>
    <x v="4"/>
  </r>
  <r>
    <n v="202470"/>
    <s v="ESCUELA INFANTIL Nº 12 DE 05"/>
    <n v="12"/>
    <s v="5"/>
    <x v="26"/>
    <d v="2022-11-14T00:00:00"/>
    <x v="4"/>
  </r>
  <r>
    <n v="202803"/>
    <s v="ESCUELA INFANTIL Nº 11 DE 05"/>
    <n v="22"/>
    <s v="5"/>
    <x v="53"/>
    <d v="2022-11-14T00:00:00"/>
    <x v="4"/>
  </r>
  <r>
    <n v="202871"/>
    <s v="ESCUELA INFANTIL Nº 11 DE 21"/>
    <n v="11"/>
    <s v="21"/>
    <x v="55"/>
    <d v="2022-11-14T00:00:00"/>
    <x v="5"/>
  </r>
  <r>
    <n v="202961"/>
    <s v="JIC Nº 10 DE 20"/>
    <n v="10"/>
    <s v="20"/>
    <x v="55"/>
    <d v="2022-11-14T00:00:00"/>
    <x v="5"/>
  </r>
  <r>
    <n v="203080"/>
    <s v="ESC. PRIMARIA Nº 11 DE 21"/>
    <n v="11"/>
    <s v="21"/>
    <x v="55"/>
    <d v="2022-11-14T00:00:00"/>
    <x v="5"/>
  </r>
  <r>
    <n v="200207"/>
    <s v="FRAY LUIS BELTRAN"/>
    <n v="11"/>
    <s v="15"/>
    <x v="57"/>
    <d v="2022-11-15T00:00:00"/>
    <x v="3"/>
  </r>
  <r>
    <n v="200208"/>
    <s v="GAUCHOS DE GUEMES"/>
    <n v="17"/>
    <s v="15"/>
    <x v="57"/>
    <d v="2022-11-15T00:00:00"/>
    <x v="3"/>
  </r>
  <r>
    <n v="200250"/>
    <s v="NICOLAS AVELLANEDA"/>
    <n v="8"/>
    <s v="1"/>
    <x v="43"/>
    <d v="2022-11-15T00:00:00"/>
    <x v="2"/>
  </r>
  <r>
    <n v="200333"/>
    <s v="PRIMERA MINISTRO INDIRA GANDHI"/>
    <n v="11"/>
    <s v="10"/>
    <x v="56"/>
    <d v="2022-11-15T00:00:00"/>
    <x v="4"/>
  </r>
  <r>
    <n v="200433"/>
    <s v="GASPAR LUCILO BENAVENTO"/>
    <n v="17"/>
    <s v="19"/>
    <x v="39"/>
    <d v="2022-11-15T00:00:00"/>
    <x v="5"/>
  </r>
  <r>
    <n v="200542"/>
    <s v="JIC Nº 02 CARLOS DELLA PENNA DE 04"/>
    <n v="2"/>
    <s v="4"/>
    <x v="14"/>
    <d v="2022-11-15T00:00:00"/>
    <x v="4"/>
  </r>
  <r>
    <n v="200746"/>
    <s v="ESC. TEC. Nº 35 ING EDUARDO LATZINA DE 18"/>
    <n v="35"/>
    <s v="18"/>
    <x v="58"/>
    <d v="2022-11-15T00:00:00"/>
    <x v="1"/>
  </r>
  <r>
    <n v="201013"/>
    <s v="PROVINCIA DE BUENOS AIRES"/>
    <n v="4"/>
    <s v="15"/>
    <x v="57"/>
    <d v="2022-11-15T00:00:00"/>
    <x v="3"/>
  </r>
  <r>
    <n v="201050"/>
    <s v="JIN C DE 15 (ESC. PRIM. Nº12 DE 15)"/>
    <n v="3"/>
    <s v="15"/>
    <x v="57"/>
    <d v="2022-11-15T00:00:00"/>
    <x v="3"/>
  </r>
  <r>
    <n v="201230"/>
    <s v="ESC. TEC Nº 27 HIPOLITO YRIGOYEN DE 18"/>
    <n v="27"/>
    <s v="18"/>
    <x v="58"/>
    <d v="2022-11-15T00:00:00"/>
    <x v="1"/>
  </r>
  <r>
    <n v="201297"/>
    <s v="ENS Nº 04 ESTANISLAO S. ZEBALLOS DE 08"/>
    <n v="4"/>
    <s v="8"/>
    <x v="59"/>
    <d v="2022-11-15T00:00:00"/>
    <x v="6"/>
  </r>
  <r>
    <n v="201435"/>
    <s v="MARTIN FIERRO"/>
    <n v="1"/>
    <s v="18"/>
    <x v="58"/>
    <d v="2022-11-15T00:00:00"/>
    <x v="1"/>
  </r>
  <r>
    <n v="201788"/>
    <s v="GRAL. GREGORIO ARAOZ DE LAMADRID"/>
    <n v="20"/>
    <s v="4"/>
    <x v="14"/>
    <d v="2022-11-15T00:00:00"/>
    <x v="4"/>
  </r>
  <r>
    <n v="202967"/>
    <s v="EI Nº 4 DE 17"/>
    <n v="4"/>
    <s v="17"/>
    <x v="58"/>
    <d v="2022-11-15T00:00:00"/>
    <x v="1"/>
  </r>
  <r>
    <n v="203027"/>
    <s v="ESC.SUP.DE EDUC.ARTISTICA EN DANZA AIDA VICTORIA MASTRAZZI DE 01"/>
    <n v="7"/>
    <s v="8"/>
    <x v="60"/>
    <d v="2022-11-15T00:00:00"/>
    <x v="2"/>
  </r>
  <r>
    <n v="200018"/>
    <s v="FRAY JUSTO SANTA MARIA DE ORO"/>
    <n v="16"/>
    <s v="14"/>
    <x v="61"/>
    <d v="2022-11-16T00:00:00"/>
    <x v="5"/>
  </r>
  <r>
    <n v="200112"/>
    <s v="REPUBLICA DE COREA"/>
    <n v="18"/>
    <s v="20"/>
    <x v="19"/>
    <d v="2022-11-16T00:00:00"/>
    <x v="2"/>
  </r>
  <r>
    <n v="200121"/>
    <s v="FRENCH Y BERUTI"/>
    <n v="6"/>
    <s v="1"/>
    <x v="62"/>
    <d v="2022-11-16T00:00:00"/>
    <x v="2"/>
  </r>
  <r>
    <n v="200140"/>
    <s v="LEOPOLDO MARECHAL"/>
    <n v="13"/>
    <s v="7"/>
    <x v="63"/>
    <d v="2022-11-16T00:00:00"/>
    <x v="5"/>
  </r>
  <r>
    <n v="200319"/>
    <s v="JOSE CLEMENTE PAZ"/>
    <n v="23"/>
    <s v="10"/>
    <x v="33"/>
    <d v="2022-11-16T00:00:00"/>
    <x v="4"/>
  </r>
  <r>
    <n v="200379"/>
    <s v="JIC Nº 03 LA PORTENA DE 07"/>
    <n v="3"/>
    <s v="7"/>
    <x v="64"/>
    <d v="2022-11-16T00:00:00"/>
    <x v="6"/>
  </r>
  <r>
    <n v="200381"/>
    <s v="JIC Nº 02 DE 13"/>
    <n v="2"/>
    <s v="13"/>
    <x v="39"/>
    <d v="2022-11-16T00:00:00"/>
    <x v="5"/>
  </r>
  <r>
    <n v="200438"/>
    <s v="DR GUILLERMO CORREA"/>
    <n v="6"/>
    <s v="6"/>
    <x v="65"/>
    <d v="2022-11-16T00:00:00"/>
    <x v="2"/>
  </r>
  <r>
    <n v="200492"/>
    <s v="JIC Nº03 FRYDA SCHULTZ DE MANTOVANI DE 06"/>
    <n v="6"/>
    <s v="6"/>
    <x v="65"/>
    <d v="2022-11-16T00:00:00"/>
    <x v="2"/>
  </r>
  <r>
    <n v="200530"/>
    <s v="PROF. RODOLFO SENET"/>
    <n v="12"/>
    <s v="10"/>
    <x v="33"/>
    <d v="2022-11-16T00:00:00"/>
    <x v="4"/>
  </r>
  <r>
    <n v="200533"/>
    <s v="JOSE HERNANDEZ"/>
    <n v="18"/>
    <s v="10"/>
    <x v="30"/>
    <d v="2022-11-16T00:00:00"/>
    <x v="3"/>
  </r>
  <r>
    <n v="200601"/>
    <s v="JOSE MARIA GUTIERREZ"/>
    <n v="2"/>
    <s v="6"/>
    <x v="18"/>
    <d v="2022-11-16T00:00:00"/>
    <x v="4"/>
  </r>
  <r>
    <n v="200631"/>
    <s v="DR. RICARDO GUTIERREZ"/>
    <n v="11"/>
    <s v="3"/>
    <x v="12"/>
    <d v="2022-11-16T00:00:00"/>
    <x v="2"/>
  </r>
  <r>
    <n v="200649"/>
    <s v="ESC. DE COM. Nº 06 AMERICA DE 13"/>
    <n v="6"/>
    <s v="13"/>
    <x v="39"/>
    <d v="2022-11-16T00:00:00"/>
    <x v="5"/>
  </r>
  <r>
    <n v="200790"/>
    <s v="JII Nº 02 DE 01"/>
    <n v="2"/>
    <s v="1"/>
    <x v="62"/>
    <d v="2022-11-16T00:00:00"/>
    <x v="2"/>
  </r>
  <r>
    <n v="200986"/>
    <s v="LICEO Nº 11 CORNELIO SAAVEDRA DE 15"/>
    <n v="11"/>
    <s v="15"/>
    <x v="66"/>
    <d v="2022-11-16T00:00:00"/>
    <x v="3"/>
  </r>
  <r>
    <n v="201216"/>
    <s v="ESC. TEC. Nº 10 FRAY LUIS BELTRAN DE 05"/>
    <n v="10"/>
    <s v="5"/>
    <x v="34"/>
    <d v="2022-11-16T00:00:00"/>
    <x v="4"/>
  </r>
  <r>
    <n v="201295"/>
    <s v="JII Nº 04 ARIEL BUFANO DE 15"/>
    <n v="4"/>
    <s v="15"/>
    <x v="66"/>
    <d v="2022-11-16T00:00:00"/>
    <x v="3"/>
  </r>
  <r>
    <n v="201312"/>
    <s v="RICARDO MONNER SANS"/>
    <n v="13"/>
    <s v="10"/>
    <x v="30"/>
    <d v="2022-11-16T00:00:00"/>
    <x v="3"/>
  </r>
  <r>
    <n v="201357"/>
    <s v="VIRGEN GENERALA"/>
    <n v="24"/>
    <s v="7"/>
    <x v="64"/>
    <d v="2022-11-16T00:00:00"/>
    <x v="6"/>
  </r>
  <r>
    <n v="201395"/>
    <s v="REPUBLICA ARGENTINA"/>
    <n v="15"/>
    <s v="13"/>
    <x v="39"/>
    <d v="2022-11-16T00:00:00"/>
    <x v="5"/>
  </r>
  <r>
    <n v="201405"/>
    <s v="JII Nº 01 ANDRES FERREYRA DE 07"/>
    <n v="1"/>
    <s v="7"/>
    <x v="64"/>
    <d v="2022-11-16T00:00:00"/>
    <x v="6"/>
  </r>
  <r>
    <n v="201434"/>
    <s v="ALMAFUERTE"/>
    <n v="8"/>
    <s v="6"/>
    <x v="8"/>
    <d v="2022-11-16T00:00:00"/>
    <x v="3"/>
  </r>
  <r>
    <n v="201456"/>
    <s v="ESC. TEC. Nº 04 REPUBLICA DEL LIBANO DE 05"/>
    <n v="4"/>
    <s v="5"/>
    <x v="34"/>
    <d v="2022-11-16T00:00:00"/>
    <x v="4"/>
  </r>
  <r>
    <n v="201477"/>
    <s v="ESCUELA INTEGRAL INTERDISCIPLINARIA Nº 12 DE 12"/>
    <n v="12"/>
    <s v="12"/>
    <x v="61"/>
    <d v="2022-11-16T00:00:00"/>
    <x v="5"/>
  </r>
  <r>
    <n v="201516"/>
    <s v="PROVINCIA DE SANTA FE"/>
    <n v="15"/>
    <s v="10"/>
    <x v="30"/>
    <d v="2022-11-16T00:00:00"/>
    <x v="3"/>
  </r>
  <r>
    <n v="201523"/>
    <s v="JUAN BAUTISTA ALBERDI"/>
    <n v="5"/>
    <s v="10"/>
    <x v="34"/>
    <d v="2022-11-16T00:00:00"/>
    <x v="4"/>
  </r>
  <r>
    <n v="201575"/>
    <s v="LUIS J. CHORROARIN"/>
    <n v="17"/>
    <s v="6"/>
    <x v="65"/>
    <d v="2022-11-16T00:00:00"/>
    <x v="2"/>
  </r>
  <r>
    <n v="201581"/>
    <s v="FRANCISCO P. MORENO"/>
    <n v="28"/>
    <s v="4"/>
    <x v="18"/>
    <d v="2022-11-16T00:00:00"/>
    <x v="4"/>
  </r>
  <r>
    <n v="201637"/>
    <s v="DELFINA MITRE DE VEDIA"/>
    <n v="26"/>
    <s v="14"/>
    <x v="61"/>
    <d v="2022-11-16T00:00:00"/>
    <x v="5"/>
  </r>
  <r>
    <n v="202206"/>
    <s v="JIC Nº 04 DR. FLORENCIO ESCARDO DE 16"/>
    <n v="4"/>
    <s v="16"/>
    <x v="66"/>
    <d v="2022-11-16T00:00:00"/>
    <x v="3"/>
  </r>
  <r>
    <n v="202209"/>
    <s v="JIC Nº 02 DE 20"/>
    <n v="2"/>
    <s v="20"/>
    <x v="19"/>
    <d v="2022-11-16T00:00:00"/>
    <x v="2"/>
  </r>
  <r>
    <n v="202435"/>
    <s v="ESC. DE EDUC. MEDIA Nº 02 ARGENTINOS JUNIORS DE 14"/>
    <n v="2"/>
    <s v="14"/>
    <x v="61"/>
    <d v="2022-11-16T00:00:00"/>
    <x v="5"/>
  </r>
  <r>
    <n v="202439"/>
    <s v="ESCUELA INFANTIL Nº 04 DE 13"/>
    <n v="4"/>
    <s v="13"/>
    <x v="39"/>
    <d v="2022-11-16T00:00:00"/>
    <x v="5"/>
  </r>
  <r>
    <n v="203073"/>
    <s v="JIC Nº 09 DE 10"/>
    <n v="9"/>
    <s v="10"/>
    <x v="33"/>
    <d v="2022-11-16T00:00:00"/>
    <x v="4"/>
  </r>
  <r>
    <n v="200023"/>
    <s v="JUAN RAMON JIMENEZ"/>
    <n v="20"/>
    <s v="20"/>
    <x v="2"/>
    <d v="2022-11-17T00:00:00"/>
    <x v="2"/>
  </r>
  <r>
    <n v="200135"/>
    <s v="CARLOS SAAVEDRA LAMAS"/>
    <n v="91"/>
    <s v="6"/>
    <x v="18"/>
    <d v="2022-11-17T00:00:00"/>
    <x v="4"/>
  </r>
  <r>
    <n v="200215"/>
    <s v="INSP. GRAL ALFREDO D. ZUNDA"/>
    <n v="25"/>
    <s v="12"/>
    <x v="67"/>
    <d v="2022-11-17T00:00:00"/>
    <x v="5"/>
  </r>
  <r>
    <n v="200216"/>
    <s v="ENRIQUE G.PARKER"/>
    <n v="14"/>
    <s v="12"/>
    <x v="67"/>
    <d v="2022-11-17T00:00:00"/>
    <x v="5"/>
  </r>
  <r>
    <n v="200380"/>
    <s v="TOMAS SANTA COLOMA"/>
    <n v="2"/>
    <s v="8"/>
    <x v="48"/>
    <d v="2022-11-17T00:00:00"/>
    <x v="3"/>
  </r>
  <r>
    <n v="200399"/>
    <s v="QUINTINO BOCAYUVA"/>
    <n v="8"/>
    <s v="12"/>
    <x v="67"/>
    <d v="2022-11-17T00:00:00"/>
    <x v="5"/>
  </r>
  <r>
    <n v="200929"/>
    <s v="JOSE MARIA TORRES"/>
    <n v="9"/>
    <s v="20"/>
    <x v="2"/>
    <d v="2022-11-17T00:00:00"/>
    <x v="2"/>
  </r>
  <r>
    <n v="200935"/>
    <s v="FRANCISCO MELITON ALVAREZ"/>
    <n v="2"/>
    <s v="20"/>
    <x v="2"/>
    <d v="2022-11-17T00:00:00"/>
    <x v="2"/>
  </r>
  <r>
    <n v="201349"/>
    <s v="ESCUELA INTEGRAL INTERDISCIPLINARIA Nº 08 LUIS VERNET DE 08"/>
    <n v="8"/>
    <s v="8"/>
    <x v="48"/>
    <d v="2022-11-17T00:00:00"/>
    <x v="3"/>
  </r>
  <r>
    <n v="201352"/>
    <s v="COLEGIO Nº 17 PRIMERA JUNTA DE 07"/>
    <n v="17"/>
    <s v="7"/>
    <x v="68"/>
    <d v="2022-11-17T00:00:00"/>
    <x v="6"/>
  </r>
  <r>
    <n v="201353"/>
    <s v="PTE. DR. ARTURO UMBERTO ILLIA"/>
    <n v="4"/>
    <s v="7"/>
    <x v="68"/>
    <d v="2022-11-17T00:00:00"/>
    <x v="6"/>
  </r>
  <r>
    <n v="201354"/>
    <s v="JUAN JOSE PASO"/>
    <n v="21"/>
    <s v="8"/>
    <x v="48"/>
    <d v="2022-11-17T00:00:00"/>
    <x v="3"/>
  </r>
  <r>
    <n v="201540"/>
    <s v="ANTONIO SCHETTINO"/>
    <n v="8"/>
    <s v="8"/>
    <x v="68"/>
    <d v="2022-11-17T00:00:00"/>
    <x v="6"/>
  </r>
  <r>
    <n v="201545"/>
    <s v="JIN B MAESTRO ESCULTOR FCO REYES (Nº11) DE 06"/>
    <n v="13"/>
    <s v="6"/>
    <x v="37"/>
    <d v="2022-11-17T00:00:00"/>
    <x v="2"/>
  </r>
  <r>
    <n v="201602"/>
    <s v="JOSE FEDERICO MORENO"/>
    <n v="11"/>
    <s v="6"/>
    <x v="37"/>
    <d v="2022-11-17T00:00:00"/>
    <x v="2"/>
  </r>
  <r>
    <n v="201916"/>
    <s v="ESC. PARA JOVENES Y ADULTOS CON DISCAPACIDAD MENTAL Y FORMACIÓN INTEGRAL Nº 16 DRA CAROLINA TOBAR GARCIA DE 12"/>
    <n v="16"/>
    <s v="12"/>
    <x v="67"/>
    <d v="2022-11-17T00:00:00"/>
    <x v="5"/>
  </r>
  <r>
    <n v="202202"/>
    <s v="JII Nº 04 DE 04"/>
    <n v="4"/>
    <s v="4"/>
    <x v="14"/>
    <d v="2022-11-17T00:00:00"/>
    <x v="4"/>
  </r>
  <r>
    <n v="203034"/>
    <s v="ESC.SUP.DE EDUC.ARTISTICA EN CERAMICA Nº 01 DE 02"/>
    <n v="1"/>
    <s v="2"/>
    <x v="31"/>
    <d v="2022-11-17T00:00:00"/>
    <x v="3"/>
  </r>
  <r>
    <n v="200202"/>
    <s v="GRAL. JUAN ANTONIO LAVALLEJA"/>
    <n v="4"/>
    <s v="14"/>
    <x v="51"/>
    <d v="2022-11-18T00:00:00"/>
    <x v="0"/>
  </r>
  <r>
    <n v="200388"/>
    <s v="REPUBLICA DE COLOMBIA"/>
    <n v="26"/>
    <s v="6"/>
    <x v="48"/>
    <d v="2022-11-18T00:00:00"/>
    <x v="3"/>
  </r>
  <r>
    <n v="200494"/>
    <s v="ESC. DE COM. Nº 24 DALMACIO VELEZ SARSFIELD DE 14"/>
    <n v="24"/>
    <s v="14"/>
    <x v="51"/>
    <d v="2022-11-18T00:00:00"/>
    <x v="0"/>
  </r>
  <r>
    <n v="200606"/>
    <s v="JII N 10 DE 04"/>
    <n v="10"/>
    <s v="4"/>
    <x v="18"/>
    <d v="2022-11-18T00:00:00"/>
    <x v="4"/>
  </r>
  <r>
    <n v="200889"/>
    <s v="JIC Nº 04 MARIANO BOEDO DE 06"/>
    <n v="4"/>
    <s v="6"/>
    <x v="31"/>
    <d v="2022-11-18T00:00:00"/>
    <x v="3"/>
  </r>
  <r>
    <n v="201301"/>
    <s v="PAULA ALBARRACIN"/>
    <n v="25"/>
    <s v="6"/>
    <x v="48"/>
    <d v="2022-11-18T00:00:00"/>
    <x v="3"/>
  </r>
  <r>
    <n v="201309"/>
    <s v="JII NºFEDERICO FRÁ–BEL 02 DE 6"/>
    <n v="2"/>
    <s v="6"/>
    <x v="31"/>
    <d v="2022-11-18T00:00:00"/>
    <x v="3"/>
  </r>
  <r>
    <n v="201325"/>
    <s v="JIN A DE 11 BALDOMERO FERNANDEZ MORENO (ESC.PRIM.Nº20DE11)"/>
    <n v="21"/>
    <s v="11"/>
    <x v="69"/>
    <d v="2022-11-18T00:00:00"/>
    <x v="2"/>
  </r>
  <r>
    <n v="201469"/>
    <s v="EI Nº 02 DE 02"/>
    <n v="2"/>
    <s v="2"/>
    <x v="31"/>
    <d v="2022-11-18T00:00:00"/>
    <x v="3"/>
  </r>
  <r>
    <n v="202039"/>
    <s v="CBO Nº 3 OLGA COSSETINI DE 10"/>
    <n v="3"/>
    <s v="10"/>
    <x v="32"/>
    <d v="2022-11-18T00:00:00"/>
    <x v="4"/>
  </r>
  <r>
    <n v="202401"/>
    <s v="JII Nº 04 JARDIN DE LOS ARBOLES DE 14"/>
    <n v="4"/>
    <s v="14"/>
    <x v="51"/>
    <d v="2022-11-18T00:00:00"/>
    <x v="0"/>
  </r>
  <r>
    <n v="200296"/>
    <s v="FRAY MAMERTO ESQUIU"/>
    <n v="13"/>
    <s v="5"/>
    <x v="26"/>
    <d v="2022-11-19T00:00:00"/>
    <x v="4"/>
  </r>
  <r>
    <n v="202279"/>
    <s v="HORACIO QUIROGA"/>
    <n v="12"/>
    <s v="5"/>
    <x v="26"/>
    <d v="2022-11-19T00:00:00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9">
  <r>
    <n v="200002"/>
    <s v="CARLOS R. VIGNALE"/>
    <n v="4"/>
    <s v="4"/>
    <x v="0"/>
    <d v="2022-11-23T00:00:00"/>
    <x v="0"/>
  </r>
  <r>
    <n v="200041"/>
    <s v="PROVINCIA DE CORRIENTES"/>
    <n v="5"/>
    <s v="19"/>
    <x v="0"/>
    <d v="2022-11-23T00:00:00"/>
    <x v="0"/>
  </r>
  <r>
    <n v="200043"/>
    <s v="JUAN ANDRES DE LA PEÑA"/>
    <n v="10"/>
    <s v="19"/>
    <x v="0"/>
    <d v="2022-11-23T00:00:00"/>
    <x v="0"/>
  </r>
  <r>
    <n v="201184"/>
    <s v="ESC.SUP.DE EDU. ARTISTICA EN ARTES VISUALES MANUEL BELGRANO"/>
    <n v="0"/>
    <s v="4"/>
    <x v="0"/>
    <d v="2022-11-02T00:00:00"/>
    <x v="0"/>
  </r>
  <r>
    <n v="200461"/>
    <s v="CORONEL BRANDSEN"/>
    <n v="4"/>
    <s v="10"/>
    <x v="1"/>
    <d v="2022-10-26T00:00:00"/>
    <x v="0"/>
  </r>
  <r>
    <n v="201297"/>
    <s v="ENS Nº 04 ESTANISLAO S. ZEBALLOS DE 08"/>
    <n v="4"/>
    <s v="8"/>
    <x v="2"/>
    <d v="2022-11-15T00:00:00"/>
    <x v="1"/>
  </r>
  <r>
    <n v="200196"/>
    <s v="EMILIO GIMENEZ ZAPIOLA"/>
    <n v="6"/>
    <s v="12"/>
    <x v="3"/>
    <d v="2022-10-17T00:00:00"/>
    <x v="2"/>
  </r>
  <r>
    <n v="200417"/>
    <s v="PADRE CASTAÑEDA"/>
    <n v="24"/>
    <s v="12"/>
    <x v="3"/>
    <d v="2022-10-17T00:00:00"/>
    <x v="2"/>
  </r>
  <r>
    <n v="200745"/>
    <s v="REPUBLICA DE PORTUGAL"/>
    <n v="23"/>
    <s v="18"/>
    <x v="3"/>
    <d v="2022-10-17T00:00:00"/>
    <x v="2"/>
  </r>
  <r>
    <n v="200750"/>
    <s v="ESC. PARA NIÑOS,NIÑAS, JOVENES Y ADULTOS CON DISCAPACIDAD MENTAL Y FORMACIÓN INTEGRAL Nº 6 CLELIA AMELIA C.SESSA DE 18"/>
    <n v="6"/>
    <s v="18"/>
    <x v="3"/>
    <d v="2022-10-17T00:00:00"/>
    <x v="2"/>
  </r>
  <r>
    <n v="200961"/>
    <s v="LICENCIADO DON MAURO FERNANDEZ"/>
    <n v="9"/>
    <s v="12"/>
    <x v="3"/>
    <d v="2022-10-17T00:00:00"/>
    <x v="2"/>
  </r>
  <r>
    <n v="201599"/>
    <s v="CENS Nº 56 DE 12"/>
    <n v="56"/>
    <s v="12"/>
    <x v="3"/>
    <d v="2022-10-17T00:00:00"/>
    <x v="2"/>
  </r>
  <r>
    <n v="201616"/>
    <s v="COLEGIO Nº 18 DR ALBERTO LARROQUE DE 18"/>
    <n v="18"/>
    <s v="18"/>
    <x v="3"/>
    <d v="2022-10-17T00:00:00"/>
    <x v="2"/>
  </r>
  <r>
    <n v="203130"/>
    <s v="JII Nº 13 DE 01"/>
    <n v="13"/>
    <s v="1"/>
    <x v="4"/>
    <d v="2022-10-26T00:00:00"/>
    <x v="3"/>
  </r>
  <r>
    <n v="200413"/>
    <s v="ERNESTO A. BAVIO"/>
    <n v="16"/>
    <s v="12"/>
    <x v="5"/>
    <d v="2022-11-01T00:00:00"/>
    <x v="2"/>
  </r>
  <r>
    <n v="200697"/>
    <s v="ESC. BILINGÁœE PARA NIÑOS,NIÑAS, JOVENES Y ADULTOS CON DISCAPACIDAD AUDITIVA Y FORMACIÓN INTEGRAL Nº 29 DR OSVALDO MAGNASCO DE 18"/>
    <n v="29"/>
    <s v="18"/>
    <x v="5"/>
    <d v="2022-11-01T00:00:00"/>
    <x v="2"/>
  </r>
  <r>
    <n v="201510"/>
    <s v="CNEL. DE MARINA LEONARDO ROSALES"/>
    <n v="10"/>
    <s v="12"/>
    <x v="5"/>
    <d v="2022-11-01T00:00:00"/>
    <x v="2"/>
  </r>
  <r>
    <n v="201942"/>
    <s v="ESCUELA DE MUSICA Nº 2 DE 18"/>
    <n v="2"/>
    <s v="18"/>
    <x v="5"/>
    <d v="2022-11-01T00:00:00"/>
    <x v="2"/>
  </r>
  <r>
    <n v="201232"/>
    <s v="ESC. TEC. Nº 19 ALEJANDRO VOLTA DE 01"/>
    <n v="19"/>
    <s v="1"/>
    <x v="6"/>
    <d v="2022-11-10T00:00:00"/>
    <x v="3"/>
  </r>
  <r>
    <n v="201261"/>
    <s v="PRESIDENTE MITRE"/>
    <n v="16"/>
    <s v="2"/>
    <x v="7"/>
    <d v="2022-11-14T00:00:00"/>
    <x v="3"/>
  </r>
  <r>
    <n v="202953"/>
    <s v="EI Nº 05 DE 02"/>
    <n v="5"/>
    <s v="2"/>
    <x v="7"/>
    <d v="2022-11-14T00:00:00"/>
    <x v="3"/>
  </r>
  <r>
    <n v="201545"/>
    <s v="JIN B MAESTRO ESCULTOR FCO REYES (Nº11) DE 06"/>
    <n v="13"/>
    <s v="6"/>
    <x v="8"/>
    <d v="2022-11-17T00:00:00"/>
    <x v="3"/>
  </r>
  <r>
    <n v="201602"/>
    <s v="JOSE FEDERICO MORENO"/>
    <n v="11"/>
    <s v="6"/>
    <x v="8"/>
    <d v="2022-11-17T00:00:00"/>
    <x v="3"/>
  </r>
  <r>
    <n v="200816"/>
    <s v="EI Nº 06 DE 06 (HOSP. RAMOS MEJIA)"/>
    <n v="6"/>
    <s v="6"/>
    <x v="8"/>
    <d v="2022-11-08T00:00:00"/>
    <x v="3"/>
  </r>
  <r>
    <n v="200846"/>
    <s v="FACUNDO ZUVIRIA"/>
    <n v="12"/>
    <s v="7"/>
    <x v="9"/>
    <d v="2022-11-22T00:00:00"/>
    <x v="4"/>
  </r>
  <r>
    <n v="201198"/>
    <s v="ESC. DE EDUC. MEDIA Nº 01 JULIO CORTAZAR DE 12"/>
    <n v="1"/>
    <s v="12"/>
    <x v="9"/>
    <d v="2022-11-22T00:00:00"/>
    <x v="4"/>
  </r>
  <r>
    <n v="201228"/>
    <s v="COLEGIO Nº 09 JUSTO JOSE DE URQUIZA DE 12"/>
    <n v="9"/>
    <s v="12"/>
    <x v="9"/>
    <d v="2022-11-22T00:00:00"/>
    <x v="4"/>
  </r>
  <r>
    <n v="200400"/>
    <s v="MUSEO DE BELLAS ARTES GRAL URQUIZA"/>
    <n v="1"/>
    <s v="12"/>
    <x v="9"/>
    <d v="2022-11-09T00:00:00"/>
    <x v="4"/>
  </r>
  <r>
    <n v="200419"/>
    <s v="FLORENCIO VARELA"/>
    <n v="2"/>
    <s v="12"/>
    <x v="9"/>
    <d v="2022-11-09T00:00:00"/>
    <x v="4"/>
  </r>
  <r>
    <n v="201202"/>
    <s v="LEANDRO N. ALEM"/>
    <n v="38"/>
    <s v="12"/>
    <x v="9"/>
    <d v="2022-11-09T00:00:00"/>
    <x v="4"/>
  </r>
  <r>
    <n v="200302"/>
    <s v="CNEL CARLOS TOMAS SOURIGUES"/>
    <n v="15"/>
    <s v="12"/>
    <x v="9"/>
    <d v="2022-11-02T00:00:00"/>
    <x v="4"/>
  </r>
  <r>
    <n v="201007"/>
    <s v="REPUBLICA DE EL SALVADOR"/>
    <n v="5"/>
    <s v="12"/>
    <x v="9"/>
    <d v="2022-11-02T00:00:00"/>
    <x v="4"/>
  </r>
  <r>
    <n v="201901"/>
    <s v="JM Nº 05 DE 12 HOSP. GRAL DE AGUDOS DR.T.ALVAREZ"/>
    <n v="5"/>
    <s v="12"/>
    <x v="9"/>
    <d v="2022-11-02T00:00:00"/>
    <x v="4"/>
  </r>
  <r>
    <n v="200139"/>
    <s v="JUAN B. PEÑA"/>
    <n v="5"/>
    <s v="7"/>
    <x v="9"/>
    <d v="2022-10-18T00:00:00"/>
    <x v="4"/>
  </r>
  <r>
    <n v="200220"/>
    <s v="JIN A DE 12 (ESC. PRIM. Nº 04 DE 12)"/>
    <n v="5"/>
    <s v="12"/>
    <x v="9"/>
    <d v="2022-10-18T00:00:00"/>
    <x v="4"/>
  </r>
  <r>
    <n v="201193"/>
    <s v="EI Nº 04 HTAL. DE AGUDOS PARMENIO PIÑERO DE 11"/>
    <n v="4"/>
    <s v="11"/>
    <x v="9"/>
    <d v="2022-10-18T00:00:00"/>
    <x v="4"/>
  </r>
  <r>
    <n v="201352"/>
    <s v="COLEGIO Nº 17 PRIMERA JUNTA DE 07"/>
    <n v="17"/>
    <s v="7"/>
    <x v="10"/>
    <d v="2022-11-17T00:00:00"/>
    <x v="1"/>
  </r>
  <r>
    <n v="201353"/>
    <s v="PTE. DR. ARTURO UMBERTO ILLIA"/>
    <n v="4"/>
    <s v="7"/>
    <x v="10"/>
    <d v="2022-11-17T00:00:00"/>
    <x v="1"/>
  </r>
  <r>
    <n v="201540"/>
    <s v="ANTONIO SCHETTINO"/>
    <n v="8"/>
    <s v="8"/>
    <x v="10"/>
    <d v="2022-11-17T00:00:00"/>
    <x v="1"/>
  </r>
  <r>
    <n v="200230"/>
    <s v="FELIX DE AZARA"/>
    <n v="22"/>
    <s v="15"/>
    <x v="11"/>
    <d v="2022-11-23T00:00:00"/>
    <x v="4"/>
  </r>
  <r>
    <n v="202902"/>
    <s v="ESCUELA INFANTIL Nº 5 DE 16"/>
    <n v="5"/>
    <s v="16"/>
    <x v="11"/>
    <d v="2022-11-23T00:00:00"/>
    <x v="4"/>
  </r>
  <r>
    <n v="200388"/>
    <s v="REPUBLICA DE COLOMBIA"/>
    <n v="26"/>
    <s v="6"/>
    <x v="12"/>
    <d v="2022-11-18T00:00:00"/>
    <x v="4"/>
  </r>
  <r>
    <n v="201301"/>
    <s v="PAULA ALBARRACIN"/>
    <n v="25"/>
    <s v="6"/>
    <x v="12"/>
    <d v="2022-11-18T00:00:00"/>
    <x v="4"/>
  </r>
  <r>
    <n v="200380"/>
    <s v="TOMAS SANTA COLOMA"/>
    <n v="2"/>
    <s v="8"/>
    <x v="12"/>
    <d v="2022-11-17T00:00:00"/>
    <x v="4"/>
  </r>
  <r>
    <n v="201349"/>
    <s v="ESCUELA INTEGRAL INTERDISCIPLINARIA Nº 08 LUIS VERNET DE 08"/>
    <n v="8"/>
    <s v="8"/>
    <x v="12"/>
    <d v="2022-11-17T00:00:00"/>
    <x v="4"/>
  </r>
  <r>
    <n v="201354"/>
    <s v="JUAN JOSE PASO"/>
    <n v="21"/>
    <s v="8"/>
    <x v="12"/>
    <d v="2022-11-17T00:00:00"/>
    <x v="4"/>
  </r>
  <r>
    <n v="200141"/>
    <s v="FLORIAN OLIVER"/>
    <n v="24"/>
    <s v="8"/>
    <x v="12"/>
    <d v="2022-11-11T00:00:00"/>
    <x v="4"/>
  </r>
  <r>
    <n v="201517"/>
    <s v="COLEGIO Nº 10 JOSE DE SAN MARTIN DE 08"/>
    <n v="10"/>
    <s v="8"/>
    <x v="12"/>
    <d v="2022-11-11T00:00:00"/>
    <x v="4"/>
  </r>
  <r>
    <n v="201551"/>
    <s v="JIN C DE 08 (ESC. PRIM. Nº 24 DE 08)"/>
    <n v="21"/>
    <s v="8"/>
    <x v="12"/>
    <d v="2022-11-11T00:00:00"/>
    <x v="4"/>
  </r>
  <r>
    <n v="200319"/>
    <s v="JOSE CLEMENTE PAZ"/>
    <n v="23"/>
    <s v="10"/>
    <x v="13"/>
    <d v="2022-11-16T00:00:00"/>
    <x v="0"/>
  </r>
  <r>
    <n v="200530"/>
    <s v="PROF. RODOLFO SENET"/>
    <n v="12"/>
    <s v="10"/>
    <x v="13"/>
    <d v="2022-11-16T00:00:00"/>
    <x v="0"/>
  </r>
  <r>
    <n v="203073"/>
    <s v="JIC Nº 09 DE 10"/>
    <n v="9"/>
    <s v="10"/>
    <x v="13"/>
    <d v="2022-11-16T00:00:00"/>
    <x v="0"/>
  </r>
  <r>
    <n v="200540"/>
    <s v="ALMIRANTE GUILLERMO BROWN"/>
    <n v="1"/>
    <s v="4"/>
    <x v="13"/>
    <d v="2022-11-08T00:00:00"/>
    <x v="0"/>
  </r>
  <r>
    <n v="200793"/>
    <s v="ESCUELA INTEGRAL INTERDISCIPLINARIA Nº 04 DE 04"/>
    <n v="4"/>
    <s v="4"/>
    <x v="13"/>
    <d v="2022-11-08T00:00:00"/>
    <x v="0"/>
  </r>
  <r>
    <n v="200057"/>
    <s v="ESCUELA INTEGRAL INTERDISCIPLINARIA Nº 06 DE 06"/>
    <n v="6"/>
    <s v="6"/>
    <x v="13"/>
    <d v="2022-11-07T00:00:00"/>
    <x v="0"/>
  </r>
  <r>
    <n v="201216"/>
    <s v="ESC. TEC. Nº 10 FRAY LUIS BELTRAN DE 05"/>
    <n v="10"/>
    <s v="5"/>
    <x v="14"/>
    <d v="2022-11-16T00:00:00"/>
    <x v="0"/>
  </r>
  <r>
    <n v="201456"/>
    <s v="ESC. TEC. Nº 04 REPUBLICA DEL LIBANO DE 05"/>
    <n v="4"/>
    <s v="5"/>
    <x v="14"/>
    <d v="2022-11-16T00:00:00"/>
    <x v="0"/>
  </r>
  <r>
    <n v="201523"/>
    <s v="JUAN BAUTISTA ALBERDI"/>
    <n v="5"/>
    <s v="10"/>
    <x v="14"/>
    <d v="2022-11-16T00:00:00"/>
    <x v="0"/>
  </r>
  <r>
    <n v="200654"/>
    <s v="MANUEL DE SARRATEA"/>
    <n v="27"/>
    <s v="5"/>
    <x v="14"/>
    <d v="2022-11-14T00:00:00"/>
    <x v="0"/>
  </r>
  <r>
    <n v="200559"/>
    <s v="EI Nº 06 MADRE EUFRASIA IACONIS DE 10"/>
    <n v="6"/>
    <s v="10"/>
    <x v="14"/>
    <d v="2022-11-07T00:00:00"/>
    <x v="0"/>
  </r>
  <r>
    <n v="200215"/>
    <s v="INSP. GRAL ALFREDO D. ZUNDA"/>
    <n v="25"/>
    <s v="12"/>
    <x v="15"/>
    <d v="2022-11-17T00:00:00"/>
    <x v="5"/>
  </r>
  <r>
    <n v="200216"/>
    <s v="ENRIQUE G.PARKER"/>
    <n v="14"/>
    <s v="12"/>
    <x v="15"/>
    <d v="2022-11-17T00:00:00"/>
    <x v="5"/>
  </r>
  <r>
    <n v="200399"/>
    <s v="QUINTINO BOCAYUVA"/>
    <n v="8"/>
    <s v="12"/>
    <x v="15"/>
    <d v="2022-11-17T00:00:00"/>
    <x v="5"/>
  </r>
  <r>
    <n v="201916"/>
    <s v="ESC. PARA JOVENES Y ADULTOS CON DISCAPACIDAD MENTAL Y FORMACIÓN INTEGRAL Nº 16 DRA CAROLINA TOBAR GARCIA DE 12"/>
    <n v="16"/>
    <s v="12"/>
    <x v="15"/>
    <d v="2022-11-17T00:00:00"/>
    <x v="5"/>
  </r>
  <r>
    <n v="200474"/>
    <s v="JOSE PEDRO VARELA"/>
    <n v="9"/>
    <s v="5"/>
    <x v="16"/>
    <d v="2022-11-22T00:00:00"/>
    <x v="0"/>
  </r>
  <r>
    <n v="201039"/>
    <s v="ESC. PARA NIÑOS,NIÑAS, JOVENES Y ADULTOS CON DISCAPACIDAD MENTAL Y FORMACIÓN INTEGRAL Nº 4 DR. RAFAEL LUIS ARCONE DE 9"/>
    <n v="4"/>
    <s v="9"/>
    <x v="17"/>
    <d v="2022-10-18T00:00:00"/>
    <x v="6"/>
  </r>
  <r>
    <n v="201208"/>
    <s v="VICEALMIRANTE VICENTE E. MONTES"/>
    <n v="20"/>
    <s v="10"/>
    <x v="18"/>
    <d v="2022-11-23T00:00:00"/>
    <x v="0"/>
  </r>
  <r>
    <n v="200491"/>
    <s v="MAESTRO JORGE LUIS CHINETTI"/>
    <n v="15"/>
    <s v="6"/>
    <x v="19"/>
    <d v="2022-11-23T00:00:00"/>
    <x v="3"/>
  </r>
  <r>
    <n v="200659"/>
    <s v="BRIG. GRAL. JOSE M. ZAPIOLA"/>
    <n v="13"/>
    <s v="6"/>
    <x v="19"/>
    <d v="2022-11-22T00:00:00"/>
    <x v="3"/>
  </r>
  <r>
    <n v="200214"/>
    <s v="CARLOS JAVIER BENIELLI"/>
    <n v="22"/>
    <s v="2"/>
    <x v="20"/>
    <d v="2022-11-22T00:00:00"/>
    <x v="4"/>
  </r>
  <r>
    <n v="200567"/>
    <s v="JOSE ENRIQUE RODO"/>
    <n v="12"/>
    <s v="19"/>
    <x v="20"/>
    <d v="2022-11-22T00:00:00"/>
    <x v="4"/>
  </r>
  <r>
    <n v="200044"/>
    <s v="JII Nº 01 DE 19"/>
    <n v="1"/>
    <s v="19"/>
    <x v="20"/>
    <d v="2022-11-02T00:00:00"/>
    <x v="4"/>
  </r>
  <r>
    <n v="200117"/>
    <s v="JII Nº 01 DE 11"/>
    <n v="1"/>
    <s v="11"/>
    <x v="20"/>
    <d v="2022-11-02T00:00:00"/>
    <x v="4"/>
  </r>
  <r>
    <n v="201532"/>
    <s v="PROVINCIA DE LA RIOJA"/>
    <n v="18"/>
    <s v="4"/>
    <x v="21"/>
    <d v="2022-11-23T00:00:00"/>
    <x v="0"/>
  </r>
  <r>
    <n v="200595"/>
    <s v="JII Nº 01 QUINQUELA MARTIN DE 04"/>
    <n v="1"/>
    <s v="4"/>
    <x v="21"/>
    <d v="2022-11-22T00:00:00"/>
    <x v="0"/>
  </r>
  <r>
    <n v="200606"/>
    <s v="JII N 10 DE 04"/>
    <n v="10"/>
    <s v="4"/>
    <x v="21"/>
    <d v="2022-11-18T00:00:00"/>
    <x v="0"/>
  </r>
  <r>
    <n v="200135"/>
    <s v="CARLOS SAAVEDRA LAMAS"/>
    <n v="91"/>
    <s v="6"/>
    <x v="21"/>
    <d v="2022-11-17T00:00:00"/>
    <x v="0"/>
  </r>
  <r>
    <n v="200601"/>
    <s v="JOSE MARIA GUTIERREZ"/>
    <n v="2"/>
    <s v="6"/>
    <x v="21"/>
    <d v="2022-11-16T00:00:00"/>
    <x v="0"/>
  </r>
  <r>
    <n v="201581"/>
    <s v="FRANCISCO P. MORENO"/>
    <n v="28"/>
    <s v="4"/>
    <x v="21"/>
    <d v="2022-11-16T00:00:00"/>
    <x v="0"/>
  </r>
  <r>
    <n v="200042"/>
    <s v="AERONAUTICA ARGENTINA"/>
    <n v="7"/>
    <s v="19"/>
    <x v="21"/>
    <d v="2022-11-04T00:00:00"/>
    <x v="0"/>
  </r>
  <r>
    <n v="202467"/>
    <s v="JII Nº10 FRANCISCO PASCASIO MORENO 10 DE 06"/>
    <n v="10"/>
    <s v="6"/>
    <x v="21"/>
    <d v="2022-11-04T00:00:00"/>
    <x v="0"/>
  </r>
  <r>
    <n v="200566"/>
    <s v="IGNACIO FERMIN RODRIGUEZ"/>
    <n v="22"/>
    <s v="19"/>
    <x v="21"/>
    <d v="2022-10-26T00:00:00"/>
    <x v="0"/>
  </r>
  <r>
    <n v="202814"/>
    <s v="ESCUELA INFANTIL Nº 08 DE 04"/>
    <n v="8"/>
    <s v="4"/>
    <x v="22"/>
    <d v="2022-11-16T00:00:00"/>
    <x v="3"/>
  </r>
  <r>
    <n v="200583"/>
    <s v="ESC. TEC. Nº 01 INGENIERO OTTO KRAUSE DE 04"/>
    <n v="1"/>
    <s v="4"/>
    <x v="22"/>
    <d v="2022-11-10T00:00:00"/>
    <x v="3"/>
  </r>
  <r>
    <n v="200528"/>
    <s v="HIPOLITO VIEYTES"/>
    <n v="21"/>
    <s v="4"/>
    <x v="22"/>
    <d v="2022-11-08T00:00:00"/>
    <x v="3"/>
  </r>
  <r>
    <n v="201237"/>
    <s v="VALENTIN GOMEZ"/>
    <n v="1"/>
    <s v="3"/>
    <x v="22"/>
    <d v="2022-11-08T00:00:00"/>
    <x v="3"/>
  </r>
  <r>
    <n v="203057"/>
    <s v="JARDIN MATERNAL Nº 12 DE 04"/>
    <n v="12"/>
    <s v="4"/>
    <x v="22"/>
    <d v="2022-11-08T00:00:00"/>
    <x v="3"/>
  </r>
  <r>
    <n v="200193"/>
    <s v="SATURNINO SEGUROLA"/>
    <n v="23"/>
    <s v="12"/>
    <x v="23"/>
    <d v="2022-11-23T00:00:00"/>
    <x v="2"/>
  </r>
  <r>
    <n v="201660"/>
    <s v="STELLA MARIS"/>
    <n v="14"/>
    <s v="11"/>
    <x v="23"/>
    <d v="2022-11-23T00:00:00"/>
    <x v="2"/>
  </r>
  <r>
    <n v="201677"/>
    <s v="ANGELA M DE CAVIGLIA"/>
    <n v="3"/>
    <s v="11"/>
    <x v="23"/>
    <d v="2022-11-23T00:00:00"/>
    <x v="2"/>
  </r>
  <r>
    <n v="201618"/>
    <s v="JOSE ALFREDO FERREIRA"/>
    <n v="1"/>
    <s v="11"/>
    <x v="23"/>
    <d v="2022-11-10T00:00:00"/>
    <x v="2"/>
  </r>
  <r>
    <n v="201676"/>
    <s v="MAXIMIO SABA VICTORIA"/>
    <n v="2"/>
    <s v="11"/>
    <x v="23"/>
    <d v="2022-11-10T00:00:00"/>
    <x v="2"/>
  </r>
  <r>
    <n v="200097"/>
    <s v="JIC Nº 04 DE 18"/>
    <n v="4"/>
    <s v="18"/>
    <x v="23"/>
    <d v="2022-10-31T00:00:00"/>
    <x v="2"/>
  </r>
  <r>
    <n v="200694"/>
    <s v="PROVINCIA DE MISIONES"/>
    <n v="9"/>
    <s v="18"/>
    <x v="23"/>
    <d v="2022-10-31T00:00:00"/>
    <x v="2"/>
  </r>
  <r>
    <n v="200751"/>
    <s v="TTE GRAL LUIS MARIA CAMPOS"/>
    <n v="17"/>
    <s v="18"/>
    <x v="23"/>
    <d v="2022-10-31T00:00:00"/>
    <x v="2"/>
  </r>
  <r>
    <n v="200710"/>
    <s v="GENERAL LAS HERAS"/>
    <n v="12"/>
    <s v="1"/>
    <x v="24"/>
    <d v="2022-11-23T00:00:00"/>
    <x v="6"/>
  </r>
  <r>
    <n v="201041"/>
    <s v="COLEGIO Nº 04 NICOLAS AVELLANEDA DE 09"/>
    <n v="4"/>
    <s v="9"/>
    <x v="25"/>
    <d v="2022-10-31T00:00:00"/>
    <x v="6"/>
  </r>
  <r>
    <n v="200090"/>
    <s v="JOSE MARTI"/>
    <n v="19"/>
    <s v="19"/>
    <x v="26"/>
    <d v="2022-11-23T00:00:00"/>
    <x v="5"/>
  </r>
  <r>
    <n v="200701"/>
    <s v="EVARISTO CARRIEGO"/>
    <n v="15"/>
    <s v="19"/>
    <x v="26"/>
    <d v="2022-11-23T00:00:00"/>
    <x v="5"/>
  </r>
  <r>
    <n v="201094"/>
    <s v="JORGE NEWBERY"/>
    <n v="18"/>
    <s v="21"/>
    <x v="26"/>
    <d v="2022-11-23T00:00:00"/>
    <x v="5"/>
  </r>
  <r>
    <n v="202350"/>
    <s v="ESC. DE EDUC. MEDIA Nº 05 DE 19"/>
    <n v="5"/>
    <s v="19"/>
    <x v="26"/>
    <d v="2022-11-23T00:00:00"/>
    <x v="5"/>
  </r>
  <r>
    <n v="202199"/>
    <s v="JII Nº 03 DE 20"/>
    <n v="3"/>
    <s v="20"/>
    <x v="26"/>
    <d v="2022-11-14T00:00:00"/>
    <x v="5"/>
  </r>
  <r>
    <n v="202271"/>
    <s v="JARDIN MATERNAL Nº 05 DE 20"/>
    <n v="5"/>
    <s v="20"/>
    <x v="26"/>
    <d v="2022-11-14T00:00:00"/>
    <x v="5"/>
  </r>
  <r>
    <n v="202871"/>
    <s v="ESCUELA INFANTIL Nº 11 DE 21"/>
    <n v="11"/>
    <s v="21"/>
    <x v="26"/>
    <d v="2022-11-14T00:00:00"/>
    <x v="5"/>
  </r>
  <r>
    <n v="202961"/>
    <s v="JIC Nº 10 DE 20"/>
    <n v="10"/>
    <s v="20"/>
    <x v="26"/>
    <d v="2022-11-14T00:00:00"/>
    <x v="5"/>
  </r>
  <r>
    <n v="203080"/>
    <s v="ESC. PRIMARIA Nº 11 DE 21"/>
    <n v="11"/>
    <s v="21"/>
    <x v="26"/>
    <d v="2022-11-14T00:00:00"/>
    <x v="5"/>
  </r>
  <r>
    <n v="200311"/>
    <s v="MARIA SANCHEZ DE THOMPSON"/>
    <n v="3"/>
    <s v="3"/>
    <x v="27"/>
    <d v="2022-11-23T00:00:00"/>
    <x v="3"/>
  </r>
  <r>
    <n v="201751"/>
    <s v="DEAN GREGORIO FUNES"/>
    <n v="27"/>
    <s v="4"/>
    <x v="27"/>
    <d v="2022-11-23T00:00:00"/>
    <x v="3"/>
  </r>
  <r>
    <n v="200250"/>
    <s v="NICOLAS AVELLANEDA"/>
    <n v="8"/>
    <s v="1"/>
    <x v="27"/>
    <d v="2022-11-15T00:00:00"/>
    <x v="3"/>
  </r>
  <r>
    <n v="200869"/>
    <s v="FAMILIA DE CABEZON"/>
    <n v="9"/>
    <s v="1"/>
    <x v="27"/>
    <d v="2022-11-10T00:00:00"/>
    <x v="3"/>
  </r>
  <r>
    <n v="200405"/>
    <s v="ESCUELA INTEGRAL INTERDISCIPLINARIA Nº 02 DE 02"/>
    <n v="4"/>
    <s v="2"/>
    <x v="28"/>
    <d v="2022-11-23T00:00:00"/>
    <x v="6"/>
  </r>
  <r>
    <n v="200743"/>
    <s v="URSULA LLAMES DE LAPUENTE"/>
    <n v="10"/>
    <s v="2"/>
    <x v="28"/>
    <d v="2022-11-23T00:00:00"/>
    <x v="6"/>
  </r>
  <r>
    <n v="201471"/>
    <s v="JIN A DE 02 (ESC. PRIM. Nº9 DE 2)"/>
    <n v="4"/>
    <s v="2"/>
    <x v="28"/>
    <d v="2022-11-23T00:00:00"/>
    <x v="6"/>
  </r>
  <r>
    <n v="201546"/>
    <s v="AMADEO JACQUES"/>
    <n v="4"/>
    <s v="2"/>
    <x v="28"/>
    <d v="2022-11-23T00:00:00"/>
    <x v="6"/>
  </r>
  <r>
    <n v="200887"/>
    <s v="PROVINCIA DE MENDOZA"/>
    <n v="15"/>
    <s v="14"/>
    <x v="29"/>
    <d v="2022-10-26T00:00:00"/>
    <x v="6"/>
  </r>
  <r>
    <n v="200160"/>
    <s v="REPUBLICA DEL ECUADOR"/>
    <n v="10"/>
    <s v="14"/>
    <x v="29"/>
    <d v="2022-10-17T00:00:00"/>
    <x v="6"/>
  </r>
  <r>
    <n v="200582"/>
    <s v="PROVINCIA DEL NEUQUEN"/>
    <n v="13"/>
    <s v="14"/>
    <x v="29"/>
    <d v="2022-10-17T00:00:00"/>
    <x v="6"/>
  </r>
  <r>
    <n v="200219"/>
    <s v="JORGE NEWBERY"/>
    <n v="7"/>
    <s v="12"/>
    <x v="30"/>
    <d v="2022-11-09T00:00:00"/>
    <x v="5"/>
  </r>
  <r>
    <n v="200379"/>
    <s v="JIC Nº 03 LA PORTENA DE 07"/>
    <n v="3"/>
    <s v="7"/>
    <x v="31"/>
    <d v="2022-11-16T00:00:00"/>
    <x v="1"/>
  </r>
  <r>
    <n v="201357"/>
    <s v="VIRGEN GENERALA"/>
    <n v="24"/>
    <s v="7"/>
    <x v="31"/>
    <d v="2022-11-16T00:00:00"/>
    <x v="1"/>
  </r>
  <r>
    <n v="201405"/>
    <s v="JII Nº 01 ANDRES FERREYRA DE 07"/>
    <n v="1"/>
    <s v="7"/>
    <x v="31"/>
    <d v="2022-11-16T00:00:00"/>
    <x v="1"/>
  </r>
  <r>
    <n v="200504"/>
    <s v="HIPOLITO YRIGOYEN"/>
    <n v="26"/>
    <s v="4"/>
    <x v="32"/>
    <d v="2022-11-09T00:00:00"/>
    <x v="3"/>
  </r>
  <r>
    <n v="200607"/>
    <s v="DR. GUILLERMO RAWSON"/>
    <n v="22"/>
    <s v="4"/>
    <x v="32"/>
    <d v="2022-11-09T00:00:00"/>
    <x v="3"/>
  </r>
  <r>
    <n v="201782"/>
    <s v="JII Nº 09 DE 04"/>
    <n v="9"/>
    <s v="4"/>
    <x v="32"/>
    <d v="2022-11-09T00:00:00"/>
    <x v="3"/>
  </r>
  <r>
    <n v="201914"/>
    <s v="ESC. PARA JOVENES Y ADULTOS CON DISCAPACIDAD VISUAL Y FORMACIÓN INTEGRAL Nº 37 FRANCISCO GATTI DE 03"/>
    <n v="37"/>
    <s v="3"/>
    <x v="32"/>
    <d v="2022-11-09T00:00:00"/>
    <x v="3"/>
  </r>
  <r>
    <n v="200023"/>
    <s v="JUAN RAMON JIMENEZ"/>
    <n v="20"/>
    <s v="20"/>
    <x v="33"/>
    <d v="2022-11-17T00:00:00"/>
    <x v="3"/>
  </r>
  <r>
    <n v="200514"/>
    <s v="ARISTOBULO DEL VALLE"/>
    <n v="7"/>
    <s v="20"/>
    <x v="33"/>
    <d v="2022-11-17T00:00:00"/>
    <x v="3"/>
  </r>
  <r>
    <n v="200929"/>
    <s v="JOSE MARIA TORRES"/>
    <n v="9"/>
    <s v="20"/>
    <x v="33"/>
    <d v="2022-11-17T00:00:00"/>
    <x v="3"/>
  </r>
  <r>
    <n v="200935"/>
    <s v="FRANCISCO MELITON ALVAREZ"/>
    <n v="2"/>
    <s v="20"/>
    <x v="33"/>
    <d v="2022-11-17T00:00:00"/>
    <x v="3"/>
  </r>
  <r>
    <n v="200932"/>
    <s v="DE LA INDEPENDENCIA ARGENTINA"/>
    <n v="1"/>
    <s v="20"/>
    <x v="33"/>
    <d v="2022-10-17T00:00:00"/>
    <x v="3"/>
  </r>
  <r>
    <n v="200383"/>
    <s v="COLEGIO Nº 16 GUILLERMO RAWSON DE 15"/>
    <n v="16"/>
    <s v="15"/>
    <x v="34"/>
    <d v="2022-11-22T00:00:00"/>
    <x v="4"/>
  </r>
  <r>
    <n v="200784"/>
    <s v="CNEL.JOSE DE OLAVARRIA"/>
    <n v="1"/>
    <s v="15"/>
    <x v="34"/>
    <d v="2022-11-22T00:00:00"/>
    <x v="4"/>
  </r>
  <r>
    <n v="201948"/>
    <s v="ESCUELA DE MUSICA Nº 9 DE 15"/>
    <n v="9"/>
    <s v="15"/>
    <x v="34"/>
    <d v="2022-11-22T00:00:00"/>
    <x v="4"/>
  </r>
  <r>
    <n v="200986"/>
    <s v="LICEO Nº 11 CORNELIO SAAVEDRA DE 15"/>
    <n v="11"/>
    <s v="15"/>
    <x v="34"/>
    <d v="2022-11-16T00:00:00"/>
    <x v="4"/>
  </r>
  <r>
    <n v="201295"/>
    <s v="JII Nº 04 ARIEL BUFANO DE 15"/>
    <n v="4"/>
    <s v="15"/>
    <x v="34"/>
    <d v="2022-11-16T00:00:00"/>
    <x v="4"/>
  </r>
  <r>
    <n v="202206"/>
    <s v="JIC Nº 04 DR. FLORENCIO ESCARDO DE 16"/>
    <n v="4"/>
    <s v="16"/>
    <x v="34"/>
    <d v="2022-11-16T00:00:00"/>
    <x v="4"/>
  </r>
  <r>
    <n v="200635"/>
    <s v="CARLOS PELLEGRINI"/>
    <n v="21"/>
    <s v="3"/>
    <x v="35"/>
    <d v="2022-11-22T00:00:00"/>
    <x v="3"/>
  </r>
  <r>
    <n v="201500"/>
    <s v="CARLOS PELLEGRINI"/>
    <n v="22"/>
    <s v="3"/>
    <x v="35"/>
    <d v="2022-11-22T00:00:00"/>
    <x v="3"/>
  </r>
  <r>
    <n v="201549"/>
    <s v="ABEL AYERZA"/>
    <n v="23"/>
    <s v="17"/>
    <x v="36"/>
    <d v="2022-11-14T00:00:00"/>
    <x v="5"/>
  </r>
  <r>
    <n v="200888"/>
    <s v="ESTEBAN DE LUCA"/>
    <n v="1"/>
    <s v="6"/>
    <x v="37"/>
    <d v="2022-11-07T00:00:00"/>
    <x v="3"/>
  </r>
  <r>
    <n v="200140"/>
    <s v="LEOPOLDO MARECHAL"/>
    <n v="13"/>
    <s v="7"/>
    <x v="38"/>
    <d v="2022-11-16T00:00:00"/>
    <x v="5"/>
  </r>
  <r>
    <n v="200084"/>
    <s v="JIC Nº 01 REPUBLICA ARGENTINA DE 18"/>
    <n v="1"/>
    <s v="18"/>
    <x v="39"/>
    <d v="2022-11-23T00:00:00"/>
    <x v="2"/>
  </r>
  <r>
    <n v="200662"/>
    <s v="MONTE CASTRO"/>
    <n v="3"/>
    <s v="18"/>
    <x v="39"/>
    <d v="2022-11-23T00:00:00"/>
    <x v="2"/>
  </r>
  <r>
    <n v="200695"/>
    <s v="JIN A LA CALESITA DE DON JOSE DE 18"/>
    <n v="3"/>
    <s v="18"/>
    <x v="39"/>
    <d v="2022-11-23T00:00:00"/>
    <x v="2"/>
  </r>
  <r>
    <n v="201600"/>
    <s v="OLEGARIO V ANDRADE"/>
    <n v="7"/>
    <s v="6"/>
    <x v="40"/>
    <d v="2022-10-20T00:00:00"/>
    <x v="3"/>
  </r>
  <r>
    <n v="201245"/>
    <s v="COLEGIO Nº 07 JUAN MARTIN DE PUEYRREDON DE 03"/>
    <n v="7"/>
    <s v="3"/>
    <x v="41"/>
    <d v="2022-11-22T00:00:00"/>
    <x v="3"/>
  </r>
  <r>
    <n v="200631"/>
    <s v="DR. RICARDO GUTIERREZ"/>
    <n v="11"/>
    <s v="3"/>
    <x v="41"/>
    <d v="2022-11-16T00:00:00"/>
    <x v="3"/>
  </r>
  <r>
    <n v="200469"/>
    <s v="Politecnica Manuel Belgrano"/>
    <n v="2"/>
    <n v="4"/>
    <x v="41"/>
    <d v="2022-10-28T00:00:00"/>
    <x v="3"/>
  </r>
  <r>
    <n v="200052"/>
    <s v="ESCUELA INTEGRAL INTERDISCIPLINARIA Nº 14 DE 14"/>
    <n v="14"/>
    <s v="14"/>
    <x v="42"/>
    <d v="2022-10-31T00:00:00"/>
    <x v="6"/>
  </r>
  <r>
    <n v="200152"/>
    <s v="ESC.DE EDUC.MEDIA Nº1FEDERICO GARCIA LORCA DE14"/>
    <n v="1"/>
    <s v="14"/>
    <x v="42"/>
    <d v="2022-10-31T00:00:00"/>
    <x v="6"/>
  </r>
  <r>
    <n v="200352"/>
    <s v="ENRIQUE DE VEDIA"/>
    <n v="5"/>
    <s v="14"/>
    <x v="42"/>
    <d v="2022-10-31T00:00:00"/>
    <x v="6"/>
  </r>
  <r>
    <n v="200519"/>
    <s v="RUBEN DARIO"/>
    <n v="1"/>
    <s v="14"/>
    <x v="42"/>
    <d v="2022-10-31T00:00:00"/>
    <x v="6"/>
  </r>
  <r>
    <n v="200581"/>
    <s v="ALFREDO RODOLFO BUFANO"/>
    <n v="23"/>
    <s v="14"/>
    <x v="42"/>
    <d v="2022-10-31T00:00:00"/>
    <x v="6"/>
  </r>
  <r>
    <n v="201047"/>
    <s v="ESPANA"/>
    <n v="12"/>
    <s v="15"/>
    <x v="43"/>
    <d v="2022-11-23T00:00:00"/>
    <x v="4"/>
  </r>
  <r>
    <n v="200207"/>
    <s v="FRAY LUIS BELTRAN"/>
    <n v="11"/>
    <s v="15"/>
    <x v="43"/>
    <d v="2022-11-15T00:00:00"/>
    <x v="4"/>
  </r>
  <r>
    <n v="200208"/>
    <s v="GAUCHOS DE GUEMES"/>
    <n v="17"/>
    <s v="15"/>
    <x v="43"/>
    <d v="2022-11-15T00:00:00"/>
    <x v="4"/>
  </r>
  <r>
    <n v="201013"/>
    <s v="PROVINCIA DE BUENOS AIRES"/>
    <n v="4"/>
    <s v="15"/>
    <x v="43"/>
    <d v="2022-11-15T00:00:00"/>
    <x v="4"/>
  </r>
  <r>
    <n v="201050"/>
    <s v="JIN C DE 15 (ESC. PRIM. Nº12 DE 15)"/>
    <n v="3"/>
    <s v="15"/>
    <x v="43"/>
    <d v="2022-11-15T00:00:00"/>
    <x v="4"/>
  </r>
  <r>
    <n v="203027"/>
    <s v="ESC.SUP.DE EDUC.ARTISTICA EN DANZA AIDA VICTORIA MASTRAZZI DE 01"/>
    <n v="7"/>
    <s v="8"/>
    <x v="44"/>
    <d v="2022-11-15T00:00:00"/>
    <x v="3"/>
  </r>
  <r>
    <n v="201122"/>
    <s v="DE CATEDRAL AL NORTE JOSE M. ESTRADA"/>
    <n v="4"/>
    <s v="1"/>
    <x v="45"/>
    <d v="2022-11-10T00:00:00"/>
    <x v="3"/>
  </r>
  <r>
    <n v="201132"/>
    <s v="JIC Nº04 CINCO ESQUINAS DE 01"/>
    <n v="4"/>
    <s v="1"/>
    <x v="45"/>
    <d v="2022-11-10T00:00:00"/>
    <x v="3"/>
  </r>
  <r>
    <n v="201133"/>
    <s v="DOMINGO FAUSTINO SARMIENTO"/>
    <n v="2"/>
    <s v="1"/>
    <x v="45"/>
    <d v="2022-11-10T00:00:00"/>
    <x v="3"/>
  </r>
  <r>
    <n v="200556"/>
    <s v="DRA. ELVIRA RAWSON DE DELLEPIANE"/>
    <n v="18"/>
    <s v="13"/>
    <x v="46"/>
    <d v="2022-11-22T00:00:00"/>
    <x v="3"/>
  </r>
  <r>
    <n v="200911"/>
    <s v="ESC. TEC. Nº 08 PAULA ALBARRACIN DE SARMIENTO DE 13"/>
    <n v="8"/>
    <s v="13"/>
    <x v="46"/>
    <d v="2022-11-22T00:00:00"/>
    <x v="3"/>
  </r>
  <r>
    <n v="201167"/>
    <s v="PEDRO INCHAUSPE"/>
    <n v="21"/>
    <s v="13"/>
    <x v="46"/>
    <d v="2022-11-22T00:00:00"/>
    <x v="3"/>
  </r>
  <r>
    <n v="201322"/>
    <s v="DR. PEDRO GOYENA"/>
    <n v="11"/>
    <s v="11"/>
    <x v="46"/>
    <d v="2022-11-22T00:00:00"/>
    <x v="3"/>
  </r>
  <r>
    <n v="201325"/>
    <s v="JIN A DE 11 BALDOMERO FERNANDEZ MORENO (ESC.PRIM.Nº20DE11)"/>
    <n v="21"/>
    <s v="11"/>
    <x v="46"/>
    <d v="2022-11-22T00:00:00"/>
    <x v="3"/>
  </r>
  <r>
    <n v="201678"/>
    <s v="JUAN GALO LAVALLE"/>
    <n v="17"/>
    <s v="11"/>
    <x v="46"/>
    <d v="2022-11-22T00:00:00"/>
    <x v="3"/>
  </r>
  <r>
    <n v="203096"/>
    <s v="ESC. PRIMARA Nº23 DE 20"/>
    <n v="23"/>
    <s v="20"/>
    <x v="46"/>
    <d v="2022-11-22T00:00:00"/>
    <x v="3"/>
  </r>
  <r>
    <n v="201639"/>
    <s v="ALBINA GARCIA DE RYAN"/>
    <n v="5"/>
    <s v="11"/>
    <x v="47"/>
    <d v="2022-11-23T00:00:00"/>
    <x v="4"/>
  </r>
  <r>
    <n v="201330"/>
    <s v="CARLOS MARIA BIEDMA"/>
    <n v="20"/>
    <s v="9"/>
    <x v="48"/>
    <d v="2022-11-02T00:00:00"/>
    <x v="6"/>
  </r>
  <r>
    <n v="200336"/>
    <s v="JIN C DE 09 (ESC. PRIM. Nº 20 DE 09)"/>
    <n v="20"/>
    <s v="9"/>
    <x v="48"/>
    <d v="2022-10-31T00:00:00"/>
    <x v="6"/>
  </r>
  <r>
    <n v="200730"/>
    <s v="REPUBLICA DE CUBA"/>
    <n v="1"/>
    <s v="9"/>
    <x v="48"/>
    <d v="2022-10-31T00:00:00"/>
    <x v="6"/>
  </r>
  <r>
    <n v="200810"/>
    <s v="JII Nº 01 ALFREDO PALACIOS DE 09"/>
    <n v="1"/>
    <s v="9"/>
    <x v="48"/>
    <d v="2022-10-31T00:00:00"/>
    <x v="6"/>
  </r>
  <r>
    <n v="200813"/>
    <s v="MANUEL LAINEZ"/>
    <n v="10"/>
    <s v="9"/>
    <x v="48"/>
    <d v="2022-10-31T00:00:00"/>
    <x v="6"/>
  </r>
  <r>
    <n v="201036"/>
    <s v="JUAN CRISOSTOMO LAFINUR"/>
    <n v="9"/>
    <s v="9"/>
    <x v="48"/>
    <d v="2022-10-31T00:00:00"/>
    <x v="6"/>
  </r>
  <r>
    <n v="200337"/>
    <s v="ESC. PARA NIÑOS, NIÑAS Y JOVENES CON PLURIDISCAPACIDAD Nº 26 DR. JORGE GARBER DE 09"/>
    <n v="26"/>
    <s v="9"/>
    <x v="48"/>
    <d v="2022-10-27T00:00:00"/>
    <x v="6"/>
  </r>
  <r>
    <n v="200462"/>
    <s v="PREFECTURA NAVAL ARGENTINA"/>
    <n v="13"/>
    <s v="17"/>
    <x v="49"/>
    <d v="2022-11-23T00:00:00"/>
    <x v="2"/>
  </r>
  <r>
    <n v="200761"/>
    <s v="MAIPU"/>
    <n v="24"/>
    <s v="18"/>
    <x v="49"/>
    <d v="2022-11-23T00:00:00"/>
    <x v="2"/>
  </r>
  <r>
    <n v="201336"/>
    <s v="ESC. DE EDUC. MEDIA Nº 02 RUMANIA DE 17"/>
    <n v="2"/>
    <s v="17"/>
    <x v="49"/>
    <d v="2022-11-23T00:00:00"/>
    <x v="2"/>
  </r>
  <r>
    <n v="201588"/>
    <s v="ESTADOS UNIDOS DE AMERICA"/>
    <n v="25"/>
    <s v="18"/>
    <x v="49"/>
    <d v="2022-11-23T00:00:00"/>
    <x v="2"/>
  </r>
  <r>
    <n v="201589"/>
    <s v="JOHN FITZGERALD KENNEDY"/>
    <n v="16"/>
    <s v="18"/>
    <x v="49"/>
    <d v="2022-11-23T00:00:00"/>
    <x v="2"/>
  </r>
  <r>
    <n v="200746"/>
    <s v="ESC. TEC. Nº 35 ING EDUARDO LATZINA DE 18"/>
    <n v="35"/>
    <s v="18"/>
    <x v="49"/>
    <d v="2022-11-15T00:00:00"/>
    <x v="2"/>
  </r>
  <r>
    <n v="201230"/>
    <s v="ESC. TEC Nº 27 HIPOLITO YRIGOYEN DE 18"/>
    <n v="27"/>
    <s v="18"/>
    <x v="49"/>
    <d v="2022-11-15T00:00:00"/>
    <x v="2"/>
  </r>
  <r>
    <n v="201435"/>
    <s v="MARTIN FIERRO"/>
    <n v="1"/>
    <s v="18"/>
    <x v="49"/>
    <d v="2022-11-15T00:00:00"/>
    <x v="2"/>
  </r>
  <r>
    <n v="202967"/>
    <s v="EI Nº 4 DE 17"/>
    <n v="4"/>
    <s v="17"/>
    <x v="49"/>
    <d v="2022-11-15T00:00:00"/>
    <x v="2"/>
  </r>
  <r>
    <n v="202200"/>
    <s v="JII Nº 10 DE 05"/>
    <n v="10"/>
    <s v="5"/>
    <x v="50"/>
    <d v="2022-11-11T00:00:00"/>
    <x v="0"/>
  </r>
  <r>
    <n v="200953"/>
    <s v="JIC Nº 07 EL JARDIN DE LAS GLICINAS DE 09"/>
    <n v="7"/>
    <s v="9"/>
    <x v="50"/>
    <d v="2022-11-08T00:00:00"/>
    <x v="0"/>
  </r>
  <r>
    <n v="203116"/>
    <s v="JII Nº 16 DE 05"/>
    <n v="16"/>
    <s v="5"/>
    <x v="50"/>
    <d v="2022-11-03T00:00:00"/>
    <x v="0"/>
  </r>
  <r>
    <n v="203124"/>
    <s v="JII Nº 19 DE 05"/>
    <n v="19"/>
    <s v="5"/>
    <x v="50"/>
    <d v="2022-11-03T00:00:00"/>
    <x v="0"/>
  </r>
  <r>
    <n v="201211"/>
    <s v="JIN D DE 10 (ESC. PRIM. Nº 22 DE 10)"/>
    <n v="46"/>
    <s v="10"/>
    <x v="50"/>
    <d v="2022-11-02T00:00:00"/>
    <x v="0"/>
  </r>
  <r>
    <n v="200441"/>
    <s v="ENRIQUE BANCHS"/>
    <n v="94"/>
    <s v="6"/>
    <x v="50"/>
    <d v="2022-10-19T00:00:00"/>
    <x v="0"/>
  </r>
  <r>
    <n v="200820"/>
    <s v="NIÑAS DE AYOHUMA"/>
    <n v="7"/>
    <s v="8"/>
    <x v="51"/>
    <d v="2022-11-11T00:00:00"/>
    <x v="4"/>
  </r>
  <r>
    <n v="200907"/>
    <s v="JUAN AGUSTIN MAZA"/>
    <n v="10"/>
    <s v="8"/>
    <x v="51"/>
    <d v="2022-11-11T00:00:00"/>
    <x v="4"/>
  </r>
  <r>
    <n v="200909"/>
    <s v="JIC Nº 05 MARTHA A. SALOTTI DE 08"/>
    <n v="5"/>
    <s v="8"/>
    <x v="51"/>
    <d v="2022-11-11T00:00:00"/>
    <x v="4"/>
  </r>
  <r>
    <n v="200831"/>
    <s v="TTE MANUEL FELIX ORIGONE"/>
    <n v="7"/>
    <s v="11"/>
    <x v="51"/>
    <d v="2022-11-04T00:00:00"/>
    <x v="4"/>
  </r>
  <r>
    <n v="201683"/>
    <s v="DR. PEDRO AVELINO TORRES"/>
    <n v="24"/>
    <s v="11"/>
    <x v="51"/>
    <d v="2022-11-04T00:00:00"/>
    <x v="4"/>
  </r>
  <r>
    <n v="201684"/>
    <s v="JII Nº 03 DE 11"/>
    <n v="3"/>
    <s v="11"/>
    <x v="51"/>
    <d v="2022-11-04T00:00:00"/>
    <x v="4"/>
  </r>
  <r>
    <n v="200349"/>
    <s v="BELISARIO ROLDAN"/>
    <n v="23"/>
    <s v="16"/>
    <x v="51"/>
    <d v="2022-10-28T00:00:00"/>
    <x v="4"/>
  </r>
  <r>
    <n v="200363"/>
    <s v="REPUBLICA DE NICARAGUA"/>
    <n v="22"/>
    <s v="16"/>
    <x v="51"/>
    <d v="2022-10-28T00:00:00"/>
    <x v="4"/>
  </r>
  <r>
    <n v="201597"/>
    <s v="JIN D DE 16 (ESC. PRIM. Nº 22 DE 16)"/>
    <n v="13"/>
    <s v="16"/>
    <x v="51"/>
    <d v="2022-10-28T00:00:00"/>
    <x v="4"/>
  </r>
  <r>
    <n v="200829"/>
    <s v="HIPOLITO BOUCHARD"/>
    <n v="22"/>
    <s v="11"/>
    <x v="51"/>
    <d v="2022-10-19T00:00:00"/>
    <x v="4"/>
  </r>
  <r>
    <n v="200884"/>
    <s v="CHACABUCO"/>
    <n v="1"/>
    <s v="8"/>
    <x v="51"/>
    <d v="2022-10-19T00:00:00"/>
    <x v="4"/>
  </r>
  <r>
    <n v="201029"/>
    <s v="JII Nº 01 CIUDAD DE BUENOS AIRES DE 08"/>
    <n v="1"/>
    <s v="8"/>
    <x v="51"/>
    <d v="2022-10-19T00:00:00"/>
    <x v="4"/>
  </r>
  <r>
    <n v="203093"/>
    <s v="ESC. PRIMARIA Nº 11 DE 01"/>
    <n v="11"/>
    <s v="1"/>
    <x v="52"/>
    <d v="2022-11-10T00:00:00"/>
    <x v="3"/>
  </r>
  <r>
    <n v="200221"/>
    <s v="AUSTRALIA"/>
    <n v="2"/>
    <s v="9"/>
    <x v="53"/>
    <d v="2022-11-01T00:00:00"/>
    <x v="6"/>
  </r>
  <r>
    <n v="201038"/>
    <s v="ESC. TEC. Nº 34 ING. ENRIQUE MARTIN HERMITTE DE 09"/>
    <n v="34"/>
    <s v="9"/>
    <x v="53"/>
    <d v="2022-11-01T00:00:00"/>
    <x v="6"/>
  </r>
  <r>
    <n v="202039"/>
    <s v="CBO Nº 3 OLGA COSSETINI DE 10"/>
    <n v="3"/>
    <s v="10"/>
    <x v="54"/>
    <d v="2022-11-18T00:00:00"/>
    <x v="0"/>
  </r>
  <r>
    <n v="200500"/>
    <s v="ESC. DE COM. Nº 07 MANUEL BELGRANO DE 10"/>
    <n v="7"/>
    <s v="10"/>
    <x v="54"/>
    <d v="2022-11-10T00:00:00"/>
    <x v="0"/>
  </r>
  <r>
    <n v="201497"/>
    <s v="DR. JUAN BALESTRA"/>
    <n v="17"/>
    <s v="10"/>
    <x v="54"/>
    <d v="2022-11-09T00:00:00"/>
    <x v="0"/>
  </r>
  <r>
    <n v="200558"/>
    <s v="PABLO A. PIZZURNO"/>
    <n v="19"/>
    <s v="10"/>
    <x v="54"/>
    <d v="2022-11-08T00:00:00"/>
    <x v="0"/>
  </r>
  <r>
    <n v="201213"/>
    <s v="ALTE. RAMON GONZALEZ FERNANDEZ"/>
    <n v="8"/>
    <s v="10"/>
    <x v="54"/>
    <d v="2022-11-04T00:00:00"/>
    <x v="0"/>
  </r>
  <r>
    <n v="200202"/>
    <s v="GRAL. JUAN ANTONIO LAVALLEJA"/>
    <n v="4"/>
    <s v="14"/>
    <x v="55"/>
    <d v="2022-11-18T00:00:00"/>
    <x v="6"/>
  </r>
  <r>
    <n v="200494"/>
    <s v="ESC. DE COM. Nº 24 DALMACIO VELEZ SARSFIELD DE 14"/>
    <n v="24"/>
    <s v="14"/>
    <x v="55"/>
    <d v="2022-11-18T00:00:00"/>
    <x v="6"/>
  </r>
  <r>
    <n v="202401"/>
    <s v="JII Nº 04 JARDIN DE LOS ARBOLES DE 14"/>
    <n v="4"/>
    <s v="14"/>
    <x v="55"/>
    <d v="2022-11-18T00:00:00"/>
    <x v="6"/>
  </r>
  <r>
    <n v="200874"/>
    <s v="AGRONOMIA"/>
    <n v="22"/>
    <s v="14"/>
    <x v="55"/>
    <d v="2022-11-11T00:00:00"/>
    <x v="6"/>
  </r>
  <r>
    <n v="201292"/>
    <s v="PETRONILA RODRIGUEZ"/>
    <n v="27"/>
    <s v="15"/>
    <x v="55"/>
    <d v="2022-11-11T00:00:00"/>
    <x v="6"/>
  </r>
  <r>
    <n v="200438"/>
    <s v="DR GUILLERMO CORREA"/>
    <n v="6"/>
    <s v="6"/>
    <x v="56"/>
    <d v="2022-11-16T00:00:00"/>
    <x v="3"/>
  </r>
  <r>
    <n v="200492"/>
    <s v="JIC Nº03 FRYDA SCHULTZ DE MANTOVANI DE 06"/>
    <n v="6"/>
    <s v="6"/>
    <x v="56"/>
    <d v="2022-11-16T00:00:00"/>
    <x v="3"/>
  </r>
  <r>
    <n v="201575"/>
    <s v="LUIS J. CHORROARIN"/>
    <n v="17"/>
    <s v="6"/>
    <x v="56"/>
    <d v="2022-11-16T00:00:00"/>
    <x v="3"/>
  </r>
  <r>
    <n v="201172"/>
    <s v="ROMA"/>
    <n v="19"/>
    <s v="20"/>
    <x v="57"/>
    <d v="2022-11-23T00:00:00"/>
    <x v="3"/>
  </r>
  <r>
    <n v="202442"/>
    <s v="ESC. DE EDUC. MEDIA Nº 02 DE 13"/>
    <n v="2"/>
    <s v="13"/>
    <x v="57"/>
    <d v="2022-11-23T00:00:00"/>
    <x v="3"/>
  </r>
  <r>
    <n v="200136"/>
    <s v="MARTIN DEL BARCO CENTENERA"/>
    <n v="14"/>
    <s v="10"/>
    <x v="58"/>
    <d v="2022-11-23T00:00:00"/>
    <x v="4"/>
  </r>
  <r>
    <n v="201311"/>
    <s v="JIC Nº 05 PABLO PICASSO DE 10"/>
    <n v="5"/>
    <s v="10"/>
    <x v="58"/>
    <d v="2022-11-22T00:00:00"/>
    <x v="4"/>
  </r>
  <r>
    <n v="202943"/>
    <s v="ESC. PRIMARIA Nº 28 DE 05"/>
    <n v="56"/>
    <s v="5"/>
    <x v="59"/>
    <d v="2022-11-23T00:00:00"/>
    <x v="0"/>
  </r>
  <r>
    <n v="200321"/>
    <s v="SABINA BOVE DE BOZZALLA"/>
    <n v="32"/>
    <s v="5"/>
    <x v="59"/>
    <d v="2022-11-14T00:00:00"/>
    <x v="0"/>
  </r>
  <r>
    <n v="200470"/>
    <s v="BERNARDO DE IRIGOYEN"/>
    <n v="3"/>
    <s v="5"/>
    <x v="59"/>
    <d v="2022-11-14T00:00:00"/>
    <x v="0"/>
  </r>
  <r>
    <n v="200484"/>
    <s v="ARZOBISPO MARIANO ANTONIO ESPINOSA"/>
    <n v="30"/>
    <s v="5"/>
    <x v="59"/>
    <d v="2022-11-14T00:00:00"/>
    <x v="0"/>
  </r>
  <r>
    <n v="200843"/>
    <s v="ESC. TEC. Nº 14 LIBERTAD DE 05"/>
    <n v="28"/>
    <s v="5"/>
    <x v="59"/>
    <d v="2022-11-14T00:00:00"/>
    <x v="0"/>
  </r>
  <r>
    <n v="201694"/>
    <s v="ESC. TEC. Nº 15 MAIPU DE 05"/>
    <n v="15"/>
    <s v="5"/>
    <x v="59"/>
    <d v="2022-11-14T00:00:00"/>
    <x v="0"/>
  </r>
  <r>
    <n v="202803"/>
    <s v="ESCUELA INFANTIL Nº 11 DE 05"/>
    <n v="22"/>
    <s v="5"/>
    <x v="59"/>
    <d v="2022-11-14T00:00:00"/>
    <x v="0"/>
  </r>
  <r>
    <n v="201080"/>
    <s v="RAUL SCALABRINI ORTIZ"/>
    <n v="13"/>
    <s v="9"/>
    <x v="60"/>
    <d v="2022-11-24T00:00:00"/>
    <x v="0"/>
  </r>
  <r>
    <n v="201498"/>
    <s v="JUAN ENRIQUE PESTALOZZI"/>
    <n v="18"/>
    <s v="5"/>
    <x v="60"/>
    <d v="2022-11-24T00:00:00"/>
    <x v="0"/>
  </r>
  <r>
    <n v="200401"/>
    <s v="LICEO Nº 09 SANTIAGO DERQUI DE 10"/>
    <n v="9"/>
    <s v="10"/>
    <x v="60"/>
    <d v="2022-11-23T00:00:00"/>
    <x v="0"/>
  </r>
  <r>
    <n v="200772"/>
    <s v="JUAN DE GARAY"/>
    <n v="7"/>
    <s v="5"/>
    <x v="60"/>
    <d v="2022-11-23T00:00:00"/>
    <x v="0"/>
  </r>
  <r>
    <n v="200799"/>
    <s v="GRAN MARISCAL DEL PERU RAMON CASTILLA"/>
    <n v="12"/>
    <s v="9"/>
    <x v="60"/>
    <d v="2022-11-23T00:00:00"/>
    <x v="0"/>
  </r>
  <r>
    <n v="201081"/>
    <s v="CAP. GRAL. BERNARDO O'HIGGINS"/>
    <n v="15"/>
    <s v="9"/>
    <x v="60"/>
    <d v="2022-11-23T00:00:00"/>
    <x v="0"/>
  </r>
  <r>
    <n v="201169"/>
    <s v="ESC. TEC. Nº 17 BRIG.GRAL CORNELIO SAAVEDRA DE 13"/>
    <n v="17"/>
    <s v="13"/>
    <x v="61"/>
    <d v="2022-11-23T00:00:00"/>
    <x v="3"/>
  </r>
  <r>
    <n v="201170"/>
    <s v="ESC. TEC. Nº 23 CASAL CALVINO DE 13"/>
    <n v="23"/>
    <s v="13"/>
    <x v="61"/>
    <d v="2022-11-23T00:00:00"/>
    <x v="3"/>
  </r>
  <r>
    <n v="200112"/>
    <s v="REPUBLICA DE COREA"/>
    <n v="18"/>
    <s v="20"/>
    <x v="61"/>
    <d v="2022-11-16T00:00:00"/>
    <x v="3"/>
  </r>
  <r>
    <n v="202209"/>
    <s v="JIC Nº 02 DE 20"/>
    <n v="2"/>
    <s v="20"/>
    <x v="61"/>
    <d v="2022-11-16T00:00:00"/>
    <x v="3"/>
  </r>
  <r>
    <n v="200934"/>
    <s v="ALFONSINA STORNI"/>
    <n v="10"/>
    <s v="20"/>
    <x v="61"/>
    <d v="2022-11-02T00:00:00"/>
    <x v="3"/>
  </r>
  <r>
    <n v="201307"/>
    <s v="JIN C DE 20 (ESC. PRIM. Nº 16 DE 20)"/>
    <n v="20"/>
    <s v="20"/>
    <x v="61"/>
    <d v="2022-11-02T00:00:00"/>
    <x v="3"/>
  </r>
  <r>
    <n v="202272"/>
    <s v="EI Nº 06 J.F. SALABERRY  DE 20"/>
    <n v="6"/>
    <s v="20"/>
    <x v="61"/>
    <d v="2022-11-02T00:00:00"/>
    <x v="3"/>
  </r>
  <r>
    <n v="202948"/>
    <s v="JARDIN MATERNAL Nº 06 DE 13"/>
    <n v="6"/>
    <s v="13"/>
    <x v="61"/>
    <d v="2022-11-02T00:00:00"/>
    <x v="3"/>
  </r>
  <r>
    <n v="202402"/>
    <s v="JII Nº 07 JARDINCITO DE CHICAGO KARINA RAINONE DE 20"/>
    <n v="7"/>
    <s v="20"/>
    <x v="61"/>
    <d v="2022-10-26T00:00:00"/>
    <x v="3"/>
  </r>
  <r>
    <n v="203063"/>
    <s v="JII Nº 9 DE 20"/>
    <n v="9"/>
    <s v="20"/>
    <x v="61"/>
    <d v="2022-10-26T00:00:00"/>
    <x v="3"/>
  </r>
  <r>
    <n v="203075"/>
    <s v="ESC. TEC. Nº 20"/>
    <n v="20"/>
    <s v="20"/>
    <x v="61"/>
    <d v="2022-10-26T00:00:00"/>
    <x v="3"/>
  </r>
  <r>
    <n v="200830"/>
    <s v="FRANCISCA JACQUES"/>
    <n v="13"/>
    <s v="11"/>
    <x v="62"/>
    <d v="2022-11-17T00:00:00"/>
    <x v="4"/>
  </r>
  <r>
    <n v="200237"/>
    <s v="REPUBLICA DE TURQUIA"/>
    <n v="25"/>
    <s v="10"/>
    <x v="63"/>
    <d v="2022-11-23T00:00:00"/>
    <x v="4"/>
  </r>
  <r>
    <n v="200324"/>
    <s v="JORGE ANGEL BOERO"/>
    <n v="8"/>
    <s v="15"/>
    <x v="63"/>
    <d v="2022-11-23T00:00:00"/>
    <x v="4"/>
  </r>
  <r>
    <n v="200325"/>
    <s v="DOMINGUITO"/>
    <n v="9"/>
    <s v="15"/>
    <x v="63"/>
    <d v="2022-11-23T00:00:00"/>
    <x v="4"/>
  </r>
  <r>
    <n v="200341"/>
    <s v="IRLANDA"/>
    <n v="9"/>
    <s v="16"/>
    <x v="63"/>
    <d v="2022-11-23T00:00:00"/>
    <x v="4"/>
  </r>
  <r>
    <n v="200533"/>
    <s v="JOSE HERNANDEZ"/>
    <n v="18"/>
    <s v="10"/>
    <x v="63"/>
    <d v="2022-11-23T00:00:00"/>
    <x v="4"/>
  </r>
  <r>
    <n v="200599"/>
    <s v="EJERCITO ARGENTINO"/>
    <n v="24"/>
    <s v="16"/>
    <x v="63"/>
    <d v="2022-11-23T00:00:00"/>
    <x v="4"/>
  </r>
  <r>
    <n v="200896"/>
    <s v="DR LUIS PASTEUR"/>
    <n v="6"/>
    <s v="16"/>
    <x v="63"/>
    <d v="2022-11-23T00:00:00"/>
    <x v="4"/>
  </r>
  <r>
    <n v="200984"/>
    <s v="DR TEODORO SANCHEZ DE BUSTAMANTE"/>
    <n v="19"/>
    <s v="16"/>
    <x v="63"/>
    <d v="2022-11-23T00:00:00"/>
    <x v="4"/>
  </r>
  <r>
    <n v="200993"/>
    <s v="ESC. PARA NIÑOS,NIÑAS, JOVENES Y ADULTOS CON DISCAPACIDAD MENTAL Y FORMACIÓN INTEGRAL Nº 21 ROSARIO VERA PEÑALOZA DE 16"/>
    <n v="21"/>
    <s v="16"/>
    <x v="63"/>
    <d v="2022-11-23T00:00:00"/>
    <x v="4"/>
  </r>
  <r>
    <n v="201024"/>
    <s v="JII Nº 02 MERCEDITAS DE 10"/>
    <n v="2"/>
    <s v="10"/>
    <x v="63"/>
    <d v="2022-11-23T00:00:00"/>
    <x v="4"/>
  </r>
  <r>
    <n v="201291"/>
    <s v="DR. RAMON J. CARCANO"/>
    <n v="10"/>
    <s v="15"/>
    <x v="63"/>
    <d v="2022-11-23T00:00:00"/>
    <x v="4"/>
  </r>
  <r>
    <n v="201312"/>
    <s v="RICARDO MONNER SANS"/>
    <n v="13"/>
    <s v="10"/>
    <x v="63"/>
    <d v="2022-11-23T00:00:00"/>
    <x v="4"/>
  </r>
  <r>
    <n v="202275"/>
    <s v="ESC. DE EDUC. MEDIA Nº 02 AGUSTIN TOSCO DE 16"/>
    <n v="2"/>
    <s v="16"/>
    <x v="63"/>
    <d v="2022-11-23T00:00:00"/>
    <x v="4"/>
  </r>
  <r>
    <n v="201516"/>
    <s v="PROVINCIA DE SANTA FE"/>
    <n v="15"/>
    <s v="10"/>
    <x v="63"/>
    <d v="2022-11-16T00:00:00"/>
    <x v="4"/>
  </r>
  <r>
    <n v="200578"/>
    <s v="CORNELIO SAAVEDRA"/>
    <n v="14"/>
    <s v="1"/>
    <x v="64"/>
    <d v="2022-10-31T00:00:00"/>
    <x v="3"/>
  </r>
  <r>
    <n v="200580"/>
    <s v="JIN B DE 01 (ESC. PRIM. Nº 14 DE 1)"/>
    <n v="14"/>
    <s v="1"/>
    <x v="64"/>
    <d v="2022-10-26T00:00:00"/>
    <x v="3"/>
  </r>
  <r>
    <n v="200818"/>
    <s v="PAUL GROUSSAC"/>
    <n v="5"/>
    <s v="6"/>
    <x v="64"/>
    <d v="2022-10-25T00:00:00"/>
    <x v="3"/>
  </r>
  <r>
    <n v="200864"/>
    <s v="REPUBLICA DEL PARAGUAY"/>
    <n v="12"/>
    <s v="6"/>
    <x v="64"/>
    <d v="2022-10-25T00:00:00"/>
    <x v="3"/>
  </r>
  <r>
    <n v="200329"/>
    <s v="INTENDENTE ALVEAR"/>
    <n v="14"/>
    <s v="6"/>
    <x v="65"/>
    <d v="2022-11-22T00:00:00"/>
    <x v="4"/>
  </r>
  <r>
    <n v="201279"/>
    <s v="MANUEL DORREGO"/>
    <n v="6"/>
    <s v="10"/>
    <x v="65"/>
    <d v="2022-11-22T00:00:00"/>
    <x v="4"/>
  </r>
  <r>
    <n v="201298"/>
    <s v="ESC. TEC. Nº 29 RECONQUISTA DE BUENOS AIRES DE 06"/>
    <n v="29"/>
    <s v="6"/>
    <x v="65"/>
    <d v="2022-11-22T00:00:00"/>
    <x v="4"/>
  </r>
  <r>
    <n v="200660"/>
    <s v="SALVADOR MARIA DEL CARRIL"/>
    <n v="4"/>
    <s v="6"/>
    <x v="65"/>
    <d v="2022-11-11T00:00:00"/>
    <x v="4"/>
  </r>
  <r>
    <n v="201351"/>
    <s v="DR. JOSE MARIA RAMOS MEJIA"/>
    <n v="16"/>
    <s v="8"/>
    <x v="65"/>
    <d v="2022-11-11T00:00:00"/>
    <x v="4"/>
  </r>
  <r>
    <n v="200705"/>
    <s v="CAPITANA MARIA REMEDIOS DEL VALLE"/>
    <n v="14"/>
    <s v="19"/>
    <x v="66"/>
    <d v="2022-11-22T00:00:00"/>
    <x v="5"/>
  </r>
  <r>
    <n v="200381"/>
    <s v="JIC Nº 02 DE 13"/>
    <n v="2"/>
    <s v="13"/>
    <x v="66"/>
    <d v="2022-11-16T00:00:00"/>
    <x v="5"/>
  </r>
  <r>
    <n v="200649"/>
    <s v="ESC. DE COM. Nº 06 AMERICA DE 13"/>
    <n v="6"/>
    <s v="13"/>
    <x v="66"/>
    <d v="2022-11-16T00:00:00"/>
    <x v="5"/>
  </r>
  <r>
    <n v="201395"/>
    <s v="REPUBLICA ARGENTINA"/>
    <n v="15"/>
    <s v="13"/>
    <x v="66"/>
    <d v="2022-11-16T00:00:00"/>
    <x v="5"/>
  </r>
  <r>
    <n v="202439"/>
    <s v="ESCUELA INFANTIL Nº 04 DE 13"/>
    <n v="4"/>
    <s v="13"/>
    <x v="66"/>
    <d v="2022-11-16T00:00:00"/>
    <x v="5"/>
  </r>
  <r>
    <n v="200433"/>
    <s v="GASPAR LUCILO BENAVENTO"/>
    <n v="17"/>
    <s v="19"/>
    <x v="66"/>
    <d v="2022-11-15T00:00:00"/>
    <x v="5"/>
  </r>
  <r>
    <n v="201059"/>
    <s v="SAN JUAN BAUTISTA DE LA SALLE"/>
    <n v="18"/>
    <s v="19"/>
    <x v="66"/>
    <d v="2022-11-15T00:00:00"/>
    <x v="5"/>
  </r>
  <r>
    <n v="200103"/>
    <s v="HOMERO MANZI"/>
    <n v="9"/>
    <s v="13"/>
    <x v="66"/>
    <d v="2022-11-09T00:00:00"/>
    <x v="5"/>
  </r>
  <r>
    <n v="200362"/>
    <s v="PONCIANO VIVANCO"/>
    <n v="11"/>
    <s v="13"/>
    <x v="66"/>
    <d v="2022-11-09T00:00:00"/>
    <x v="5"/>
  </r>
  <r>
    <n v="200879"/>
    <s v="JIN D DE 07 (ESC.PRIM Nº 23)"/>
    <n v="21"/>
    <s v="7"/>
    <x v="67"/>
    <d v="2022-11-23T00:00:00"/>
    <x v="4"/>
  </r>
  <r>
    <n v="200997"/>
    <s v="ENS Nº 07 JOSE MARIA TORRES DE 02"/>
    <n v="7"/>
    <s v="2"/>
    <x v="67"/>
    <d v="2022-11-23T00:00:00"/>
    <x v="4"/>
  </r>
  <r>
    <n v="201422"/>
    <s v="ESC. DE COM. Nº 25 SANTIAGO DE LINIERS DE 02"/>
    <n v="25"/>
    <s v="2"/>
    <x v="67"/>
    <d v="2022-11-23T00:00:00"/>
    <x v="4"/>
  </r>
  <r>
    <n v="201434"/>
    <s v="ALMAFUERTE"/>
    <n v="8"/>
    <s v="6"/>
    <x v="67"/>
    <d v="2022-11-16T00:00:00"/>
    <x v="4"/>
  </r>
  <r>
    <n v="200902"/>
    <s v="SAN JOSE DE CALASANZ"/>
    <n v="6"/>
    <s v="8"/>
    <x v="67"/>
    <d v="2022-11-10T00:00:00"/>
    <x v="4"/>
  </r>
  <r>
    <n v="201303"/>
    <s v="ESC. DE COM. Nº 22 GUSTAVO MARTINEZ ZUVIRIA DE 06"/>
    <n v="22"/>
    <s v="6"/>
    <x v="67"/>
    <d v="2022-11-09T00:00:00"/>
    <x v="4"/>
  </r>
  <r>
    <n v="200386"/>
    <s v="PROVINCIA DE JUJUY"/>
    <n v="11"/>
    <s v="2"/>
    <x v="67"/>
    <d v="2022-11-04T00:00:00"/>
    <x v="4"/>
  </r>
  <r>
    <n v="200901"/>
    <s v="JII Nº 02 JORGE COLL DE 08"/>
    <n v="4"/>
    <s v="8"/>
    <x v="67"/>
    <d v="2022-10-27T00:00:00"/>
    <x v="4"/>
  </r>
  <r>
    <n v="201402"/>
    <s v="GENERAL BELGRANO"/>
    <n v="23"/>
    <s v="7"/>
    <x v="67"/>
    <d v="2022-10-27T00:00:00"/>
    <x v="4"/>
  </r>
  <r>
    <n v="200972"/>
    <s v="MANUEL SOLA"/>
    <n v="3"/>
    <s v="2"/>
    <x v="67"/>
    <d v="2022-10-21T00:00:00"/>
    <x v="4"/>
  </r>
  <r>
    <n v="201347"/>
    <s v="ELOY FERNANDEZ ALONSO"/>
    <n v="20"/>
    <s v="8"/>
    <x v="67"/>
    <d v="2022-10-19T00:00:00"/>
    <x v="4"/>
  </r>
  <r>
    <n v="200791"/>
    <s v="BANDERA ARGENTINA"/>
    <n v="25"/>
    <s v="1"/>
    <x v="68"/>
    <d v="2022-11-23T00:00:00"/>
    <x v="3"/>
  </r>
  <r>
    <n v="200121"/>
    <s v="FRENCH Y BERUTI"/>
    <n v="6"/>
    <s v="1"/>
    <x v="68"/>
    <d v="2022-11-16T00:00:00"/>
    <x v="3"/>
  </r>
  <r>
    <n v="200790"/>
    <s v="JII Nº 02 DE 01"/>
    <n v="2"/>
    <s v="1"/>
    <x v="68"/>
    <d v="2022-11-16T00:00:00"/>
    <x v="3"/>
  </r>
  <r>
    <n v="200333"/>
    <s v="PRIMERA MINISTRO INDIRA GANDHI"/>
    <n v="11"/>
    <s v="10"/>
    <x v="69"/>
    <d v="2022-11-15T00:00:00"/>
    <x v="0"/>
  </r>
  <r>
    <n v="202309"/>
    <s v="JIC Nº 09 DE 09"/>
    <n v="9"/>
    <s v="9"/>
    <x v="69"/>
    <d v="2022-11-14T00:00:00"/>
    <x v="0"/>
  </r>
  <r>
    <n v="200442"/>
    <s v="JIC Nº 05 DE 06"/>
    <n v="5"/>
    <s v="6"/>
    <x v="70"/>
    <d v="2022-11-10T00:00:00"/>
    <x v="0"/>
  </r>
  <r>
    <n v="201572"/>
    <s v="JUAN ANGEL GOLFARINI"/>
    <n v="93"/>
    <s v="6"/>
    <x v="70"/>
    <d v="2022-11-10T00:00:00"/>
    <x v="0"/>
  </r>
  <r>
    <n v="202203"/>
    <s v="JII Nº 08 DR. GENARO GIACOBINI DE 05"/>
    <n v="8"/>
    <s v="5"/>
    <x v="70"/>
    <d v="2022-10-31T00:00:00"/>
    <x v="0"/>
  </r>
  <r>
    <n v="203007"/>
    <s v="ESC.INF. Nº11 DE 04"/>
    <n v="11"/>
    <s v="4"/>
    <x v="70"/>
    <d v="2022-10-26T00:00:00"/>
    <x v="0"/>
  </r>
  <r>
    <n v="200520"/>
    <s v="CARLOS DELLA PENNA"/>
    <n v="8"/>
    <s v="4"/>
    <x v="71"/>
    <d v="2022-11-17T00:00:00"/>
    <x v="0"/>
  </r>
  <r>
    <n v="202202"/>
    <s v="JII Nº 04 DE 04"/>
    <n v="4"/>
    <s v="4"/>
    <x v="71"/>
    <d v="2022-11-17T00:00:00"/>
    <x v="0"/>
  </r>
  <r>
    <n v="200542"/>
    <s v="JIC Nº 02 CARLOS DELLA PENNA DE 04"/>
    <n v="2"/>
    <s v="4"/>
    <x v="71"/>
    <d v="2022-11-15T00:00:00"/>
    <x v="0"/>
  </r>
  <r>
    <n v="201788"/>
    <s v="GRAL. GREGORIO ARAOZ DE LAMADRID"/>
    <n v="20"/>
    <s v="4"/>
    <x v="71"/>
    <d v="2022-11-15T00:00:00"/>
    <x v="0"/>
  </r>
  <r>
    <n v="200050"/>
    <s v="DR. PEDRO MELITON LEDESMA"/>
    <n v="17"/>
    <s v="5"/>
    <x v="71"/>
    <d v="2022-11-10T00:00:00"/>
    <x v="0"/>
  </r>
  <r>
    <n v="200077"/>
    <s v="NIEVES ESCALADA DE OROMI"/>
    <n v="20"/>
    <s v="5"/>
    <x v="71"/>
    <d v="2022-11-10T00:00:00"/>
    <x v="0"/>
  </r>
  <r>
    <n v="200476"/>
    <s v="LORENZO ANADON"/>
    <n v="23"/>
    <s v="5"/>
    <x v="71"/>
    <d v="2022-11-10T00:00:00"/>
    <x v="0"/>
  </r>
  <r>
    <n v="201840"/>
    <s v="ANTONIO J. BUCICH"/>
    <n v="11"/>
    <s v="4"/>
    <x v="71"/>
    <d v="2022-11-09T00:00:00"/>
    <x v="0"/>
  </r>
  <r>
    <n v="202745"/>
    <s v="ESC. INF. Nº 07 CASA AMARILLA DE 04"/>
    <n v="7"/>
    <s v="4"/>
    <x v="71"/>
    <d v="2022-11-02T00:00:00"/>
    <x v="0"/>
  </r>
  <r>
    <n v="200889"/>
    <s v="JIC Nº 04 MARIANO BOEDO DE 06"/>
    <n v="4"/>
    <s v="6"/>
    <x v="72"/>
    <d v="2022-11-18T00:00:00"/>
    <x v="4"/>
  </r>
  <r>
    <n v="201309"/>
    <s v="JII NºFEDERICO FRÁ–BEL 02 DE 6"/>
    <n v="2"/>
    <s v="6"/>
    <x v="72"/>
    <d v="2022-11-18T00:00:00"/>
    <x v="4"/>
  </r>
  <r>
    <n v="201469"/>
    <s v="EI Nº 02 DE 02"/>
    <n v="2"/>
    <s v="2"/>
    <x v="72"/>
    <d v="2022-11-18T00:00:00"/>
    <x v="4"/>
  </r>
  <r>
    <n v="203034"/>
    <s v="ESC.SUP.DE EDUC.ARTISTICA EN CERAMICA Nº 01 DE 02"/>
    <n v="1"/>
    <s v="2"/>
    <x v="72"/>
    <d v="2022-11-17T00:00:00"/>
    <x v="4"/>
  </r>
  <r>
    <n v="202466"/>
    <s v="JARDIN MATERNAL Nº 09 DE 06"/>
    <n v="9"/>
    <s v="6"/>
    <x v="72"/>
    <d v="2022-11-10T00:00:00"/>
    <x v="4"/>
  </r>
  <r>
    <n v="200296"/>
    <s v="FRAY MAMERTO ESQUIU"/>
    <n v="13"/>
    <s v="5"/>
    <x v="73"/>
    <d v="2022-11-19T00:00:00"/>
    <x v="0"/>
  </r>
  <r>
    <n v="202279"/>
    <s v="HORACIO QUIROGA"/>
    <n v="12"/>
    <s v="5"/>
    <x v="73"/>
    <d v="2022-11-19T00:00:00"/>
    <x v="0"/>
  </r>
  <r>
    <n v="202470"/>
    <s v="ESCUELA INFANTIL Nº 12 DE 05"/>
    <n v="12"/>
    <s v="5"/>
    <x v="73"/>
    <d v="2022-11-19T00:00:00"/>
    <x v="0"/>
  </r>
  <r>
    <n v="200485"/>
    <s v="MIGUEL DE AZCUENAGA"/>
    <n v="26"/>
    <s v="5"/>
    <x v="73"/>
    <d v="2022-11-01T00:00:00"/>
    <x v="0"/>
  </r>
  <r>
    <n v="200018"/>
    <s v="FRAY JUSTO SANTA MARIA DE ORO"/>
    <n v="16"/>
    <s v="14"/>
    <x v="74"/>
    <d v="2022-11-16T00:00:00"/>
    <x v="5"/>
  </r>
  <r>
    <n v="201477"/>
    <s v="ESCUELA INTEGRAL INTERDISCIPLINARIA Nº 12 DE 12"/>
    <n v="12"/>
    <s v="12"/>
    <x v="74"/>
    <d v="2022-11-16T00:00:00"/>
    <x v="5"/>
  </r>
  <r>
    <n v="201637"/>
    <s v="DELFINA MITRE DE VEDIA"/>
    <n v="26"/>
    <s v="14"/>
    <x v="74"/>
    <d v="2022-11-16T00:00:00"/>
    <x v="5"/>
  </r>
  <r>
    <n v="202435"/>
    <s v="ESC. DE EDUC. MEDIA Nº 02 ARGENTINOS JUNIORS DE 14"/>
    <n v="2"/>
    <s v="14"/>
    <x v="74"/>
    <d v="2022-11-16T00:00:00"/>
    <x v="5"/>
  </r>
  <r>
    <n v="200628"/>
    <s v="COLEGIO Nº 01 BERNARDINO RIVADAVIA DE  03"/>
    <n v="1"/>
    <s v="3"/>
    <x v="75"/>
    <d v="2022-11-23T00:00:00"/>
    <x v="3"/>
  </r>
  <r>
    <n v="200629"/>
    <s v="AGUSTIN ALVAREZ"/>
    <n v="5"/>
    <s v="3"/>
    <x v="75"/>
    <d v="2022-11-23T00:00:00"/>
    <x v="3"/>
  </r>
  <r>
    <n v="201240"/>
    <s v="EUSTAQUIO CARDENAS"/>
    <n v="16"/>
    <s v="3"/>
    <x v="75"/>
    <d v="2022-11-23T00:00:00"/>
    <x v="3"/>
  </r>
  <r>
    <n v="201606"/>
    <s v="ESC. DE COM. Nº 36 ISAAC HALPERIN DE 03"/>
    <n v="36"/>
    <s v="3"/>
    <x v="75"/>
    <d v="2022-11-23T00:00:00"/>
    <x v="3"/>
  </r>
  <r>
    <n v="200177"/>
    <s v="JIN D DE 12 (ESC. PRIM. Nº 03 DE 12)"/>
    <n v="24"/>
    <s v="12"/>
    <x v="76"/>
    <d v="2022-11-07T00:00:00"/>
    <x v="2"/>
  </r>
  <r>
    <n v="201552"/>
    <s v="JII Nº 01 DE 12 RITA LATALLADA DE VICTORIA"/>
    <n v="1"/>
    <s v="12"/>
    <x v="76"/>
    <d v="2022-11-07T00:00:00"/>
    <x v="2"/>
  </r>
  <r>
    <n v="200056"/>
    <s v="FRANCISCO DE GURRUCHAGA"/>
    <n v="10"/>
    <s v="6"/>
    <x v="77"/>
    <d v="2022-10-26T00:00:00"/>
    <x v="3"/>
  </r>
  <r>
    <n v="200290"/>
    <s v="JIN B DE 03 (ESC. PRIM. Nº 23 DE 3)"/>
    <n v="9"/>
    <s v="3"/>
    <x v="77"/>
    <d v="2022-10-26T00:00:00"/>
    <x v="3"/>
  </r>
  <r>
    <n v="200506"/>
    <s v="ESC. TEC. Nº 11 MANUEL BELGRANO DE 06"/>
    <n v="11"/>
    <s v="6"/>
    <x v="77"/>
    <d v="2022-10-26T00:00:00"/>
    <x v="3"/>
  </r>
  <r>
    <n v="201148"/>
    <s v="GENERAL VIAMONTE"/>
    <n v="23"/>
    <s v="3"/>
    <x v="77"/>
    <d v="2022-10-26T00:00:00"/>
    <x v="3"/>
  </r>
  <r>
    <n v="200089"/>
    <s v="PRESBITERO ALBERTI"/>
    <n v="13"/>
    <s v="19"/>
    <x v="78"/>
    <d v="2022-11-14T00:00:00"/>
    <x v="0"/>
  </r>
  <r>
    <n v="201475"/>
    <s v="ESC.TEC.Nº33 FUND.MAEST.DEL PLUMERILLO DE 19"/>
    <n v="33"/>
    <s v="19"/>
    <x v="78"/>
    <d v="2022-11-14T00:00:00"/>
    <x v="0"/>
  </r>
  <r>
    <n v="200279"/>
    <s v="ARMADA ARGENTINA"/>
    <n v="5"/>
    <s v="21"/>
    <x v="79"/>
    <d v="2022-11-22T00:00:00"/>
    <x v="5"/>
  </r>
  <r>
    <n v="200637"/>
    <s v="ESC. DE COM. Nº 12 JUAN XXIII DE 21"/>
    <n v="12"/>
    <s v="21"/>
    <x v="79"/>
    <d v="2022-11-22T00:00:00"/>
    <x v="5"/>
  </r>
  <r>
    <n v="200666"/>
    <s v="JIC Nº 04 JOSE LIBERTELLA DE 21"/>
    <n v="4"/>
    <s v="21"/>
    <x v="79"/>
    <d v="2022-11-22T00:00:00"/>
    <x v="5"/>
  </r>
  <r>
    <n v="200669"/>
    <s v="JUDITH Y DEMETRIO DEMARCHI"/>
    <n v="8"/>
    <s v="21"/>
    <x v="79"/>
    <d v="2022-11-22T00:00:00"/>
    <x v="5"/>
  </r>
  <r>
    <n v="201086"/>
    <s v="REPUBLICA DE LA INDIA"/>
    <n v="6"/>
    <s v="21"/>
    <x v="79"/>
    <d v="2022-11-22T00:00:00"/>
    <x v="5"/>
  </r>
  <r>
    <n v="201090"/>
    <s v="JII Nº 02 DE 21"/>
    <n v="2"/>
    <s v="21"/>
    <x v="79"/>
    <d v="2022-11-22T00:00:00"/>
    <x v="5"/>
  </r>
  <r>
    <n v="201137"/>
    <s v="ESC. DE COM. Nº 35 LEOPOLDO MARECHAL DE 21"/>
    <n v="35"/>
    <s v="21"/>
    <x v="79"/>
    <d v="2022-11-22T00:00:00"/>
    <x v="5"/>
  </r>
  <r>
    <n v="202210"/>
    <s v="JII Nº 06 DE 21"/>
    <n v="6"/>
    <s v="21"/>
    <x v="79"/>
    <d v="2022-11-22T00:00:00"/>
    <x v="5"/>
  </r>
  <r>
    <n v="203061"/>
    <s v="JARDIN DE INFANTES INTEGRAL Nº 10 DE 21"/>
    <n v="10"/>
    <s v="21"/>
    <x v="79"/>
    <d v="2022-11-22T00:00:00"/>
    <x v="5"/>
  </r>
  <r>
    <n v="201448"/>
    <s v="ESC. TEC. Nº 30 NORBERTO PINERO DE 02"/>
    <n v="30"/>
    <s v="2"/>
    <x v="80"/>
    <d v="2022-11-10T00:00:00"/>
    <x v="4"/>
  </r>
  <r>
    <n v="200973"/>
    <s v="COLEGIO Nº 03 MARIANO MORENO DE 02"/>
    <n v="3"/>
    <s v="2"/>
    <x v="80"/>
    <d v="2022-11-09T00:00:00"/>
    <x v="4"/>
  </r>
  <r>
    <n v="201526"/>
    <s v="FLORENCIO BALCARCE"/>
    <n v="19"/>
    <s v="2"/>
    <x v="80"/>
    <d v="2022-11-09T00:00:00"/>
    <x v="4"/>
  </r>
  <r>
    <n v="201574"/>
    <s v="JIN B DE 18 (ESC. PRIM. Nº 14 DE 18)"/>
    <n v="22"/>
    <s v="18"/>
    <x v="81"/>
    <d v="2022-11-11T00:00:00"/>
    <x v="2"/>
  </r>
  <r>
    <n v="201650"/>
    <s v="JIC Nº 02 EL TRENCITO DE VERSALLES DE 18"/>
    <n v="2"/>
    <s v="18"/>
    <x v="81"/>
    <d v="2022-11-11T00:00:00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70">
  <r>
    <n v="200002"/>
    <s v="CARLOS R. VIGNALE"/>
    <n v="2"/>
    <s v="4"/>
    <x v="0"/>
    <d v="2022-11-02T00:00:00"/>
    <x v="0"/>
  </r>
  <r>
    <n v="201184"/>
    <s v="ESC.SUP.DE EDU. ARTISTICA EN ARTES VISUALES MANUEL BELGRANO"/>
    <n v="0"/>
    <s v="4"/>
    <x v="0"/>
    <d v="2022-11-02T00:00:00"/>
    <x v="0"/>
  </r>
  <r>
    <n v="200041"/>
    <s v="PROVINCIA DE CORRIENTES"/>
    <n v="5"/>
    <s v="19"/>
    <x v="0"/>
    <d v="2022-11-23T00:00:00"/>
    <x v="0"/>
  </r>
  <r>
    <n v="200043"/>
    <s v="JUAN ANDRES DE LA PEÑA"/>
    <n v="10"/>
    <s v="19"/>
    <x v="0"/>
    <d v="2022-11-23T00:00:00"/>
    <x v="0"/>
  </r>
  <r>
    <n v="200461"/>
    <s v="CORONEL BRANDSEN"/>
    <n v="4"/>
    <s v="10"/>
    <x v="1"/>
    <d v="2022-10-26T00:00:00"/>
    <x v="0"/>
  </r>
  <r>
    <n v="201297"/>
    <s v="ENS Nº 04 ESTANISLAO S. ZEBALLOS DE 08"/>
    <n v="4"/>
    <s v="8"/>
    <x v="2"/>
    <d v="2022-11-15T00:00:00"/>
    <x v="1"/>
  </r>
  <r>
    <n v="200196"/>
    <s v="EMILIO GIMENEZ ZAPIOLA"/>
    <n v="3"/>
    <s v="12"/>
    <x v="3"/>
    <d v="2022-10-17T00:00:00"/>
    <x v="2"/>
  </r>
  <r>
    <n v="200417"/>
    <s v="PADRE CASTAÑEDA"/>
    <n v="24"/>
    <s v="12"/>
    <x v="3"/>
    <d v="2022-10-17T00:00:00"/>
    <x v="2"/>
  </r>
  <r>
    <n v="200745"/>
    <s v="REPUBLICA DE PORTUGAL"/>
    <n v="23"/>
    <s v="18"/>
    <x v="3"/>
    <d v="2022-10-17T00:00:00"/>
    <x v="2"/>
  </r>
  <r>
    <n v="200750"/>
    <s v="ESC. PARA NIÑOS,NIÑAS, JOVENES Y ADULTOS CON DISCAPACIDAD MENTAL Y FORMACIÓN INTEGRAL Nº 6 CLELIA AMELIA C.SESSA DE 18"/>
    <n v="6"/>
    <s v="18"/>
    <x v="3"/>
    <d v="2022-10-17T00:00:00"/>
    <x v="2"/>
  </r>
  <r>
    <n v="200961"/>
    <s v="LICENCIADO DON MAURO FERNANDEZ"/>
    <n v="9"/>
    <s v="12"/>
    <x v="3"/>
    <d v="2022-10-17T00:00:00"/>
    <x v="2"/>
  </r>
  <r>
    <n v="201599"/>
    <s v="CENS Nº 56 DE 12"/>
    <n v="56"/>
    <s v="12"/>
    <x v="3"/>
    <d v="2022-10-17T00:00:00"/>
    <x v="2"/>
  </r>
  <r>
    <n v="201616"/>
    <s v="COLEGIO Nº 18 DR ALBERTO LARROQUE DE 18"/>
    <n v="18"/>
    <s v="18"/>
    <x v="3"/>
    <d v="2022-10-17T00:00:00"/>
    <x v="2"/>
  </r>
  <r>
    <n v="203130"/>
    <s v="JII Nº 13 DE 01"/>
    <n v="13"/>
    <s v="1"/>
    <x v="4"/>
    <d v="2022-10-26T00:00:00"/>
    <x v="3"/>
  </r>
  <r>
    <n v="200413"/>
    <s v="ERNESTO A. BAVIO"/>
    <n v="16"/>
    <s v="12"/>
    <x v="5"/>
    <d v="2022-11-01T00:00:00"/>
    <x v="2"/>
  </r>
  <r>
    <n v="200697"/>
    <s v="ESC. BILINGÁœE PARA NIÑOS,NIÑAS, JOVENES Y ADULTOS CON DISCAPACIDAD AUDITIVA Y FORMACIÓN INTEGRAL Nº 29 DR OSVALDO MAGNASCO DE 18"/>
    <n v="29"/>
    <s v="18"/>
    <x v="5"/>
    <d v="2022-11-01T00:00:00"/>
    <x v="2"/>
  </r>
  <r>
    <n v="201510"/>
    <s v="CNEL. DE MARINA LEONARDO ROSALES"/>
    <n v="10"/>
    <s v="12"/>
    <x v="5"/>
    <d v="2022-11-01T00:00:00"/>
    <x v="2"/>
  </r>
  <r>
    <n v="201942"/>
    <s v="ESCUELA DE MUSICA Nº 2 DE 18"/>
    <n v="2"/>
    <s v="18"/>
    <x v="5"/>
    <d v="2022-11-01T00:00:00"/>
    <x v="2"/>
  </r>
  <r>
    <n v="201232"/>
    <s v="ESC. TEC. Nº 19 ALEJANDRO VOLTA DE 01"/>
    <n v="19"/>
    <s v="1"/>
    <x v="6"/>
    <d v="2022-11-10T00:00:00"/>
    <x v="3"/>
  </r>
  <r>
    <n v="200079"/>
    <s v="COLEGIO Nº 13 CNEL.DE MARINA TOMAS ESPORA DE 18"/>
    <n v="13"/>
    <s v="18"/>
    <x v="6"/>
    <d v="2022-11-24T00:00:00"/>
    <x v="3"/>
  </r>
  <r>
    <n v="200760"/>
    <s v="MARIANO SANCHEZ DE LORIA"/>
    <n v="20"/>
    <s v="18"/>
    <x v="6"/>
    <d v="2022-11-24T00:00:00"/>
    <x v="3"/>
  </r>
  <r>
    <n v="200762"/>
    <s v="PROVINCIA DE SANTA CRUZ"/>
    <n v="22"/>
    <s v="18"/>
    <x v="6"/>
    <d v="2022-11-24T00:00:00"/>
    <x v="3"/>
  </r>
  <r>
    <n v="200930"/>
    <s v="ESC. DE COM. Nº 32 JOSE LEON SUAREZ DE 13"/>
    <n v="32"/>
    <s v="13"/>
    <x v="6"/>
    <d v="2022-11-24T00:00:00"/>
    <x v="3"/>
  </r>
  <r>
    <n v="201152"/>
    <s v="PRESIDENTE ROCA"/>
    <n v="7"/>
    <s v="1"/>
    <x v="6"/>
    <d v="2022-11-24T00:00:00"/>
    <x v="3"/>
  </r>
  <r>
    <n v="201261"/>
    <s v="PRESIDENTE MITRE"/>
    <n v="16"/>
    <s v="2"/>
    <x v="7"/>
    <d v="2022-11-08T00:00:00"/>
    <x v="3"/>
  </r>
  <r>
    <n v="202953"/>
    <s v="EI Nº 05 DE 02"/>
    <n v="5"/>
    <s v="2"/>
    <x v="7"/>
    <d v="2022-11-08T00:00:00"/>
    <x v="3"/>
  </r>
  <r>
    <n v="200816"/>
    <s v="EI Nº 06 DE 06 (HOSP. RAMOS MEJIA)"/>
    <n v="6"/>
    <s v="6"/>
    <x v="8"/>
    <d v="2022-11-08T00:00:00"/>
    <x v="3"/>
  </r>
  <r>
    <n v="201545"/>
    <s v="JIN B MAESTRO ESCULTOR FCO REYES (Nº11) DE 06"/>
    <n v="13"/>
    <s v="6"/>
    <x v="8"/>
    <d v="2022-11-17T00:00:00"/>
    <x v="3"/>
  </r>
  <r>
    <n v="201602"/>
    <s v="JOSE FEDERICO MORENO"/>
    <n v="11"/>
    <s v="6"/>
    <x v="8"/>
    <d v="2022-11-17T00:00:00"/>
    <x v="3"/>
  </r>
  <r>
    <n v="200139"/>
    <s v="JUAN B. PEÑA"/>
    <n v="5"/>
    <s v="7"/>
    <x v="9"/>
    <d v="2022-10-18T00:00:00"/>
    <x v="4"/>
  </r>
  <r>
    <n v="200220"/>
    <s v="JIN A DE 12 (ESC. PRIM. Nº 04 DE 12)"/>
    <n v="5"/>
    <s v="12"/>
    <x v="9"/>
    <d v="2022-10-18T00:00:00"/>
    <x v="4"/>
  </r>
  <r>
    <n v="200302"/>
    <s v="CNEL CARLOS TOMAS SOURIGUES"/>
    <n v="15"/>
    <s v="12"/>
    <x v="9"/>
    <d v="2022-10-18T00:00:00"/>
    <x v="4"/>
  </r>
  <r>
    <n v="200400"/>
    <s v="MUSEO DE BELLAS ARTES GRAL URQUIZA"/>
    <n v="1"/>
    <s v="12"/>
    <x v="9"/>
    <d v="2022-10-18T00:00:00"/>
    <x v="4"/>
  </r>
  <r>
    <n v="200419"/>
    <s v="FLORENCIO VARELA"/>
    <n v="2"/>
    <s v="12"/>
    <x v="9"/>
    <d v="2022-10-18T00:00:00"/>
    <x v="4"/>
  </r>
  <r>
    <n v="201007"/>
    <s v="REPUBLICA DE EL SALVADOR"/>
    <n v="5"/>
    <s v="12"/>
    <x v="9"/>
    <d v="2022-10-18T00:00:00"/>
    <x v="4"/>
  </r>
  <r>
    <n v="201193"/>
    <s v="EI Nº 04 HTAL. DE AGUDOS PARMENIO PIÑERO DE 11"/>
    <n v="4"/>
    <s v="11"/>
    <x v="9"/>
    <d v="2022-10-18T00:00:00"/>
    <x v="4"/>
  </r>
  <r>
    <n v="201202"/>
    <s v="LEANDRO N. ALEM"/>
    <n v="19"/>
    <s v="12"/>
    <x v="9"/>
    <d v="2022-10-18T00:00:00"/>
    <x v="4"/>
  </r>
  <r>
    <n v="201901"/>
    <s v="JM Nº 05 DE 12 HOSP. GRAL DE AGUDOS DR.T.ALVAREZ"/>
    <n v="5"/>
    <s v="12"/>
    <x v="9"/>
    <d v="2022-10-18T00:00:00"/>
    <x v="4"/>
  </r>
  <r>
    <n v="200846"/>
    <s v="FACUNDO ZUVIRIA"/>
    <n v="12"/>
    <s v="7"/>
    <x v="9"/>
    <d v="2022-11-22T00:00:00"/>
    <x v="4"/>
  </r>
  <r>
    <n v="201198"/>
    <s v="ESC. DE EDUC. MEDIA Nº 01 JULIO CORTAZAR DE 12"/>
    <n v="1"/>
    <s v="12"/>
    <x v="9"/>
    <d v="2022-11-22T00:00:00"/>
    <x v="4"/>
  </r>
  <r>
    <n v="201228"/>
    <s v="COLEGIO Nº 09 JUSTO JOSE DE URQUIZA DE 12"/>
    <n v="9"/>
    <s v="12"/>
    <x v="9"/>
    <d v="2022-11-22T00:00:00"/>
    <x v="4"/>
  </r>
  <r>
    <n v="201352"/>
    <s v="COLEGIO Nº 17 PRIMERA JUNTA DE 07"/>
    <n v="17"/>
    <s v="7"/>
    <x v="10"/>
    <d v="2022-11-17T00:00:00"/>
    <x v="1"/>
  </r>
  <r>
    <n v="201353"/>
    <s v="PTE. DR. ARTURO UMBERTO ILLIA"/>
    <n v="4"/>
    <s v="7"/>
    <x v="10"/>
    <d v="2022-11-17T00:00:00"/>
    <x v="1"/>
  </r>
  <r>
    <n v="201540"/>
    <s v="ANTONIO SCHETTINO"/>
    <n v="8"/>
    <s v="8"/>
    <x v="10"/>
    <d v="2022-11-17T00:00:00"/>
    <x v="1"/>
  </r>
  <r>
    <n v="200230"/>
    <s v="FELIX DE AZARA"/>
    <n v="22"/>
    <s v="15"/>
    <x v="11"/>
    <d v="2022-11-23T00:00:00"/>
    <x v="4"/>
  </r>
  <r>
    <n v="202902"/>
    <s v="ESCUELA INFANTIL Nº 5 DE 16"/>
    <n v="5"/>
    <s v="16"/>
    <x v="11"/>
    <d v="2022-11-23T00:00:00"/>
    <x v="4"/>
  </r>
  <r>
    <n v="200141"/>
    <s v="FLORIAN OLIVER"/>
    <n v="24"/>
    <s v="8"/>
    <x v="12"/>
    <d v="2022-11-11T00:00:00"/>
    <x v="4"/>
  </r>
  <r>
    <n v="201517"/>
    <s v="COLEGIO Nº 10 JOSE DE SAN MARTIN DE 08"/>
    <n v="10"/>
    <s v="8"/>
    <x v="12"/>
    <d v="2022-11-11T00:00:00"/>
    <x v="4"/>
  </r>
  <r>
    <n v="201551"/>
    <s v="JIN C DE 08 (ESC. PRIM. Nº 24 DE 08)"/>
    <n v="21"/>
    <s v="8"/>
    <x v="12"/>
    <d v="2022-11-11T00:00:00"/>
    <x v="4"/>
  </r>
  <r>
    <n v="200380"/>
    <s v="TOMAS SANTA COLOMA"/>
    <n v="2"/>
    <s v="8"/>
    <x v="12"/>
    <d v="2022-11-17T00:00:00"/>
    <x v="4"/>
  </r>
  <r>
    <n v="201349"/>
    <s v="ESCUELA INTEGRAL INTERDISCIPLINARIA Nº 08 LUIS VERNET DE 08"/>
    <n v="8"/>
    <s v="8"/>
    <x v="12"/>
    <d v="2022-11-17T00:00:00"/>
    <x v="4"/>
  </r>
  <r>
    <n v="201354"/>
    <s v="JUAN JOSE PASO"/>
    <n v="21"/>
    <s v="8"/>
    <x v="12"/>
    <d v="2022-11-17T00:00:00"/>
    <x v="4"/>
  </r>
  <r>
    <n v="200388"/>
    <s v="REPUBLICA DE COLOMBIA"/>
    <n v="26"/>
    <s v="6"/>
    <x v="12"/>
    <d v="2022-11-18T00:00:00"/>
    <x v="4"/>
  </r>
  <r>
    <n v="201301"/>
    <s v="PAULA ALBARRACIN"/>
    <n v="25"/>
    <s v="6"/>
    <x v="12"/>
    <d v="2022-11-18T00:00:00"/>
    <x v="4"/>
  </r>
  <r>
    <n v="201247"/>
    <s v="ESCUELAS TECNICAS RAGGIO DE 10"/>
    <m/>
    <s v="10"/>
    <x v="13"/>
    <d v="2022-11-02T00:00:00"/>
    <x v="0"/>
  </r>
  <r>
    <n v="200057"/>
    <s v="ESCUELA INTEGRAL INTERDISCIPLINARIA Nº 06 DE 06"/>
    <n v="6"/>
    <s v="6"/>
    <x v="13"/>
    <d v="2022-11-07T00:00:00"/>
    <x v="0"/>
  </r>
  <r>
    <n v="200540"/>
    <s v="ALMIRANTE GUILLERMO BROWN"/>
    <n v="1"/>
    <s v="4"/>
    <x v="13"/>
    <d v="2022-11-08T00:00:00"/>
    <x v="0"/>
  </r>
  <r>
    <n v="200793"/>
    <s v="ESCUELA INTEGRAL INTERDISCIPLINARIA Nº 04 DE 04"/>
    <n v="4"/>
    <s v="4"/>
    <x v="13"/>
    <d v="2022-11-08T00:00:00"/>
    <x v="0"/>
  </r>
  <r>
    <n v="200319"/>
    <s v="JOSE CLEMENTE PAZ"/>
    <n v="23"/>
    <s v="10"/>
    <x v="13"/>
    <d v="2022-11-16T00:00:00"/>
    <x v="0"/>
  </r>
  <r>
    <n v="200530"/>
    <s v="PROF. RODOLFO SENET"/>
    <n v="12"/>
    <s v="10"/>
    <x v="13"/>
    <d v="2022-11-16T00:00:00"/>
    <x v="0"/>
  </r>
  <r>
    <n v="203073"/>
    <s v="JIC Nº 09 DE 10"/>
    <n v="9"/>
    <s v="10"/>
    <x v="13"/>
    <d v="2022-11-16T00:00:00"/>
    <x v="0"/>
  </r>
  <r>
    <n v="200559"/>
    <s v="EI Nº 06 MADRE EUFRASIA IACONIS DE 10"/>
    <n v="6"/>
    <s v="10"/>
    <x v="14"/>
    <d v="2022-11-07T00:00:00"/>
    <x v="0"/>
  </r>
  <r>
    <n v="200654"/>
    <s v="MANUEL DE SARRATEA"/>
    <n v="27"/>
    <s v="5"/>
    <x v="14"/>
    <d v="2022-11-14T00:00:00"/>
    <x v="0"/>
  </r>
  <r>
    <n v="201216"/>
    <s v="ESC. TEC. Nº 10 FRAY LUIS BELTRAN DE 05"/>
    <n v="10"/>
    <s v="5"/>
    <x v="14"/>
    <d v="2022-11-16T00:00:00"/>
    <x v="0"/>
  </r>
  <r>
    <n v="201456"/>
    <s v="ESC. TEC. Nº 04 REPUBLICA DEL LIBANO DE 05"/>
    <n v="4"/>
    <s v="5"/>
    <x v="14"/>
    <d v="2022-11-16T00:00:00"/>
    <x v="0"/>
  </r>
  <r>
    <n v="201523"/>
    <s v="JUAN BAUTISTA ALBERDI"/>
    <n v="5"/>
    <s v="10"/>
    <x v="14"/>
    <d v="2022-11-16T00:00:00"/>
    <x v="0"/>
  </r>
  <r>
    <n v="200215"/>
    <s v="INSP. GRAL ALFREDO D. ZUNDA"/>
    <n v="25"/>
    <s v="12"/>
    <x v="15"/>
    <d v="2022-11-17T00:00:00"/>
    <x v="5"/>
  </r>
  <r>
    <n v="200216"/>
    <s v="ENRIQUE G.PARKER"/>
    <n v="14"/>
    <s v="12"/>
    <x v="15"/>
    <d v="2022-11-17T00:00:00"/>
    <x v="5"/>
  </r>
  <r>
    <n v="200399"/>
    <s v="QUINTINO BOCAYUVA"/>
    <n v="8"/>
    <s v="12"/>
    <x v="15"/>
    <d v="2022-11-17T00:00:00"/>
    <x v="5"/>
  </r>
  <r>
    <n v="201916"/>
    <s v="ESC. PARA JOVENES Y ADULTOS CON DISCAPACIDAD MENTAL Y FORMACIÓN INTEGRAL Nº 16 DRA CAROLINA TOBAR GARCIA DE 12"/>
    <n v="16"/>
    <s v="12"/>
    <x v="15"/>
    <d v="2022-11-17T00:00:00"/>
    <x v="5"/>
  </r>
  <r>
    <n v="200474"/>
    <s v="JOSE PEDRO VARELA"/>
    <n v="9"/>
    <s v="5"/>
    <x v="16"/>
    <d v="2022-11-22T00:00:00"/>
    <x v="0"/>
  </r>
  <r>
    <n v="201039"/>
    <s v="ESC. PARA NIÑOS,NIÑAS, JOVENES Y ADULTOS CON DISCAPACIDAD MENTAL Y FORMACIÓN INTEGRAL Nº 4 DR. RAFAEL LUIS ARCONE DE 9"/>
    <n v="4"/>
    <s v="9"/>
    <x v="17"/>
    <d v="2022-10-18T00:00:00"/>
    <x v="6"/>
  </r>
  <r>
    <n v="201208"/>
    <s v="VICEALMIRANTE VICENTE E. MONTES"/>
    <n v="20"/>
    <s v="10"/>
    <x v="18"/>
    <d v="2022-11-23T00:00:00"/>
    <x v="0"/>
  </r>
  <r>
    <n v="200659"/>
    <s v="BRIG. GRAL. JOSE M. ZAPIOLA"/>
    <n v="13"/>
    <s v="6"/>
    <x v="19"/>
    <d v="2022-11-22T00:00:00"/>
    <x v="3"/>
  </r>
  <r>
    <n v="200491"/>
    <s v="MAESTRO JORGE LUIS CHINETTI"/>
    <n v="15"/>
    <s v="6"/>
    <x v="19"/>
    <d v="2022-11-23T00:00:00"/>
    <x v="3"/>
  </r>
  <r>
    <n v="200044"/>
    <s v="JII Nº 01 DE 19"/>
    <n v="1"/>
    <s v="19"/>
    <x v="20"/>
    <d v="2022-11-02T00:00:00"/>
    <x v="4"/>
  </r>
  <r>
    <n v="200117"/>
    <s v="JII Nº 01 DE 11"/>
    <n v="1"/>
    <s v="11"/>
    <x v="20"/>
    <d v="2022-11-02T00:00:00"/>
    <x v="4"/>
  </r>
  <r>
    <n v="200214"/>
    <s v="CARLOS JAVIER BENIELLI"/>
    <n v="22"/>
    <s v="2"/>
    <x v="20"/>
    <d v="2022-11-22T00:00:00"/>
    <x v="4"/>
  </r>
  <r>
    <n v="200567"/>
    <s v="JOSE ENRIQUE RODO"/>
    <n v="12"/>
    <s v="19"/>
    <x v="20"/>
    <d v="2022-11-22T00:00:00"/>
    <x v="4"/>
  </r>
  <r>
    <n v="202270"/>
    <s v="EI Nº 06 DE 19"/>
    <n v="6"/>
    <s v="19"/>
    <x v="20"/>
    <d v="2022-11-24T00:00:00"/>
    <x v="4"/>
  </r>
  <r>
    <n v="200566"/>
    <s v="IGNACIO FERMIN RODRIGUEZ"/>
    <n v="11"/>
    <s v="19"/>
    <x v="21"/>
    <d v="2022-10-26T00:00:00"/>
    <x v="0"/>
  </r>
  <r>
    <n v="202467"/>
    <s v="JII Nº10 FRANCISCO PASCASIO MORENO 10 DE 06"/>
    <n v="10"/>
    <s v="6"/>
    <x v="21"/>
    <d v="2022-11-02T00:00:00"/>
    <x v="0"/>
  </r>
  <r>
    <n v="200042"/>
    <s v="AERONAUTICA ARGENTINA"/>
    <n v="7"/>
    <s v="19"/>
    <x v="21"/>
    <d v="2022-11-03T00:00:00"/>
    <x v="0"/>
  </r>
  <r>
    <n v="200601"/>
    <s v="JOSE MARIA GUTIERREZ"/>
    <n v="2"/>
    <s v="6"/>
    <x v="21"/>
    <d v="2022-11-16T00:00:00"/>
    <x v="0"/>
  </r>
  <r>
    <n v="201581"/>
    <s v="FRANCISCO P. MORENO"/>
    <n v="28"/>
    <s v="4"/>
    <x v="21"/>
    <d v="2022-11-16T00:00:00"/>
    <x v="0"/>
  </r>
  <r>
    <n v="200135"/>
    <s v="CARLOS SAAVEDRA LAMAS"/>
    <n v="91"/>
    <s v="6"/>
    <x v="21"/>
    <d v="2022-11-17T00:00:00"/>
    <x v="0"/>
  </r>
  <r>
    <n v="200606"/>
    <s v="JII N 10 DE 04"/>
    <n v="10"/>
    <s v="4"/>
    <x v="21"/>
    <d v="2022-11-18T00:00:00"/>
    <x v="0"/>
  </r>
  <r>
    <n v="200595"/>
    <s v="JII Nº 01 QUINQUELA MARTIN DE 04"/>
    <n v="1"/>
    <s v="4"/>
    <x v="21"/>
    <d v="2022-11-22T00:00:00"/>
    <x v="0"/>
  </r>
  <r>
    <n v="201532"/>
    <s v="PROVINCIA DE LA RIOJA"/>
    <n v="18"/>
    <s v="4"/>
    <x v="21"/>
    <d v="2022-11-23T00:00:00"/>
    <x v="0"/>
  </r>
  <r>
    <n v="200528"/>
    <s v="HIPOLITO VIEYTES"/>
    <n v="21"/>
    <s v="4"/>
    <x v="22"/>
    <d v="2022-11-08T00:00:00"/>
    <x v="3"/>
  </r>
  <r>
    <n v="201237"/>
    <s v="VALENTIN GOMEZ"/>
    <n v="1"/>
    <s v="3"/>
    <x v="22"/>
    <d v="2022-11-08T00:00:00"/>
    <x v="3"/>
  </r>
  <r>
    <n v="202814"/>
    <s v="ESCUELA INFANTIL Nº 08 DE 04"/>
    <n v="8"/>
    <s v="4"/>
    <x v="22"/>
    <d v="2022-11-08T00:00:00"/>
    <x v="3"/>
  </r>
  <r>
    <n v="203057"/>
    <s v="JARDIN MATERNAL Nº 12 DE 04"/>
    <n v="12"/>
    <s v="4"/>
    <x v="22"/>
    <d v="2022-11-08T00:00:00"/>
    <x v="3"/>
  </r>
  <r>
    <n v="200583"/>
    <s v="ESC. TEC. Nº 01 INGENIERO OTTO KRAUSE DE 04"/>
    <n v="1"/>
    <s v="4"/>
    <x v="22"/>
    <d v="2022-11-10T00:00:00"/>
    <x v="3"/>
  </r>
  <r>
    <n v="200097"/>
    <s v="JIC Nº 04 DE 18"/>
    <n v="4"/>
    <s v="18"/>
    <x v="23"/>
    <d v="2022-10-31T00:00:00"/>
    <x v="2"/>
  </r>
  <r>
    <n v="200694"/>
    <s v="PROVINCIA DE MISIONES"/>
    <n v="9"/>
    <s v="18"/>
    <x v="23"/>
    <d v="2022-10-31T00:00:00"/>
    <x v="2"/>
  </r>
  <r>
    <n v="200751"/>
    <s v="TTE GRAL LUIS MARIA CAMPOS"/>
    <n v="17"/>
    <s v="18"/>
    <x v="23"/>
    <d v="2022-10-31T00:00:00"/>
    <x v="2"/>
  </r>
  <r>
    <n v="201618"/>
    <s v="JOSE ALFREDO FERREIRA"/>
    <n v="1"/>
    <s v="11"/>
    <x v="23"/>
    <d v="2022-11-10T00:00:00"/>
    <x v="2"/>
  </r>
  <r>
    <n v="201676"/>
    <s v="MAXIMIO SABA VICTORIA"/>
    <n v="2"/>
    <s v="11"/>
    <x v="23"/>
    <d v="2022-11-10T00:00:00"/>
    <x v="2"/>
  </r>
  <r>
    <n v="201677"/>
    <s v="ANGELA M DE CAVIGLIA"/>
    <n v="3"/>
    <s v="11"/>
    <x v="23"/>
    <d v="2022-11-10T00:00:00"/>
    <x v="2"/>
  </r>
  <r>
    <n v="200193"/>
    <s v="SATURNINO SEGUROLA"/>
    <n v="23"/>
    <s v="12"/>
    <x v="23"/>
    <d v="2022-11-23T00:00:00"/>
    <x v="2"/>
  </r>
  <r>
    <n v="201660"/>
    <s v="STELLA MARIS"/>
    <n v="14"/>
    <s v="11"/>
    <x v="23"/>
    <d v="2022-11-23T00:00:00"/>
    <x v="2"/>
  </r>
  <r>
    <n v="200710"/>
    <s v="GENERAL LAS HERAS"/>
    <n v="12"/>
    <s v="1"/>
    <x v="24"/>
    <d v="2022-11-23T00:00:00"/>
    <x v="6"/>
  </r>
  <r>
    <n v="200714"/>
    <s v="ADOLFO VAN GELDEREN"/>
    <n v="26"/>
    <s v="1"/>
    <x v="24"/>
    <d v="2022-11-24T00:00:00"/>
    <x v="6"/>
  </r>
  <r>
    <n v="201000"/>
    <s v="GRANADEROS DE SAN MARTIN"/>
    <n v="30"/>
    <s v="9"/>
    <x v="24"/>
    <d v="2022-11-24T00:00:00"/>
    <x v="6"/>
  </r>
  <r>
    <n v="201001"/>
    <s v="JIC Nº02 GRANADEROS DE SAN MARTIN DE 09"/>
    <n v="2"/>
    <s v="9"/>
    <x v="24"/>
    <d v="2022-11-24T00:00:00"/>
    <x v="6"/>
  </r>
  <r>
    <n v="201329"/>
    <s v="INST. SUP. DEL PROF. DE ED. INICIAL SARA CH.DE ECCLESTON DE9"/>
    <n v="86"/>
    <s v="9"/>
    <x v="24"/>
    <d v="2022-11-24T00:00:00"/>
    <x v="6"/>
  </r>
  <r>
    <n v="202955"/>
    <s v="JIC Nº 09 DE 01"/>
    <n v="9"/>
    <s v="1"/>
    <x v="24"/>
    <d v="2022-11-24T00:00:00"/>
    <x v="6"/>
  </r>
  <r>
    <n v="201041"/>
    <s v="COLEGIO Nº 04 NICOLAS AVELLANEDA DE 09"/>
    <n v="4"/>
    <s v="9"/>
    <x v="25"/>
    <d v="2022-10-31T00:00:00"/>
    <x v="6"/>
  </r>
  <r>
    <n v="202199"/>
    <s v="JII Nº 03 DE 20"/>
    <n v="3"/>
    <s v="20"/>
    <x v="26"/>
    <d v="2022-11-14T00:00:00"/>
    <x v="5"/>
  </r>
  <r>
    <n v="202271"/>
    <s v="JARDIN MATERNAL Nº 05 DE 20"/>
    <n v="5"/>
    <s v="20"/>
    <x v="26"/>
    <d v="2022-11-14T00:00:00"/>
    <x v="5"/>
  </r>
  <r>
    <n v="202871"/>
    <s v="ESCUELA INFANTIL Nº 11 DE 21"/>
    <n v="11"/>
    <s v="21"/>
    <x v="26"/>
    <d v="2022-11-14T00:00:00"/>
    <x v="5"/>
  </r>
  <r>
    <n v="202961"/>
    <s v="JIC Nº 10 DE 20"/>
    <n v="10"/>
    <s v="20"/>
    <x v="26"/>
    <d v="2022-11-14T00:00:00"/>
    <x v="5"/>
  </r>
  <r>
    <n v="203080"/>
    <s v="ESC. PRIMARIA Nº 11 DE 21"/>
    <n v="11"/>
    <s v="21"/>
    <x v="26"/>
    <d v="2022-11-14T00:00:00"/>
    <x v="5"/>
  </r>
  <r>
    <n v="200090"/>
    <s v="JOSE MARTI"/>
    <n v="19"/>
    <s v="19"/>
    <x v="26"/>
    <d v="2022-11-23T00:00:00"/>
    <x v="5"/>
  </r>
  <r>
    <n v="200701"/>
    <s v="EVARISTO CARRIEGO"/>
    <n v="15"/>
    <s v="19"/>
    <x v="26"/>
    <d v="2022-11-23T00:00:00"/>
    <x v="5"/>
  </r>
  <r>
    <n v="201094"/>
    <s v="JORGE NEWBERY"/>
    <n v="18"/>
    <s v="21"/>
    <x v="26"/>
    <d v="2022-11-23T00:00:00"/>
    <x v="5"/>
  </r>
  <r>
    <n v="202350"/>
    <s v="ESC. DE EDUC. MEDIA Nº 05 DE 19"/>
    <n v="5"/>
    <s v="19"/>
    <x v="26"/>
    <d v="2022-11-23T00:00:00"/>
    <x v="5"/>
  </r>
  <r>
    <n v="200869"/>
    <s v="FAMILIA DE CABEZON"/>
    <n v="9"/>
    <s v="1"/>
    <x v="27"/>
    <d v="2022-11-10T00:00:00"/>
    <x v="3"/>
  </r>
  <r>
    <n v="200250"/>
    <s v="NICOLAS AVELLANEDA"/>
    <n v="8"/>
    <s v="1"/>
    <x v="27"/>
    <d v="2022-11-15T00:00:00"/>
    <x v="3"/>
  </r>
  <r>
    <n v="200311"/>
    <s v="MARIA SANCHEZ DE THOMPSON"/>
    <n v="3"/>
    <s v="3"/>
    <x v="27"/>
    <d v="2022-11-23T00:00:00"/>
    <x v="3"/>
  </r>
  <r>
    <n v="201751"/>
    <s v="DEAN GREGORIO FUNES"/>
    <n v="27"/>
    <s v="4"/>
    <x v="27"/>
    <d v="2022-11-23T00:00:00"/>
    <x v="3"/>
  </r>
  <r>
    <n v="200405"/>
    <s v="ESCUELA INTEGRAL INTERDISCIPLINARIA Nº 02 DE 02"/>
    <n v="2"/>
    <s v="2"/>
    <x v="28"/>
    <d v="2022-11-23T00:00:00"/>
    <x v="6"/>
  </r>
  <r>
    <n v="200743"/>
    <s v="URSULA LLAMES DE LAPUENTE"/>
    <n v="5"/>
    <s v="2"/>
    <x v="28"/>
    <d v="2022-11-23T00:00:00"/>
    <x v="6"/>
  </r>
  <r>
    <n v="201318"/>
    <s v="ESC. DE JARDINERIA CRISTOBAL M. HICKEN DE 09"/>
    <m/>
    <s v="9"/>
    <x v="28"/>
    <d v="2022-11-23T00:00:00"/>
    <x v="6"/>
  </r>
  <r>
    <n v="201471"/>
    <s v="JIN A DE 02 (ESC. PRIM. Nº9 DE 2)"/>
    <n v="4"/>
    <s v="2"/>
    <x v="28"/>
    <d v="2022-11-23T00:00:00"/>
    <x v="6"/>
  </r>
  <r>
    <n v="201546"/>
    <s v="AMADEO JACQUES"/>
    <n v="4"/>
    <s v="2"/>
    <x v="28"/>
    <d v="2022-11-23T00:00:00"/>
    <x v="6"/>
  </r>
  <r>
    <n v="200160"/>
    <s v="REPUBLICA DEL ECUADOR"/>
    <n v="10"/>
    <s v="14"/>
    <x v="29"/>
    <d v="2022-10-17T00:00:00"/>
    <x v="6"/>
  </r>
  <r>
    <n v="200582"/>
    <s v="PROVINCIA DEL NEUQUEN"/>
    <n v="13"/>
    <s v="14"/>
    <x v="29"/>
    <d v="2022-10-17T00:00:00"/>
    <x v="6"/>
  </r>
  <r>
    <n v="200887"/>
    <s v="PROVINCIA DE MENDOZA"/>
    <n v="15"/>
    <s v="14"/>
    <x v="29"/>
    <d v="2022-10-24T00:00:00"/>
    <x v="6"/>
  </r>
  <r>
    <n v="200219"/>
    <s v="JORGE NEWBERY"/>
    <n v="7"/>
    <s v="12"/>
    <x v="30"/>
    <d v="2022-11-09T00:00:00"/>
    <x v="5"/>
  </r>
  <r>
    <n v="200379"/>
    <s v="JIC Nº 03 LA PORTENA DE 07"/>
    <n v="3"/>
    <s v="7"/>
    <x v="31"/>
    <d v="2022-11-16T00:00:00"/>
    <x v="1"/>
  </r>
  <r>
    <n v="201357"/>
    <s v="VIRGEN GENERALA"/>
    <n v="24"/>
    <s v="7"/>
    <x v="31"/>
    <d v="2022-11-16T00:00:00"/>
    <x v="1"/>
  </r>
  <r>
    <n v="201405"/>
    <s v="JII Nº 01 ANDRES FERREYRA DE 07"/>
    <n v="1"/>
    <s v="7"/>
    <x v="31"/>
    <d v="2022-11-16T00:00:00"/>
    <x v="1"/>
  </r>
  <r>
    <n v="200504"/>
    <s v="HIPOLITO YRIGOYEN"/>
    <n v="26"/>
    <s v="4"/>
    <x v="32"/>
    <d v="2022-11-09T00:00:00"/>
    <x v="3"/>
  </r>
  <r>
    <n v="200607"/>
    <s v="DR. GUILLERMO RAWSON"/>
    <n v="22"/>
    <s v="4"/>
    <x v="32"/>
    <d v="2022-11-09T00:00:00"/>
    <x v="3"/>
  </r>
  <r>
    <n v="201782"/>
    <s v="JII Nº 09 DE 04"/>
    <n v="9"/>
    <s v="4"/>
    <x v="32"/>
    <d v="2022-11-09T00:00:00"/>
    <x v="3"/>
  </r>
  <r>
    <n v="201914"/>
    <s v="ESC. PARA JOVENES Y ADULTOS CON DISCAPACIDAD VISUAL Y FORMACIÓN INTEGRAL Nº 37 FRANCISCO GATTI DE 03"/>
    <n v="37"/>
    <s v="3"/>
    <x v="32"/>
    <d v="2022-11-09T00:00:00"/>
    <x v="3"/>
  </r>
  <r>
    <n v="200932"/>
    <s v="DE LA INDEPENDENCIA ARGENTINA"/>
    <n v="1"/>
    <s v="20"/>
    <x v="33"/>
    <d v="2022-10-17T00:00:00"/>
    <x v="3"/>
  </r>
  <r>
    <n v="200514"/>
    <s v="ARISTOBULO DEL VALLE"/>
    <n v="7"/>
    <s v="20"/>
    <x v="33"/>
    <d v="2022-10-31T00:00:00"/>
    <x v="3"/>
  </r>
  <r>
    <n v="200023"/>
    <s v="JUAN RAMON JIMENEZ"/>
    <n v="20"/>
    <s v="20"/>
    <x v="33"/>
    <d v="2022-11-17T00:00:00"/>
    <x v="3"/>
  </r>
  <r>
    <n v="200929"/>
    <s v="JOSE MARIA TORRES"/>
    <n v="9"/>
    <s v="20"/>
    <x v="33"/>
    <d v="2022-11-17T00:00:00"/>
    <x v="3"/>
  </r>
  <r>
    <n v="200935"/>
    <s v="FRANCISCO MELITON ALVAREZ"/>
    <n v="2"/>
    <s v="20"/>
    <x v="33"/>
    <d v="2022-11-17T00:00:00"/>
    <x v="3"/>
  </r>
  <r>
    <n v="201946"/>
    <s v="ESCUELA DE MUSICA Nº 7 DE 11"/>
    <n v="7"/>
    <s v="11"/>
    <x v="34"/>
    <d v="2022-11-24T00:00:00"/>
    <x v="4"/>
  </r>
  <r>
    <n v="200986"/>
    <s v="LICEO Nº 11 CORNELIO SAAVEDRA DE 15"/>
    <n v="11"/>
    <s v="15"/>
    <x v="35"/>
    <d v="2022-11-16T00:00:00"/>
    <x v="4"/>
  </r>
  <r>
    <n v="201295"/>
    <s v="JII Nº 04 ARIEL BUFANO DE 15"/>
    <n v="4"/>
    <s v="15"/>
    <x v="35"/>
    <d v="2022-11-16T00:00:00"/>
    <x v="4"/>
  </r>
  <r>
    <n v="202206"/>
    <s v="JIC Nº 04 DR. FLORENCIO ESCARDO DE 16"/>
    <n v="4"/>
    <s v="16"/>
    <x v="35"/>
    <d v="2022-11-16T00:00:00"/>
    <x v="4"/>
  </r>
  <r>
    <n v="200383"/>
    <s v="COLEGIO Nº 16 GUILLERMO RAWSON DE 15"/>
    <n v="16"/>
    <s v="15"/>
    <x v="35"/>
    <d v="2022-11-22T00:00:00"/>
    <x v="4"/>
  </r>
  <r>
    <n v="200784"/>
    <s v="CNEL.JOSE DE OLAVARRIA"/>
    <n v="1"/>
    <s v="15"/>
    <x v="35"/>
    <d v="2022-11-22T00:00:00"/>
    <x v="4"/>
  </r>
  <r>
    <n v="201948"/>
    <s v="ESCUELA DE MUSICA Nº 9 DE 15"/>
    <n v="9"/>
    <s v="15"/>
    <x v="35"/>
    <d v="2022-11-22T00:00:00"/>
    <x v="4"/>
  </r>
  <r>
    <n v="200985"/>
    <s v="COLEGIO Nº 12 RECONQUISTA DE 15"/>
    <n v="12"/>
    <s v="15"/>
    <x v="35"/>
    <d v="2022-11-24T00:00:00"/>
    <x v="4"/>
  </r>
  <r>
    <n v="201278"/>
    <s v="JIN E DE 10 (ESC. PRIM. Nº21 DE 10)"/>
    <n v="13"/>
    <s v="10"/>
    <x v="35"/>
    <d v="2022-11-24T00:00:00"/>
    <x v="4"/>
  </r>
  <r>
    <n v="200635"/>
    <s v="CARLOS PELLEGRINI"/>
    <n v="21"/>
    <s v="3"/>
    <x v="36"/>
    <d v="2022-11-22T00:00:00"/>
    <x v="3"/>
  </r>
  <r>
    <n v="201500"/>
    <s v="CARLOS PELLEGRINI"/>
    <n v="22"/>
    <s v="3"/>
    <x v="36"/>
    <d v="2022-11-22T00:00:00"/>
    <x v="3"/>
  </r>
  <r>
    <n v="201549"/>
    <s v="ABEL AYERZA"/>
    <n v="23"/>
    <s v="17"/>
    <x v="37"/>
    <d v="2022-11-14T00:00:00"/>
    <x v="5"/>
  </r>
  <r>
    <n v="200888"/>
    <s v="ESTEBAN DE LUCA"/>
    <n v="1"/>
    <s v="6"/>
    <x v="38"/>
    <d v="2022-11-07T00:00:00"/>
    <x v="3"/>
  </r>
  <r>
    <n v="200140"/>
    <s v="LEOPOLDO MARECHAL"/>
    <n v="13"/>
    <s v="7"/>
    <x v="39"/>
    <d v="2022-11-16T00:00:00"/>
    <x v="5"/>
  </r>
  <r>
    <n v="200084"/>
    <s v="JIC Nº 01 REPUBLICA ARGENTINA DE 18"/>
    <n v="1"/>
    <s v="18"/>
    <x v="40"/>
    <d v="2022-11-23T00:00:00"/>
    <x v="2"/>
  </r>
  <r>
    <n v="200662"/>
    <s v="MONTE CASTRO"/>
    <n v="3"/>
    <s v="18"/>
    <x v="40"/>
    <d v="2022-11-23T00:00:00"/>
    <x v="2"/>
  </r>
  <r>
    <n v="200695"/>
    <s v="JIN A LA CALESITA DE DON JOSE DE 18"/>
    <n v="3"/>
    <s v="18"/>
    <x v="40"/>
    <d v="2022-11-23T00:00:00"/>
    <x v="2"/>
  </r>
  <r>
    <n v="201600"/>
    <s v="OLEGARIO V ANDRADE"/>
    <n v="7"/>
    <s v="6"/>
    <x v="41"/>
    <d v="2022-10-20T00:00:00"/>
    <x v="3"/>
  </r>
  <r>
    <n v="200469"/>
    <s v="ESC. POLITECNICA MANUEL BELGRANO DE 04"/>
    <m/>
    <s v="4"/>
    <x v="42"/>
    <d v="2022-10-22T00:00:00"/>
    <x v="3"/>
  </r>
  <r>
    <n v="201245"/>
    <s v="COLEGIO Nº 07 JUAN MARTIN DE PUEYRREDON DE 03"/>
    <n v="7"/>
    <s v="3"/>
    <x v="42"/>
    <d v="2022-10-24T00:00:00"/>
    <x v="3"/>
  </r>
  <r>
    <n v="200631"/>
    <s v="DR. RICARDO GUTIERREZ"/>
    <n v="11"/>
    <s v="3"/>
    <x v="42"/>
    <d v="2022-11-16T00:00:00"/>
    <x v="3"/>
  </r>
  <r>
    <n v="200052"/>
    <s v="ESCUELA INTEGRAL INTERDISCIPLINARIA Nº 14 DE 14"/>
    <n v="14"/>
    <s v="14"/>
    <x v="43"/>
    <d v="2022-10-31T00:00:00"/>
    <x v="6"/>
  </r>
  <r>
    <n v="200152"/>
    <s v="ESC.DE EDUC.MEDIA Nº1FEDERICO GARCIA LORCA DE14"/>
    <n v="1"/>
    <s v="14"/>
    <x v="43"/>
    <d v="2022-10-31T00:00:00"/>
    <x v="6"/>
  </r>
  <r>
    <n v="200352"/>
    <s v="ENRIQUE DE VEDIA"/>
    <n v="5"/>
    <s v="14"/>
    <x v="43"/>
    <d v="2022-10-31T00:00:00"/>
    <x v="6"/>
  </r>
  <r>
    <n v="200519"/>
    <s v="RUBEN DARIO"/>
    <n v="1"/>
    <s v="14"/>
    <x v="43"/>
    <d v="2022-10-31T00:00:00"/>
    <x v="6"/>
  </r>
  <r>
    <n v="200581"/>
    <s v="ALFREDO RODOLFO BUFANO"/>
    <n v="23"/>
    <s v="14"/>
    <x v="43"/>
    <d v="2022-10-31T00:00:00"/>
    <x v="6"/>
  </r>
  <r>
    <n v="200207"/>
    <s v="FRAY LUIS BELTRAN"/>
    <n v="11"/>
    <s v="15"/>
    <x v="44"/>
    <d v="2022-11-15T00:00:00"/>
    <x v="4"/>
  </r>
  <r>
    <n v="200208"/>
    <s v="GAUCHOS DE GUEMES"/>
    <n v="17"/>
    <s v="15"/>
    <x v="44"/>
    <d v="2022-11-15T00:00:00"/>
    <x v="4"/>
  </r>
  <r>
    <n v="201013"/>
    <s v="PROVINCIA DE BUENOS AIRES"/>
    <n v="4"/>
    <s v="15"/>
    <x v="44"/>
    <d v="2022-11-15T00:00:00"/>
    <x v="4"/>
  </r>
  <r>
    <n v="201050"/>
    <s v="JIN C DE 15 (ESC. PRIM. Nº12 DE 15)"/>
    <n v="3"/>
    <s v="15"/>
    <x v="44"/>
    <d v="2022-11-15T00:00:00"/>
    <x v="4"/>
  </r>
  <r>
    <n v="201047"/>
    <s v="ESPANA"/>
    <n v="12"/>
    <s v="15"/>
    <x v="44"/>
    <d v="2022-11-23T00:00:00"/>
    <x v="4"/>
  </r>
  <r>
    <n v="203027"/>
    <s v="ESC.SUP.DE EDUC.ARTISTICA EN DANZA AIDA VICTORIA MASTRAZZI DE 01"/>
    <n v="7"/>
    <s v="8"/>
    <x v="45"/>
    <d v="2022-11-15T00:00:00"/>
    <x v="3"/>
  </r>
  <r>
    <n v="201122"/>
    <s v="DE CATEDRAL AL NORTE JOSE M. ESTRADA"/>
    <n v="4"/>
    <s v="1"/>
    <x v="46"/>
    <d v="2022-11-10T00:00:00"/>
    <x v="3"/>
  </r>
  <r>
    <n v="201132"/>
    <s v="JIC Nº04 CINCO ESQUINAS DE 01"/>
    <n v="4"/>
    <s v="1"/>
    <x v="46"/>
    <d v="2022-11-10T00:00:00"/>
    <x v="3"/>
  </r>
  <r>
    <n v="201133"/>
    <s v="DOMINGO FAUSTINO SARMIENTO"/>
    <n v="2"/>
    <s v="1"/>
    <x v="46"/>
    <d v="2022-11-10T00:00:00"/>
    <x v="3"/>
  </r>
  <r>
    <n v="201325"/>
    <s v="JIN A DE 11 BALDOMERO FERNANDEZ MORENO (ESC.PRIM.Nº20DE11)"/>
    <n v="21"/>
    <s v="11"/>
    <x v="47"/>
    <d v="2022-11-18T00:00:00"/>
    <x v="3"/>
  </r>
  <r>
    <n v="200556"/>
    <s v="DRA. ELVIRA RAWSON DE DELLEPIANE"/>
    <n v="18"/>
    <s v="13"/>
    <x v="47"/>
    <d v="2022-11-22T00:00:00"/>
    <x v="3"/>
  </r>
  <r>
    <n v="200911"/>
    <s v="ESC. TEC. Nº 08 PAULA ALBARRACIN DE SARMIENTO DE 13"/>
    <n v="8"/>
    <s v="13"/>
    <x v="47"/>
    <d v="2022-11-22T00:00:00"/>
    <x v="3"/>
  </r>
  <r>
    <n v="201167"/>
    <s v="PEDRO INCHAUSPE"/>
    <n v="21"/>
    <s v="13"/>
    <x v="47"/>
    <d v="2022-11-22T00:00:00"/>
    <x v="3"/>
  </r>
  <r>
    <n v="201322"/>
    <s v="DR. PEDRO GOYENA"/>
    <n v="11"/>
    <s v="11"/>
    <x v="47"/>
    <d v="2022-11-22T00:00:00"/>
    <x v="3"/>
  </r>
  <r>
    <n v="201678"/>
    <s v="JUAN GALO LAVALLE"/>
    <n v="17"/>
    <s v="11"/>
    <x v="47"/>
    <d v="2022-11-22T00:00:00"/>
    <x v="3"/>
  </r>
  <r>
    <n v="203096"/>
    <s v="ESC. PRIMARA Nº23 DE 20"/>
    <n v="23"/>
    <s v="20"/>
    <x v="47"/>
    <d v="2022-11-22T00:00:00"/>
    <x v="3"/>
  </r>
  <r>
    <n v="201662"/>
    <s v="ANTONIO ALICE"/>
    <n v="20"/>
    <s v="11"/>
    <x v="47"/>
    <d v="2022-11-24T00:00:00"/>
    <x v="3"/>
  </r>
  <r>
    <n v="201639"/>
    <s v="ALBINA GARCIA DE RYAN"/>
    <n v="5"/>
    <s v="11"/>
    <x v="48"/>
    <d v="2022-11-23T00:00:00"/>
    <x v="4"/>
  </r>
  <r>
    <n v="200337"/>
    <s v="ESC. PARA NIÑOS, NIÑAS Y JOVENES CON PLURIDISCAPACIDAD Nº 26 DR. JORGE GARBER DE 09"/>
    <n v="26"/>
    <s v="9"/>
    <x v="49"/>
    <d v="2022-10-21T00:00:00"/>
    <x v="6"/>
  </r>
  <r>
    <n v="201330"/>
    <s v="CARLOS MARIA BIEDMA"/>
    <n v="20"/>
    <s v="9"/>
    <x v="49"/>
    <d v="2022-10-26T00:00:00"/>
    <x v="6"/>
  </r>
  <r>
    <n v="200336"/>
    <s v="JIN C DE 09 (ESC. PRIM. Nº 20 DE 09)"/>
    <n v="20"/>
    <s v="9"/>
    <x v="49"/>
    <d v="2022-10-31T00:00:00"/>
    <x v="6"/>
  </r>
  <r>
    <n v="200730"/>
    <s v="REPUBLICA DE CUBA"/>
    <n v="1"/>
    <s v="9"/>
    <x v="49"/>
    <d v="2022-10-31T00:00:00"/>
    <x v="6"/>
  </r>
  <r>
    <n v="200810"/>
    <s v="JII Nº 01 ALFREDO PALACIOS DE 09"/>
    <n v="1"/>
    <s v="9"/>
    <x v="49"/>
    <d v="2022-10-31T00:00:00"/>
    <x v="6"/>
  </r>
  <r>
    <n v="200813"/>
    <s v="MANUEL LAINEZ"/>
    <n v="10"/>
    <s v="9"/>
    <x v="49"/>
    <d v="2022-10-31T00:00:00"/>
    <x v="6"/>
  </r>
  <r>
    <n v="201036"/>
    <s v="JUAN CRISOSTOMO LAFINUR"/>
    <n v="9"/>
    <s v="9"/>
    <x v="49"/>
    <d v="2022-10-31T00:00:00"/>
    <x v="6"/>
  </r>
  <r>
    <n v="200746"/>
    <s v="ESC. TEC. Nº 35 ING EDUARDO LATZINA DE 18"/>
    <n v="35"/>
    <s v="18"/>
    <x v="50"/>
    <d v="2022-11-15T00:00:00"/>
    <x v="2"/>
  </r>
  <r>
    <n v="201230"/>
    <s v="ESC. TEC Nº 27 HIPOLITO YRIGOYEN DE 18"/>
    <n v="27"/>
    <s v="18"/>
    <x v="50"/>
    <d v="2022-11-15T00:00:00"/>
    <x v="2"/>
  </r>
  <r>
    <n v="201435"/>
    <s v="MARTIN FIERRO"/>
    <n v="1"/>
    <s v="18"/>
    <x v="50"/>
    <d v="2022-11-15T00:00:00"/>
    <x v="2"/>
  </r>
  <r>
    <n v="202967"/>
    <s v="EI Nº 4 DE 17"/>
    <n v="4"/>
    <s v="17"/>
    <x v="50"/>
    <d v="2022-11-15T00:00:00"/>
    <x v="2"/>
  </r>
  <r>
    <n v="200462"/>
    <s v="PREFECTURA NAVAL ARGENTINA"/>
    <n v="13"/>
    <s v="17"/>
    <x v="50"/>
    <d v="2022-11-23T00:00:00"/>
    <x v="2"/>
  </r>
  <r>
    <n v="200761"/>
    <s v="MAIPU"/>
    <n v="24"/>
    <s v="18"/>
    <x v="50"/>
    <d v="2022-11-23T00:00:00"/>
    <x v="2"/>
  </r>
  <r>
    <n v="201336"/>
    <s v="ESC. DE EDUC. MEDIA Nº 02 RUMANIA DE 17"/>
    <n v="2"/>
    <s v="17"/>
    <x v="50"/>
    <d v="2022-11-23T00:00:00"/>
    <x v="2"/>
  </r>
  <r>
    <n v="201588"/>
    <s v="ESTADOS UNIDOS DE AMERICA"/>
    <n v="25"/>
    <s v="18"/>
    <x v="50"/>
    <d v="2022-11-23T00:00:00"/>
    <x v="2"/>
  </r>
  <r>
    <n v="201589"/>
    <s v="JOHN FITZGERALD KENNEDY"/>
    <n v="16"/>
    <s v="18"/>
    <x v="50"/>
    <d v="2022-11-23T00:00:00"/>
    <x v="2"/>
  </r>
  <r>
    <n v="200441"/>
    <s v="ENRIQUE BANCHS"/>
    <n v="94"/>
    <s v="6"/>
    <x v="51"/>
    <d v="2022-10-19T00:00:00"/>
    <x v="0"/>
  </r>
  <r>
    <n v="201211"/>
    <s v="JIN D DE 10 (ESC. PRIM. Nº 22 DE 10)"/>
    <n v="23"/>
    <s v="10"/>
    <x v="51"/>
    <d v="2022-11-02T00:00:00"/>
    <x v="0"/>
  </r>
  <r>
    <n v="203116"/>
    <s v="JII Nº 16 DE 05"/>
    <n v="16"/>
    <s v="5"/>
    <x v="51"/>
    <d v="2022-11-03T00:00:00"/>
    <x v="0"/>
  </r>
  <r>
    <n v="203124"/>
    <s v="JII Nº 19 DE 05"/>
    <n v="19"/>
    <s v="5"/>
    <x v="51"/>
    <d v="2022-11-03T00:00:00"/>
    <x v="0"/>
  </r>
  <r>
    <n v="200953"/>
    <s v="JIC Nº 07 EL JARDIN DE LAS GLICINAS DE 09"/>
    <n v="7"/>
    <s v="9"/>
    <x v="51"/>
    <d v="2022-11-08T00:00:00"/>
    <x v="0"/>
  </r>
  <r>
    <n v="202200"/>
    <s v="JII Nº 10 DE 05"/>
    <n v="10"/>
    <s v="5"/>
    <x v="51"/>
    <d v="2022-11-11T00:00:00"/>
    <x v="0"/>
  </r>
  <r>
    <n v="200829"/>
    <s v="HIPOLITO BOUCHARD"/>
    <n v="22"/>
    <s v="11"/>
    <x v="52"/>
    <d v="2022-10-19T00:00:00"/>
    <x v="4"/>
  </r>
  <r>
    <n v="200884"/>
    <s v="CHACABUCO"/>
    <n v="1"/>
    <s v="8"/>
    <x v="52"/>
    <d v="2022-10-19T00:00:00"/>
    <x v="4"/>
  </r>
  <r>
    <n v="201029"/>
    <s v="JII Nº 01 CIUDAD DE BUENOS AIRES DE 08"/>
    <n v="1"/>
    <s v="8"/>
    <x v="52"/>
    <d v="2022-10-19T00:00:00"/>
    <x v="4"/>
  </r>
  <r>
    <n v="200349"/>
    <s v="BELISARIO ROLDAN"/>
    <n v="23"/>
    <s v="16"/>
    <x v="52"/>
    <d v="2022-10-28T00:00:00"/>
    <x v="4"/>
  </r>
  <r>
    <n v="200363"/>
    <s v="REPUBLICA DE NICARAGUA"/>
    <n v="22"/>
    <s v="16"/>
    <x v="52"/>
    <d v="2022-10-28T00:00:00"/>
    <x v="4"/>
  </r>
  <r>
    <n v="201597"/>
    <s v="JIN D DE 16 (ESC. PRIM. Nº 22 DE 16)"/>
    <n v="13"/>
    <s v="16"/>
    <x v="52"/>
    <d v="2022-10-28T00:00:00"/>
    <x v="4"/>
  </r>
  <r>
    <n v="200831"/>
    <s v="TTE MANUEL FELIX ORIGONE"/>
    <n v="7"/>
    <s v="11"/>
    <x v="52"/>
    <d v="2022-11-04T00:00:00"/>
    <x v="4"/>
  </r>
  <r>
    <n v="201683"/>
    <s v="DR. PEDRO AVELINO TORRES"/>
    <n v="24"/>
    <s v="11"/>
    <x v="52"/>
    <d v="2022-11-04T00:00:00"/>
    <x v="4"/>
  </r>
  <r>
    <n v="201684"/>
    <s v="JII Nº 03 DE 11"/>
    <n v="3"/>
    <s v="11"/>
    <x v="52"/>
    <d v="2022-11-04T00:00:00"/>
    <x v="4"/>
  </r>
  <r>
    <n v="200820"/>
    <s v="NIÑAS DE AYOHUMA"/>
    <n v="7"/>
    <s v="8"/>
    <x v="52"/>
    <d v="2022-11-11T00:00:00"/>
    <x v="4"/>
  </r>
  <r>
    <n v="200907"/>
    <s v="JUAN AGUSTIN MAZA"/>
    <n v="10"/>
    <s v="8"/>
    <x v="52"/>
    <d v="2022-11-11T00:00:00"/>
    <x v="4"/>
  </r>
  <r>
    <n v="200909"/>
    <s v="JIC Nº 05 MARTHA A. SALOTTI DE 08"/>
    <n v="5"/>
    <s v="8"/>
    <x v="52"/>
    <d v="2022-11-11T00:00:00"/>
    <x v="4"/>
  </r>
  <r>
    <n v="203093"/>
    <s v="ESC. PRIMARIA Nº 11 DE 01"/>
    <n v="11"/>
    <s v="1"/>
    <x v="53"/>
    <d v="2022-11-10T00:00:00"/>
    <x v="3"/>
  </r>
  <r>
    <n v="200221"/>
    <s v="AUSTRALIA"/>
    <n v="2"/>
    <s v="9"/>
    <x v="54"/>
    <d v="2022-11-01T00:00:00"/>
    <x v="6"/>
  </r>
  <r>
    <n v="201038"/>
    <s v="ESC. TEC. Nº 34 ING. ENRIQUE MARTIN HERMITTE DE 09"/>
    <n v="34"/>
    <s v="9"/>
    <x v="54"/>
    <d v="2022-11-01T00:00:00"/>
    <x v="6"/>
  </r>
  <r>
    <n v="201213"/>
    <s v="ALTE. RAMON GONZALEZ FERNANDEZ"/>
    <n v="8"/>
    <s v="10"/>
    <x v="55"/>
    <d v="2022-11-04T00:00:00"/>
    <x v="0"/>
  </r>
  <r>
    <n v="200558"/>
    <s v="PABLO A. PIZZURNO"/>
    <n v="19"/>
    <s v="10"/>
    <x v="55"/>
    <d v="2022-11-08T00:00:00"/>
    <x v="0"/>
  </r>
  <r>
    <n v="201497"/>
    <s v="DR. JUAN BALESTRA"/>
    <n v="17"/>
    <s v="10"/>
    <x v="55"/>
    <d v="2022-11-09T00:00:00"/>
    <x v="0"/>
  </r>
  <r>
    <n v="200500"/>
    <s v="ESC. DE COM. Nº 07 MANUEL BELGRANO DE 10"/>
    <n v="7"/>
    <s v="10"/>
    <x v="55"/>
    <d v="2022-11-10T00:00:00"/>
    <x v="0"/>
  </r>
  <r>
    <n v="202039"/>
    <s v="CBO Nº 3 OLGA COSSETINI DE 10"/>
    <n v="3"/>
    <s v="10"/>
    <x v="55"/>
    <d v="2022-11-18T00:00:00"/>
    <x v="0"/>
  </r>
  <r>
    <n v="200297"/>
    <s v="CARLOS N. VERGARA"/>
    <n v="8"/>
    <s v="5"/>
    <x v="55"/>
    <d v="2022-11-24T00:00:00"/>
    <x v="0"/>
  </r>
  <r>
    <n v="201178"/>
    <s v="MARCOS PAZ"/>
    <n v="25"/>
    <s v="5"/>
    <x v="55"/>
    <d v="2022-11-24T00:00:00"/>
    <x v="0"/>
  </r>
  <r>
    <n v="200874"/>
    <s v="AGRONOMIA"/>
    <n v="22"/>
    <s v="14"/>
    <x v="56"/>
    <d v="2022-11-11T00:00:00"/>
    <x v="6"/>
  </r>
  <r>
    <n v="201292"/>
    <s v="PETRONILA RODRIGUEZ"/>
    <n v="27"/>
    <s v="15"/>
    <x v="56"/>
    <d v="2022-11-11T00:00:00"/>
    <x v="6"/>
  </r>
  <r>
    <n v="200202"/>
    <s v="GRAL. JUAN ANTONIO LAVALLEJA"/>
    <n v="4"/>
    <s v="14"/>
    <x v="56"/>
    <d v="2022-11-18T00:00:00"/>
    <x v="6"/>
  </r>
  <r>
    <n v="200494"/>
    <s v="ESC. DE COM. Nº 24 DALMACIO VELEZ SARSFIELD DE 14"/>
    <n v="24"/>
    <s v="14"/>
    <x v="56"/>
    <d v="2022-11-18T00:00:00"/>
    <x v="6"/>
  </r>
  <r>
    <n v="202401"/>
    <s v="JII Nº 04 JARDIN DE LOS ARBOLES DE 14"/>
    <n v="4"/>
    <s v="14"/>
    <x v="56"/>
    <d v="2022-11-18T00:00:00"/>
    <x v="6"/>
  </r>
  <r>
    <n v="200438"/>
    <s v="DR GUILLERMO CORREA"/>
    <n v="6"/>
    <s v="6"/>
    <x v="57"/>
    <d v="2022-11-16T00:00:00"/>
    <x v="3"/>
  </r>
  <r>
    <n v="200492"/>
    <s v="JIC Nº03 FRYDA SCHULTZ DE MANTOVANI DE 06"/>
    <n v="3"/>
    <s v="6"/>
    <x v="57"/>
    <d v="2022-11-16T00:00:00"/>
    <x v="3"/>
  </r>
  <r>
    <n v="201575"/>
    <s v="LUIS J. CHORROARIN"/>
    <n v="17"/>
    <s v="6"/>
    <x v="57"/>
    <d v="2022-11-16T00:00:00"/>
    <x v="3"/>
  </r>
  <r>
    <n v="201172"/>
    <s v="ROMA"/>
    <n v="19"/>
    <s v="20"/>
    <x v="58"/>
    <d v="2022-11-23T00:00:00"/>
    <x v="3"/>
  </r>
  <r>
    <n v="202442"/>
    <s v="ESC. DE EDUC. MEDIA Nº 02 DE 13"/>
    <n v="2"/>
    <s v="13"/>
    <x v="58"/>
    <d v="2022-11-23T00:00:00"/>
    <x v="3"/>
  </r>
  <r>
    <n v="202875"/>
    <s v="ESCUELA DE TEATRO NINI MARSHALL"/>
    <m/>
    <s v="13"/>
    <x v="59"/>
    <d v="2022-11-23T00:00:00"/>
    <x v="3"/>
  </r>
  <r>
    <n v="201311"/>
    <s v="JIC Nº 05 PABLO PICASSO DE 10"/>
    <n v="5"/>
    <s v="10"/>
    <x v="60"/>
    <d v="2022-11-22T00:00:00"/>
    <x v="4"/>
  </r>
  <r>
    <n v="200136"/>
    <s v="MARTIN DEL BARCO CENTENERA"/>
    <n v="14"/>
    <s v="10"/>
    <x v="60"/>
    <d v="2022-11-23T00:00:00"/>
    <x v="4"/>
  </r>
  <r>
    <n v="200987"/>
    <s v="NACIONES UNIDAS"/>
    <n v="19"/>
    <s v="15"/>
    <x v="60"/>
    <d v="2022-11-24T00:00:00"/>
    <x v="4"/>
  </r>
  <r>
    <n v="200321"/>
    <s v="SABINA BOVE DE BOZZALLA"/>
    <n v="16"/>
    <s v="5"/>
    <x v="61"/>
    <d v="2022-11-14T00:00:00"/>
    <x v="0"/>
  </r>
  <r>
    <n v="200470"/>
    <s v="BERNARDO DE IRIGOYEN"/>
    <n v="3"/>
    <s v="5"/>
    <x v="61"/>
    <d v="2022-11-14T00:00:00"/>
    <x v="0"/>
  </r>
  <r>
    <n v="200484"/>
    <s v="ARZOBISPO MARIANO ANTONIO ESPINOSA"/>
    <n v="15"/>
    <s v="5"/>
    <x v="61"/>
    <d v="2022-11-14T00:00:00"/>
    <x v="0"/>
  </r>
  <r>
    <n v="200843"/>
    <s v="ESC. TEC. Nº 14 LIBERTAD DE 05"/>
    <n v="14"/>
    <s v="5"/>
    <x v="61"/>
    <d v="2022-11-14T00:00:00"/>
    <x v="0"/>
  </r>
  <r>
    <n v="201694"/>
    <s v="ESC. TEC. Nº 15 MAIPU DE 05"/>
    <n v="15"/>
    <s v="5"/>
    <x v="61"/>
    <d v="2022-11-14T00:00:00"/>
    <x v="0"/>
  </r>
  <r>
    <n v="202803"/>
    <s v="ESCUELA INFANTIL Nº 11 DE 05"/>
    <n v="11"/>
    <s v="5"/>
    <x v="61"/>
    <d v="2022-11-14T00:00:00"/>
    <x v="0"/>
  </r>
  <r>
    <n v="202943"/>
    <s v="ESC. PRIMARIA Nº 28 DE 05"/>
    <n v="28"/>
    <s v="5"/>
    <x v="61"/>
    <d v="2022-11-23T00:00:00"/>
    <x v="0"/>
  </r>
  <r>
    <n v="200401"/>
    <s v="LICEO Nº 09 SANTIAGO DERQUI DE 10"/>
    <n v="9"/>
    <s v="10"/>
    <x v="62"/>
    <d v="2022-11-23T00:00:00"/>
    <x v="0"/>
  </r>
  <r>
    <n v="200772"/>
    <s v="JUAN DE GARAY"/>
    <n v="7"/>
    <s v="5"/>
    <x v="62"/>
    <d v="2022-11-23T00:00:00"/>
    <x v="0"/>
  </r>
  <r>
    <n v="200799"/>
    <s v="GRAN MARISCAL DEL PERU RAMON CASTILLA"/>
    <n v="12"/>
    <s v="9"/>
    <x v="62"/>
    <d v="2022-11-23T00:00:00"/>
    <x v="0"/>
  </r>
  <r>
    <n v="201081"/>
    <s v="CAP. GRAL. BERNARDO O'HIGGINS"/>
    <n v="15"/>
    <s v="9"/>
    <x v="62"/>
    <d v="2022-11-23T00:00:00"/>
    <x v="0"/>
  </r>
  <r>
    <n v="201080"/>
    <s v="RAUL SCALABRINI ORTIZ"/>
    <n v="13"/>
    <s v="9"/>
    <x v="62"/>
    <d v="2022-11-24T00:00:00"/>
    <x v="0"/>
  </r>
  <r>
    <n v="201498"/>
    <s v="JUAN ENRIQUE PESTALOZZI"/>
    <n v="18"/>
    <s v="5"/>
    <x v="62"/>
    <d v="2022-11-24T00:00:00"/>
    <x v="0"/>
  </r>
  <r>
    <n v="202402"/>
    <s v="JII Nº 07 JARDINCITO DE CHICAGO KARINA RAINONE DE 20"/>
    <n v="7"/>
    <s v="20"/>
    <x v="63"/>
    <d v="2022-10-26T00:00:00"/>
    <x v="3"/>
  </r>
  <r>
    <n v="203063"/>
    <s v="JII Nº 9 DE 20"/>
    <n v="9"/>
    <s v="20"/>
    <x v="63"/>
    <d v="2022-10-26T00:00:00"/>
    <x v="3"/>
  </r>
  <r>
    <n v="203075"/>
    <s v="ESC. TEC. Nº 20"/>
    <n v="20"/>
    <s v="20"/>
    <x v="63"/>
    <d v="2022-10-26T00:00:00"/>
    <x v="3"/>
  </r>
  <r>
    <n v="200934"/>
    <s v="ALFONSINA STORNI"/>
    <n v="10"/>
    <s v="20"/>
    <x v="63"/>
    <d v="2022-11-02T00:00:00"/>
    <x v="3"/>
  </r>
  <r>
    <n v="201307"/>
    <s v="JIN C DE 20 (ESC. PRIM. Nº 16 DE 20)"/>
    <n v="20"/>
    <s v="20"/>
    <x v="63"/>
    <d v="2022-11-02T00:00:00"/>
    <x v="3"/>
  </r>
  <r>
    <n v="202272"/>
    <s v="EI Nº 06 J.F. SALABERRY  DE 20"/>
    <n v="6"/>
    <s v="20"/>
    <x v="63"/>
    <d v="2022-11-02T00:00:00"/>
    <x v="3"/>
  </r>
  <r>
    <n v="202948"/>
    <s v="JARDIN MATERNAL Nº 06 DE 13"/>
    <n v="6"/>
    <s v="13"/>
    <x v="63"/>
    <d v="2022-11-02T00:00:00"/>
    <x v="3"/>
  </r>
  <r>
    <n v="200112"/>
    <s v="REPUBLICA DE COREA"/>
    <n v="18"/>
    <s v="20"/>
    <x v="63"/>
    <d v="2022-11-16T00:00:00"/>
    <x v="3"/>
  </r>
  <r>
    <n v="202209"/>
    <s v="JIC Nº 02 DE 20"/>
    <n v="2"/>
    <s v="20"/>
    <x v="63"/>
    <d v="2022-11-16T00:00:00"/>
    <x v="3"/>
  </r>
  <r>
    <n v="201169"/>
    <s v="ESC. TEC. Nº 17 BRIG.GRAL CORNELIO SAAVEDRA DE 13"/>
    <n v="17"/>
    <s v="13"/>
    <x v="63"/>
    <d v="2022-11-23T00:00:00"/>
    <x v="3"/>
  </r>
  <r>
    <n v="201170"/>
    <s v="ESC. TEC. Nº 23 CASAL CALVINO DE 13"/>
    <n v="23"/>
    <s v="13"/>
    <x v="63"/>
    <d v="2022-11-23T00:00:00"/>
    <x v="3"/>
  </r>
  <r>
    <n v="200830"/>
    <s v="FRANCISCA JACQUES"/>
    <n v="13"/>
    <s v="11"/>
    <x v="64"/>
    <d v="2022-11-11T00:00:00"/>
    <x v="4"/>
  </r>
  <r>
    <n v="200237"/>
    <s v="REPUBLICA DE TURQUIA"/>
    <n v="25"/>
    <s v="10"/>
    <x v="65"/>
    <d v="2022-11-03T00:00:00"/>
    <x v="4"/>
  </r>
  <r>
    <n v="200325"/>
    <s v="DOMINGUITO"/>
    <n v="9"/>
    <s v="15"/>
    <x v="65"/>
    <d v="2022-11-08T00:00:00"/>
    <x v="4"/>
  </r>
  <r>
    <n v="201291"/>
    <s v="DR. RAMON J. CARCANO"/>
    <n v="10"/>
    <s v="15"/>
    <x v="65"/>
    <d v="2022-11-09T00:00:00"/>
    <x v="4"/>
  </r>
  <r>
    <n v="200533"/>
    <s v="JOSE HERNANDEZ"/>
    <n v="18"/>
    <s v="10"/>
    <x v="65"/>
    <d v="2022-11-16T00:00:00"/>
    <x v="4"/>
  </r>
  <r>
    <n v="201312"/>
    <s v="RICARDO MONNER SANS"/>
    <n v="13"/>
    <s v="10"/>
    <x v="65"/>
    <d v="2022-11-16T00:00:00"/>
    <x v="4"/>
  </r>
  <r>
    <n v="201516"/>
    <s v="PROVINCIA DE SANTA FE"/>
    <n v="15"/>
    <s v="10"/>
    <x v="65"/>
    <d v="2022-11-16T00:00:00"/>
    <x v="4"/>
  </r>
  <r>
    <n v="200324"/>
    <s v="JORGE ANGEL BOERO"/>
    <n v="8"/>
    <s v="15"/>
    <x v="65"/>
    <d v="2022-11-23T00:00:00"/>
    <x v="4"/>
  </r>
  <r>
    <n v="200341"/>
    <s v="IRLANDA"/>
    <n v="9"/>
    <s v="16"/>
    <x v="65"/>
    <d v="2022-11-23T00:00:00"/>
    <x v="4"/>
  </r>
  <r>
    <n v="200599"/>
    <s v="EJERCITO ARGENTINO"/>
    <n v="24"/>
    <s v="16"/>
    <x v="65"/>
    <d v="2022-11-23T00:00:00"/>
    <x v="4"/>
  </r>
  <r>
    <n v="200896"/>
    <s v="DR LUIS PASTEUR"/>
    <n v="6"/>
    <s v="16"/>
    <x v="65"/>
    <d v="2022-11-23T00:00:00"/>
    <x v="4"/>
  </r>
  <r>
    <n v="200984"/>
    <s v="DR TEODORO SANCHEZ DE BUSTAMANTE"/>
    <n v="19"/>
    <s v="16"/>
    <x v="65"/>
    <d v="2022-11-23T00:00:00"/>
    <x v="4"/>
  </r>
  <r>
    <n v="200993"/>
    <s v="ESC. PARA NIÑOS,NIÑAS, JOVENES Y ADULTOS CON DISCAPACIDAD MENTAL Y FORMACIÓN INTEGRAL Nº 21 ROSARIO VERA PEÑALOZA DE 16"/>
    <n v="21"/>
    <s v="16"/>
    <x v="65"/>
    <d v="2022-11-23T00:00:00"/>
    <x v="4"/>
  </r>
  <r>
    <n v="201024"/>
    <s v="JII Nº 02 MERCEDITAS DE 10"/>
    <n v="2"/>
    <s v="10"/>
    <x v="65"/>
    <d v="2022-11-23T00:00:00"/>
    <x v="4"/>
  </r>
  <r>
    <n v="202275"/>
    <s v="ESC. DE EDUC. MEDIA Nº 02 AGUSTIN TOSCO DE 16"/>
    <n v="2"/>
    <s v="16"/>
    <x v="65"/>
    <d v="2022-11-23T00:00:00"/>
    <x v="4"/>
  </r>
  <r>
    <n v="200818"/>
    <s v="PAUL GROUSSAC"/>
    <n v="5"/>
    <s v="6"/>
    <x v="66"/>
    <d v="2022-10-25T00:00:00"/>
    <x v="3"/>
  </r>
  <r>
    <n v="200864"/>
    <s v="REPUBLICA DEL PARAGUAY"/>
    <n v="12"/>
    <s v="6"/>
    <x v="66"/>
    <d v="2022-10-25T00:00:00"/>
    <x v="3"/>
  </r>
  <r>
    <n v="200580"/>
    <s v="JIN B DE 01 (ESC. PRIM. Nº 14 DE 1)"/>
    <n v="14"/>
    <s v="1"/>
    <x v="66"/>
    <d v="2022-10-26T00:00:00"/>
    <x v="3"/>
  </r>
  <r>
    <n v="200578"/>
    <s v="CORNELIO SAAVEDRA"/>
    <n v="14"/>
    <s v="1"/>
    <x v="66"/>
    <d v="2022-10-31T00:00:00"/>
    <x v="3"/>
  </r>
  <r>
    <n v="200660"/>
    <s v="SALVADOR MARIA DEL CARRIL"/>
    <n v="4"/>
    <s v="6"/>
    <x v="67"/>
    <d v="2022-11-11T00:00:00"/>
    <x v="4"/>
  </r>
  <r>
    <n v="201351"/>
    <s v="DR. JOSE MARIA RAMOS MEJIA"/>
    <n v="16"/>
    <s v="8"/>
    <x v="67"/>
    <d v="2022-11-11T00:00:00"/>
    <x v="4"/>
  </r>
  <r>
    <n v="200329"/>
    <s v="INTENDENTE ALVEAR"/>
    <n v="14"/>
    <s v="6"/>
    <x v="67"/>
    <d v="2022-11-22T00:00:00"/>
    <x v="4"/>
  </r>
  <r>
    <n v="201279"/>
    <s v="MANUEL DORREGO"/>
    <n v="6"/>
    <s v="10"/>
    <x v="67"/>
    <d v="2022-11-22T00:00:00"/>
    <x v="4"/>
  </r>
  <r>
    <n v="201298"/>
    <s v="ESC. TEC. Nº 29 RECONQUISTA DE BUENOS AIRES DE 06"/>
    <n v="29"/>
    <s v="6"/>
    <x v="67"/>
    <d v="2022-11-22T00:00:00"/>
    <x v="4"/>
  </r>
  <r>
    <n v="200103"/>
    <s v="HOMERO MANZI"/>
    <n v="9"/>
    <s v="13"/>
    <x v="68"/>
    <d v="2022-11-09T00:00:00"/>
    <x v="5"/>
  </r>
  <r>
    <n v="200362"/>
    <s v="PONCIANO VIVANCO"/>
    <n v="11"/>
    <s v="13"/>
    <x v="68"/>
    <d v="2022-11-09T00:00:00"/>
    <x v="5"/>
  </r>
  <r>
    <n v="201059"/>
    <s v="SAN JUAN BAUTISTA DE LA SALLE"/>
    <n v="18"/>
    <s v="19"/>
    <x v="68"/>
    <d v="2022-11-09T00:00:00"/>
    <x v="5"/>
  </r>
  <r>
    <n v="200433"/>
    <s v="GASPAR LUCILO BENAVENTO"/>
    <n v="17"/>
    <s v="19"/>
    <x v="68"/>
    <d v="2022-11-15T00:00:00"/>
    <x v="5"/>
  </r>
  <r>
    <n v="200381"/>
    <s v="JIC Nº 02 DE 13"/>
    <n v="2"/>
    <s v="13"/>
    <x v="68"/>
    <d v="2022-11-16T00:00:00"/>
    <x v="5"/>
  </r>
  <r>
    <n v="200649"/>
    <s v="ESC. DE COM. Nº 06 AMERICA DE 13"/>
    <n v="6"/>
    <s v="13"/>
    <x v="68"/>
    <d v="2022-11-16T00:00:00"/>
    <x v="5"/>
  </r>
  <r>
    <n v="201395"/>
    <s v="REPUBLICA ARGENTINA"/>
    <n v="15"/>
    <s v="13"/>
    <x v="68"/>
    <d v="2022-11-16T00:00:00"/>
    <x v="5"/>
  </r>
  <r>
    <n v="202439"/>
    <s v="ESCUELA INFANTIL Nº 04 DE 13"/>
    <n v="4"/>
    <s v="13"/>
    <x v="68"/>
    <d v="2022-11-16T00:00:00"/>
    <x v="5"/>
  </r>
  <r>
    <n v="200705"/>
    <s v="CAPITANA MARIA REMEDIOS DEL VALLE"/>
    <n v="14"/>
    <s v="19"/>
    <x v="68"/>
    <d v="2022-11-22T00:00:00"/>
    <x v="5"/>
  </r>
  <r>
    <n v="201347"/>
    <s v="ELOY FERNANDEZ ALONSO"/>
    <n v="20"/>
    <s v="8"/>
    <x v="69"/>
    <d v="2022-10-19T00:00:00"/>
    <x v="4"/>
  </r>
  <r>
    <n v="200901"/>
    <s v="JII Nº 02 JORGE COLL DE 08"/>
    <n v="2"/>
    <s v="8"/>
    <x v="69"/>
    <d v="2022-10-21T00:00:00"/>
    <x v="4"/>
  </r>
  <r>
    <n v="200972"/>
    <s v="MANUEL SOLA"/>
    <n v="3"/>
    <s v="2"/>
    <x v="69"/>
    <d v="2022-10-21T00:00:00"/>
    <x v="4"/>
  </r>
  <r>
    <n v="201402"/>
    <s v="GENERAL BELGRANO"/>
    <n v="23"/>
    <s v="7"/>
    <x v="69"/>
    <d v="2022-10-27T00:00:00"/>
    <x v="4"/>
  </r>
  <r>
    <n v="200386"/>
    <s v="PROVINCIA DE JUJUY"/>
    <n v="11"/>
    <s v="2"/>
    <x v="69"/>
    <d v="2022-11-04T00:00:00"/>
    <x v="4"/>
  </r>
  <r>
    <n v="201303"/>
    <s v="ESC. DE COM. Nº 22 GUSTAVO MARTINEZ ZUVIRIA DE 06"/>
    <n v="22"/>
    <s v="6"/>
    <x v="69"/>
    <d v="2022-11-09T00:00:00"/>
    <x v="4"/>
  </r>
  <r>
    <n v="200902"/>
    <s v="SAN JOSE DE CALASANZ"/>
    <n v="6"/>
    <s v="8"/>
    <x v="69"/>
    <d v="2022-11-10T00:00:00"/>
    <x v="4"/>
  </r>
  <r>
    <n v="201434"/>
    <s v="ALMAFUERTE"/>
    <n v="8"/>
    <s v="6"/>
    <x v="69"/>
    <d v="2022-11-16T00:00:00"/>
    <x v="4"/>
  </r>
  <r>
    <n v="200879"/>
    <s v="JIN D DE 07 (ESC.PRIM Nº 23)"/>
    <n v="21"/>
    <s v="7"/>
    <x v="69"/>
    <d v="2022-11-23T00:00:00"/>
    <x v="4"/>
  </r>
  <r>
    <n v="200997"/>
    <s v="ENS Nº 07 JOSE MARIA TORRES DE 02"/>
    <n v="7"/>
    <s v="2"/>
    <x v="69"/>
    <d v="2022-11-23T00:00:00"/>
    <x v="4"/>
  </r>
  <r>
    <n v="201422"/>
    <s v="ESC. DE COM. Nº 25 SANTIAGO DE LINIERS DE 02"/>
    <n v="25"/>
    <s v="2"/>
    <x v="69"/>
    <d v="2022-11-23T00:00:00"/>
    <x v="4"/>
  </r>
  <r>
    <n v="200121"/>
    <s v="FRENCH Y BERUTI"/>
    <n v="6"/>
    <s v="1"/>
    <x v="70"/>
    <d v="2022-11-16T00:00:00"/>
    <x v="3"/>
  </r>
  <r>
    <n v="200790"/>
    <s v="JII Nº 02 DE 01"/>
    <n v="2"/>
    <s v="1"/>
    <x v="70"/>
    <d v="2022-11-16T00:00:00"/>
    <x v="3"/>
  </r>
  <r>
    <n v="200791"/>
    <s v="BANDERA ARGENTINA"/>
    <n v="25"/>
    <s v="1"/>
    <x v="70"/>
    <d v="2022-11-23T00:00:00"/>
    <x v="3"/>
  </r>
  <r>
    <n v="202309"/>
    <s v="JIC Nº 09 DE 09"/>
    <n v="9"/>
    <s v="9"/>
    <x v="71"/>
    <d v="2022-11-14T00:00:00"/>
    <x v="0"/>
  </r>
  <r>
    <n v="200333"/>
    <s v="PRIMERA MINISTRO INDIRA GANDHI"/>
    <n v="11"/>
    <s v="10"/>
    <x v="71"/>
    <d v="2022-11-15T00:00:00"/>
    <x v="0"/>
  </r>
  <r>
    <n v="203007"/>
    <s v="ESC.INF. Nº11 DE 04"/>
    <n v="11"/>
    <s v="4"/>
    <x v="72"/>
    <d v="2022-10-20T00:00:00"/>
    <x v="0"/>
  </r>
  <r>
    <n v="202203"/>
    <s v="JII Nº 08 DR. GENARO GIACOBINI DE 05"/>
    <n v="8"/>
    <s v="5"/>
    <x v="72"/>
    <d v="2022-10-27T00:00:00"/>
    <x v="0"/>
  </r>
  <r>
    <n v="200442"/>
    <s v="JIC Nº 05 DE 06"/>
    <n v="5"/>
    <s v="6"/>
    <x v="72"/>
    <d v="2022-11-02T00:00:00"/>
    <x v="0"/>
  </r>
  <r>
    <n v="201572"/>
    <s v="JUAN ANGEL GOLFARINI"/>
    <n v="93"/>
    <s v="6"/>
    <x v="72"/>
    <d v="2022-11-02T00:00:00"/>
    <x v="0"/>
  </r>
  <r>
    <n v="200520"/>
    <s v="CARLOS DELLA PENNA"/>
    <n v="8"/>
    <s v="4"/>
    <x v="73"/>
    <d v="2022-10-25T00:00:00"/>
    <x v="0"/>
  </r>
  <r>
    <n v="201840"/>
    <s v="ANTONIO J. BUCICH"/>
    <n v="11"/>
    <s v="4"/>
    <x v="73"/>
    <d v="2022-11-02T00:00:00"/>
    <x v="0"/>
  </r>
  <r>
    <n v="202745"/>
    <s v="ESC. INF. Nº 07 CASA AMARILLA DE 04"/>
    <n v="7"/>
    <s v="4"/>
    <x v="73"/>
    <d v="2022-11-02T00:00:00"/>
    <x v="0"/>
  </r>
  <r>
    <n v="200050"/>
    <s v="DR. PEDRO MELITON LEDESMA"/>
    <n v="17"/>
    <s v="5"/>
    <x v="73"/>
    <d v="2022-11-10T00:00:00"/>
    <x v="0"/>
  </r>
  <r>
    <n v="200077"/>
    <s v="NIEVES ESCALADA DE OROMI"/>
    <n v="20"/>
    <s v="5"/>
    <x v="73"/>
    <d v="2022-11-10T00:00:00"/>
    <x v="0"/>
  </r>
  <r>
    <n v="200476"/>
    <s v="LORENZO ANADON"/>
    <n v="23"/>
    <s v="5"/>
    <x v="73"/>
    <d v="2022-11-10T00:00:00"/>
    <x v="0"/>
  </r>
  <r>
    <n v="200542"/>
    <s v="JIC Nº 02 CARLOS DELLA PENNA DE 04"/>
    <n v="2"/>
    <s v="4"/>
    <x v="73"/>
    <d v="2022-11-15T00:00:00"/>
    <x v="0"/>
  </r>
  <r>
    <n v="201788"/>
    <s v="GRAL. GREGORIO ARAOZ DE LAMADRID"/>
    <n v="10"/>
    <s v="4"/>
    <x v="73"/>
    <d v="2022-11-15T00:00:00"/>
    <x v="0"/>
  </r>
  <r>
    <n v="202202"/>
    <s v="JII Nº 04 DE 04"/>
    <n v="4"/>
    <s v="4"/>
    <x v="73"/>
    <d v="2022-11-17T00:00:00"/>
    <x v="0"/>
  </r>
  <r>
    <n v="202466"/>
    <s v="JARDIN MATERNAL Nº 09 DE 06"/>
    <n v="9"/>
    <s v="6"/>
    <x v="74"/>
    <d v="2022-11-03T00:00:00"/>
    <x v="4"/>
  </r>
  <r>
    <n v="203034"/>
    <s v="ESC.SUP.DE EDUC.ARTISTICA EN CERAMICA Nº 01 DE 02"/>
    <n v="1"/>
    <s v="2"/>
    <x v="74"/>
    <d v="2022-11-17T00:00:00"/>
    <x v="4"/>
  </r>
  <r>
    <n v="200889"/>
    <s v="JIC Nº 04 MARIANO BOEDO DE 06"/>
    <n v="4"/>
    <s v="6"/>
    <x v="74"/>
    <d v="2022-11-18T00:00:00"/>
    <x v="4"/>
  </r>
  <r>
    <n v="201309"/>
    <s v="JII NºFEDERICO FRÁ–BEL 02 DE 6"/>
    <n v="2"/>
    <s v="6"/>
    <x v="74"/>
    <d v="2022-11-18T00:00:00"/>
    <x v="4"/>
  </r>
  <r>
    <n v="201469"/>
    <s v="EI Nº 02 DE 02"/>
    <n v="2"/>
    <s v="2"/>
    <x v="74"/>
    <d v="2022-11-18T00:00:00"/>
    <x v="4"/>
  </r>
  <r>
    <n v="200485"/>
    <s v="MIGUEL DE AZCUENAGA"/>
    <n v="26"/>
    <s v="5"/>
    <x v="75"/>
    <d v="2022-11-01T00:00:00"/>
    <x v="0"/>
  </r>
  <r>
    <n v="202470"/>
    <s v="ESCUELA INFANTIL Nº 12 DE 05"/>
    <n v="12"/>
    <s v="5"/>
    <x v="75"/>
    <d v="2022-11-14T00:00:00"/>
    <x v="0"/>
  </r>
  <r>
    <n v="200296"/>
    <s v="FRAY MAMERTO ESQUIU"/>
    <n v="13"/>
    <s v="5"/>
    <x v="75"/>
    <d v="2022-11-19T00:00:00"/>
    <x v="0"/>
  </r>
  <r>
    <n v="202279"/>
    <s v="HORACIO QUIROGA"/>
    <n v="12"/>
    <s v="5"/>
    <x v="75"/>
    <d v="2022-11-19T00:00:00"/>
    <x v="0"/>
  </r>
  <r>
    <n v="200018"/>
    <s v="FRAY JUSTO SANTA MARIA DE ORO"/>
    <n v="16"/>
    <s v="14"/>
    <x v="76"/>
    <d v="2022-11-16T00:00:00"/>
    <x v="5"/>
  </r>
  <r>
    <n v="201477"/>
    <s v="ESCUELA INTEGRAL INTERDISCIPLINARIA Nº 12 DE 12"/>
    <n v="12"/>
    <s v="12"/>
    <x v="76"/>
    <d v="2022-11-16T00:00:00"/>
    <x v="5"/>
  </r>
  <r>
    <n v="201637"/>
    <s v="DELFINA MITRE DE VEDIA"/>
    <n v="26"/>
    <s v="14"/>
    <x v="76"/>
    <d v="2022-11-16T00:00:00"/>
    <x v="5"/>
  </r>
  <r>
    <n v="202435"/>
    <s v="ESC. DE EDUC. MEDIA Nº 02 ARGENTINOS JUNIORS DE 14"/>
    <n v="2"/>
    <s v="14"/>
    <x v="76"/>
    <d v="2022-11-16T00:00:00"/>
    <x v="5"/>
  </r>
  <r>
    <n v="200628"/>
    <s v="COLEGIO Nº 01 BERNARDINO RIVADAVIA DE  03"/>
    <n v="1"/>
    <s v="3"/>
    <x v="77"/>
    <d v="2022-10-19T00:00:00"/>
    <x v="3"/>
  </r>
  <r>
    <n v="200629"/>
    <s v="AGUSTIN ALVAREZ"/>
    <n v="5"/>
    <s v="3"/>
    <x v="77"/>
    <d v="2022-10-19T00:00:00"/>
    <x v="3"/>
  </r>
  <r>
    <n v="201240"/>
    <s v="EUSTAQUIO CARDENAS"/>
    <n v="16"/>
    <s v="3"/>
    <x v="77"/>
    <d v="2022-10-19T00:00:00"/>
    <x v="3"/>
  </r>
  <r>
    <n v="201606"/>
    <s v="ESC. DE COM. Nº 36 ISAAC HALPERIN DE 03"/>
    <n v="36"/>
    <s v="3"/>
    <x v="77"/>
    <d v="2022-11-01T00:00:00"/>
    <x v="3"/>
  </r>
  <r>
    <n v="201552"/>
    <s v="JII Nº 01 DE 12 RITA LATALLADA DE VICTORIA"/>
    <n v="1"/>
    <s v="12"/>
    <x v="78"/>
    <d v="2022-11-02T00:00:00"/>
    <x v="2"/>
  </r>
  <r>
    <n v="200177"/>
    <s v="JIN D DE 12 (ESC. PRIM. Nº 03 DE 12)"/>
    <n v="24"/>
    <s v="12"/>
    <x v="78"/>
    <d v="2022-11-07T00:00:00"/>
    <x v="2"/>
  </r>
  <r>
    <n v="200056"/>
    <s v="FRANCISCO DE GURRUCHAGA"/>
    <n v="10"/>
    <s v="6"/>
    <x v="79"/>
    <d v="2022-10-26T00:00:00"/>
    <x v="3"/>
  </r>
  <r>
    <n v="200290"/>
    <s v="JIN B DE 03 (ESC. PRIM. Nº 23 DE 3)"/>
    <n v="9"/>
    <s v="3"/>
    <x v="79"/>
    <d v="2022-10-26T00:00:00"/>
    <x v="3"/>
  </r>
  <r>
    <n v="200506"/>
    <s v="ESC. TEC. Nº 11 MANUEL BELGRANO DE 06"/>
    <n v="11"/>
    <s v="6"/>
    <x v="79"/>
    <d v="2022-10-26T00:00:00"/>
    <x v="3"/>
  </r>
  <r>
    <n v="201148"/>
    <s v="GENERAL VIAMONTE"/>
    <n v="23"/>
    <s v="3"/>
    <x v="79"/>
    <d v="2022-10-26T00:00:00"/>
    <x v="3"/>
  </r>
  <r>
    <n v="200089"/>
    <s v="PRESBITERO ALBERTI"/>
    <n v="13"/>
    <s v="19"/>
    <x v="80"/>
    <d v="2022-11-11T00:00:00"/>
    <x v="0"/>
  </r>
  <r>
    <n v="201475"/>
    <s v="ESC.TEC.Nº33 FUND.MAEST.DEL PLUMERILLO DE 19"/>
    <n v="33"/>
    <s v="19"/>
    <x v="80"/>
    <d v="2022-11-14T00:00:00"/>
    <x v="0"/>
  </r>
  <r>
    <n v="202210"/>
    <s v="JII Nº 06 DE 21"/>
    <n v="6"/>
    <s v="21"/>
    <x v="81"/>
    <d v="2022-10-24T00:00:00"/>
    <x v="5"/>
  </r>
  <r>
    <n v="200279"/>
    <s v="ARMADA ARGENTINA"/>
    <n v="5"/>
    <s v="21"/>
    <x v="81"/>
    <d v="2022-11-22T00:00:00"/>
    <x v="5"/>
  </r>
  <r>
    <n v="200637"/>
    <s v="ESC. DE COM. Nº 12 JUAN XXIII DE 21"/>
    <n v="12"/>
    <s v="21"/>
    <x v="81"/>
    <d v="2022-11-22T00:00:00"/>
    <x v="5"/>
  </r>
  <r>
    <n v="200666"/>
    <s v="JIC Nº 04 JOSE LIBERTELLA DE 21"/>
    <n v="4"/>
    <s v="21"/>
    <x v="81"/>
    <d v="2022-11-22T00:00:00"/>
    <x v="5"/>
  </r>
  <r>
    <n v="200669"/>
    <s v="JUDITH Y DEMETRIO DEMARCHI"/>
    <n v="8"/>
    <s v="21"/>
    <x v="81"/>
    <d v="2022-11-22T00:00:00"/>
    <x v="5"/>
  </r>
  <r>
    <n v="201086"/>
    <s v="REPUBLICA DE LA INDIA"/>
    <n v="6"/>
    <s v="21"/>
    <x v="81"/>
    <d v="2022-11-22T00:00:00"/>
    <x v="5"/>
  </r>
  <r>
    <n v="201090"/>
    <s v="JII Nº 02 DE 21"/>
    <n v="2"/>
    <s v="21"/>
    <x v="81"/>
    <d v="2022-11-22T00:00:00"/>
    <x v="5"/>
  </r>
  <r>
    <n v="201137"/>
    <s v="ESC. DE COM. Nº 35 LEOPOLDO MARECHAL DE 21"/>
    <n v="35"/>
    <s v="21"/>
    <x v="81"/>
    <d v="2022-11-22T00:00:00"/>
    <x v="5"/>
  </r>
  <r>
    <n v="203061"/>
    <s v="JARDIN DE INFANTES INTEGRAL Nº 10 DE 21"/>
    <n v="10"/>
    <s v="21"/>
    <x v="81"/>
    <d v="2022-11-22T00:00:00"/>
    <x v="5"/>
  </r>
  <r>
    <n v="200973"/>
    <s v="COLEGIO Nº 03 MARIANO MORENO DE 02"/>
    <n v="3"/>
    <s v="2"/>
    <x v="82"/>
    <d v="2022-11-09T00:00:00"/>
    <x v="4"/>
  </r>
  <r>
    <n v="201526"/>
    <s v="FLORENCIO BALCARCE"/>
    <n v="19"/>
    <s v="2"/>
    <x v="82"/>
    <d v="2022-11-09T00:00:00"/>
    <x v="4"/>
  </r>
  <r>
    <n v="201448"/>
    <s v="ESC. TEC. Nº 30 NORBERTO PINERO DE 02"/>
    <n v="30"/>
    <s v="2"/>
    <x v="82"/>
    <d v="2022-11-10T00:00:00"/>
    <x v="4"/>
  </r>
  <r>
    <n v="201574"/>
    <s v="JIN B DE 18 (ESC. PRIM. Nº 14 DE 18)"/>
    <n v="22"/>
    <s v="18"/>
    <x v="83"/>
    <d v="2022-11-11T00:00:00"/>
    <x v="2"/>
  </r>
  <r>
    <n v="201650"/>
    <s v="JIC Nº 02 EL TRENCITO DE VERSALLES DE 18"/>
    <n v="2"/>
    <s v="18"/>
    <x v="83"/>
    <d v="2022-11-11T00:00:00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42">
  <r>
    <n v="200286"/>
    <s v="ESC. DE EDUC. MEDIA Nº 04 DE 21"/>
    <n v="4"/>
    <s v="21"/>
    <x v="0"/>
    <d v="2022-11-27T00:00:00"/>
    <x v="0"/>
  </r>
  <r>
    <n v="200638"/>
    <s v="CRISTOBAL COLON"/>
    <n v="3"/>
    <s v="21"/>
    <x v="0"/>
    <d v="2022-11-27T00:00:00"/>
    <x v="0"/>
  </r>
  <r>
    <n v="200639"/>
    <s v="EI Nº 05 HEBE SAN MARTIN DUPRAT  DE 21"/>
    <n v="5"/>
    <s v="21"/>
    <x v="0"/>
    <d v="2022-11-27T00:00:00"/>
    <x v="0"/>
  </r>
  <r>
    <n v="200667"/>
    <s v="PROVINCIA DE TUCUMAN"/>
    <n v="4"/>
    <s v="21"/>
    <x v="0"/>
    <d v="2022-11-27T00:00:00"/>
    <x v="0"/>
  </r>
  <r>
    <n v="201093"/>
    <s v="AMERICO ITALO FORADORI"/>
    <n v="10"/>
    <s v="21"/>
    <x v="0"/>
    <d v="2022-11-27T00:00:00"/>
    <x v="0"/>
  </r>
  <r>
    <n v="202139"/>
    <s v="MAESTRO EDUARDO LUIS VICENTE"/>
    <n v="2"/>
    <s v="21"/>
    <x v="0"/>
    <d v="2022-11-27T00:00:00"/>
    <x v="0"/>
  </r>
  <r>
    <n v="202211"/>
    <s v="JIC Nº 07 PIEDRA LIBRE DE 21"/>
    <n v="7"/>
    <s v="21"/>
    <x v="0"/>
    <d v="2022-11-27T00:00:00"/>
    <x v="0"/>
  </r>
  <r>
    <n v="203037"/>
    <s v="JII Nº 9 DE 21"/>
    <n v="9"/>
    <s v="21"/>
    <x v="0"/>
    <d v="2022-11-27T00:00:00"/>
    <x v="0"/>
  </r>
  <r>
    <n v="203087"/>
    <s v="JII Nº 13 DE 04"/>
    <n v="13"/>
    <s v="4"/>
    <x v="1"/>
    <d v="2022-11-26T00:00:00"/>
    <x v="1"/>
  </r>
  <r>
    <n v="200009"/>
    <s v="BENITO QUINQUELA MARTIN"/>
    <n v="9"/>
    <s v="4"/>
    <x v="2"/>
    <d v="2022-11-25T00:00:00"/>
    <x v="2"/>
  </r>
  <r>
    <n v="200139"/>
    <s v="JUAN B. PEÑA"/>
    <n v="5"/>
    <s v="7"/>
    <x v="3"/>
    <d v="2022-11-25T00:00:00"/>
    <x v="3"/>
  </r>
  <r>
    <n v="200192"/>
    <s v="ESC. TEC. Nº 06 FERNANDO FADER DE 12"/>
    <n v="6"/>
    <s v="12"/>
    <x v="3"/>
    <d v="2022-11-25T00:00:00"/>
    <x v="3"/>
  </r>
  <r>
    <n v="200220"/>
    <s v="JIN A DE 12 (ESC. PRIM. Nº 04 DE 12)"/>
    <n v="5"/>
    <s v="12"/>
    <x v="3"/>
    <d v="2022-11-25T00:00:00"/>
    <x v="3"/>
  </r>
  <r>
    <n v="200281"/>
    <s v="MONSEÑOR GUSTAVO FRANCESCHI"/>
    <n v="17"/>
    <s v="14"/>
    <x v="4"/>
    <d v="2022-11-25T00:00:00"/>
    <x v="2"/>
  </r>
  <r>
    <n v="200294"/>
    <s v="JIN B EL JARDIN DEL ABASTO DE 02 (Nº8)"/>
    <n v="24"/>
    <s v="2"/>
    <x v="5"/>
    <d v="2022-11-25T00:00:00"/>
    <x v="1"/>
  </r>
  <r>
    <n v="200298"/>
    <s v="PROVINCIA DE FORMOSA"/>
    <n v="19"/>
    <s v="5"/>
    <x v="4"/>
    <d v="2022-11-25T00:00:00"/>
    <x v="2"/>
  </r>
  <r>
    <n v="200461"/>
    <s v="CORONEL BRANDSEN"/>
    <n v="4"/>
    <s v="10"/>
    <x v="4"/>
    <d v="2022-11-25T00:00:00"/>
    <x v="2"/>
  </r>
  <r>
    <n v="200472"/>
    <s v="ESTADO PLURINACIONAL DE BOLIVIA"/>
    <n v="1"/>
    <s v="5"/>
    <x v="4"/>
    <d v="2022-11-25T00:00:00"/>
    <x v="2"/>
  </r>
  <r>
    <n v="200505"/>
    <s v="ESCUELA PARA NIÑOS,NIÑAS,JOVENES Y ADULTOS CON DISCAPACIDAD MENTAL Y FORMACION INTEGRAL Nº 09 DR.LUIS R MAC KAY DE 06"/>
    <n v="9"/>
    <s v="6"/>
    <x v="6"/>
    <d v="2022-11-25T00:00:00"/>
    <x v="1"/>
  </r>
  <r>
    <n v="200536"/>
    <s v="ENS Nº 03 BERNARDINO RIVADAVIA DE 04"/>
    <n v="3"/>
    <s v="4"/>
    <x v="7"/>
    <d v="2022-11-25T00:00:00"/>
    <x v="1"/>
  </r>
  <r>
    <n v="200621"/>
    <s v="JII Nº 02 ANTONIO ABERASTAIN DE 05"/>
    <n v="2"/>
    <s v="5"/>
    <x v="2"/>
    <d v="2022-11-25T00:00:00"/>
    <x v="2"/>
  </r>
  <r>
    <n v="200644"/>
    <s v="PRESIDENTE MANUEL QUINTANA"/>
    <n v="10"/>
    <s v="1"/>
    <x v="5"/>
    <d v="2022-11-25T00:00:00"/>
    <x v="1"/>
  </r>
  <r>
    <n v="200680"/>
    <s v="ESC. DE COM. Nº 33 MAIPU DE 18"/>
    <n v="33"/>
    <s v="18"/>
    <x v="8"/>
    <d v="2022-11-25T00:00:00"/>
    <x v="4"/>
  </r>
  <r>
    <n v="200706"/>
    <s v="JIN A DE 15 (ESC. PRIM. Nº2 DE 15)"/>
    <n v="2"/>
    <s v="15"/>
    <x v="9"/>
    <d v="2022-11-25T00:00:00"/>
    <x v="3"/>
  </r>
  <r>
    <n v="200707"/>
    <s v="JUANA MANUELA GORRITI"/>
    <n v="2"/>
    <s v="15"/>
    <x v="9"/>
    <d v="2022-11-25T00:00:00"/>
    <x v="3"/>
  </r>
  <r>
    <n v="200731"/>
    <s v="DR.JOSE MARIA BUSTILLO"/>
    <n v="23"/>
    <s v="9"/>
    <x v="10"/>
    <d v="2022-11-25T00:00:00"/>
    <x v="5"/>
  </r>
  <r>
    <n v="200805"/>
    <s v="JUANA MANSO"/>
    <n v="3"/>
    <s v="9"/>
    <x v="4"/>
    <d v="2022-11-25T00:00:00"/>
    <x v="2"/>
  </r>
  <r>
    <n v="200840"/>
    <s v="ESC.TEC.Nº25 TTE 1ºDE ART.FRAY LUIS BELTRAN DE06"/>
    <n v="25"/>
    <s v="6"/>
    <x v="6"/>
    <d v="2022-11-25T00:00:00"/>
    <x v="1"/>
  </r>
  <r>
    <n v="200950"/>
    <s v="ESC. DE COM. Nº 31 NACIONES UNIDAS DE 09"/>
    <n v="31"/>
    <s v="9"/>
    <x v="10"/>
    <d v="2022-11-25T00:00:00"/>
    <x v="5"/>
  </r>
  <r>
    <n v="201009"/>
    <s v="PROVINCIA DEL CHUBUT"/>
    <n v="19"/>
    <s v="9"/>
    <x v="10"/>
    <d v="2022-11-25T00:00:00"/>
    <x v="5"/>
  </r>
  <r>
    <n v="201152"/>
    <s v="PRESIDENTE ROCA"/>
    <n v="7"/>
    <s v="1"/>
    <x v="11"/>
    <d v="2022-11-25T00:00:00"/>
    <x v="1"/>
  </r>
  <r>
    <n v="201193"/>
    <s v="EI Nº 04 HTAL. DE AGUDOS PARMENIO PIÑERO DE 11"/>
    <n v="4"/>
    <s v="11"/>
    <x v="3"/>
    <d v="2022-11-25T00:00:00"/>
    <x v="3"/>
  </r>
  <r>
    <n v="201198"/>
    <s v="ESC. DE EDUC. MEDIA Nº 01 JULIO CORTAZAR DE 12"/>
    <n v="1"/>
    <s v="12"/>
    <x v="3"/>
    <d v="2022-11-25T00:00:00"/>
    <x v="3"/>
  </r>
  <r>
    <n v="201212"/>
    <s v="REMEDIOS DE E.DE SAN MARTIN"/>
    <n v="22"/>
    <s v="10"/>
    <x v="4"/>
    <d v="2022-11-25T00:00:00"/>
    <x v="2"/>
  </r>
  <r>
    <n v="201228"/>
    <s v="COLEGIO Nº 09 JUSTO JOSE DE URQUIZA DE 12"/>
    <n v="9"/>
    <s v="12"/>
    <x v="3"/>
    <d v="2022-11-25T00:00:00"/>
    <x v="3"/>
  </r>
  <r>
    <n v="201255"/>
    <s v="TOMAS MANUEL DE ANCHORENA"/>
    <n v="23"/>
    <s v="2"/>
    <x v="5"/>
    <d v="2022-11-25T00:00:00"/>
    <x v="1"/>
  </r>
  <r>
    <n v="201320"/>
    <s v="FRANCISCO J. E. DE SANTA CRUZ Y ESPEJO"/>
    <n v="16"/>
    <s v="11"/>
    <x v="12"/>
    <d v="2022-11-25T00:00:00"/>
    <x v="3"/>
  </r>
  <r>
    <n v="201387"/>
    <s v="ESCUELA INTEGRAL INTERDISCIPLINARIA Nº 09 DE 09"/>
    <n v="9"/>
    <s v="9"/>
    <x v="4"/>
    <d v="2022-11-25T00:00:00"/>
    <x v="2"/>
  </r>
  <r>
    <n v="201399"/>
    <s v="TOMASA DE LA QUINTANA DE ESCALADA"/>
    <n v="1"/>
    <s v="7"/>
    <x v="10"/>
    <d v="2022-11-25T00:00:00"/>
    <x v="5"/>
  </r>
  <r>
    <n v="201601"/>
    <s v="JIN C DE 10 (ESC. PRIM. Nº 19 DE 10)"/>
    <n v="16"/>
    <s v="10"/>
    <x v="13"/>
    <d v="2022-11-25T00:00:00"/>
    <x v="2"/>
  </r>
  <r>
    <n v="201637"/>
    <s v="DELFINA MITRE DE VEDIA"/>
    <n v="26"/>
    <s v="14"/>
    <x v="14"/>
    <d v="2022-11-25T00:00:00"/>
    <x v="0"/>
  </r>
  <r>
    <n v="201671"/>
    <s v="ESC. DE EDUC. MEDIA Nº 07 ESC. DE LA RIBERA DE 04"/>
    <n v="7"/>
    <s v="4"/>
    <x v="2"/>
    <d v="2022-11-25T00:00:00"/>
    <x v="2"/>
  </r>
  <r>
    <n v="201713"/>
    <s v="DR. ARTURO MATEO BAS"/>
    <n v="8"/>
    <s v="2"/>
    <x v="5"/>
    <d v="2022-11-25T00:00:00"/>
    <x v="1"/>
  </r>
  <r>
    <n v="201839"/>
    <s v="DEAN DIEGO ESTANISLADO DE ZAVALETA"/>
    <n v="10"/>
    <s v="5"/>
    <x v="4"/>
    <d v="2022-11-25T00:00:00"/>
    <x v="2"/>
  </r>
  <r>
    <n v="202403"/>
    <s v="JARDIN MATERNAL Nº 06 JARDIN DEL PALACIO DE 01"/>
    <n v="6"/>
    <s v="1"/>
    <x v="15"/>
    <d v="2022-11-25T00:00:00"/>
    <x v="0"/>
  </r>
  <r>
    <n v="202508"/>
    <s v="JARDIN MATERNAL Nº 07 DE 10"/>
    <n v="7"/>
    <s v="10"/>
    <x v="4"/>
    <d v="2022-11-25T00:00:00"/>
    <x v="2"/>
  </r>
  <r>
    <n v="203066"/>
    <s v="JII Nº 11 DE 6"/>
    <n v="11"/>
    <s v="6"/>
    <x v="5"/>
    <d v="2022-11-25T00:00:00"/>
    <x v="1"/>
  </r>
  <r>
    <n v="203130"/>
    <s v="JII Nº 13 DE 01"/>
    <n v="13"/>
    <s v="1"/>
    <x v="16"/>
    <d v="2022-11-25T00:00:00"/>
    <x v="1"/>
  </r>
  <r>
    <n v="200079"/>
    <s v="COLEGIO Nº 13 CNEL.DE MARINA TOMAS ESPORA DE 18"/>
    <n v="13"/>
    <s v="18"/>
    <x v="11"/>
    <d v="2022-11-24T00:00:00"/>
    <x v="1"/>
  </r>
  <r>
    <n v="200120"/>
    <s v="GENERAL JOSE SAN MARTIN"/>
    <n v="13"/>
    <s v="1"/>
    <x v="17"/>
    <d v="2022-11-24T00:00:00"/>
    <x v="1"/>
  </r>
  <r>
    <n v="200128"/>
    <s v="PROVINCIA DE CORDOBA"/>
    <n v="4"/>
    <s v="9"/>
    <x v="18"/>
    <d v="2022-11-24T00:00:00"/>
    <x v="5"/>
  </r>
  <r>
    <n v="200181"/>
    <s v="ALTE MANUEL BLANCO ENCALADA"/>
    <n v="8"/>
    <s v="17"/>
    <x v="19"/>
    <d v="2022-11-24T00:00:00"/>
    <x v="0"/>
  </r>
  <r>
    <n v="200219"/>
    <s v="JORGE NEWBERY"/>
    <n v="7"/>
    <s v="12"/>
    <x v="20"/>
    <d v="2022-11-24T00:00:00"/>
    <x v="0"/>
  </r>
  <r>
    <n v="200297"/>
    <s v="CARLOS N. VERGARA"/>
    <n v="8"/>
    <s v="5"/>
    <x v="21"/>
    <d v="2022-11-24T00:00:00"/>
    <x v="2"/>
  </r>
  <r>
    <n v="200345"/>
    <s v="ESC. PARA NIÑOS,NIÑAS, JOVENES Y ADULTOS CON DISCAPACIDAD MENTAL Y FORMACIÓN INTEGRAL Nº 1 ALFONSINA STORNI DE 08"/>
    <n v="1"/>
    <s v="8"/>
    <x v="22"/>
    <d v="2022-11-24T00:00:00"/>
    <x v="3"/>
  </r>
  <r>
    <n v="200439"/>
    <s v="JII Nº 01 JOSE FRANCISCO DE SAN MARTIN DE 06"/>
    <n v="1"/>
    <s v="6"/>
    <x v="6"/>
    <d v="2022-11-24T00:00:00"/>
    <x v="1"/>
  </r>
  <r>
    <n v="200447"/>
    <s v="GABRIELA MISTRAL"/>
    <n v="5"/>
    <s v="16"/>
    <x v="20"/>
    <d v="2022-11-24T00:00:00"/>
    <x v="0"/>
  </r>
  <r>
    <n v="200487"/>
    <s v="ESC.DE COM.Nº21 CAP.DE NAVIO HIPOLITO BOUCHARD DE11"/>
    <n v="21"/>
    <s v="11"/>
    <x v="23"/>
    <d v="2022-11-24T00:00:00"/>
    <x v="3"/>
  </r>
  <r>
    <n v="200592"/>
    <s v="CASTO MUNITA"/>
    <n v="1"/>
    <s v="10"/>
    <x v="21"/>
    <d v="2022-11-24T00:00:00"/>
    <x v="2"/>
  </r>
  <r>
    <n v="200611"/>
    <s v="LICEO Nº 05 P. GUAGLIANOME DE 11"/>
    <n v="5"/>
    <s v="11"/>
    <x v="23"/>
    <d v="2022-11-24T00:00:00"/>
    <x v="3"/>
  </r>
  <r>
    <n v="200617"/>
    <s v="JIN B DE 05 (ESC. PRIM. Nº 06 DE 05)"/>
    <n v="4"/>
    <s v="5"/>
    <x v="17"/>
    <d v="2022-11-24T00:00:00"/>
    <x v="1"/>
  </r>
  <r>
    <n v="200618"/>
    <s v="SAN JUAN BOSCO"/>
    <n v="8"/>
    <s v="16"/>
    <x v="20"/>
    <d v="2022-11-24T00:00:00"/>
    <x v="0"/>
  </r>
  <r>
    <n v="200710"/>
    <s v="GENERAL LAS HERAS"/>
    <n v="12"/>
    <s v="1"/>
    <x v="24"/>
    <d v="2022-11-24T00:00:00"/>
    <x v="5"/>
  </r>
  <r>
    <n v="200714"/>
    <s v="ADOLFO VAN GELDEREN"/>
    <n v="26"/>
    <s v="1"/>
    <x v="24"/>
    <d v="2022-11-24T00:00:00"/>
    <x v="5"/>
  </r>
  <r>
    <n v="200717"/>
    <s v="ENS Nº 06 VICENTE LOPEZ Y PLANES DE 02"/>
    <n v="6"/>
    <s v="2"/>
    <x v="18"/>
    <d v="2022-11-24T00:00:00"/>
    <x v="5"/>
  </r>
  <r>
    <n v="200760"/>
    <s v="MARIANO SANCHEZ DE LORIA"/>
    <n v="20"/>
    <s v="18"/>
    <x v="11"/>
    <d v="2022-11-24T00:00:00"/>
    <x v="1"/>
  </r>
  <r>
    <n v="200762"/>
    <s v="PROVINCIA DE SANTA CRUZ"/>
    <n v="22"/>
    <s v="18"/>
    <x v="11"/>
    <d v="2022-11-24T00:00:00"/>
    <x v="1"/>
  </r>
  <r>
    <n v="200780"/>
    <s v="MARIA SKLODOWSKA DE CURIE"/>
    <n v="21"/>
    <s v="11"/>
    <x v="25"/>
    <d v="2022-11-24T00:00:00"/>
    <x v="1"/>
  </r>
  <r>
    <n v="200809"/>
    <s v="MANUELA PEDRAZA"/>
    <n v="11"/>
    <s v="9"/>
    <x v="18"/>
    <d v="2022-11-24T00:00:00"/>
    <x v="5"/>
  </r>
  <r>
    <n v="200859"/>
    <s v="ESC. DE COM. Nº 11 DR JOSE PERALTA DE 17"/>
    <n v="11"/>
    <s v="17"/>
    <x v="19"/>
    <d v="2022-11-24T00:00:00"/>
    <x v="0"/>
  </r>
  <r>
    <n v="200893"/>
    <s v="PROV. DE TIERRA DEL FUEGO, ANTARTIDA E IS. DEL ATLANT. SUR"/>
    <n v="18"/>
    <s v="17"/>
    <x v="20"/>
    <d v="2022-11-24T00:00:00"/>
    <x v="0"/>
  </r>
  <r>
    <n v="200903"/>
    <s v="ESC. TEC. Nº 24 DEFENSA DE BUENOS AIRES DE 17"/>
    <n v="24"/>
    <s v="17"/>
    <x v="19"/>
    <d v="2022-11-24T00:00:00"/>
    <x v="0"/>
  </r>
  <r>
    <n v="200930"/>
    <s v="ESC. DE COM. Nº 32 JOSE LEON SUAREZ DE 13"/>
    <n v="32"/>
    <s v="13"/>
    <x v="11"/>
    <d v="2022-11-24T00:00:00"/>
    <x v="1"/>
  </r>
  <r>
    <n v="200939"/>
    <s v="ESC. TEC. Nº 16 ESPANA DE 17"/>
    <n v="16"/>
    <s v="17"/>
    <x v="19"/>
    <d v="2022-11-24T00:00:00"/>
    <x v="0"/>
  </r>
  <r>
    <n v="200985"/>
    <s v="COLEGIO Nº 12 RECONQUISTA DE 15"/>
    <n v="12"/>
    <s v="15"/>
    <x v="26"/>
    <d v="2022-11-24T00:00:00"/>
    <x v="3"/>
  </r>
  <r>
    <n v="200987"/>
    <s v="NACIONES UNIDAS"/>
    <n v="19"/>
    <s v="15"/>
    <x v="27"/>
    <d v="2022-11-24T00:00:00"/>
    <x v="3"/>
  </r>
  <r>
    <n v="201000"/>
    <s v="GRANADEROS DE SAN MARTIN"/>
    <n v="30"/>
    <s v="9"/>
    <x v="24"/>
    <d v="2022-11-24T00:00:00"/>
    <x v="5"/>
  </r>
  <r>
    <n v="201001"/>
    <s v="JIC Nº02 GRANADEROS DE SAN MARTIN DE 09"/>
    <n v="2"/>
    <s v="9"/>
    <x v="24"/>
    <d v="2022-11-24T00:00:00"/>
    <x v="5"/>
  </r>
  <r>
    <n v="201005"/>
    <s v="PROVINCIA DE LA PAMPA"/>
    <n v="4"/>
    <s v="12"/>
    <x v="19"/>
    <d v="2022-11-24T00:00:00"/>
    <x v="0"/>
  </r>
  <r>
    <n v="201008"/>
    <s v="CASILDA IGARZABAL DE RODRIGUEZ PEÑA"/>
    <n v="17"/>
    <s v="12"/>
    <x v="20"/>
    <d v="2022-11-24T00:00:00"/>
    <x v="0"/>
  </r>
  <r>
    <n v="201079"/>
    <s v="ESC. TEC. Nº 18 JOSE ANTONIO ALVAREZ CONDARCO DE 11"/>
    <n v="18"/>
    <s v="11"/>
    <x v="9"/>
    <d v="2022-11-24T00:00:00"/>
    <x v="3"/>
  </r>
  <r>
    <n v="201080"/>
    <s v="RAUL SCALABRINI ORTIZ"/>
    <n v="13"/>
    <s v="9"/>
    <x v="28"/>
    <d v="2022-11-24T00:00:00"/>
    <x v="2"/>
  </r>
  <r>
    <n v="201083"/>
    <s v="ESC. PARA NIÑOS Y NIÑAS CON DISCAPACIDAD MENTAL Nº 25 MACACHA GUEMES DE 09"/>
    <n v="25"/>
    <s v="9"/>
    <x v="18"/>
    <d v="2022-11-24T00:00:00"/>
    <x v="5"/>
  </r>
  <r>
    <n v="201105"/>
    <s v="DR. CARLOS VAZ FERREIRA"/>
    <n v="6"/>
    <s v="11"/>
    <x v="23"/>
    <d v="2022-11-24T00:00:00"/>
    <x v="3"/>
  </r>
  <r>
    <n v="201178"/>
    <s v="MARCOS PAZ"/>
    <n v="25"/>
    <s v="5"/>
    <x v="21"/>
    <d v="2022-11-24T00:00:00"/>
    <x v="2"/>
  </r>
  <r>
    <n v="201192"/>
    <s v="BENJAMIN ZORRILLA"/>
    <n v="4"/>
    <s v="11"/>
    <x v="23"/>
    <d v="2022-11-24T00:00:00"/>
    <x v="3"/>
  </r>
  <r>
    <n v="201250"/>
    <s v="ESC. DE COM. Nº 09 JOSE INGENIEROS DE 11"/>
    <n v="9"/>
    <s v="11"/>
    <x v="23"/>
    <d v="2022-11-24T00:00:00"/>
    <x v="3"/>
  </r>
  <r>
    <n v="201261"/>
    <s v="PRESIDENTE MITRE"/>
    <n v="16"/>
    <s v="2"/>
    <x v="29"/>
    <d v="2022-11-24T00:00:00"/>
    <x v="1"/>
  </r>
  <r>
    <n v="201278"/>
    <s v="JIN E DE 10 (ESC. PRIM. Nº21 DE 10)"/>
    <n v="13"/>
    <s v="10"/>
    <x v="26"/>
    <d v="2022-11-24T00:00:00"/>
    <x v="3"/>
  </r>
  <r>
    <n v="201321"/>
    <s v="GRAL. MANUEL SAVIO"/>
    <n v="23"/>
    <s v="11"/>
    <x v="23"/>
    <d v="2022-11-24T00:00:00"/>
    <x v="3"/>
  </r>
  <r>
    <n v="201329"/>
    <s v="INST. SUP. DEL PROF. DE ED. INICIAL SARA CH.DE ECCLESTON DE9"/>
    <n v="86"/>
    <s v="9"/>
    <x v="24"/>
    <d v="2022-11-24T00:00:00"/>
    <x v="5"/>
  </r>
  <r>
    <n v="201343"/>
    <s v="INGENIERO OCTAVIO SERGIO PICO"/>
    <n v="10"/>
    <s v="11"/>
    <x v="23"/>
    <d v="2022-11-24T00:00:00"/>
    <x v="3"/>
  </r>
  <r>
    <n v="201498"/>
    <s v="JUAN ENRIQUE PESTALOZZI"/>
    <n v="18"/>
    <s v="5"/>
    <x v="28"/>
    <d v="2022-11-24T00:00:00"/>
    <x v="2"/>
  </r>
  <r>
    <n v="201652"/>
    <s v="PEDRO MEDRANO"/>
    <n v="20"/>
    <s v="17"/>
    <x v="20"/>
    <d v="2022-11-24T00:00:00"/>
    <x v="0"/>
  </r>
  <r>
    <n v="201662"/>
    <s v="ANTONIO ALICE"/>
    <n v="20"/>
    <s v="11"/>
    <x v="25"/>
    <d v="2022-11-24T00:00:00"/>
    <x v="1"/>
  </r>
  <r>
    <n v="201686"/>
    <s v="REPUBLICA ORIENTAL DEL URUGUAY"/>
    <n v="15"/>
    <s v="11"/>
    <x v="23"/>
    <d v="2022-11-24T00:00:00"/>
    <x v="3"/>
  </r>
  <r>
    <n v="201693"/>
    <s v="ENS Nº 11 DR. RICARDO LEVENE DE 06"/>
    <n v="11"/>
    <s v="6"/>
    <x v="30"/>
    <d v="2022-11-24T00:00:00"/>
    <x v="2"/>
  </r>
  <r>
    <n v="201698"/>
    <s v="TOMAS GUIDO"/>
    <n v="6"/>
    <s v="5"/>
    <x v="17"/>
    <d v="2022-11-24T00:00:00"/>
    <x v="1"/>
  </r>
  <r>
    <n v="201778"/>
    <s v="ENS Nº 08 PTE. JULIO ARGENTINO ROCA DE 06"/>
    <n v="8"/>
    <s v="6"/>
    <x v="6"/>
    <d v="2022-11-24T00:00:00"/>
    <x v="1"/>
  </r>
  <r>
    <n v="201946"/>
    <s v="ESCUELA DE MUSICA Nº 7 DE 11"/>
    <n v="7"/>
    <s v="11"/>
    <x v="9"/>
    <d v="2022-11-24T00:00:00"/>
    <x v="3"/>
  </r>
  <r>
    <n v="202270"/>
    <s v="EI Nº 06 DE 19"/>
    <n v="6"/>
    <s v="19"/>
    <x v="22"/>
    <d v="2022-11-24T00:00:00"/>
    <x v="3"/>
  </r>
  <r>
    <n v="202816"/>
    <s v="ESCUELA INFANTIL Nº 06 NARANJO EN FLOR DE 15"/>
    <n v="6"/>
    <s v="15"/>
    <x v="9"/>
    <d v="2022-11-24T00:00:00"/>
    <x v="3"/>
  </r>
  <r>
    <n v="202953"/>
    <s v="EI Nº 05 DE 02"/>
    <n v="5"/>
    <s v="2"/>
    <x v="29"/>
    <d v="2022-11-24T00:00:00"/>
    <x v="1"/>
  </r>
  <r>
    <n v="202955"/>
    <s v="JIC Nº 09 DE 01"/>
    <n v="9"/>
    <s v="1"/>
    <x v="24"/>
    <d v="2022-11-24T00:00:00"/>
    <x v="5"/>
  </r>
  <r>
    <n v="200002"/>
    <s v="CARLOS R. VIGNALE"/>
    <n v="2"/>
    <s v="4"/>
    <x v="31"/>
    <d v="2022-11-23T00:00:00"/>
    <x v="2"/>
  </r>
  <r>
    <n v="200041"/>
    <s v="PROVINCIA DE CORRIENTES"/>
    <n v="5"/>
    <s v="19"/>
    <x v="31"/>
    <d v="2022-11-23T00:00:00"/>
    <x v="2"/>
  </r>
  <r>
    <n v="200043"/>
    <s v="JUAN ANDRES DE LA PEÑA"/>
    <n v="10"/>
    <s v="19"/>
    <x v="31"/>
    <d v="2022-11-23T00:00:00"/>
    <x v="2"/>
  </r>
  <r>
    <n v="200084"/>
    <s v="JIC Nº 01 REPUBLICA ARGENTINA DE 18"/>
    <n v="1"/>
    <s v="18"/>
    <x v="32"/>
    <d v="2022-11-23T00:00:00"/>
    <x v="4"/>
  </r>
  <r>
    <n v="200090"/>
    <s v="JOSE MARTI"/>
    <n v="19"/>
    <s v="19"/>
    <x v="33"/>
    <d v="2022-11-23T00:00:00"/>
    <x v="0"/>
  </r>
  <r>
    <n v="200136"/>
    <s v="MARTIN DEL BARCO CENTENERA"/>
    <n v="14"/>
    <s v="10"/>
    <x v="27"/>
    <d v="2022-11-23T00:00:00"/>
    <x v="3"/>
  </r>
  <r>
    <n v="200193"/>
    <s v="SATURNINO SEGUROLA"/>
    <n v="23"/>
    <s v="12"/>
    <x v="34"/>
    <d v="2022-11-23T00:00:00"/>
    <x v="4"/>
  </r>
  <r>
    <n v="200230"/>
    <s v="FELIX DE AZARA"/>
    <n v="22"/>
    <s v="15"/>
    <x v="35"/>
    <d v="2022-11-23T00:00:00"/>
    <x v="3"/>
  </r>
  <r>
    <n v="200237"/>
    <s v="REPUBLICA DE TURQUIA"/>
    <n v="25"/>
    <s v="10"/>
    <x v="36"/>
    <d v="2022-11-23T00:00:00"/>
    <x v="3"/>
  </r>
  <r>
    <n v="200311"/>
    <s v="MARIA SANCHEZ DE THOMPSON"/>
    <n v="3"/>
    <s v="3"/>
    <x v="17"/>
    <d v="2022-11-23T00:00:00"/>
    <x v="1"/>
  </r>
  <r>
    <n v="200324"/>
    <s v="JORGE ANGEL BOERO"/>
    <n v="8"/>
    <s v="15"/>
    <x v="36"/>
    <d v="2022-11-23T00:00:00"/>
    <x v="3"/>
  </r>
  <r>
    <n v="200325"/>
    <s v="DOMINGUITO"/>
    <n v="9"/>
    <s v="15"/>
    <x v="36"/>
    <d v="2022-11-23T00:00:00"/>
    <x v="3"/>
  </r>
  <r>
    <n v="200341"/>
    <s v="IRLANDA"/>
    <n v="9"/>
    <s v="16"/>
    <x v="36"/>
    <d v="2022-11-23T00:00:00"/>
    <x v="3"/>
  </r>
  <r>
    <n v="200401"/>
    <s v="LICEO Nº 09 SANTIAGO DERQUI DE 10"/>
    <n v="9"/>
    <s v="10"/>
    <x v="28"/>
    <d v="2022-11-23T00:00:00"/>
    <x v="2"/>
  </r>
  <r>
    <n v="200405"/>
    <s v="ESCUELA INTEGRAL INTERDISCIPLINARIA Nº 02 DE 02"/>
    <n v="2"/>
    <s v="2"/>
    <x v="18"/>
    <d v="2022-11-23T00:00:00"/>
    <x v="5"/>
  </r>
  <r>
    <n v="200462"/>
    <s v="PREFECTURA NAVAL ARGENTINA"/>
    <n v="13"/>
    <s v="17"/>
    <x v="8"/>
    <d v="2022-11-23T00:00:00"/>
    <x v="4"/>
  </r>
  <r>
    <n v="200491"/>
    <s v="MAESTRO JORGE LUIS CHINETTI"/>
    <n v="15"/>
    <s v="6"/>
    <x v="37"/>
    <d v="2022-11-23T00:00:00"/>
    <x v="1"/>
  </r>
  <r>
    <n v="200533"/>
    <s v="JOSE HERNANDEZ"/>
    <n v="18"/>
    <s v="10"/>
    <x v="36"/>
    <d v="2022-11-23T00:00:00"/>
    <x v="3"/>
  </r>
  <r>
    <n v="200599"/>
    <s v="EJERCITO ARGENTINO"/>
    <n v="24"/>
    <s v="16"/>
    <x v="36"/>
    <d v="2022-11-23T00:00:00"/>
    <x v="3"/>
  </r>
  <r>
    <n v="200628"/>
    <s v="COLEGIO Nº 01 BERNARDINO RIVADAVIA DE  03"/>
    <n v="1"/>
    <s v="3"/>
    <x v="38"/>
    <d v="2022-11-23T00:00:00"/>
    <x v="1"/>
  </r>
  <r>
    <n v="200629"/>
    <s v="AGUSTIN ALVAREZ"/>
    <n v="5"/>
    <s v="3"/>
    <x v="38"/>
    <d v="2022-11-23T00:00:00"/>
    <x v="1"/>
  </r>
  <r>
    <n v="200662"/>
    <s v="MONTE CASTRO"/>
    <n v="3"/>
    <s v="18"/>
    <x v="32"/>
    <d v="2022-11-23T00:00:00"/>
    <x v="4"/>
  </r>
  <r>
    <n v="200695"/>
    <s v="JIN A LA CALESITA DE DON JOSE DE 18"/>
    <n v="3"/>
    <s v="18"/>
    <x v="32"/>
    <d v="2022-11-23T00:00:00"/>
    <x v="4"/>
  </r>
  <r>
    <n v="200701"/>
    <s v="EVARISTO CARRIEGO"/>
    <n v="15"/>
    <s v="19"/>
    <x v="33"/>
    <d v="2022-11-23T00:00:00"/>
    <x v="0"/>
  </r>
  <r>
    <n v="200743"/>
    <s v="URSULA LLAMES DE LAPUENTE"/>
    <n v="5"/>
    <s v="2"/>
    <x v="18"/>
    <d v="2022-11-23T00:00:00"/>
    <x v="5"/>
  </r>
  <r>
    <n v="200761"/>
    <s v="MAIPU"/>
    <n v="24"/>
    <s v="18"/>
    <x v="8"/>
    <d v="2022-11-23T00:00:00"/>
    <x v="4"/>
  </r>
  <r>
    <n v="200772"/>
    <s v="JUAN DE GARAY"/>
    <n v="7"/>
    <s v="5"/>
    <x v="28"/>
    <d v="2022-11-23T00:00:00"/>
    <x v="2"/>
  </r>
  <r>
    <n v="200791"/>
    <s v="BANDERA ARGENTINA"/>
    <n v="25"/>
    <s v="1"/>
    <x v="39"/>
    <d v="2022-11-23T00:00:00"/>
    <x v="1"/>
  </r>
  <r>
    <n v="200799"/>
    <s v="GRAN MARISCAL DEL PERU RAMON CASTILLA"/>
    <n v="12"/>
    <s v="9"/>
    <x v="28"/>
    <d v="2022-11-23T00:00:00"/>
    <x v="2"/>
  </r>
  <r>
    <n v="200879"/>
    <s v="JIN D DE 07 (ESC.PRIM Nº 23)"/>
    <n v="21"/>
    <s v="7"/>
    <x v="40"/>
    <d v="2022-11-23T00:00:00"/>
    <x v="3"/>
  </r>
  <r>
    <n v="200896"/>
    <s v="DR LUIS PASTEUR"/>
    <n v="6"/>
    <s v="16"/>
    <x v="36"/>
    <d v="2022-11-23T00:00:00"/>
    <x v="3"/>
  </r>
  <r>
    <n v="200984"/>
    <s v="DR TEODORO SANCHEZ DE BUSTAMANTE"/>
    <n v="19"/>
    <s v="16"/>
    <x v="36"/>
    <d v="2022-11-23T00:00:00"/>
    <x v="3"/>
  </r>
  <r>
    <n v="200993"/>
    <s v="ESC. PARA NIÑOS,NIÑAS, JOVENES Y ADULTOS CON DISCAPACIDAD MENTAL Y FORMACIÓN INTEGRAL Nº 21 ROSARIO VERA PEÑALOZA DE 16"/>
    <n v="21"/>
    <s v="16"/>
    <x v="36"/>
    <d v="2022-11-23T00:00:00"/>
    <x v="3"/>
  </r>
  <r>
    <n v="200997"/>
    <s v="ENS Nº 07 JOSE MARIA TORRES DE 02"/>
    <n v="7"/>
    <s v="2"/>
    <x v="40"/>
    <d v="2022-11-23T00:00:00"/>
    <x v="3"/>
  </r>
  <r>
    <n v="201024"/>
    <s v="JII Nº 02 MERCEDITAS DE 10"/>
    <n v="2"/>
    <s v="10"/>
    <x v="36"/>
    <d v="2022-11-23T00:00:00"/>
    <x v="3"/>
  </r>
  <r>
    <n v="201047"/>
    <s v="ESPANA"/>
    <n v="12"/>
    <s v="15"/>
    <x v="41"/>
    <d v="2022-11-23T00:00:00"/>
    <x v="3"/>
  </r>
  <r>
    <n v="201081"/>
    <s v="CAP. GRAL. BERNARDO O'HIGGINS"/>
    <n v="15"/>
    <s v="9"/>
    <x v="28"/>
    <d v="2022-11-23T00:00:00"/>
    <x v="2"/>
  </r>
  <r>
    <n v="201094"/>
    <s v="JORGE NEWBERY"/>
    <n v="18"/>
    <s v="21"/>
    <x v="33"/>
    <d v="2022-11-23T00:00:00"/>
    <x v="0"/>
  </r>
  <r>
    <n v="201169"/>
    <s v="ESC. TEC. Nº 17 BRIG.GRAL CORNELIO SAAVEDRA DE 13"/>
    <n v="17"/>
    <s v="13"/>
    <x v="42"/>
    <d v="2022-11-23T00:00:00"/>
    <x v="1"/>
  </r>
  <r>
    <n v="201170"/>
    <s v="ESC. TEC. Nº 23 CASAL CALVINO DE 13"/>
    <n v="23"/>
    <s v="13"/>
    <x v="42"/>
    <d v="2022-11-23T00:00:00"/>
    <x v="1"/>
  </r>
  <r>
    <n v="201172"/>
    <s v="ROMA"/>
    <n v="19"/>
    <s v="20"/>
    <x v="43"/>
    <d v="2022-11-23T00:00:00"/>
    <x v="1"/>
  </r>
  <r>
    <n v="201208"/>
    <s v="VICEALMIRANTE VICENTE E. MONTES"/>
    <n v="20"/>
    <s v="10"/>
    <x v="13"/>
    <d v="2022-11-23T00:00:00"/>
    <x v="2"/>
  </r>
  <r>
    <n v="201240"/>
    <s v="EUSTAQUIO CARDENAS"/>
    <n v="16"/>
    <s v="3"/>
    <x v="38"/>
    <d v="2022-11-23T00:00:00"/>
    <x v="1"/>
  </r>
  <r>
    <n v="201291"/>
    <s v="DR. RAMON J. CARCANO"/>
    <n v="10"/>
    <s v="15"/>
    <x v="36"/>
    <d v="2022-11-23T00:00:00"/>
    <x v="3"/>
  </r>
  <r>
    <n v="201312"/>
    <s v="RICARDO MONNER SANS"/>
    <n v="13"/>
    <s v="10"/>
    <x v="36"/>
    <d v="2022-11-23T00:00:00"/>
    <x v="3"/>
  </r>
  <r>
    <n v="201318"/>
    <s v="ESC. DE JARDINERIA CRISTOBAL M. HICKEN DE 09"/>
    <m/>
    <s v="9"/>
    <x v="18"/>
    <d v="2022-11-23T00:00:00"/>
    <x v="5"/>
  </r>
  <r>
    <n v="201336"/>
    <s v="ESC. DE EDUC. MEDIA Nº 02 RUMANIA DE 17"/>
    <n v="2"/>
    <s v="17"/>
    <x v="8"/>
    <d v="2022-11-23T00:00:00"/>
    <x v="4"/>
  </r>
  <r>
    <n v="201422"/>
    <s v="ESC. DE COM. Nº 25 SANTIAGO DE LINIERS DE 02"/>
    <n v="25"/>
    <s v="2"/>
    <x v="40"/>
    <d v="2022-11-23T00:00:00"/>
    <x v="3"/>
  </r>
  <r>
    <n v="201471"/>
    <s v="JIN A DE 02 (ESC. PRIM. Nº9 DE 2)"/>
    <n v="4"/>
    <s v="2"/>
    <x v="18"/>
    <d v="2022-11-23T00:00:00"/>
    <x v="5"/>
  </r>
  <r>
    <n v="201532"/>
    <s v="PROVINCIA DE LA RIOJA"/>
    <n v="18"/>
    <s v="4"/>
    <x v="44"/>
    <d v="2022-11-23T00:00:00"/>
    <x v="2"/>
  </r>
  <r>
    <n v="201546"/>
    <s v="AMADEO JACQUES"/>
    <n v="4"/>
    <s v="2"/>
    <x v="18"/>
    <d v="2022-11-23T00:00:00"/>
    <x v="5"/>
  </r>
  <r>
    <n v="201588"/>
    <s v="ESTADOS UNIDOS DE AMERICA"/>
    <n v="25"/>
    <s v="18"/>
    <x v="8"/>
    <d v="2022-11-23T00:00:00"/>
    <x v="4"/>
  </r>
  <r>
    <n v="201589"/>
    <s v="JOHN FITZGERALD KENNEDY"/>
    <n v="16"/>
    <s v="18"/>
    <x v="8"/>
    <d v="2022-11-23T00:00:00"/>
    <x v="4"/>
  </r>
  <r>
    <n v="201606"/>
    <s v="ESC. DE COM. Nº 36 ISAAC HALPERIN DE 03"/>
    <n v="36"/>
    <s v="3"/>
    <x v="38"/>
    <d v="2022-11-23T00:00:00"/>
    <x v="1"/>
  </r>
  <r>
    <n v="201639"/>
    <s v="ALBINA GARCIA DE RYAN"/>
    <n v="5"/>
    <s v="11"/>
    <x v="23"/>
    <d v="2022-11-23T00:00:00"/>
    <x v="3"/>
  </r>
  <r>
    <n v="201660"/>
    <s v="STELLA MARIS"/>
    <n v="14"/>
    <s v="11"/>
    <x v="34"/>
    <d v="2022-11-23T00:00:00"/>
    <x v="4"/>
  </r>
  <r>
    <n v="201677"/>
    <s v="ANGELA M DE CAVIGLIA"/>
    <n v="3"/>
    <s v="11"/>
    <x v="34"/>
    <d v="2022-11-23T00:00:00"/>
    <x v="4"/>
  </r>
  <r>
    <n v="201751"/>
    <s v="DEAN GREGORIO FUNES"/>
    <n v="27"/>
    <s v="4"/>
    <x v="17"/>
    <d v="2022-11-23T00:00:00"/>
    <x v="1"/>
  </r>
  <r>
    <n v="202275"/>
    <s v="ESC. DE EDUC. MEDIA Nº 02 AGUSTIN TOSCO DE 16"/>
    <n v="2"/>
    <s v="16"/>
    <x v="36"/>
    <d v="2022-11-23T00:00:00"/>
    <x v="3"/>
  </r>
  <r>
    <n v="202350"/>
    <s v="ESC. DE EDUC. MEDIA Nº 05 DE 19"/>
    <n v="5"/>
    <s v="19"/>
    <x v="33"/>
    <d v="2022-11-23T00:00:00"/>
    <x v="0"/>
  </r>
  <r>
    <n v="202442"/>
    <s v="ESC. DE EDUC. MEDIA Nº 02 DE 13"/>
    <n v="2"/>
    <s v="13"/>
    <x v="43"/>
    <d v="2022-11-23T00:00:00"/>
    <x v="1"/>
  </r>
  <r>
    <n v="202875"/>
    <s v="ESCUELA DE TEATRO NINI MARSHALL"/>
    <m/>
    <s v="13"/>
    <x v="45"/>
    <d v="2022-11-23T00:00:00"/>
    <x v="1"/>
  </r>
  <r>
    <n v="202902"/>
    <s v="ESCUELA INFANTIL Nº 5 DE 16"/>
    <n v="5"/>
    <s v="16"/>
    <x v="35"/>
    <d v="2022-11-23T00:00:00"/>
    <x v="3"/>
  </r>
  <r>
    <n v="202943"/>
    <s v="ESC. PRIMARIA Nº 28 DE 05"/>
    <n v="28"/>
    <s v="5"/>
    <x v="46"/>
    <d v="2022-11-23T00:00:00"/>
    <x v="2"/>
  </r>
  <r>
    <n v="200214"/>
    <s v="CARLOS JAVIER BENIELLI"/>
    <n v="22"/>
    <s v="2"/>
    <x v="22"/>
    <d v="2022-11-22T00:00:00"/>
    <x v="3"/>
  </r>
  <r>
    <n v="200279"/>
    <s v="ARMADA ARGENTINA"/>
    <n v="5"/>
    <s v="21"/>
    <x v="0"/>
    <d v="2022-11-22T00:00:00"/>
    <x v="0"/>
  </r>
  <r>
    <n v="200329"/>
    <s v="INTENDENTE ALVEAR"/>
    <n v="14"/>
    <s v="6"/>
    <x v="12"/>
    <d v="2022-11-22T00:00:00"/>
    <x v="3"/>
  </r>
  <r>
    <n v="200383"/>
    <s v="COLEGIO Nº 16 GUILLERMO RAWSON DE 15"/>
    <n v="16"/>
    <s v="15"/>
    <x v="26"/>
    <d v="2022-11-22T00:00:00"/>
    <x v="3"/>
  </r>
  <r>
    <n v="200474"/>
    <s v="JOSE PEDRO VARELA"/>
    <n v="9"/>
    <s v="5"/>
    <x v="47"/>
    <d v="2022-11-22T00:00:00"/>
    <x v="2"/>
  </r>
  <r>
    <n v="200556"/>
    <s v="DRA. ELVIRA RAWSON DE DELLEPIANE"/>
    <n v="18"/>
    <s v="13"/>
    <x v="25"/>
    <d v="2022-11-22T00:00:00"/>
    <x v="1"/>
  </r>
  <r>
    <n v="200567"/>
    <s v="JOSE ENRIQUE RODO"/>
    <n v="12"/>
    <s v="19"/>
    <x v="22"/>
    <d v="2022-11-22T00:00:00"/>
    <x v="3"/>
  </r>
  <r>
    <n v="200595"/>
    <s v="JII Nº 01 QUINQUELA MARTIN DE 04"/>
    <n v="1"/>
    <s v="4"/>
    <x v="44"/>
    <d v="2022-11-22T00:00:00"/>
    <x v="2"/>
  </r>
  <r>
    <n v="200635"/>
    <s v="CARLOS PELLEGRINI"/>
    <n v="21"/>
    <s v="3"/>
    <x v="48"/>
    <d v="2022-11-22T00:00:00"/>
    <x v="1"/>
  </r>
  <r>
    <n v="200637"/>
    <s v="ESC. DE COM. Nº 12 JUAN XXIII DE 21"/>
    <n v="12"/>
    <s v="21"/>
    <x v="0"/>
    <d v="2022-11-22T00:00:00"/>
    <x v="0"/>
  </r>
  <r>
    <n v="200659"/>
    <s v="BRIG. GRAL. JOSE M. ZAPIOLA"/>
    <n v="13"/>
    <s v="6"/>
    <x v="37"/>
    <d v="2022-11-22T00:00:00"/>
    <x v="1"/>
  </r>
  <r>
    <n v="200666"/>
    <s v="JIC Nº 04 JOSE LIBERTELLA DE 21"/>
    <n v="4"/>
    <s v="21"/>
    <x v="0"/>
    <d v="2022-11-22T00:00:00"/>
    <x v="0"/>
  </r>
  <r>
    <n v="200669"/>
    <s v="JUDITH Y DEMETRIO DEMARCHI"/>
    <n v="8"/>
    <s v="21"/>
    <x v="0"/>
    <d v="2022-11-22T00:00:00"/>
    <x v="0"/>
  </r>
  <r>
    <n v="200705"/>
    <s v="CAPITANA MARIA REMEDIOS DEL VALLE"/>
    <n v="14"/>
    <s v="19"/>
    <x v="49"/>
    <d v="2022-11-22T00:00:00"/>
    <x v="0"/>
  </r>
  <r>
    <n v="200784"/>
    <s v="CNEL.JOSE DE OLAVARRIA"/>
    <n v="1"/>
    <s v="15"/>
    <x v="26"/>
    <d v="2022-11-22T00:00:00"/>
    <x v="3"/>
  </r>
  <r>
    <n v="200846"/>
    <s v="FACUNDO ZUVIRIA"/>
    <n v="12"/>
    <s v="7"/>
    <x v="3"/>
    <d v="2022-11-22T00:00:00"/>
    <x v="3"/>
  </r>
  <r>
    <n v="200911"/>
    <s v="ESC. TEC. Nº 08 PAULA ALBARRACIN DE SARMIENTO DE 13"/>
    <n v="8"/>
    <s v="13"/>
    <x v="25"/>
    <d v="2022-11-22T00:00:00"/>
    <x v="1"/>
  </r>
  <r>
    <n v="201086"/>
    <s v="REPUBLICA DE LA INDIA"/>
    <n v="6"/>
    <s v="21"/>
    <x v="0"/>
    <d v="2022-11-22T00:00:00"/>
    <x v="0"/>
  </r>
  <r>
    <n v="201090"/>
    <s v="JII Nº 02 DE 21"/>
    <n v="2"/>
    <s v="21"/>
    <x v="0"/>
    <d v="2022-11-22T00:00:00"/>
    <x v="0"/>
  </r>
  <r>
    <n v="201137"/>
    <s v="ESC. DE COM. Nº 35 LEOPOLDO MARECHAL DE 21"/>
    <n v="35"/>
    <s v="21"/>
    <x v="0"/>
    <d v="2022-11-22T00:00:00"/>
    <x v="0"/>
  </r>
  <r>
    <n v="201167"/>
    <s v="PEDRO INCHAUSPE"/>
    <n v="21"/>
    <s v="13"/>
    <x v="25"/>
    <d v="2022-11-22T00:00:00"/>
    <x v="1"/>
  </r>
  <r>
    <n v="201245"/>
    <s v="COLEGIO Nº 07 JUAN MARTIN DE PUEYRREDON DE 03"/>
    <n v="7"/>
    <s v="3"/>
    <x v="50"/>
    <d v="2022-11-22T00:00:00"/>
    <x v="1"/>
  </r>
  <r>
    <n v="201279"/>
    <s v="MANUEL DORREGO"/>
    <n v="6"/>
    <s v="10"/>
    <x v="12"/>
    <d v="2022-11-22T00:00:00"/>
    <x v="3"/>
  </r>
  <r>
    <n v="201298"/>
    <s v="ESC. TEC. Nº 29 RECONQUISTA DE BUENOS AIRES DE 06"/>
    <n v="29"/>
    <s v="6"/>
    <x v="12"/>
    <d v="2022-11-22T00:00:00"/>
    <x v="3"/>
  </r>
  <r>
    <n v="201311"/>
    <s v="JIC Nº 05 PABLO PICASSO DE 10"/>
    <n v="5"/>
    <s v="10"/>
    <x v="27"/>
    <d v="2022-11-22T00:00:00"/>
    <x v="3"/>
  </r>
  <r>
    <n v="201322"/>
    <s v="DR. PEDRO GOYENA"/>
    <n v="11"/>
    <s v="11"/>
    <x v="25"/>
    <d v="2022-11-22T00:00:00"/>
    <x v="1"/>
  </r>
  <r>
    <n v="201325"/>
    <s v="JIN A DE 11 BALDOMERO FERNANDEZ MORENO (ESC.PRIM.Nº20DE11)"/>
    <n v="21"/>
    <s v="11"/>
    <x v="25"/>
    <d v="2022-11-22T00:00:00"/>
    <x v="1"/>
  </r>
  <r>
    <n v="201500"/>
    <s v="CARLOS PELLEGRINI"/>
    <n v="22"/>
    <s v="3"/>
    <x v="48"/>
    <d v="2022-11-22T00:00:00"/>
    <x v="1"/>
  </r>
  <r>
    <n v="201678"/>
    <s v="JUAN GALO LAVALLE"/>
    <n v="17"/>
    <s v="11"/>
    <x v="25"/>
    <d v="2022-11-22T00:00:00"/>
    <x v="1"/>
  </r>
  <r>
    <n v="201948"/>
    <s v="ESCUELA DE MUSICA Nº 9 DE 15"/>
    <n v="9"/>
    <s v="15"/>
    <x v="26"/>
    <d v="2022-11-22T00:00:00"/>
    <x v="3"/>
  </r>
  <r>
    <n v="202210"/>
    <s v="JII Nº 06 DE 21"/>
    <n v="6"/>
    <s v="21"/>
    <x v="0"/>
    <d v="2022-11-22T00:00:00"/>
    <x v="0"/>
  </r>
  <r>
    <n v="203061"/>
    <s v="JARDIN DE INFANTES INTEGRAL Nº 10 DE 21"/>
    <n v="10"/>
    <s v="21"/>
    <x v="0"/>
    <d v="2022-11-22T00:00:00"/>
    <x v="0"/>
  </r>
  <r>
    <n v="203096"/>
    <s v="ESC. PRIMARA Nº23 DE 20"/>
    <n v="23"/>
    <s v="20"/>
    <x v="25"/>
    <d v="2022-11-22T00:00:00"/>
    <x v="1"/>
  </r>
  <r>
    <n v="200296"/>
    <s v="FRAY MAMERTO ESQUIU"/>
    <n v="13"/>
    <s v="5"/>
    <x v="51"/>
    <d v="2022-11-19T00:00:00"/>
    <x v="2"/>
  </r>
  <r>
    <n v="202279"/>
    <s v="HORACIO QUIROGA"/>
    <n v="12"/>
    <s v="5"/>
    <x v="51"/>
    <d v="2022-11-19T00:00:00"/>
    <x v="2"/>
  </r>
  <r>
    <n v="202470"/>
    <s v="ESCUELA INFANTIL Nº 12 DE 05"/>
    <n v="12"/>
    <s v="5"/>
    <x v="51"/>
    <d v="2022-11-19T00:00:00"/>
    <x v="2"/>
  </r>
  <r>
    <n v="200202"/>
    <s v="GRAL. JUAN ANTONIO LAVALLEJA"/>
    <n v="4"/>
    <s v="14"/>
    <x v="52"/>
    <d v="2022-11-18T00:00:00"/>
    <x v="5"/>
  </r>
  <r>
    <n v="200388"/>
    <s v="REPUBLICA DE COLOMBIA"/>
    <n v="26"/>
    <s v="6"/>
    <x v="53"/>
    <d v="2022-11-18T00:00:00"/>
    <x v="3"/>
  </r>
  <r>
    <n v="200494"/>
    <s v="ESC. DE COM. Nº 24 DALMACIO VELEZ SARSFIELD DE 14"/>
    <n v="24"/>
    <s v="14"/>
    <x v="52"/>
    <d v="2022-11-18T00:00:00"/>
    <x v="5"/>
  </r>
  <r>
    <n v="200606"/>
    <s v="JII N 10 DE 04"/>
    <n v="10"/>
    <s v="4"/>
    <x v="44"/>
    <d v="2022-11-18T00:00:00"/>
    <x v="2"/>
  </r>
  <r>
    <n v="200889"/>
    <s v="JIC Nº 04 MARIANO BOEDO DE 06"/>
    <n v="4"/>
    <s v="6"/>
    <x v="54"/>
    <d v="2022-11-18T00:00:00"/>
    <x v="3"/>
  </r>
  <r>
    <n v="201301"/>
    <s v="PAULA ALBARRACIN"/>
    <n v="25"/>
    <s v="6"/>
    <x v="53"/>
    <d v="2022-11-18T00:00:00"/>
    <x v="3"/>
  </r>
  <r>
    <n v="201309"/>
    <s v="JII NºFEDERICO FRÁ–BEL 02 DE 6"/>
    <n v="2"/>
    <s v="6"/>
    <x v="54"/>
    <d v="2022-11-18T00:00:00"/>
    <x v="3"/>
  </r>
  <r>
    <n v="201469"/>
    <s v="EI Nº 02 DE 02"/>
    <n v="2"/>
    <s v="2"/>
    <x v="54"/>
    <d v="2022-11-18T00:00:00"/>
    <x v="3"/>
  </r>
  <r>
    <n v="202039"/>
    <s v="CBO Nº 3 OLGA COSSETINI DE 10"/>
    <n v="3"/>
    <s v="10"/>
    <x v="21"/>
    <d v="2022-11-18T00:00:00"/>
    <x v="2"/>
  </r>
  <r>
    <n v="202401"/>
    <s v="JII Nº 04 JARDIN DE LOS ARBOLES DE 14"/>
    <n v="4"/>
    <s v="14"/>
    <x v="52"/>
    <d v="2022-11-18T00:00:00"/>
    <x v="5"/>
  </r>
  <r>
    <n v="200023"/>
    <s v="JUAN RAMON JIMENEZ"/>
    <n v="20"/>
    <s v="20"/>
    <x v="55"/>
    <d v="2022-11-17T00:00:00"/>
    <x v="1"/>
  </r>
  <r>
    <n v="200135"/>
    <s v="CARLOS SAAVEDRA LAMAS"/>
    <n v="91"/>
    <s v="6"/>
    <x v="44"/>
    <d v="2022-11-17T00:00:00"/>
    <x v="2"/>
  </r>
  <r>
    <n v="200215"/>
    <s v="INSP. GRAL ALFREDO D. ZUNDA"/>
    <n v="25"/>
    <s v="12"/>
    <x v="56"/>
    <d v="2022-11-17T00:00:00"/>
    <x v="0"/>
  </r>
  <r>
    <n v="200216"/>
    <s v="ENRIQUE G.PARKER"/>
    <n v="14"/>
    <s v="12"/>
    <x v="56"/>
    <d v="2022-11-17T00:00:00"/>
    <x v="0"/>
  </r>
  <r>
    <n v="200380"/>
    <s v="TOMAS SANTA COLOMA"/>
    <n v="2"/>
    <s v="8"/>
    <x v="53"/>
    <d v="2022-11-17T00:00:00"/>
    <x v="3"/>
  </r>
  <r>
    <n v="200399"/>
    <s v="QUINTINO BOCAYUVA"/>
    <n v="8"/>
    <s v="12"/>
    <x v="56"/>
    <d v="2022-11-17T00:00:00"/>
    <x v="0"/>
  </r>
  <r>
    <n v="200514"/>
    <s v="ARISTOBULO DEL VALLE"/>
    <n v="7"/>
    <s v="20"/>
    <x v="55"/>
    <d v="2022-11-17T00:00:00"/>
    <x v="1"/>
  </r>
  <r>
    <n v="200520"/>
    <s v="CARLOS DELLA PENNA"/>
    <n v="8"/>
    <s v="4"/>
    <x v="57"/>
    <d v="2022-11-17T00:00:00"/>
    <x v="2"/>
  </r>
  <r>
    <n v="200830"/>
    <s v="FRANCISCA JACQUES"/>
    <n v="13"/>
    <s v="11"/>
    <x v="58"/>
    <d v="2022-11-17T00:00:00"/>
    <x v="3"/>
  </r>
  <r>
    <n v="200929"/>
    <s v="JOSE MARIA TORRES"/>
    <n v="9"/>
    <s v="20"/>
    <x v="55"/>
    <d v="2022-11-17T00:00:00"/>
    <x v="1"/>
  </r>
  <r>
    <n v="200935"/>
    <s v="FRANCISCO MELITON ALVAREZ"/>
    <n v="2"/>
    <s v="20"/>
    <x v="55"/>
    <d v="2022-11-17T00:00:00"/>
    <x v="1"/>
  </r>
  <r>
    <n v="201349"/>
    <s v="ESCUELA INTEGRAL INTERDISCIPLINARIA Nº 08 LUIS VERNET DE 08"/>
    <n v="8"/>
    <s v="8"/>
    <x v="53"/>
    <d v="2022-11-17T00:00:00"/>
    <x v="3"/>
  </r>
  <r>
    <n v="201352"/>
    <s v="COLEGIO Nº 17 PRIMERA JUNTA DE 07"/>
    <n v="17"/>
    <s v="7"/>
    <x v="59"/>
    <d v="2022-11-17T00:00:00"/>
    <x v="6"/>
  </r>
  <r>
    <n v="201353"/>
    <s v="PTE. DR. ARTURO UMBERTO ILLIA"/>
    <n v="4"/>
    <s v="7"/>
    <x v="59"/>
    <d v="2022-11-17T00:00:00"/>
    <x v="6"/>
  </r>
  <r>
    <n v="201354"/>
    <s v="JUAN JOSE PASO"/>
    <n v="21"/>
    <s v="8"/>
    <x v="53"/>
    <d v="2022-11-17T00:00:00"/>
    <x v="3"/>
  </r>
  <r>
    <n v="201540"/>
    <s v="ANTONIO SCHETTINO"/>
    <n v="8"/>
    <s v="8"/>
    <x v="59"/>
    <d v="2022-11-17T00:00:00"/>
    <x v="6"/>
  </r>
  <r>
    <n v="201545"/>
    <s v="JIN B MAESTRO ESCULTOR FCO REYES (Nº11) DE 06"/>
    <n v="13"/>
    <s v="6"/>
    <x v="60"/>
    <d v="2022-11-17T00:00:00"/>
    <x v="1"/>
  </r>
  <r>
    <n v="201602"/>
    <s v="JOSE FEDERICO MORENO"/>
    <n v="11"/>
    <s v="6"/>
    <x v="60"/>
    <d v="2022-11-17T00:00:00"/>
    <x v="1"/>
  </r>
  <r>
    <n v="201916"/>
    <s v="ESC. PARA JOVENES Y ADULTOS CON DISCAPACIDAD MENTAL Y FORMACIÓN INTEGRAL Nº 16 DRA CAROLINA TOBAR GARCIA DE 12"/>
    <n v="16"/>
    <s v="12"/>
    <x v="56"/>
    <d v="2022-11-17T00:00:00"/>
    <x v="0"/>
  </r>
  <r>
    <n v="202202"/>
    <s v="JII Nº 04 DE 04"/>
    <n v="4"/>
    <s v="4"/>
    <x v="57"/>
    <d v="2022-11-17T00:00:00"/>
    <x v="2"/>
  </r>
  <r>
    <n v="203034"/>
    <s v="ESC.SUP.DE EDUC.ARTISTICA EN CERAMICA Nº 01 DE 02"/>
    <n v="1"/>
    <s v="2"/>
    <x v="54"/>
    <d v="2022-11-17T00:00:00"/>
    <x v="3"/>
  </r>
  <r>
    <n v="200018"/>
    <s v="FRAY JUSTO SANTA MARIA DE ORO"/>
    <n v="16"/>
    <s v="14"/>
    <x v="14"/>
    <d v="2022-11-16T00:00:00"/>
    <x v="0"/>
  </r>
  <r>
    <n v="200112"/>
    <s v="REPUBLICA DE COREA"/>
    <n v="18"/>
    <s v="20"/>
    <x v="42"/>
    <d v="2022-11-16T00:00:00"/>
    <x v="1"/>
  </r>
  <r>
    <n v="200121"/>
    <s v="FRENCH Y BERUTI"/>
    <n v="6"/>
    <s v="1"/>
    <x v="39"/>
    <d v="2022-11-16T00:00:00"/>
    <x v="1"/>
  </r>
  <r>
    <n v="200140"/>
    <s v="LEOPOLDO MARECHAL"/>
    <n v="13"/>
    <s v="7"/>
    <x v="61"/>
    <d v="2022-11-16T00:00:00"/>
    <x v="0"/>
  </r>
  <r>
    <n v="200319"/>
    <s v="JOSE CLEMENTE PAZ"/>
    <n v="23"/>
    <s v="10"/>
    <x v="30"/>
    <d v="2022-11-16T00:00:00"/>
    <x v="2"/>
  </r>
  <r>
    <n v="200379"/>
    <s v="JIC Nº 03 LA PORTENA DE 07"/>
    <n v="3"/>
    <s v="7"/>
    <x v="62"/>
    <d v="2022-11-16T00:00:00"/>
    <x v="6"/>
  </r>
  <r>
    <n v="200381"/>
    <s v="JIC Nº 02 DE 13"/>
    <n v="2"/>
    <s v="13"/>
    <x v="49"/>
    <d v="2022-11-16T00:00:00"/>
    <x v="0"/>
  </r>
  <r>
    <n v="200438"/>
    <s v="DR GUILLERMO CORREA"/>
    <n v="6"/>
    <s v="6"/>
    <x v="6"/>
    <d v="2022-11-16T00:00:00"/>
    <x v="1"/>
  </r>
  <r>
    <n v="200492"/>
    <s v="JIC Nº03 FRYDA SCHULTZ DE MANTOVANI DE 06"/>
    <n v="3"/>
    <s v="6"/>
    <x v="6"/>
    <d v="2022-11-16T00:00:00"/>
    <x v="1"/>
  </r>
  <r>
    <n v="200530"/>
    <s v="PROF. RODOLFO SENET"/>
    <n v="12"/>
    <s v="10"/>
    <x v="30"/>
    <d v="2022-11-16T00:00:00"/>
    <x v="2"/>
  </r>
  <r>
    <n v="200601"/>
    <s v="JOSE MARIA GUTIERREZ"/>
    <n v="2"/>
    <s v="6"/>
    <x v="44"/>
    <d v="2022-11-16T00:00:00"/>
    <x v="2"/>
  </r>
  <r>
    <n v="200631"/>
    <s v="DR. RICARDO GUTIERREZ"/>
    <n v="11"/>
    <s v="3"/>
    <x v="50"/>
    <d v="2022-11-16T00:00:00"/>
    <x v="1"/>
  </r>
  <r>
    <n v="200649"/>
    <s v="ESC. DE COM. Nº 06 AMERICA DE 13"/>
    <n v="6"/>
    <s v="13"/>
    <x v="49"/>
    <d v="2022-11-16T00:00:00"/>
    <x v="0"/>
  </r>
  <r>
    <n v="200790"/>
    <s v="JII Nº 02 DE 01"/>
    <n v="2"/>
    <s v="1"/>
    <x v="39"/>
    <d v="2022-11-16T00:00:00"/>
    <x v="1"/>
  </r>
  <r>
    <n v="200986"/>
    <s v="LICEO Nº 11 CORNELIO SAAVEDRA DE 15"/>
    <n v="11"/>
    <s v="15"/>
    <x v="26"/>
    <d v="2022-11-16T00:00:00"/>
    <x v="3"/>
  </r>
  <r>
    <n v="201216"/>
    <s v="ESC. TEC. Nº 10 FRAY LUIS BELTRAN DE 05"/>
    <n v="10"/>
    <s v="5"/>
    <x v="63"/>
    <d v="2022-11-16T00:00:00"/>
    <x v="2"/>
  </r>
  <r>
    <n v="201295"/>
    <s v="JII Nº 04 ARIEL BUFANO DE 15"/>
    <n v="4"/>
    <s v="15"/>
    <x v="26"/>
    <d v="2022-11-16T00:00:00"/>
    <x v="3"/>
  </r>
  <r>
    <n v="201357"/>
    <s v="VIRGEN GENERALA"/>
    <n v="24"/>
    <s v="7"/>
    <x v="62"/>
    <d v="2022-11-16T00:00:00"/>
    <x v="6"/>
  </r>
  <r>
    <n v="201395"/>
    <s v="REPUBLICA ARGENTINA"/>
    <n v="15"/>
    <s v="13"/>
    <x v="49"/>
    <d v="2022-11-16T00:00:00"/>
    <x v="0"/>
  </r>
  <r>
    <n v="201405"/>
    <s v="JII Nº 01 ANDRES FERREYRA DE 07"/>
    <n v="1"/>
    <s v="7"/>
    <x v="62"/>
    <d v="2022-11-16T00:00:00"/>
    <x v="6"/>
  </r>
  <r>
    <n v="201434"/>
    <s v="ALMAFUERTE"/>
    <n v="8"/>
    <s v="6"/>
    <x v="40"/>
    <d v="2022-11-16T00:00:00"/>
    <x v="3"/>
  </r>
  <r>
    <n v="201456"/>
    <s v="ESC. TEC. Nº 04 REPUBLICA DEL LIBANO DE 05"/>
    <n v="4"/>
    <s v="5"/>
    <x v="63"/>
    <d v="2022-11-16T00:00:00"/>
    <x v="2"/>
  </r>
  <r>
    <n v="201477"/>
    <s v="ESCUELA INTEGRAL INTERDISCIPLINARIA Nº 12 DE 12"/>
    <n v="12"/>
    <s v="12"/>
    <x v="14"/>
    <d v="2022-11-16T00:00:00"/>
    <x v="0"/>
  </r>
  <r>
    <n v="201516"/>
    <s v="PROVINCIA DE SANTA FE"/>
    <n v="15"/>
    <s v="10"/>
    <x v="36"/>
    <d v="2022-11-16T00:00:00"/>
    <x v="3"/>
  </r>
  <r>
    <n v="201523"/>
    <s v="JUAN BAUTISTA ALBERDI"/>
    <n v="5"/>
    <s v="10"/>
    <x v="63"/>
    <d v="2022-11-16T00:00:00"/>
    <x v="2"/>
  </r>
  <r>
    <n v="201575"/>
    <s v="LUIS J. CHORROARIN"/>
    <n v="17"/>
    <s v="6"/>
    <x v="6"/>
    <d v="2022-11-16T00:00:00"/>
    <x v="1"/>
  </r>
  <r>
    <n v="201581"/>
    <s v="FRANCISCO P. MORENO"/>
    <n v="28"/>
    <s v="4"/>
    <x v="44"/>
    <d v="2022-11-16T00:00:00"/>
    <x v="2"/>
  </r>
  <r>
    <n v="202206"/>
    <s v="JIC Nº 04 DR. FLORENCIO ESCARDO DE 16"/>
    <n v="4"/>
    <s v="16"/>
    <x v="26"/>
    <d v="2022-11-16T00:00:00"/>
    <x v="3"/>
  </r>
  <r>
    <n v="202209"/>
    <s v="JIC Nº 02 DE 20"/>
    <n v="2"/>
    <s v="20"/>
    <x v="42"/>
    <d v="2022-11-16T00:00:00"/>
    <x v="1"/>
  </r>
  <r>
    <n v="202435"/>
    <s v="ESC. DE EDUC. MEDIA Nº 02 ARGENTINOS JUNIORS DE 14"/>
    <n v="2"/>
    <s v="14"/>
    <x v="14"/>
    <d v="2022-11-16T00:00:00"/>
    <x v="0"/>
  </r>
  <r>
    <n v="202439"/>
    <s v="ESCUELA INFANTIL Nº 04 DE 13"/>
    <n v="4"/>
    <s v="13"/>
    <x v="49"/>
    <d v="2022-11-16T00:00:00"/>
    <x v="0"/>
  </r>
  <r>
    <n v="202814"/>
    <s v="ESCUELA INFANTIL Nº 08 DE 04"/>
    <n v="8"/>
    <s v="4"/>
    <x v="64"/>
    <d v="2022-11-16T00:00:00"/>
    <x v="1"/>
  </r>
  <r>
    <n v="203073"/>
    <s v="JIC Nº 09 DE 10"/>
    <n v="9"/>
    <s v="10"/>
    <x v="30"/>
    <d v="2022-11-16T00:00:00"/>
    <x v="2"/>
  </r>
  <r>
    <n v="200207"/>
    <s v="FRAY LUIS BELTRAN"/>
    <n v="11"/>
    <s v="15"/>
    <x v="41"/>
    <d v="2022-11-15T00:00:00"/>
    <x v="3"/>
  </r>
  <r>
    <n v="200208"/>
    <s v="GAUCHOS DE GUEMES"/>
    <n v="17"/>
    <s v="15"/>
    <x v="41"/>
    <d v="2022-11-15T00:00:00"/>
    <x v="3"/>
  </r>
  <r>
    <n v="200250"/>
    <s v="NICOLAS AVELLANEDA"/>
    <n v="8"/>
    <s v="1"/>
    <x v="17"/>
    <d v="2022-11-15T00:00:00"/>
    <x v="1"/>
  </r>
  <r>
    <n v="200333"/>
    <s v="PRIMERA MINISTRO INDIRA GANDHI"/>
    <n v="11"/>
    <s v="10"/>
    <x v="65"/>
    <d v="2022-11-15T00:00:00"/>
    <x v="2"/>
  </r>
  <r>
    <n v="200433"/>
    <s v="GASPAR LUCILO BENAVENTO"/>
    <n v="17"/>
    <s v="19"/>
    <x v="49"/>
    <d v="2022-11-15T00:00:00"/>
    <x v="0"/>
  </r>
  <r>
    <n v="200542"/>
    <s v="JIC Nº 02 CARLOS DELLA PENNA DE 04"/>
    <n v="2"/>
    <s v="4"/>
    <x v="57"/>
    <d v="2022-11-15T00:00:00"/>
    <x v="2"/>
  </r>
  <r>
    <n v="200746"/>
    <s v="ESC. TEC. Nº 35 ING EDUARDO LATZINA DE 18"/>
    <n v="35"/>
    <s v="18"/>
    <x v="8"/>
    <d v="2022-11-15T00:00:00"/>
    <x v="4"/>
  </r>
  <r>
    <n v="201013"/>
    <s v="PROVINCIA DE BUENOS AIRES"/>
    <n v="4"/>
    <s v="15"/>
    <x v="41"/>
    <d v="2022-11-15T00:00:00"/>
    <x v="3"/>
  </r>
  <r>
    <n v="201050"/>
    <s v="JIN C DE 15 (ESC. PRIM. Nº12 DE 15)"/>
    <n v="3"/>
    <s v="15"/>
    <x v="41"/>
    <d v="2022-11-15T00:00:00"/>
    <x v="3"/>
  </r>
  <r>
    <n v="201059"/>
    <s v="SAN JUAN BAUTISTA DE LA SALLE"/>
    <n v="18"/>
    <s v="19"/>
    <x v="49"/>
    <d v="2022-11-15T00:00:00"/>
    <x v="0"/>
  </r>
  <r>
    <n v="201230"/>
    <s v="ESC. TEC Nº 27 HIPOLITO YRIGOYEN DE 18"/>
    <n v="27"/>
    <s v="18"/>
    <x v="8"/>
    <d v="2022-11-15T00:00:00"/>
    <x v="4"/>
  </r>
  <r>
    <n v="201297"/>
    <s v="ENS Nº 04 ESTANISLAO S. ZEBALLOS DE 08"/>
    <n v="4"/>
    <s v="8"/>
    <x v="66"/>
    <d v="2022-11-15T00:00:00"/>
    <x v="6"/>
  </r>
  <r>
    <n v="201435"/>
    <s v="MARTIN FIERRO"/>
    <n v="1"/>
    <s v="18"/>
    <x v="8"/>
    <d v="2022-11-15T00:00:00"/>
    <x v="4"/>
  </r>
  <r>
    <n v="201788"/>
    <s v="GRAL. GREGORIO ARAOZ DE LAMADRID"/>
    <n v="10"/>
    <s v="4"/>
    <x v="57"/>
    <d v="2022-11-15T00:00:00"/>
    <x v="2"/>
  </r>
  <r>
    <n v="202967"/>
    <s v="EI Nº 4 DE 17"/>
    <n v="4"/>
    <s v="17"/>
    <x v="8"/>
    <d v="2022-11-15T00:00:00"/>
    <x v="4"/>
  </r>
  <r>
    <n v="203027"/>
    <s v="ESC.SUP.DE EDUC.ARTISTICA EN DANZA AIDA VICTORIA MASTRAZZI DE 01"/>
    <n v="7"/>
    <s v="8"/>
    <x v="67"/>
    <d v="2022-11-15T00:00:00"/>
    <x v="1"/>
  </r>
  <r>
    <n v="200089"/>
    <s v="PRESBITERO ALBERTI"/>
    <n v="13"/>
    <s v="19"/>
    <x v="68"/>
    <d v="2022-11-14T00:00:00"/>
    <x v="2"/>
  </r>
  <r>
    <n v="200321"/>
    <s v="SABINA BOVE DE BOZZALLA"/>
    <n v="16"/>
    <s v="5"/>
    <x v="46"/>
    <d v="2022-11-14T00:00:00"/>
    <x v="2"/>
  </r>
  <r>
    <n v="200470"/>
    <s v="BERNARDO DE IRIGOYEN"/>
    <n v="3"/>
    <s v="5"/>
    <x v="46"/>
    <d v="2022-11-14T00:00:00"/>
    <x v="2"/>
  </r>
  <r>
    <n v="200484"/>
    <s v="ARZOBISPO MARIANO ANTONIO ESPINOSA"/>
    <n v="15"/>
    <s v="5"/>
    <x v="46"/>
    <d v="2022-11-14T00:00:00"/>
    <x v="2"/>
  </r>
  <r>
    <n v="200654"/>
    <s v="MANUEL DE SARRATEA"/>
    <n v="27"/>
    <s v="5"/>
    <x v="63"/>
    <d v="2022-11-14T00:00:00"/>
    <x v="2"/>
  </r>
  <r>
    <n v="200843"/>
    <s v="ESC. TEC. Nº 14 LIBERTAD DE 05"/>
    <n v="14"/>
    <s v="5"/>
    <x v="46"/>
    <d v="2022-11-14T00:00:00"/>
    <x v="2"/>
  </r>
  <r>
    <n v="201475"/>
    <s v="ESC.TEC.Nº33 FUND.MAEST.DEL PLUMERILLO DE 19"/>
    <n v="33"/>
    <s v="19"/>
    <x v="68"/>
    <d v="2022-11-14T00:00:00"/>
    <x v="2"/>
  </r>
  <r>
    <n v="201549"/>
    <s v="ABEL AYERZA"/>
    <n v="23"/>
    <s v="17"/>
    <x v="69"/>
    <d v="2022-11-14T00:00:00"/>
    <x v="0"/>
  </r>
  <r>
    <n v="201694"/>
    <s v="ESC. TEC. Nº 15 MAIPU DE 05"/>
    <n v="15"/>
    <s v="5"/>
    <x v="46"/>
    <d v="2022-11-14T00:00:00"/>
    <x v="2"/>
  </r>
  <r>
    <n v="202199"/>
    <s v="JII Nº 03 DE 20"/>
    <n v="3"/>
    <s v="20"/>
    <x v="33"/>
    <d v="2022-11-14T00:00:00"/>
    <x v="0"/>
  </r>
  <r>
    <n v="202271"/>
    <s v="JARDIN MATERNAL Nº 05 DE 20"/>
    <n v="5"/>
    <s v="20"/>
    <x v="33"/>
    <d v="2022-11-14T00:00:00"/>
    <x v="0"/>
  </r>
  <r>
    <n v="202309"/>
    <s v="JIC Nº 09 DE 09"/>
    <n v="9"/>
    <s v="9"/>
    <x v="65"/>
    <d v="2022-11-14T00:00:00"/>
    <x v="2"/>
  </r>
  <r>
    <n v="202803"/>
    <s v="ESCUELA INFANTIL Nº 11 DE 05"/>
    <n v="11"/>
    <s v="5"/>
    <x v="46"/>
    <d v="2022-11-14T00:00:00"/>
    <x v="2"/>
  </r>
  <r>
    <n v="202871"/>
    <s v="ESCUELA INFANTIL Nº 11 DE 21"/>
    <n v="11"/>
    <s v="21"/>
    <x v="33"/>
    <d v="2022-11-14T00:00:00"/>
    <x v="0"/>
  </r>
  <r>
    <n v="202961"/>
    <s v="JIC Nº 10 DE 20"/>
    <n v="10"/>
    <s v="20"/>
    <x v="33"/>
    <d v="2022-11-14T00:00:00"/>
    <x v="0"/>
  </r>
  <r>
    <n v="203080"/>
    <s v="ESC. PRIMARIA Nº 11 DE 21"/>
    <n v="11"/>
    <s v="21"/>
    <x v="33"/>
    <d v="2022-11-14T00:00:00"/>
    <x v="0"/>
  </r>
  <r>
    <n v="200141"/>
    <s v="FLORIAN OLIVER"/>
    <n v="24"/>
    <s v="8"/>
    <x v="53"/>
    <d v="2022-11-11T00:00:00"/>
    <x v="3"/>
  </r>
  <r>
    <n v="200660"/>
    <s v="SALVADOR MARIA DEL CARRIL"/>
    <n v="4"/>
    <s v="6"/>
    <x v="12"/>
    <d v="2022-11-11T00:00:00"/>
    <x v="3"/>
  </r>
  <r>
    <n v="200820"/>
    <s v="NIÑAS DE AYOHUMA"/>
    <n v="7"/>
    <s v="8"/>
    <x v="70"/>
    <d v="2022-11-11T00:00:00"/>
    <x v="3"/>
  </r>
  <r>
    <n v="200874"/>
    <s v="AGRONOMIA"/>
    <n v="22"/>
    <s v="14"/>
    <x v="52"/>
    <d v="2022-11-11T00:00:00"/>
    <x v="5"/>
  </r>
  <r>
    <n v="200907"/>
    <s v="JUAN AGUSTIN MAZA"/>
    <n v="10"/>
    <s v="8"/>
    <x v="70"/>
    <d v="2022-11-11T00:00:00"/>
    <x v="3"/>
  </r>
  <r>
    <n v="200909"/>
    <s v="JIC Nº 05 MARTHA A. SALOTTI DE 08"/>
    <n v="5"/>
    <s v="8"/>
    <x v="70"/>
    <d v="2022-11-11T00:00:00"/>
    <x v="3"/>
  </r>
  <r>
    <n v="201292"/>
    <s v="PETRONILA RODRIGUEZ"/>
    <n v="27"/>
    <s v="15"/>
    <x v="52"/>
    <d v="2022-11-11T00:00:00"/>
    <x v="5"/>
  </r>
  <r>
    <n v="201351"/>
    <s v="DR. JOSE MARIA RAMOS MEJIA"/>
    <n v="16"/>
    <s v="8"/>
    <x v="12"/>
    <d v="2022-11-11T00:00:00"/>
    <x v="3"/>
  </r>
  <r>
    <n v="201517"/>
    <s v="COLEGIO Nº 10 JOSE DE SAN MARTIN DE 08"/>
    <n v="10"/>
    <s v="8"/>
    <x v="53"/>
    <d v="2022-11-11T00:00:00"/>
    <x v="3"/>
  </r>
  <r>
    <n v="201551"/>
    <s v="JIN C DE 08 (ESC. PRIM. Nº 24 DE 08)"/>
    <n v="21"/>
    <s v="8"/>
    <x v="53"/>
    <d v="2022-11-11T00:00:00"/>
    <x v="3"/>
  </r>
  <r>
    <n v="201574"/>
    <s v="JIN B DE 18 (ESC. PRIM. Nº 14 DE 18)"/>
    <n v="22"/>
    <s v="18"/>
    <x v="71"/>
    <d v="2022-11-11T00:00:00"/>
    <x v="4"/>
  </r>
  <r>
    <n v="201650"/>
    <s v="JIC Nº 02 EL TRENCITO DE VERSALLES DE 18"/>
    <n v="2"/>
    <s v="18"/>
    <x v="71"/>
    <d v="2022-11-11T00:00:00"/>
    <x v="4"/>
  </r>
  <r>
    <n v="202200"/>
    <s v="JII Nº 10 DE 05"/>
    <n v="10"/>
    <s v="5"/>
    <x v="72"/>
    <d v="2022-11-11T00:00:00"/>
    <x v="2"/>
  </r>
  <r>
    <n v="200050"/>
    <s v="DR. PEDRO MELITON LEDESMA"/>
    <n v="17"/>
    <s v="5"/>
    <x v="57"/>
    <d v="2022-11-10T00:00:00"/>
    <x v="2"/>
  </r>
  <r>
    <n v="200077"/>
    <s v="NIEVES ESCALADA DE OROMI"/>
    <n v="20"/>
    <s v="5"/>
    <x v="57"/>
    <d v="2022-11-10T00:00:00"/>
    <x v="2"/>
  </r>
  <r>
    <n v="200442"/>
    <s v="JIC Nº 05 DE 06"/>
    <n v="5"/>
    <s v="6"/>
    <x v="73"/>
    <d v="2022-11-10T00:00:00"/>
    <x v="2"/>
  </r>
  <r>
    <n v="200476"/>
    <s v="LORENZO ANADON"/>
    <n v="23"/>
    <s v="5"/>
    <x v="57"/>
    <d v="2022-11-10T00:00:00"/>
    <x v="2"/>
  </r>
  <r>
    <n v="200500"/>
    <s v="ESC. DE COM. Nº 07 MANUEL BELGRANO DE 10"/>
    <n v="7"/>
    <s v="10"/>
    <x v="21"/>
    <d v="2022-11-10T00:00:00"/>
    <x v="2"/>
  </r>
  <r>
    <n v="200583"/>
    <s v="ESC. TEC. Nº 01 INGENIERO OTTO KRAUSE DE 04"/>
    <n v="1"/>
    <s v="4"/>
    <x v="64"/>
    <d v="2022-11-10T00:00:00"/>
    <x v="1"/>
  </r>
  <r>
    <n v="200869"/>
    <s v="FAMILIA DE CABEZON"/>
    <n v="9"/>
    <s v="1"/>
    <x v="17"/>
    <d v="2022-11-10T00:00:00"/>
    <x v="1"/>
  </r>
  <r>
    <n v="200902"/>
    <s v="SAN JOSE DE CALASANZ"/>
    <n v="6"/>
    <s v="8"/>
    <x v="40"/>
    <d v="2022-11-10T00:00:00"/>
    <x v="3"/>
  </r>
  <r>
    <n v="201122"/>
    <s v="DE CATEDRAL AL NORTE JOSE M. ESTRADA"/>
    <n v="4"/>
    <s v="1"/>
    <x v="74"/>
    <d v="2022-11-10T00:00:00"/>
    <x v="1"/>
  </r>
  <r>
    <n v="201132"/>
    <s v="JIC Nº04 CINCO ESQUINAS DE 01"/>
    <n v="4"/>
    <s v="1"/>
    <x v="74"/>
    <d v="2022-11-10T00:00:00"/>
    <x v="1"/>
  </r>
  <r>
    <n v="201133"/>
    <s v="DOMINGO FAUSTINO SARMIENTO"/>
    <n v="2"/>
    <s v="1"/>
    <x v="74"/>
    <d v="2022-11-10T00:00:00"/>
    <x v="1"/>
  </r>
  <r>
    <n v="201232"/>
    <s v="ESC. TEC. Nº 19 ALEJANDRO VOLTA DE 01"/>
    <n v="19"/>
    <s v="1"/>
    <x v="11"/>
    <d v="2022-11-10T00:00:00"/>
    <x v="1"/>
  </r>
  <r>
    <n v="201448"/>
    <s v="ESC. TEC. Nº 30 NORBERTO PINERO DE 02"/>
    <n v="30"/>
    <s v="2"/>
    <x v="75"/>
    <d v="2022-11-10T00:00:00"/>
    <x v="3"/>
  </r>
  <r>
    <n v="201572"/>
    <s v="JUAN ANGEL GOLFARINI"/>
    <n v="93"/>
    <s v="6"/>
    <x v="73"/>
    <d v="2022-11-10T00:00:00"/>
    <x v="2"/>
  </r>
  <r>
    <n v="201618"/>
    <s v="JOSE ALFREDO FERREIRA"/>
    <n v="1"/>
    <s v="11"/>
    <x v="34"/>
    <d v="2022-11-10T00:00:00"/>
    <x v="4"/>
  </r>
  <r>
    <n v="201676"/>
    <s v="MAXIMIO SABA VICTORIA"/>
    <n v="2"/>
    <s v="11"/>
    <x v="34"/>
    <d v="2022-11-10T00:00:00"/>
    <x v="4"/>
  </r>
  <r>
    <n v="202466"/>
    <s v="JARDIN MATERNAL Nº 09 DE 06"/>
    <n v="9"/>
    <s v="6"/>
    <x v="54"/>
    <d v="2022-11-10T00:00:00"/>
    <x v="3"/>
  </r>
  <r>
    <n v="203093"/>
    <s v="ESC. PRIMARIA Nº 11 DE 01"/>
    <n v="11"/>
    <s v="1"/>
    <x v="76"/>
    <d v="2022-11-10T00:00:00"/>
    <x v="1"/>
  </r>
  <r>
    <n v="200103"/>
    <s v="HOMERO MANZI"/>
    <n v="9"/>
    <s v="13"/>
    <x v="49"/>
    <d v="2022-11-09T00:00:00"/>
    <x v="0"/>
  </r>
  <r>
    <n v="200362"/>
    <s v="PONCIANO VIVANCO"/>
    <n v="11"/>
    <s v="13"/>
    <x v="49"/>
    <d v="2022-11-09T00:00:00"/>
    <x v="0"/>
  </r>
  <r>
    <n v="200400"/>
    <s v="MUSEO DE BELLAS ARTES GRAL URQUIZA"/>
    <n v="1"/>
    <s v="12"/>
    <x v="3"/>
    <d v="2022-11-09T00:00:00"/>
    <x v="3"/>
  </r>
  <r>
    <n v="200419"/>
    <s v="FLORENCIO VARELA"/>
    <n v="2"/>
    <s v="12"/>
    <x v="3"/>
    <d v="2022-11-09T00:00:00"/>
    <x v="3"/>
  </r>
  <r>
    <n v="200504"/>
    <s v="HIPOLITO YRIGOYEN"/>
    <n v="26"/>
    <s v="4"/>
    <x v="77"/>
    <d v="2022-11-09T00:00:00"/>
    <x v="1"/>
  </r>
  <r>
    <n v="200607"/>
    <s v="DR. GUILLERMO RAWSON"/>
    <n v="22"/>
    <s v="4"/>
    <x v="77"/>
    <d v="2022-11-09T00:00:00"/>
    <x v="1"/>
  </r>
  <r>
    <n v="200973"/>
    <s v="COLEGIO Nº 03 MARIANO MORENO DE 02"/>
    <n v="3"/>
    <s v="2"/>
    <x v="75"/>
    <d v="2022-11-09T00:00:00"/>
    <x v="3"/>
  </r>
  <r>
    <n v="201202"/>
    <s v="LEANDRO N. ALEM"/>
    <n v="19"/>
    <s v="12"/>
    <x v="3"/>
    <d v="2022-11-09T00:00:00"/>
    <x v="3"/>
  </r>
  <r>
    <n v="201303"/>
    <s v="ESC. DE COM. Nº 22 GUSTAVO MARTINEZ ZUVIRIA DE 06"/>
    <n v="22"/>
    <s v="6"/>
    <x v="40"/>
    <d v="2022-11-09T00:00:00"/>
    <x v="3"/>
  </r>
  <r>
    <n v="201497"/>
    <s v="DR. JUAN BALESTRA"/>
    <n v="17"/>
    <s v="10"/>
    <x v="21"/>
    <d v="2022-11-09T00:00:00"/>
    <x v="2"/>
  </r>
  <r>
    <n v="201526"/>
    <s v="FLORENCIO BALCARCE"/>
    <n v="19"/>
    <s v="2"/>
    <x v="75"/>
    <d v="2022-11-09T00:00:00"/>
    <x v="3"/>
  </r>
  <r>
    <n v="201782"/>
    <s v="JII Nº 09 DE 04"/>
    <n v="9"/>
    <s v="4"/>
    <x v="77"/>
    <d v="2022-11-09T00:00:00"/>
    <x v="1"/>
  </r>
  <r>
    <n v="201840"/>
    <s v="ANTONIO J. BUCICH"/>
    <n v="11"/>
    <s v="4"/>
    <x v="57"/>
    <d v="2022-11-09T00:00:00"/>
    <x v="2"/>
  </r>
  <r>
    <n v="201914"/>
    <s v="ESC. PARA JOVENES Y ADULTOS CON DISCAPACIDAD VISUAL Y FORMACIÓN INTEGRAL Nº 37 FRANCISCO GATTI DE 03"/>
    <n v="37"/>
    <s v="3"/>
    <x v="77"/>
    <d v="2022-11-09T00:00:00"/>
    <x v="1"/>
  </r>
  <r>
    <n v="200528"/>
    <s v="HIPOLITO VIEYTES"/>
    <n v="21"/>
    <s v="4"/>
    <x v="64"/>
    <d v="2022-11-08T00:00:00"/>
    <x v="1"/>
  </r>
  <r>
    <n v="200540"/>
    <s v="ALMIRANTE GUILLERMO BROWN"/>
    <n v="1"/>
    <s v="4"/>
    <x v="30"/>
    <d v="2022-11-08T00:00:00"/>
    <x v="2"/>
  </r>
  <r>
    <n v="200558"/>
    <s v="PABLO A. PIZZURNO"/>
    <n v="19"/>
    <s v="10"/>
    <x v="21"/>
    <d v="2022-11-08T00:00:00"/>
    <x v="2"/>
  </r>
  <r>
    <n v="200793"/>
    <s v="ESCUELA INTEGRAL INTERDISCIPLINARIA Nº 04 DE 04"/>
    <n v="4"/>
    <s v="4"/>
    <x v="30"/>
    <d v="2022-11-08T00:00:00"/>
    <x v="2"/>
  </r>
  <r>
    <n v="200816"/>
    <s v="EI Nº 06 DE 06 (HOSP. RAMOS MEJIA)"/>
    <n v="6"/>
    <s v="6"/>
    <x v="60"/>
    <d v="2022-11-08T00:00:00"/>
    <x v="1"/>
  </r>
  <r>
    <n v="200953"/>
    <s v="JIC Nº 07 EL JARDIN DE LAS GLICINAS DE 09"/>
    <n v="7"/>
    <s v="9"/>
    <x v="72"/>
    <d v="2022-11-08T00:00:00"/>
    <x v="2"/>
  </r>
  <r>
    <n v="201237"/>
    <s v="VALENTIN GOMEZ"/>
    <n v="1"/>
    <s v="3"/>
    <x v="64"/>
    <d v="2022-11-08T00:00:00"/>
    <x v="1"/>
  </r>
  <r>
    <n v="203057"/>
    <s v="JARDIN MATERNAL Nº 12 DE 04"/>
    <n v="12"/>
    <s v="4"/>
    <x v="64"/>
    <d v="2022-11-08T00:00:00"/>
    <x v="1"/>
  </r>
  <r>
    <n v="200057"/>
    <s v="ESCUELA INTEGRAL INTERDISCIPLINARIA Nº 06 DE 06"/>
    <n v="6"/>
    <s v="6"/>
    <x v="30"/>
    <d v="2022-11-07T00:00:00"/>
    <x v="2"/>
  </r>
  <r>
    <n v="200177"/>
    <s v="JIN D DE 12 (ESC. PRIM. Nº 03 DE 12)"/>
    <n v="24"/>
    <s v="12"/>
    <x v="78"/>
    <d v="2022-11-07T00:00:00"/>
    <x v="4"/>
  </r>
  <r>
    <n v="200559"/>
    <s v="EI Nº 06 MADRE EUFRASIA IACONIS DE 10"/>
    <n v="6"/>
    <s v="10"/>
    <x v="63"/>
    <d v="2022-11-07T00:00:00"/>
    <x v="2"/>
  </r>
  <r>
    <n v="200888"/>
    <s v="ESTEBAN DE LUCA"/>
    <n v="1"/>
    <s v="6"/>
    <x v="79"/>
    <d v="2022-11-07T00:00:00"/>
    <x v="1"/>
  </r>
  <r>
    <n v="201552"/>
    <s v="JII Nº 01 DE 12 RITA LATALLADA DE VICTORIA"/>
    <n v="1"/>
    <s v="12"/>
    <x v="78"/>
    <d v="2022-11-07T00:00:00"/>
    <x v="4"/>
  </r>
  <r>
    <n v="200042"/>
    <s v="AERONAUTICA ARGENTINA"/>
    <n v="7"/>
    <s v="19"/>
    <x v="44"/>
    <d v="2022-11-04T00:00:00"/>
    <x v="2"/>
  </r>
  <r>
    <n v="200386"/>
    <s v="PROVINCIA DE JUJUY"/>
    <n v="11"/>
    <s v="2"/>
    <x v="40"/>
    <d v="2022-11-04T00:00:00"/>
    <x v="3"/>
  </r>
  <r>
    <n v="200831"/>
    <s v="TTE MANUEL FELIX ORIGONE"/>
    <n v="7"/>
    <s v="11"/>
    <x v="70"/>
    <d v="2022-11-04T00:00:00"/>
    <x v="3"/>
  </r>
  <r>
    <n v="201213"/>
    <s v="ALTE. RAMON GONZALEZ FERNANDEZ"/>
    <n v="8"/>
    <s v="10"/>
    <x v="21"/>
    <d v="2022-11-04T00:00:00"/>
    <x v="2"/>
  </r>
  <r>
    <n v="201683"/>
    <s v="DR. PEDRO AVELINO TORRES"/>
    <n v="24"/>
    <s v="11"/>
    <x v="70"/>
    <d v="2022-11-04T00:00:00"/>
    <x v="3"/>
  </r>
  <r>
    <n v="201684"/>
    <s v="JII Nº 03 DE 11"/>
    <n v="3"/>
    <s v="11"/>
    <x v="70"/>
    <d v="2022-11-04T00:00:00"/>
    <x v="3"/>
  </r>
  <r>
    <n v="202467"/>
    <s v="JII Nº10 FRANCISCO PASCASIO MORENO 10 DE 06"/>
    <n v="10"/>
    <s v="6"/>
    <x v="44"/>
    <d v="2022-11-04T00:00:00"/>
    <x v="2"/>
  </r>
  <r>
    <n v="203116"/>
    <s v="JII Nº 16 DE 05"/>
    <n v="16"/>
    <s v="5"/>
    <x v="72"/>
    <d v="2022-11-03T00:00:00"/>
    <x v="2"/>
  </r>
  <r>
    <n v="203124"/>
    <s v="JII Nº 19 DE 05"/>
    <n v="19"/>
    <s v="5"/>
    <x v="72"/>
    <d v="2022-11-03T00:00:00"/>
    <x v="2"/>
  </r>
  <r>
    <n v="200044"/>
    <s v="JII Nº 01 DE 19"/>
    <n v="1"/>
    <s v="19"/>
    <x v="22"/>
    <d v="2022-11-02T00:00:00"/>
    <x v="3"/>
  </r>
  <r>
    <n v="200117"/>
    <s v="JII Nº 01 DE 11"/>
    <n v="1"/>
    <s v="11"/>
    <x v="22"/>
    <d v="2022-11-02T00:00:00"/>
    <x v="3"/>
  </r>
  <r>
    <n v="200302"/>
    <s v="CNEL CARLOS TOMAS SOURIGUES"/>
    <n v="15"/>
    <s v="12"/>
    <x v="3"/>
    <d v="2022-11-02T00:00:00"/>
    <x v="3"/>
  </r>
  <r>
    <n v="200934"/>
    <s v="ALFONSINA STORNI"/>
    <n v="10"/>
    <s v="20"/>
    <x v="42"/>
    <d v="2022-11-02T00:00:00"/>
    <x v="1"/>
  </r>
  <r>
    <n v="201007"/>
    <s v="REPUBLICA DE EL SALVADOR"/>
    <n v="5"/>
    <s v="12"/>
    <x v="3"/>
    <d v="2022-11-02T00:00:00"/>
    <x v="3"/>
  </r>
  <r>
    <n v="201184"/>
    <s v="ESC.SUP.DE EDU. ARTISTICA EN ARTES VISUALES MANUEL BELGRANO"/>
    <n v="0"/>
    <s v="4"/>
    <x v="31"/>
    <d v="2022-11-02T00:00:00"/>
    <x v="2"/>
  </r>
  <r>
    <n v="201211"/>
    <s v="JIN D DE 10 (ESC. PRIM. Nº 22 DE 10)"/>
    <n v="23"/>
    <s v="10"/>
    <x v="72"/>
    <d v="2022-11-02T00:00:00"/>
    <x v="2"/>
  </r>
  <r>
    <n v="201247"/>
    <s v="ESCUELAS TECNICAS RAGGIO DE 10"/>
    <m/>
    <s v="10"/>
    <x v="30"/>
    <d v="2022-11-02T00:00:00"/>
    <x v="2"/>
  </r>
  <r>
    <n v="201307"/>
    <s v="JIN C DE 20 (ESC. PRIM. Nº 16 DE 20)"/>
    <n v="20"/>
    <s v="20"/>
    <x v="42"/>
    <d v="2022-11-02T00:00:00"/>
    <x v="1"/>
  </r>
  <r>
    <n v="201330"/>
    <s v="CARLOS MARIA BIEDMA"/>
    <n v="20"/>
    <s v="9"/>
    <x v="80"/>
    <d v="2022-11-02T00:00:00"/>
    <x v="5"/>
  </r>
  <r>
    <n v="201901"/>
    <s v="JM Nº 05 DE 12 HOSP. GRAL DE AGUDOS DR.T.ALVAREZ"/>
    <n v="5"/>
    <s v="12"/>
    <x v="3"/>
    <d v="2022-11-02T00:00:00"/>
    <x v="3"/>
  </r>
  <r>
    <n v="202272"/>
    <s v="EI Nº 06 J.F. SALABERRY  DE 20"/>
    <n v="6"/>
    <s v="20"/>
    <x v="42"/>
    <d v="2022-11-02T00:00:00"/>
    <x v="1"/>
  </r>
  <r>
    <n v="202745"/>
    <s v="ESC. INF. Nº 07 CASA AMARILLA DE 04"/>
    <n v="7"/>
    <s v="4"/>
    <x v="57"/>
    <d v="2022-11-02T00:00:00"/>
    <x v="2"/>
  </r>
  <r>
    <n v="202948"/>
    <s v="JARDIN MATERNAL Nº 06 DE 13"/>
    <n v="6"/>
    <s v="13"/>
    <x v="42"/>
    <d v="2022-11-02T00:00:00"/>
    <x v="1"/>
  </r>
  <r>
    <n v="200221"/>
    <s v="AUSTRALIA"/>
    <n v="2"/>
    <s v="9"/>
    <x v="81"/>
    <d v="2022-11-01T00:00:00"/>
    <x v="5"/>
  </r>
  <r>
    <n v="200413"/>
    <s v="ERNESTO A. BAVIO"/>
    <n v="16"/>
    <s v="12"/>
    <x v="82"/>
    <d v="2022-11-01T00:00:00"/>
    <x v="4"/>
  </r>
  <r>
    <n v="200485"/>
    <s v="MIGUEL DE AZCUENAGA"/>
    <n v="26"/>
    <s v="5"/>
    <x v="51"/>
    <d v="2022-11-01T00:00:00"/>
    <x v="2"/>
  </r>
  <r>
    <n v="200697"/>
    <s v="ESC. BILINGÁœE PARA NIÑOS,NIÑAS, JOVENES Y ADULTOS CON DISCAPACIDAD AUDITIVA Y FORMACIÓN INTEGRAL Nº 29 DR OSVALDO MAGNASCO DE 18"/>
    <n v="29"/>
    <s v="18"/>
    <x v="82"/>
    <d v="2022-11-01T00:00:00"/>
    <x v="4"/>
  </r>
  <r>
    <n v="201038"/>
    <s v="ESC. TEC. Nº 34 ING. ENRIQUE MARTIN HERMITTE DE 09"/>
    <n v="34"/>
    <s v="9"/>
    <x v="81"/>
    <d v="2022-11-01T00:00:00"/>
    <x v="5"/>
  </r>
  <r>
    <n v="201510"/>
    <s v="CNEL. DE MARINA LEONARDO ROSALES"/>
    <n v="10"/>
    <s v="12"/>
    <x v="82"/>
    <d v="2022-11-01T00:00:00"/>
    <x v="4"/>
  </r>
  <r>
    <n v="201942"/>
    <s v="ESCUELA DE MUSICA Nº 2 DE 18"/>
    <n v="2"/>
    <s v="18"/>
    <x v="82"/>
    <d v="2022-11-01T00:00:00"/>
    <x v="4"/>
  </r>
  <r>
    <n v="200052"/>
    <s v="ESCUELA INTEGRAL INTERDISCIPLINARIA Nº 14 DE 14"/>
    <n v="14"/>
    <s v="14"/>
    <x v="83"/>
    <d v="2022-10-31T00:00:00"/>
    <x v="5"/>
  </r>
  <r>
    <n v="200097"/>
    <s v="JIC Nº 04 DE 18"/>
    <n v="4"/>
    <s v="18"/>
    <x v="34"/>
    <d v="2022-10-31T00:00:00"/>
    <x v="4"/>
  </r>
  <r>
    <n v="200152"/>
    <s v="ESC.DE EDUC.MEDIA Nº1FEDERICO GARCIA LORCA DE14"/>
    <n v="1"/>
    <s v="14"/>
    <x v="83"/>
    <d v="2022-10-31T00:00:00"/>
    <x v="5"/>
  </r>
  <r>
    <n v="200336"/>
    <s v="JIN C DE 09 (ESC. PRIM. Nº 20 DE 09)"/>
    <n v="20"/>
    <s v="9"/>
    <x v="80"/>
    <d v="2022-10-31T00:00:00"/>
    <x v="5"/>
  </r>
  <r>
    <n v="200352"/>
    <s v="ENRIQUE DE VEDIA"/>
    <n v="5"/>
    <s v="14"/>
    <x v="83"/>
    <d v="2022-10-31T00:00:00"/>
    <x v="5"/>
  </r>
  <r>
    <n v="200519"/>
    <s v="RUBEN DARIO"/>
    <n v="1"/>
    <s v="14"/>
    <x v="83"/>
    <d v="2022-10-31T00:00:00"/>
    <x v="5"/>
  </r>
  <r>
    <n v="200578"/>
    <s v="CORNELIO SAAVEDRA"/>
    <n v="14"/>
    <s v="1"/>
    <x v="84"/>
    <d v="2022-10-31T00:00:00"/>
    <x v="1"/>
  </r>
  <r>
    <n v="200581"/>
    <s v="ALFREDO RODOLFO BUFANO"/>
    <n v="23"/>
    <s v="14"/>
    <x v="83"/>
    <d v="2022-10-31T00:00:00"/>
    <x v="5"/>
  </r>
  <r>
    <n v="200694"/>
    <s v="PROVINCIA DE MISIONES"/>
    <n v="9"/>
    <s v="18"/>
    <x v="34"/>
    <d v="2022-10-31T00:00:00"/>
    <x v="4"/>
  </r>
  <r>
    <n v="200730"/>
    <s v="REPUBLICA DE CUBA"/>
    <n v="1"/>
    <s v="9"/>
    <x v="80"/>
    <d v="2022-10-31T00:00:00"/>
    <x v="5"/>
  </r>
  <r>
    <n v="200751"/>
    <s v="TTE GRAL LUIS MARIA CAMPOS"/>
    <n v="17"/>
    <s v="18"/>
    <x v="34"/>
    <d v="2022-10-31T00:00:00"/>
    <x v="4"/>
  </r>
  <r>
    <n v="200810"/>
    <s v="JII Nº 01 ALFREDO PALACIOS DE 09"/>
    <n v="1"/>
    <s v="9"/>
    <x v="80"/>
    <d v="2022-10-31T00:00:00"/>
    <x v="5"/>
  </r>
  <r>
    <n v="200813"/>
    <s v="MANUEL LAINEZ"/>
    <n v="10"/>
    <s v="9"/>
    <x v="80"/>
    <d v="2022-10-31T00:00:00"/>
    <x v="5"/>
  </r>
  <r>
    <n v="201036"/>
    <s v="JUAN CRISOSTOMO LAFINUR"/>
    <n v="9"/>
    <s v="9"/>
    <x v="80"/>
    <d v="2022-10-31T00:00:00"/>
    <x v="5"/>
  </r>
  <r>
    <n v="201041"/>
    <s v="COLEGIO Nº 04 NICOLAS AVELLANEDA DE 09"/>
    <n v="4"/>
    <s v="9"/>
    <x v="85"/>
    <d v="2022-10-31T00:00:00"/>
    <x v="5"/>
  </r>
  <r>
    <n v="202203"/>
    <s v="JII Nº 08 DR. GENARO GIACOBINI DE 05"/>
    <n v="8"/>
    <s v="5"/>
    <x v="73"/>
    <d v="2022-10-31T00:00:00"/>
    <x v="2"/>
  </r>
  <r>
    <n v="200349"/>
    <s v="BELISARIO ROLDAN"/>
    <n v="23"/>
    <s v="16"/>
    <x v="70"/>
    <d v="2022-10-28T00:00:00"/>
    <x v="3"/>
  </r>
  <r>
    <n v="200363"/>
    <s v="REPUBLICA DE NICARAGUA"/>
    <n v="22"/>
    <s v="16"/>
    <x v="70"/>
    <d v="2022-10-28T00:00:00"/>
    <x v="3"/>
  </r>
  <r>
    <n v="200469"/>
    <s v="ESC. POLITECNICA MANUEL BELGRANO DE 04"/>
    <m/>
    <s v="4"/>
    <x v="50"/>
    <d v="2022-10-28T00:00:00"/>
    <x v="1"/>
  </r>
  <r>
    <n v="201597"/>
    <s v="JIN D DE 16 (ESC. PRIM. Nº 22 DE 16)"/>
    <n v="13"/>
    <s v="16"/>
    <x v="70"/>
    <d v="2022-10-28T00:00:00"/>
    <x v="3"/>
  </r>
  <r>
    <n v="200337"/>
    <s v="ESC. PARA NIÑOS, NIÑAS Y JOVENES CON PLURIDISCAPACIDAD Nº 26 DR. JORGE GARBER DE 09"/>
    <n v="26"/>
    <s v="9"/>
    <x v="80"/>
    <d v="2022-10-27T00:00:00"/>
    <x v="5"/>
  </r>
  <r>
    <n v="200901"/>
    <s v="JII Nº 02 JORGE COLL DE 08"/>
    <n v="2"/>
    <s v="8"/>
    <x v="40"/>
    <d v="2022-10-27T00:00:00"/>
    <x v="3"/>
  </r>
  <r>
    <n v="201402"/>
    <s v="GENERAL BELGRANO"/>
    <n v="23"/>
    <s v="7"/>
    <x v="40"/>
    <d v="2022-10-27T00:00:00"/>
    <x v="3"/>
  </r>
  <r>
    <n v="200056"/>
    <s v="FRANCISCO DE GURRUCHAGA"/>
    <n v="10"/>
    <s v="6"/>
    <x v="86"/>
    <d v="2022-10-26T00:00:00"/>
    <x v="1"/>
  </r>
  <r>
    <n v="200290"/>
    <s v="JIN B DE 03 (ESC. PRIM. Nº 23 DE 3)"/>
    <n v="9"/>
    <s v="3"/>
    <x v="86"/>
    <d v="2022-10-26T00:00:00"/>
    <x v="1"/>
  </r>
  <r>
    <n v="200506"/>
    <s v="ESC. TEC. Nº 11 MANUEL BELGRANO DE 06"/>
    <n v="11"/>
    <s v="6"/>
    <x v="86"/>
    <d v="2022-10-26T00:00:00"/>
    <x v="1"/>
  </r>
  <r>
    <n v="200566"/>
    <s v="IGNACIO FERMIN RODRIGUEZ"/>
    <n v="11"/>
    <s v="19"/>
    <x v="44"/>
    <d v="2022-10-26T00:00:00"/>
    <x v="2"/>
  </r>
  <r>
    <n v="200580"/>
    <s v="JIN B DE 01 (ESC. PRIM. Nº 14 DE 1)"/>
    <n v="14"/>
    <s v="1"/>
    <x v="84"/>
    <d v="2022-10-26T00:00:00"/>
    <x v="1"/>
  </r>
  <r>
    <n v="200887"/>
    <s v="PROVINCIA DE MENDOZA"/>
    <n v="15"/>
    <s v="14"/>
    <x v="87"/>
    <d v="2022-10-26T00:00:00"/>
    <x v="5"/>
  </r>
  <r>
    <n v="201148"/>
    <s v="GENERAL VIAMONTE"/>
    <n v="23"/>
    <s v="3"/>
    <x v="86"/>
    <d v="2022-10-26T00:00:00"/>
    <x v="1"/>
  </r>
  <r>
    <n v="202402"/>
    <s v="JII Nº 07 JARDINCITO DE CHICAGO KARINA RAINONE DE 20"/>
    <n v="7"/>
    <s v="20"/>
    <x v="42"/>
    <d v="2022-10-26T00:00:00"/>
    <x v="1"/>
  </r>
  <r>
    <n v="203007"/>
    <s v="ESC.INF. Nº11 DE 04"/>
    <n v="11"/>
    <s v="4"/>
    <x v="73"/>
    <d v="2022-10-26T00:00:00"/>
    <x v="2"/>
  </r>
  <r>
    <n v="203063"/>
    <s v="JII Nº 9 DE 20"/>
    <n v="9"/>
    <s v="20"/>
    <x v="42"/>
    <d v="2022-10-26T00:00:00"/>
    <x v="1"/>
  </r>
  <r>
    <n v="203075"/>
    <s v="ESC. TEC. Nº 20"/>
    <n v="20"/>
    <s v="20"/>
    <x v="42"/>
    <d v="2022-10-26T00:00:00"/>
    <x v="1"/>
  </r>
  <r>
    <n v="200818"/>
    <s v="PAUL GROUSSAC"/>
    <n v="5"/>
    <s v="6"/>
    <x v="84"/>
    <d v="2022-10-25T00:00:00"/>
    <x v="1"/>
  </r>
  <r>
    <n v="200864"/>
    <s v="REPUBLICA DEL PARAGUAY"/>
    <n v="12"/>
    <s v="6"/>
    <x v="84"/>
    <d v="2022-10-25T00:00:00"/>
    <x v="1"/>
  </r>
  <r>
    <n v="200972"/>
    <s v="MANUEL SOLA"/>
    <n v="3"/>
    <s v="2"/>
    <x v="40"/>
    <d v="2022-10-21T00:00:00"/>
    <x v="3"/>
  </r>
  <r>
    <n v="201600"/>
    <s v="OLEGARIO V ANDRADE"/>
    <n v="7"/>
    <s v="6"/>
    <x v="88"/>
    <d v="2022-10-20T00:00:00"/>
    <x v="1"/>
  </r>
  <r>
    <n v="200441"/>
    <s v="ENRIQUE BANCHS"/>
    <n v="94"/>
    <s v="6"/>
    <x v="72"/>
    <d v="2022-10-19T00:00:00"/>
    <x v="2"/>
  </r>
  <r>
    <n v="200829"/>
    <s v="HIPOLITO BOUCHARD"/>
    <n v="22"/>
    <s v="11"/>
    <x v="70"/>
    <d v="2022-10-19T00:00:00"/>
    <x v="3"/>
  </r>
  <r>
    <n v="200884"/>
    <s v="CHACABUCO"/>
    <n v="1"/>
    <s v="8"/>
    <x v="70"/>
    <d v="2022-10-19T00:00:00"/>
    <x v="3"/>
  </r>
  <r>
    <n v="201029"/>
    <s v="JII Nº 01 CIUDAD DE BUENOS AIRES DE 08"/>
    <n v="1"/>
    <s v="8"/>
    <x v="70"/>
    <d v="2022-10-19T00:00:00"/>
    <x v="3"/>
  </r>
  <r>
    <n v="201347"/>
    <s v="ELOY FERNANDEZ ALONSO"/>
    <n v="20"/>
    <s v="8"/>
    <x v="40"/>
    <d v="2022-10-19T00:00:00"/>
    <x v="3"/>
  </r>
  <r>
    <n v="201039"/>
    <s v="ESC. PARA NIÑOS,NIÑAS, JOVENES Y ADULTOS CON DISCAPACIDAD MENTAL Y FORMACIÓN INTEGRAL Nº 4 DR. RAFAEL LUIS ARCONE DE 9"/>
    <n v="4"/>
    <s v="9"/>
    <x v="89"/>
    <d v="2022-10-18T00:00:00"/>
    <x v="5"/>
  </r>
  <r>
    <n v="200160"/>
    <s v="REPUBLICA DEL ECUADOR"/>
    <n v="10"/>
    <s v="14"/>
    <x v="87"/>
    <d v="2022-10-17T00:00:00"/>
    <x v="5"/>
  </r>
  <r>
    <n v="200196"/>
    <s v="EMILIO GIMENEZ ZAPIOLA"/>
    <n v="3"/>
    <s v="12"/>
    <x v="90"/>
    <d v="2022-10-17T00:00:00"/>
    <x v="4"/>
  </r>
  <r>
    <n v="200417"/>
    <s v="PADRE CASTAÑEDA"/>
    <n v="24"/>
    <s v="12"/>
    <x v="90"/>
    <d v="2022-10-17T00:00:00"/>
    <x v="4"/>
  </r>
  <r>
    <n v="200582"/>
    <s v="PROVINCIA DEL NEUQUEN"/>
    <n v="13"/>
    <s v="14"/>
    <x v="87"/>
    <d v="2022-10-17T00:00:00"/>
    <x v="5"/>
  </r>
  <r>
    <n v="200745"/>
    <s v="REPUBLICA DE PORTUGAL"/>
    <n v="23"/>
    <s v="18"/>
    <x v="90"/>
    <d v="2022-10-17T00:00:00"/>
    <x v="4"/>
  </r>
  <r>
    <n v="200750"/>
    <s v="ESC. PARA NIÑOS,NIÑAS, JOVENES Y ADULTOS CON DISCAPACIDAD MENTAL Y FORMACIÓN INTEGRAL Nº 6 CLELIA AMELIA C.SESSA DE 18"/>
    <n v="6"/>
    <s v="18"/>
    <x v="90"/>
    <d v="2022-10-17T00:00:00"/>
    <x v="4"/>
  </r>
  <r>
    <n v="200932"/>
    <s v="DE LA INDEPENDENCIA ARGENTINA"/>
    <n v="1"/>
    <s v="20"/>
    <x v="55"/>
    <d v="2022-10-17T00:00:00"/>
    <x v="1"/>
  </r>
  <r>
    <n v="200961"/>
    <s v="LICENCIADO DON MAURO FERNANDEZ"/>
    <n v="9"/>
    <s v="12"/>
    <x v="90"/>
    <d v="2022-10-17T00:00:00"/>
    <x v="4"/>
  </r>
  <r>
    <n v="201599"/>
    <s v="CENS Nº 56 DE 12"/>
    <n v="56"/>
    <s v="12"/>
    <x v="90"/>
    <d v="2022-10-17T00:00:00"/>
    <x v="4"/>
  </r>
  <r>
    <n v="201616"/>
    <s v="COLEGIO Nº 18 DR ALBERTO LARROQUE DE 18"/>
    <n v="18"/>
    <s v="18"/>
    <x v="90"/>
    <d v="2022-10-17T00:00:00"/>
    <x v="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94">
  <r>
    <n v="200160"/>
    <s v="REPUBLICA DEL ECUADOR"/>
    <n v="10"/>
    <s v="14"/>
    <x v="0"/>
    <d v="2022-10-17T00:00:00"/>
    <x v="0"/>
  </r>
  <r>
    <n v="200196"/>
    <s v="EMILIO GIMENEZ ZAPIOLA"/>
    <n v="3"/>
    <s v="12"/>
    <x v="1"/>
    <d v="2022-10-17T00:00:00"/>
    <x v="1"/>
  </r>
  <r>
    <n v="200417"/>
    <s v="PADRE CASTAÑEDA"/>
    <n v="24"/>
    <s v="12"/>
    <x v="1"/>
    <d v="2022-10-17T00:00:00"/>
    <x v="1"/>
  </r>
  <r>
    <n v="200582"/>
    <s v="PROVINCIA DEL NEUQUEN"/>
    <n v="13"/>
    <s v="14"/>
    <x v="0"/>
    <d v="2022-10-17T00:00:00"/>
    <x v="0"/>
  </r>
  <r>
    <n v="200745"/>
    <s v="REPUBLICA DE PORTUGAL"/>
    <n v="23"/>
    <s v="18"/>
    <x v="1"/>
    <d v="2022-10-17T00:00:00"/>
    <x v="1"/>
  </r>
  <r>
    <n v="200750"/>
    <s v="ESC. PARA NIÑOS,NIÑAS, JOVENES Y ADULTOS CON DISCAPACIDAD MENTAL Y FORMACIÓN INTEGRAL Nº 6 CLELIA AMELIA C.SESSA DE 18"/>
    <n v="6"/>
    <s v="18"/>
    <x v="1"/>
    <d v="2022-10-17T00:00:00"/>
    <x v="1"/>
  </r>
  <r>
    <n v="200932"/>
    <s v="DE LA INDEPENDENCIA ARGENTINA"/>
    <n v="1"/>
    <s v="20"/>
    <x v="2"/>
    <d v="2022-10-17T00:00:00"/>
    <x v="2"/>
  </r>
  <r>
    <n v="200961"/>
    <s v="LICENCIADO DON MAURO FERNANDEZ"/>
    <n v="9"/>
    <s v="12"/>
    <x v="1"/>
    <d v="2022-10-17T00:00:00"/>
    <x v="1"/>
  </r>
  <r>
    <n v="201599"/>
    <s v="CENS Nº 56 DE 12"/>
    <n v="56"/>
    <s v="12"/>
    <x v="1"/>
    <d v="2022-10-17T00:00:00"/>
    <x v="1"/>
  </r>
  <r>
    <n v="201616"/>
    <s v="COLEGIO Nº 18 DR ALBERTO LARROQUE DE 18"/>
    <n v="18"/>
    <s v="18"/>
    <x v="1"/>
    <d v="2022-10-17T00:00:00"/>
    <x v="1"/>
  </r>
  <r>
    <n v="200139"/>
    <s v="JUAN B. PEÑA"/>
    <n v="5"/>
    <s v="7"/>
    <x v="3"/>
    <d v="2022-10-18T00:00:00"/>
    <x v="3"/>
  </r>
  <r>
    <n v="200220"/>
    <s v="JIN A DE 12 (ESC. PRIM. Nº 04 DE 12)"/>
    <n v="5"/>
    <s v="12"/>
    <x v="3"/>
    <d v="2022-10-18T00:00:00"/>
    <x v="3"/>
  </r>
  <r>
    <n v="200302"/>
    <s v="CNEL CARLOS TOMAS SOURIGUES"/>
    <n v="15"/>
    <s v="12"/>
    <x v="3"/>
    <d v="2022-10-18T00:00:00"/>
    <x v="3"/>
  </r>
  <r>
    <n v="200400"/>
    <s v="MUSEO DE BELLAS ARTES GRAL URQUIZA"/>
    <n v="1"/>
    <s v="12"/>
    <x v="3"/>
    <d v="2022-10-18T00:00:00"/>
    <x v="3"/>
  </r>
  <r>
    <n v="200419"/>
    <s v="FLORENCIO VARELA"/>
    <n v="2"/>
    <s v="12"/>
    <x v="3"/>
    <d v="2022-10-18T00:00:00"/>
    <x v="3"/>
  </r>
  <r>
    <n v="201007"/>
    <s v="REPUBLICA DE EL SALVADOR"/>
    <n v="5"/>
    <s v="12"/>
    <x v="3"/>
    <d v="2022-10-18T00:00:00"/>
    <x v="3"/>
  </r>
  <r>
    <n v="201039"/>
    <s v="ESC. PARA NIÑOS,NIÑAS, JOVENES Y ADULTOS CON DISCAPACIDAD MENTAL Y FORMACIÓN INTEGRAL Nº 4 DR. RAFAEL LUIS ARCONE DE 9"/>
    <n v="4"/>
    <s v="9"/>
    <x v="4"/>
    <d v="2022-10-18T00:00:00"/>
    <x v="0"/>
  </r>
  <r>
    <n v="201193"/>
    <s v="EI Nº 04 HTAL. DE AGUDOS PARMENIO PIÑERO DE 11"/>
    <n v="4"/>
    <s v="11"/>
    <x v="3"/>
    <d v="2022-10-18T00:00:00"/>
    <x v="3"/>
  </r>
  <r>
    <n v="201202"/>
    <s v="LEANDRO N. ALEM"/>
    <n v="19"/>
    <s v="12"/>
    <x v="3"/>
    <d v="2022-10-18T00:00:00"/>
    <x v="3"/>
  </r>
  <r>
    <n v="201901"/>
    <s v="JM Nº 05 DE 12 HOSP. GRAL DE AGUDOS DR.T.ALVAREZ"/>
    <n v="5"/>
    <s v="12"/>
    <x v="3"/>
    <d v="2022-10-18T00:00:00"/>
    <x v="3"/>
  </r>
  <r>
    <n v="200441"/>
    <s v="ENRIQUE BANCHS"/>
    <n v="94"/>
    <s v="6"/>
    <x v="5"/>
    <d v="2022-10-19T00:00:00"/>
    <x v="4"/>
  </r>
  <r>
    <n v="200628"/>
    <s v="COLEGIO Nº 01 BERNARDINO RIVADAVIA DE  03"/>
    <n v="1"/>
    <s v="3"/>
    <x v="6"/>
    <d v="2022-10-19T00:00:00"/>
    <x v="2"/>
  </r>
  <r>
    <n v="200629"/>
    <s v="AGUSTIN ALVAREZ"/>
    <n v="5"/>
    <s v="3"/>
    <x v="6"/>
    <d v="2022-10-19T00:00:00"/>
    <x v="2"/>
  </r>
  <r>
    <n v="200829"/>
    <s v="HIPOLITO BOUCHARD"/>
    <n v="22"/>
    <s v="11"/>
    <x v="7"/>
    <d v="2022-10-19T00:00:00"/>
    <x v="3"/>
  </r>
  <r>
    <n v="200884"/>
    <s v="CHACABUCO"/>
    <n v="1"/>
    <s v="8"/>
    <x v="7"/>
    <d v="2022-10-19T00:00:00"/>
    <x v="3"/>
  </r>
  <r>
    <n v="201029"/>
    <s v="JII Nº 01 CIUDAD DE BUENOS AIRES DE 08"/>
    <n v="1"/>
    <s v="8"/>
    <x v="7"/>
    <d v="2022-10-19T00:00:00"/>
    <x v="3"/>
  </r>
  <r>
    <n v="201240"/>
    <s v="EUSTAQUIO CARDENAS"/>
    <n v="16"/>
    <s v="3"/>
    <x v="6"/>
    <d v="2022-10-19T00:00:00"/>
    <x v="2"/>
  </r>
  <r>
    <n v="201347"/>
    <s v="ELOY FERNANDEZ ALONSO"/>
    <n v="20"/>
    <s v="8"/>
    <x v="8"/>
    <d v="2022-10-19T00:00:00"/>
    <x v="3"/>
  </r>
  <r>
    <n v="201600"/>
    <s v="OLEGARIO V ANDRADE"/>
    <n v="7"/>
    <s v="6"/>
    <x v="9"/>
    <d v="2022-10-20T00:00:00"/>
    <x v="2"/>
  </r>
  <r>
    <n v="203007"/>
    <s v="ESC.INF. Nº11 DE 04"/>
    <n v="11"/>
    <s v="4"/>
    <x v="10"/>
    <d v="2022-10-20T00:00:00"/>
    <x v="4"/>
  </r>
  <r>
    <n v="200337"/>
    <s v="ESC. PARA NIÑOS, NIÑAS Y JOVENES CON PLURIDISCAPACIDAD Nº 26 DR. JORGE GARBER DE 09"/>
    <n v="26"/>
    <s v="9"/>
    <x v="11"/>
    <d v="2022-10-21T00:00:00"/>
    <x v="0"/>
  </r>
  <r>
    <n v="200901"/>
    <s v="JII Nº 02 JORGE COLL DE 08"/>
    <n v="2"/>
    <s v="8"/>
    <x v="8"/>
    <d v="2022-10-21T00:00:00"/>
    <x v="3"/>
  </r>
  <r>
    <n v="200972"/>
    <s v="MANUEL SOLA"/>
    <n v="3"/>
    <s v="2"/>
    <x v="8"/>
    <d v="2022-10-21T00:00:00"/>
    <x v="3"/>
  </r>
  <r>
    <n v="200469"/>
    <s v="ESC. POLITECNICA MANUEL BELGRANO DE 04"/>
    <m/>
    <s v="4"/>
    <x v="12"/>
    <d v="2022-10-22T00:00:00"/>
    <x v="2"/>
  </r>
  <r>
    <n v="200887"/>
    <s v="PROVINCIA DE MENDOZA"/>
    <n v="15"/>
    <s v="14"/>
    <x v="0"/>
    <d v="2022-10-24T00:00:00"/>
    <x v="0"/>
  </r>
  <r>
    <n v="201245"/>
    <s v="COLEGIO Nº 07 JUAN MARTIN DE PUEYRREDON DE 03"/>
    <n v="7"/>
    <s v="3"/>
    <x v="12"/>
    <d v="2022-10-24T00:00:00"/>
    <x v="2"/>
  </r>
  <r>
    <n v="202210"/>
    <s v="JII Nº 06 DE 21"/>
    <n v="6"/>
    <s v="21"/>
    <x v="13"/>
    <d v="2022-10-24T00:00:00"/>
    <x v="5"/>
  </r>
  <r>
    <n v="200520"/>
    <s v="CARLOS DELLA PENNA"/>
    <n v="8"/>
    <s v="4"/>
    <x v="14"/>
    <d v="2022-10-25T00:00:00"/>
    <x v="4"/>
  </r>
  <r>
    <n v="200818"/>
    <s v="PAUL GROUSSAC"/>
    <n v="5"/>
    <s v="6"/>
    <x v="15"/>
    <d v="2022-10-25T00:00:00"/>
    <x v="2"/>
  </r>
  <r>
    <n v="200864"/>
    <s v="REPUBLICA DEL PARAGUAY"/>
    <n v="12"/>
    <s v="6"/>
    <x v="15"/>
    <d v="2022-10-25T00:00:00"/>
    <x v="2"/>
  </r>
  <r>
    <n v="200056"/>
    <s v="FRANCISCO DE GURRUCHAGA"/>
    <n v="10"/>
    <s v="6"/>
    <x v="16"/>
    <d v="2022-10-26T00:00:00"/>
    <x v="2"/>
  </r>
  <r>
    <n v="200290"/>
    <s v="JIN B DE 03 (ESC. PRIM. Nº 23 DE 3)"/>
    <n v="9"/>
    <s v="3"/>
    <x v="16"/>
    <d v="2022-10-26T00:00:00"/>
    <x v="2"/>
  </r>
  <r>
    <n v="200461"/>
    <s v="CORONEL BRANDSEN"/>
    <n v="4"/>
    <s v="10"/>
    <x v="17"/>
    <d v="2022-10-26T00:00:00"/>
    <x v="4"/>
  </r>
  <r>
    <n v="200506"/>
    <s v="ESC. TEC. Nº 11 MANUEL BELGRANO DE 06"/>
    <n v="11"/>
    <s v="6"/>
    <x v="16"/>
    <d v="2022-10-26T00:00:00"/>
    <x v="2"/>
  </r>
  <r>
    <n v="200566"/>
    <s v="IGNACIO FERMIN RODRIGUEZ"/>
    <n v="11"/>
    <s v="19"/>
    <x v="18"/>
    <d v="2022-10-26T00:00:00"/>
    <x v="4"/>
  </r>
  <r>
    <n v="200580"/>
    <s v="JIN B DE 01 (ESC. PRIM. Nº 14 DE 1)"/>
    <n v="14"/>
    <s v="1"/>
    <x v="15"/>
    <d v="2022-10-26T00:00:00"/>
    <x v="2"/>
  </r>
  <r>
    <n v="201148"/>
    <s v="GENERAL VIAMONTE"/>
    <n v="23"/>
    <s v="3"/>
    <x v="16"/>
    <d v="2022-10-26T00:00:00"/>
    <x v="2"/>
  </r>
  <r>
    <n v="201330"/>
    <s v="CARLOS MARIA BIEDMA"/>
    <n v="20"/>
    <s v="9"/>
    <x v="11"/>
    <d v="2022-10-26T00:00:00"/>
    <x v="0"/>
  </r>
  <r>
    <n v="202402"/>
    <s v="JII Nº 07 JARDINCITO DE CHICAGO KARINA RAINONE DE 20"/>
    <n v="7"/>
    <s v="20"/>
    <x v="19"/>
    <d v="2022-10-26T00:00:00"/>
    <x v="2"/>
  </r>
  <r>
    <n v="203063"/>
    <s v="JII Nº 9 DE 20"/>
    <n v="9"/>
    <s v="20"/>
    <x v="19"/>
    <d v="2022-10-26T00:00:00"/>
    <x v="2"/>
  </r>
  <r>
    <n v="203075"/>
    <s v="ESC. TEC. Nº 20"/>
    <n v="20"/>
    <s v="20"/>
    <x v="19"/>
    <d v="2022-10-26T00:00:00"/>
    <x v="2"/>
  </r>
  <r>
    <n v="203130"/>
    <s v="JII Nº 13 DE 01"/>
    <n v="13"/>
    <s v="1"/>
    <x v="20"/>
    <d v="2022-10-26T00:00:00"/>
    <x v="2"/>
  </r>
  <r>
    <n v="201402"/>
    <s v="GENERAL BELGRANO"/>
    <n v="23"/>
    <s v="7"/>
    <x v="8"/>
    <d v="2022-10-27T00:00:00"/>
    <x v="3"/>
  </r>
  <r>
    <n v="202203"/>
    <s v="JII Nº 08 DR. GENARO GIACOBINI DE 05"/>
    <n v="8"/>
    <s v="5"/>
    <x v="10"/>
    <d v="2022-10-27T00:00:00"/>
    <x v="4"/>
  </r>
  <r>
    <n v="200349"/>
    <s v="BELISARIO ROLDAN"/>
    <n v="23"/>
    <s v="16"/>
    <x v="7"/>
    <d v="2022-10-28T00:00:00"/>
    <x v="3"/>
  </r>
  <r>
    <n v="200363"/>
    <s v="REPUBLICA DE NICARAGUA"/>
    <n v="22"/>
    <s v="16"/>
    <x v="7"/>
    <d v="2022-10-28T00:00:00"/>
    <x v="3"/>
  </r>
  <r>
    <n v="201597"/>
    <s v="JIN D DE 16 (ESC. PRIM. Nº 22 DE 16)"/>
    <n v="13"/>
    <s v="16"/>
    <x v="7"/>
    <d v="2022-10-28T00:00:00"/>
    <x v="3"/>
  </r>
  <r>
    <n v="200052"/>
    <s v="ESCUELA INTEGRAL INTERDISCIPLINARIA Nº 14 DE 14"/>
    <n v="14"/>
    <s v="14"/>
    <x v="21"/>
    <d v="2022-10-31T00:00:00"/>
    <x v="0"/>
  </r>
  <r>
    <n v="200097"/>
    <s v="JIC Nº 04 DE 18"/>
    <n v="4"/>
    <s v="18"/>
    <x v="22"/>
    <d v="2022-10-31T00:00:00"/>
    <x v="1"/>
  </r>
  <r>
    <n v="200152"/>
    <s v="ESC.DE EDUC.MEDIA Nº1FEDERICO GARCIA LORCA DE14"/>
    <n v="1"/>
    <s v="14"/>
    <x v="21"/>
    <d v="2022-10-31T00:00:00"/>
    <x v="0"/>
  </r>
  <r>
    <n v="200336"/>
    <s v="JIN C DE 09 (ESC. PRIM. Nº 20 DE 09)"/>
    <n v="20"/>
    <s v="9"/>
    <x v="11"/>
    <d v="2022-10-31T00:00:00"/>
    <x v="0"/>
  </r>
  <r>
    <n v="200352"/>
    <s v="ENRIQUE DE VEDIA"/>
    <n v="5"/>
    <s v="14"/>
    <x v="21"/>
    <d v="2022-10-31T00:00:00"/>
    <x v="0"/>
  </r>
  <r>
    <n v="200514"/>
    <s v="ARISTOBULO DEL VALLE"/>
    <n v="7"/>
    <s v="20"/>
    <x v="2"/>
    <d v="2022-10-31T00:00:00"/>
    <x v="2"/>
  </r>
  <r>
    <n v="200519"/>
    <s v="RUBEN DARIO"/>
    <n v="1"/>
    <s v="14"/>
    <x v="21"/>
    <d v="2022-10-31T00:00:00"/>
    <x v="0"/>
  </r>
  <r>
    <n v="200578"/>
    <s v="CORNELIO SAAVEDRA"/>
    <n v="14"/>
    <s v="1"/>
    <x v="15"/>
    <d v="2022-10-31T00:00:00"/>
    <x v="2"/>
  </r>
  <r>
    <n v="200581"/>
    <s v="ALFREDO RODOLFO BUFANO"/>
    <n v="23"/>
    <s v="14"/>
    <x v="21"/>
    <d v="2022-10-31T00:00:00"/>
    <x v="0"/>
  </r>
  <r>
    <n v="200694"/>
    <s v="PROVINCIA DE MISIONES"/>
    <n v="9"/>
    <s v="18"/>
    <x v="22"/>
    <d v="2022-10-31T00:00:00"/>
    <x v="1"/>
  </r>
  <r>
    <n v="200730"/>
    <s v="REPUBLICA DE CUBA"/>
    <n v="1"/>
    <s v="9"/>
    <x v="11"/>
    <d v="2022-10-31T00:00:00"/>
    <x v="0"/>
  </r>
  <r>
    <n v="200751"/>
    <s v="TTE GRAL LUIS MARIA CAMPOS"/>
    <n v="17"/>
    <s v="18"/>
    <x v="22"/>
    <d v="2022-10-31T00:00:00"/>
    <x v="1"/>
  </r>
  <r>
    <n v="200810"/>
    <s v="JII Nº 01 ALFREDO PALACIOS DE 09"/>
    <n v="1"/>
    <s v="9"/>
    <x v="11"/>
    <d v="2022-10-31T00:00:00"/>
    <x v="0"/>
  </r>
  <r>
    <n v="200813"/>
    <s v="MANUEL LAINEZ"/>
    <n v="10"/>
    <s v="9"/>
    <x v="11"/>
    <d v="2022-10-31T00:00:00"/>
    <x v="0"/>
  </r>
  <r>
    <n v="201036"/>
    <s v="JUAN CRISOSTOMO LAFINUR"/>
    <n v="9"/>
    <s v="9"/>
    <x v="11"/>
    <d v="2022-10-31T00:00:00"/>
    <x v="0"/>
  </r>
  <r>
    <n v="201041"/>
    <s v="COLEGIO Nº 04 NICOLAS AVELLANEDA DE 09"/>
    <n v="4"/>
    <s v="9"/>
    <x v="23"/>
    <d v="2022-10-31T00:00:00"/>
    <x v="0"/>
  </r>
  <r>
    <n v="200221"/>
    <s v="AUSTRALIA"/>
    <n v="2"/>
    <s v="9"/>
    <x v="24"/>
    <d v="2022-11-01T00:00:00"/>
    <x v="0"/>
  </r>
  <r>
    <n v="200413"/>
    <s v="ERNESTO A. BAVIO"/>
    <n v="16"/>
    <s v="12"/>
    <x v="25"/>
    <d v="2022-11-01T00:00:00"/>
    <x v="1"/>
  </r>
  <r>
    <n v="200485"/>
    <s v="MIGUEL DE AZCUENAGA"/>
    <n v="26"/>
    <s v="5"/>
    <x v="26"/>
    <d v="2022-11-01T00:00:00"/>
    <x v="4"/>
  </r>
  <r>
    <n v="200697"/>
    <s v="ESC. BILINGÁœE PARA NIÑOS,NIÑAS, JOVENES Y ADULTOS CON DISCAPACIDAD AUDITIVA Y FORMACIÓN INTEGRAL Nº 29 DR OSVALDO MAGNASCO DE 18"/>
    <n v="29"/>
    <s v="18"/>
    <x v="25"/>
    <d v="2022-11-01T00:00:00"/>
    <x v="1"/>
  </r>
  <r>
    <n v="201038"/>
    <s v="ESC. TEC. Nº 34 ING. ENRIQUE MARTIN HERMITTE DE 09"/>
    <n v="34"/>
    <s v="9"/>
    <x v="24"/>
    <d v="2022-11-01T00:00:00"/>
    <x v="0"/>
  </r>
  <r>
    <n v="201510"/>
    <s v="CNEL. DE MARINA LEONARDO ROSALES"/>
    <n v="10"/>
    <s v="12"/>
    <x v="25"/>
    <d v="2022-11-01T00:00:00"/>
    <x v="1"/>
  </r>
  <r>
    <n v="201606"/>
    <s v="ESC. DE COM. Nº 36 ISAAC HALPERIN DE 03"/>
    <n v="36"/>
    <s v="3"/>
    <x v="6"/>
    <d v="2022-11-01T00:00:00"/>
    <x v="2"/>
  </r>
  <r>
    <n v="201942"/>
    <s v="ESCUELA DE MUSICA Nº 2 DE 18"/>
    <n v="2"/>
    <s v="18"/>
    <x v="25"/>
    <d v="2022-11-01T00:00:00"/>
    <x v="1"/>
  </r>
  <r>
    <n v="200002"/>
    <s v="CARLOS R. VIGNALE"/>
    <n v="2"/>
    <s v="4"/>
    <x v="27"/>
    <d v="2022-11-02T00:00:00"/>
    <x v="4"/>
  </r>
  <r>
    <n v="200044"/>
    <s v="JII Nº 01 DE 19"/>
    <n v="1"/>
    <s v="19"/>
    <x v="28"/>
    <d v="2022-11-02T00:00:00"/>
    <x v="3"/>
  </r>
  <r>
    <n v="200117"/>
    <s v="JII Nº 01 DE 11"/>
    <n v="1"/>
    <s v="11"/>
    <x v="28"/>
    <d v="2022-11-02T00:00:00"/>
    <x v="3"/>
  </r>
  <r>
    <n v="200442"/>
    <s v="JIC Nº 05 DE 06"/>
    <n v="5"/>
    <s v="6"/>
    <x v="10"/>
    <d v="2022-11-02T00:00:00"/>
    <x v="4"/>
  </r>
  <r>
    <n v="200934"/>
    <s v="ALFONSINA STORNI"/>
    <n v="10"/>
    <s v="20"/>
    <x v="19"/>
    <d v="2022-11-02T00:00:00"/>
    <x v="2"/>
  </r>
  <r>
    <n v="201184"/>
    <s v="ESC.SUP.DE EDU. ARTISTICA EN ARTES VISUALES MANUEL BELGRANO"/>
    <n v="0"/>
    <s v="4"/>
    <x v="27"/>
    <d v="2022-11-02T00:00:00"/>
    <x v="4"/>
  </r>
  <r>
    <n v="201211"/>
    <s v="JIN D DE 10 (ESC. PRIM. Nº 22 DE 10)"/>
    <n v="23"/>
    <s v="10"/>
    <x v="5"/>
    <d v="2022-11-02T00:00:00"/>
    <x v="4"/>
  </r>
  <r>
    <n v="201247"/>
    <s v="ESCUELAS TECNICAS RAGGIO DE 10"/>
    <m/>
    <s v="10"/>
    <x v="29"/>
    <d v="2022-11-02T00:00:00"/>
    <x v="4"/>
  </r>
  <r>
    <n v="201307"/>
    <s v="JIN C DE 20 (ESC. PRIM. Nº 16 DE 20)"/>
    <n v="20"/>
    <s v="20"/>
    <x v="19"/>
    <d v="2022-11-02T00:00:00"/>
    <x v="2"/>
  </r>
  <r>
    <n v="201552"/>
    <s v="JII Nº 01 DE 12 RITA LATALLADA DE VICTORIA"/>
    <n v="1"/>
    <s v="12"/>
    <x v="30"/>
    <d v="2022-11-02T00:00:00"/>
    <x v="1"/>
  </r>
  <r>
    <n v="201572"/>
    <s v="JUAN ANGEL GOLFARINI"/>
    <n v="93"/>
    <s v="6"/>
    <x v="10"/>
    <d v="2022-11-02T00:00:00"/>
    <x v="4"/>
  </r>
  <r>
    <n v="201840"/>
    <s v="ANTONIO J. BUCICH"/>
    <n v="11"/>
    <s v="4"/>
    <x v="14"/>
    <d v="2022-11-02T00:00:00"/>
    <x v="4"/>
  </r>
  <r>
    <n v="202272"/>
    <s v="EI Nº 06 J.F. SALABERRY  DE 20"/>
    <n v="6"/>
    <s v="20"/>
    <x v="19"/>
    <d v="2022-11-02T00:00:00"/>
    <x v="2"/>
  </r>
  <r>
    <n v="202467"/>
    <s v="JII Nº10 FRANCISCO PASCASIO MORENO 10 DE 06"/>
    <n v="10"/>
    <s v="6"/>
    <x v="18"/>
    <d v="2022-11-02T00:00:00"/>
    <x v="4"/>
  </r>
  <r>
    <n v="202745"/>
    <s v="ESC. INF. Nº 07 CASA AMARILLA DE 04"/>
    <n v="7"/>
    <s v="4"/>
    <x v="14"/>
    <d v="2022-11-02T00:00:00"/>
    <x v="4"/>
  </r>
  <r>
    <n v="202948"/>
    <s v="JARDIN MATERNAL Nº 06 DE 13"/>
    <n v="6"/>
    <s v="13"/>
    <x v="19"/>
    <d v="2022-11-02T00:00:00"/>
    <x v="2"/>
  </r>
  <r>
    <n v="200042"/>
    <s v="AERONAUTICA ARGENTINA"/>
    <n v="7"/>
    <s v="19"/>
    <x v="18"/>
    <d v="2022-11-03T00:00:00"/>
    <x v="4"/>
  </r>
  <r>
    <n v="200237"/>
    <s v="REPUBLICA DE TURQUIA"/>
    <n v="25"/>
    <s v="10"/>
    <x v="31"/>
    <d v="2022-11-03T00:00:00"/>
    <x v="3"/>
  </r>
  <r>
    <n v="202466"/>
    <s v="JARDIN MATERNAL Nº 09 DE 06"/>
    <n v="9"/>
    <s v="6"/>
    <x v="32"/>
    <d v="2022-11-03T00:00:00"/>
    <x v="3"/>
  </r>
  <r>
    <n v="203116"/>
    <s v="JII Nº 16 DE 05"/>
    <n v="16"/>
    <s v="5"/>
    <x v="5"/>
    <d v="2022-11-03T00:00:00"/>
    <x v="4"/>
  </r>
  <r>
    <n v="203124"/>
    <s v="JII Nº 19 DE 05"/>
    <n v="19"/>
    <s v="5"/>
    <x v="5"/>
    <d v="2022-11-03T00:00:00"/>
    <x v="4"/>
  </r>
  <r>
    <n v="200386"/>
    <s v="PROVINCIA DE JUJUY"/>
    <n v="11"/>
    <s v="2"/>
    <x v="8"/>
    <d v="2022-11-04T00:00:00"/>
    <x v="3"/>
  </r>
  <r>
    <n v="200831"/>
    <s v="TTE MANUEL FELIX ORIGONE"/>
    <n v="7"/>
    <s v="11"/>
    <x v="7"/>
    <d v="2022-11-04T00:00:00"/>
    <x v="3"/>
  </r>
  <r>
    <n v="201213"/>
    <s v="ALTE. RAMON GONZALEZ FERNANDEZ"/>
    <n v="8"/>
    <s v="10"/>
    <x v="33"/>
    <d v="2022-11-04T00:00:00"/>
    <x v="4"/>
  </r>
  <r>
    <n v="201683"/>
    <s v="DR. PEDRO AVELINO TORRES"/>
    <n v="24"/>
    <s v="11"/>
    <x v="7"/>
    <d v="2022-11-04T00:00:00"/>
    <x v="3"/>
  </r>
  <r>
    <n v="201684"/>
    <s v="JII Nº 03 DE 11"/>
    <n v="3"/>
    <s v="11"/>
    <x v="7"/>
    <d v="2022-11-04T00:00:00"/>
    <x v="3"/>
  </r>
  <r>
    <n v="200057"/>
    <s v="ESCUELA INTEGRAL INTERDISCIPLINARIA Nº 06 DE 06"/>
    <n v="6"/>
    <s v="6"/>
    <x v="29"/>
    <d v="2022-11-07T00:00:00"/>
    <x v="4"/>
  </r>
  <r>
    <n v="200177"/>
    <s v="JIN D DE 12 (ESC. PRIM. Nº 03 DE 12)"/>
    <n v="24"/>
    <s v="12"/>
    <x v="30"/>
    <d v="2022-11-07T00:00:00"/>
    <x v="1"/>
  </r>
  <r>
    <n v="200559"/>
    <s v="EI Nº 06 MADRE EUFRASIA IACONIS DE 10"/>
    <n v="6"/>
    <s v="10"/>
    <x v="34"/>
    <d v="2022-11-07T00:00:00"/>
    <x v="4"/>
  </r>
  <r>
    <n v="200888"/>
    <s v="ESTEBAN DE LUCA"/>
    <n v="1"/>
    <s v="6"/>
    <x v="35"/>
    <d v="2022-11-07T00:00:00"/>
    <x v="2"/>
  </r>
  <r>
    <n v="200325"/>
    <s v="DOMINGUITO"/>
    <n v="9"/>
    <s v="15"/>
    <x v="31"/>
    <d v="2022-11-08T00:00:00"/>
    <x v="3"/>
  </r>
  <r>
    <n v="200528"/>
    <s v="HIPOLITO VIEYTES"/>
    <n v="21"/>
    <s v="4"/>
    <x v="36"/>
    <d v="2022-11-08T00:00:00"/>
    <x v="2"/>
  </r>
  <r>
    <n v="200540"/>
    <s v="ALMIRANTE GUILLERMO BROWN"/>
    <n v="1"/>
    <s v="4"/>
    <x v="29"/>
    <d v="2022-11-08T00:00:00"/>
    <x v="4"/>
  </r>
  <r>
    <n v="200558"/>
    <s v="PABLO A. PIZZURNO"/>
    <n v="19"/>
    <s v="10"/>
    <x v="33"/>
    <d v="2022-11-08T00:00:00"/>
    <x v="4"/>
  </r>
  <r>
    <n v="200793"/>
    <s v="ESCUELA INTEGRAL INTERDISCIPLINARIA Nº 04 DE 04"/>
    <n v="4"/>
    <s v="4"/>
    <x v="29"/>
    <d v="2022-11-08T00:00:00"/>
    <x v="4"/>
  </r>
  <r>
    <n v="200816"/>
    <s v="EI Nº 06 DE 06 (HOSP. RAMOS MEJIA)"/>
    <n v="6"/>
    <s v="6"/>
    <x v="37"/>
    <d v="2022-11-08T00:00:00"/>
    <x v="2"/>
  </r>
  <r>
    <n v="200953"/>
    <s v="JIC Nº 07 EL JARDIN DE LAS GLICINAS DE 09"/>
    <n v="7"/>
    <s v="9"/>
    <x v="5"/>
    <d v="2022-11-08T00:00:00"/>
    <x v="4"/>
  </r>
  <r>
    <n v="201237"/>
    <s v="VALENTIN GOMEZ"/>
    <n v="1"/>
    <s v="3"/>
    <x v="36"/>
    <d v="2022-11-08T00:00:00"/>
    <x v="2"/>
  </r>
  <r>
    <n v="201261"/>
    <s v="PRESIDENTE MITRE"/>
    <n v="16"/>
    <s v="2"/>
    <x v="38"/>
    <d v="2022-11-08T00:00:00"/>
    <x v="2"/>
  </r>
  <r>
    <n v="202814"/>
    <s v="ESCUELA INFANTIL Nº 08 DE 04"/>
    <n v="8"/>
    <s v="4"/>
    <x v="36"/>
    <d v="2022-11-08T00:00:00"/>
    <x v="2"/>
  </r>
  <r>
    <n v="202953"/>
    <s v="EI Nº 05 DE 02"/>
    <n v="5"/>
    <s v="2"/>
    <x v="38"/>
    <d v="2022-11-08T00:00:00"/>
    <x v="2"/>
  </r>
  <r>
    <n v="203057"/>
    <s v="JARDIN MATERNAL Nº 12 DE 04"/>
    <n v="12"/>
    <s v="4"/>
    <x v="36"/>
    <d v="2022-11-08T00:00:00"/>
    <x v="2"/>
  </r>
  <r>
    <n v="200103"/>
    <s v="HOMERO MANZI"/>
    <n v="9"/>
    <s v="13"/>
    <x v="39"/>
    <d v="2022-11-09T00:00:00"/>
    <x v="5"/>
  </r>
  <r>
    <n v="200219"/>
    <s v="JORGE NEWBERY"/>
    <n v="7"/>
    <s v="12"/>
    <x v="40"/>
    <d v="2022-11-09T00:00:00"/>
    <x v="5"/>
  </r>
  <r>
    <n v="200362"/>
    <s v="PONCIANO VIVANCO"/>
    <n v="11"/>
    <s v="13"/>
    <x v="39"/>
    <d v="2022-11-09T00:00:00"/>
    <x v="5"/>
  </r>
  <r>
    <n v="200504"/>
    <s v="HIPOLITO YRIGOYEN"/>
    <n v="26"/>
    <s v="4"/>
    <x v="41"/>
    <d v="2022-11-09T00:00:00"/>
    <x v="2"/>
  </r>
  <r>
    <n v="200607"/>
    <s v="DR. GUILLERMO RAWSON"/>
    <n v="22"/>
    <s v="4"/>
    <x v="41"/>
    <d v="2022-11-09T00:00:00"/>
    <x v="2"/>
  </r>
  <r>
    <n v="200973"/>
    <s v="COLEGIO Nº 03 MARIANO MORENO DE 02"/>
    <n v="3"/>
    <s v="2"/>
    <x v="42"/>
    <d v="2022-11-09T00:00:00"/>
    <x v="3"/>
  </r>
  <r>
    <n v="201059"/>
    <s v="SAN JUAN BAUTISTA DE LA SALLE"/>
    <n v="18"/>
    <s v="19"/>
    <x v="39"/>
    <d v="2022-11-09T00:00:00"/>
    <x v="5"/>
  </r>
  <r>
    <n v="201291"/>
    <s v="DR. RAMON J. CARCANO"/>
    <n v="10"/>
    <s v="15"/>
    <x v="31"/>
    <d v="2022-11-09T00:00:00"/>
    <x v="3"/>
  </r>
  <r>
    <n v="201303"/>
    <s v="ESC. DE COM. Nº 22 GUSTAVO MARTINEZ ZUVIRIA DE 06"/>
    <n v="22"/>
    <s v="6"/>
    <x v="8"/>
    <d v="2022-11-09T00:00:00"/>
    <x v="3"/>
  </r>
  <r>
    <n v="201497"/>
    <s v="DR. JUAN BALESTRA"/>
    <n v="17"/>
    <s v="10"/>
    <x v="33"/>
    <d v="2022-11-09T00:00:00"/>
    <x v="4"/>
  </r>
  <r>
    <n v="201526"/>
    <s v="FLORENCIO BALCARCE"/>
    <n v="19"/>
    <s v="2"/>
    <x v="42"/>
    <d v="2022-11-09T00:00:00"/>
    <x v="3"/>
  </r>
  <r>
    <n v="201782"/>
    <s v="JII Nº 09 DE 04"/>
    <n v="9"/>
    <s v="4"/>
    <x v="41"/>
    <d v="2022-11-09T00:00:00"/>
    <x v="2"/>
  </r>
  <r>
    <n v="201914"/>
    <s v="ESC. PARA JOVENES Y ADULTOS CON DISCAPACIDAD VISUAL Y FORMACIÓN INTEGRAL Nº 37 FRANCISCO GATTI DE 03"/>
    <n v="37"/>
    <s v="3"/>
    <x v="41"/>
    <d v="2022-11-09T00:00:00"/>
    <x v="2"/>
  </r>
  <r>
    <n v="200050"/>
    <s v="DR. PEDRO MELITON LEDESMA"/>
    <n v="17"/>
    <s v="5"/>
    <x v="14"/>
    <d v="2022-11-10T00:00:00"/>
    <x v="4"/>
  </r>
  <r>
    <n v="200077"/>
    <s v="NIEVES ESCALADA DE OROMI"/>
    <n v="20"/>
    <s v="5"/>
    <x v="14"/>
    <d v="2022-11-10T00:00:00"/>
    <x v="4"/>
  </r>
  <r>
    <n v="200476"/>
    <s v="LORENZO ANADON"/>
    <n v="23"/>
    <s v="5"/>
    <x v="14"/>
    <d v="2022-11-10T00:00:00"/>
    <x v="4"/>
  </r>
  <r>
    <n v="200500"/>
    <s v="ESC. DE COM. Nº 07 MANUEL BELGRANO DE 10"/>
    <n v="7"/>
    <s v="10"/>
    <x v="33"/>
    <d v="2022-11-10T00:00:00"/>
    <x v="4"/>
  </r>
  <r>
    <n v="200583"/>
    <s v="ESC. TEC. Nº 01 INGENIERO OTTO KRAUSE DE 04"/>
    <n v="1"/>
    <s v="4"/>
    <x v="36"/>
    <d v="2022-11-10T00:00:00"/>
    <x v="2"/>
  </r>
  <r>
    <n v="200869"/>
    <s v="FAMILIA DE CABEZON"/>
    <n v="9"/>
    <s v="1"/>
    <x v="43"/>
    <d v="2022-11-10T00:00:00"/>
    <x v="2"/>
  </r>
  <r>
    <n v="200902"/>
    <s v="SAN JOSE DE CALASANZ"/>
    <n v="6"/>
    <s v="8"/>
    <x v="8"/>
    <d v="2022-11-10T00:00:00"/>
    <x v="3"/>
  </r>
  <r>
    <n v="201122"/>
    <s v="DE CATEDRAL AL NORTE JOSE M. ESTRADA"/>
    <n v="4"/>
    <s v="1"/>
    <x v="44"/>
    <d v="2022-11-10T00:00:00"/>
    <x v="2"/>
  </r>
  <r>
    <n v="201132"/>
    <s v="JIC Nº04 CINCO ESQUINAS DE 01"/>
    <n v="4"/>
    <s v="1"/>
    <x v="44"/>
    <d v="2022-11-10T00:00:00"/>
    <x v="2"/>
  </r>
  <r>
    <n v="201133"/>
    <s v="DOMINGO FAUSTINO SARMIENTO"/>
    <n v="2"/>
    <s v="1"/>
    <x v="44"/>
    <d v="2022-11-10T00:00:00"/>
    <x v="2"/>
  </r>
  <r>
    <n v="201232"/>
    <s v="ESC. TEC. Nº 19 ALEJANDRO VOLTA DE 01"/>
    <n v="19"/>
    <s v="1"/>
    <x v="45"/>
    <d v="2022-11-10T00:00:00"/>
    <x v="2"/>
  </r>
  <r>
    <n v="201448"/>
    <s v="ESC. TEC. Nº 30 NORBERTO PINERO DE 02"/>
    <n v="30"/>
    <s v="2"/>
    <x v="42"/>
    <d v="2022-11-10T00:00:00"/>
    <x v="3"/>
  </r>
  <r>
    <n v="201618"/>
    <s v="JOSE ALFREDO FERREIRA"/>
    <n v="1"/>
    <s v="11"/>
    <x v="22"/>
    <d v="2022-11-10T00:00:00"/>
    <x v="1"/>
  </r>
  <r>
    <n v="201676"/>
    <s v="MAXIMIO SABA VICTORIA"/>
    <n v="2"/>
    <s v="11"/>
    <x v="22"/>
    <d v="2022-11-10T00:00:00"/>
    <x v="1"/>
  </r>
  <r>
    <n v="201677"/>
    <s v="ANGELA M DE CAVIGLIA"/>
    <n v="3"/>
    <s v="11"/>
    <x v="22"/>
    <d v="2022-11-10T00:00:00"/>
    <x v="1"/>
  </r>
  <r>
    <n v="203093"/>
    <s v="ESC. PRIMARIA Nº 11 DE 01"/>
    <n v="11"/>
    <s v="1"/>
    <x v="46"/>
    <d v="2022-11-10T00:00:00"/>
    <x v="2"/>
  </r>
  <r>
    <n v="200089"/>
    <s v="PRESBITERO ALBERTI"/>
    <n v="13"/>
    <s v="19"/>
    <x v="47"/>
    <d v="2022-11-11T00:00:00"/>
    <x v="4"/>
  </r>
  <r>
    <n v="200141"/>
    <s v="FLORIAN OLIVER"/>
    <n v="24"/>
    <s v="8"/>
    <x v="48"/>
    <d v="2022-11-11T00:00:00"/>
    <x v="3"/>
  </r>
  <r>
    <n v="200660"/>
    <s v="SALVADOR MARIA DEL CARRIL"/>
    <n v="4"/>
    <s v="6"/>
    <x v="49"/>
    <d v="2022-11-11T00:00:00"/>
    <x v="3"/>
  </r>
  <r>
    <n v="200820"/>
    <s v="NIÑAS DE AYOHUMA"/>
    <n v="7"/>
    <s v="8"/>
    <x v="7"/>
    <d v="2022-11-11T00:00:00"/>
    <x v="3"/>
  </r>
  <r>
    <n v="200830"/>
    <s v="FRANCISCA JACQUES"/>
    <n v="13"/>
    <s v="11"/>
    <x v="50"/>
    <d v="2022-11-11T00:00:00"/>
    <x v="3"/>
  </r>
  <r>
    <n v="200874"/>
    <s v="AGRONOMIA"/>
    <n v="22"/>
    <s v="14"/>
    <x v="51"/>
    <d v="2022-11-11T00:00:00"/>
    <x v="0"/>
  </r>
  <r>
    <n v="200907"/>
    <s v="JUAN AGUSTIN MAZA"/>
    <n v="10"/>
    <s v="8"/>
    <x v="7"/>
    <d v="2022-11-11T00:00:00"/>
    <x v="3"/>
  </r>
  <r>
    <n v="200909"/>
    <s v="JIC Nº 05 MARTHA A. SALOTTI DE 08"/>
    <n v="5"/>
    <s v="8"/>
    <x v="7"/>
    <d v="2022-11-11T00:00:00"/>
    <x v="3"/>
  </r>
  <r>
    <n v="201292"/>
    <s v="PETRONILA RODRIGUEZ"/>
    <n v="27"/>
    <s v="15"/>
    <x v="51"/>
    <d v="2022-11-11T00:00:00"/>
    <x v="0"/>
  </r>
  <r>
    <n v="201351"/>
    <s v="DR. JOSE MARIA RAMOS MEJIA"/>
    <n v="16"/>
    <s v="8"/>
    <x v="49"/>
    <d v="2022-11-11T00:00:00"/>
    <x v="3"/>
  </r>
  <r>
    <n v="201517"/>
    <s v="COLEGIO Nº 10 JOSE DE SAN MARTIN DE 08"/>
    <n v="10"/>
    <s v="8"/>
    <x v="48"/>
    <d v="2022-11-11T00:00:00"/>
    <x v="3"/>
  </r>
  <r>
    <n v="201551"/>
    <s v="JIN C DE 08 (ESC. PRIM. Nº 24 DE 08)"/>
    <n v="21"/>
    <s v="8"/>
    <x v="48"/>
    <d v="2022-11-11T00:00:00"/>
    <x v="3"/>
  </r>
  <r>
    <n v="201574"/>
    <s v="JIN B DE 18 (ESC. PRIM. Nº 14 DE 18)"/>
    <n v="22"/>
    <s v="18"/>
    <x v="52"/>
    <d v="2022-11-11T00:00:00"/>
    <x v="1"/>
  </r>
  <r>
    <n v="201650"/>
    <s v="JIC Nº 02 EL TRENCITO DE VERSALLES DE 18"/>
    <n v="2"/>
    <s v="18"/>
    <x v="52"/>
    <d v="2022-11-11T00:00:00"/>
    <x v="1"/>
  </r>
  <r>
    <n v="202200"/>
    <s v="JII Nº 10 DE 05"/>
    <n v="10"/>
    <s v="5"/>
    <x v="5"/>
    <d v="2022-11-11T00:00:00"/>
    <x v="4"/>
  </r>
  <r>
    <n v="200321"/>
    <s v="SABINA BOVE DE BOZZALLA"/>
    <n v="16"/>
    <s v="5"/>
    <x v="53"/>
    <d v="2022-11-14T00:00:00"/>
    <x v="4"/>
  </r>
  <r>
    <n v="200470"/>
    <s v="BERNARDO DE IRIGOYEN"/>
    <n v="3"/>
    <s v="5"/>
    <x v="53"/>
    <d v="2022-11-14T00:00:00"/>
    <x v="4"/>
  </r>
  <r>
    <n v="200484"/>
    <s v="ARZOBISPO MARIANO ANTONIO ESPINOSA"/>
    <n v="15"/>
    <s v="5"/>
    <x v="53"/>
    <d v="2022-11-14T00:00:00"/>
    <x v="4"/>
  </r>
  <r>
    <n v="200654"/>
    <s v="MANUEL DE SARRATEA"/>
    <n v="27"/>
    <s v="5"/>
    <x v="34"/>
    <d v="2022-11-14T00:00:00"/>
    <x v="4"/>
  </r>
  <r>
    <n v="200843"/>
    <s v="ESC. TEC. Nº 14 LIBERTAD DE 05"/>
    <n v="14"/>
    <s v="5"/>
    <x v="53"/>
    <d v="2022-11-14T00:00:00"/>
    <x v="4"/>
  </r>
  <r>
    <n v="201475"/>
    <s v="ESC.TEC.Nº33 FUND.MAEST.DEL PLUMERILLO DE 19"/>
    <n v="33"/>
    <s v="19"/>
    <x v="47"/>
    <d v="2022-11-14T00:00:00"/>
    <x v="4"/>
  </r>
  <r>
    <n v="201549"/>
    <s v="ABEL AYERZA"/>
    <n v="23"/>
    <s v="17"/>
    <x v="54"/>
    <d v="2022-11-14T00:00:00"/>
    <x v="5"/>
  </r>
  <r>
    <n v="201694"/>
    <s v="ESC. TEC. Nº 15 MAIPU DE 05"/>
    <n v="15"/>
    <s v="5"/>
    <x v="53"/>
    <d v="2022-11-14T00:00:00"/>
    <x v="4"/>
  </r>
  <r>
    <n v="202199"/>
    <s v="JII Nº 03 DE 20"/>
    <n v="3"/>
    <s v="20"/>
    <x v="55"/>
    <d v="2022-11-14T00:00:00"/>
    <x v="5"/>
  </r>
  <r>
    <n v="202271"/>
    <s v="JARDIN MATERNAL Nº 05 DE 20"/>
    <n v="5"/>
    <s v="20"/>
    <x v="55"/>
    <d v="2022-11-14T00:00:00"/>
    <x v="5"/>
  </r>
  <r>
    <n v="202309"/>
    <s v="JIC Nº 09 DE 09"/>
    <n v="9"/>
    <s v="9"/>
    <x v="56"/>
    <d v="2022-11-14T00:00:00"/>
    <x v="4"/>
  </r>
  <r>
    <n v="202470"/>
    <s v="ESCUELA INFANTIL Nº 12 DE 05"/>
    <n v="12"/>
    <s v="5"/>
    <x v="26"/>
    <d v="2022-11-14T00:00:00"/>
    <x v="4"/>
  </r>
  <r>
    <n v="202803"/>
    <s v="ESCUELA INFANTIL Nº 11 DE 05"/>
    <n v="11"/>
    <s v="5"/>
    <x v="53"/>
    <d v="2022-11-14T00:00:00"/>
    <x v="4"/>
  </r>
  <r>
    <n v="202871"/>
    <s v="ESCUELA INFANTIL Nº 11 DE 21"/>
    <n v="11"/>
    <s v="21"/>
    <x v="55"/>
    <d v="2022-11-14T00:00:00"/>
    <x v="5"/>
  </r>
  <r>
    <n v="202961"/>
    <s v="JIC Nº 10 DE 20"/>
    <n v="10"/>
    <s v="20"/>
    <x v="55"/>
    <d v="2022-11-14T00:00:00"/>
    <x v="5"/>
  </r>
  <r>
    <n v="203080"/>
    <s v="ESC. PRIMARIA Nº 11 DE 21"/>
    <n v="11"/>
    <s v="21"/>
    <x v="55"/>
    <d v="2022-11-14T00:00:00"/>
    <x v="5"/>
  </r>
  <r>
    <n v="200207"/>
    <s v="FRAY LUIS BELTRAN"/>
    <n v="11"/>
    <s v="15"/>
    <x v="57"/>
    <d v="2022-11-15T00:00:00"/>
    <x v="3"/>
  </r>
  <r>
    <n v="200208"/>
    <s v="GAUCHOS DE GUEMES"/>
    <n v="17"/>
    <s v="15"/>
    <x v="57"/>
    <d v="2022-11-15T00:00:00"/>
    <x v="3"/>
  </r>
  <r>
    <n v="200250"/>
    <s v="NICOLAS AVELLANEDA"/>
    <n v="8"/>
    <s v="1"/>
    <x v="43"/>
    <d v="2022-11-15T00:00:00"/>
    <x v="2"/>
  </r>
  <r>
    <n v="200333"/>
    <s v="PRIMERA MINISTRO INDIRA GANDHI"/>
    <n v="11"/>
    <s v="10"/>
    <x v="56"/>
    <d v="2022-11-15T00:00:00"/>
    <x v="4"/>
  </r>
  <r>
    <n v="200433"/>
    <s v="GASPAR LUCILO BENAVENTO"/>
    <n v="17"/>
    <s v="19"/>
    <x v="39"/>
    <d v="2022-11-15T00:00:00"/>
    <x v="5"/>
  </r>
  <r>
    <n v="200542"/>
    <s v="JIC Nº 02 CARLOS DELLA PENNA DE 04"/>
    <n v="2"/>
    <s v="4"/>
    <x v="14"/>
    <d v="2022-11-15T00:00:00"/>
    <x v="4"/>
  </r>
  <r>
    <n v="200746"/>
    <s v="ESC. TEC. Nº 35 ING EDUARDO LATZINA DE 18"/>
    <n v="35"/>
    <s v="18"/>
    <x v="58"/>
    <d v="2022-11-15T00:00:00"/>
    <x v="1"/>
  </r>
  <r>
    <n v="201013"/>
    <s v="PROVINCIA DE BUENOS AIRES"/>
    <n v="4"/>
    <s v="15"/>
    <x v="57"/>
    <d v="2022-11-15T00:00:00"/>
    <x v="3"/>
  </r>
  <r>
    <n v="201050"/>
    <s v="JIN C DE 15 (ESC. PRIM. Nº12 DE 15)"/>
    <n v="3"/>
    <s v="15"/>
    <x v="57"/>
    <d v="2022-11-15T00:00:00"/>
    <x v="3"/>
  </r>
  <r>
    <n v="201230"/>
    <s v="ESC. TEC Nº 27 HIPOLITO YRIGOYEN DE 18"/>
    <n v="27"/>
    <s v="18"/>
    <x v="58"/>
    <d v="2022-11-15T00:00:00"/>
    <x v="1"/>
  </r>
  <r>
    <n v="201297"/>
    <s v="ENS Nº 04 ESTANISLAO S. ZEBALLOS DE 08"/>
    <n v="4"/>
    <s v="8"/>
    <x v="59"/>
    <d v="2022-11-15T00:00:00"/>
    <x v="6"/>
  </r>
  <r>
    <n v="201435"/>
    <s v="MARTIN FIERRO"/>
    <n v="1"/>
    <s v="18"/>
    <x v="58"/>
    <d v="2022-11-15T00:00:00"/>
    <x v="1"/>
  </r>
  <r>
    <n v="201788"/>
    <s v="GRAL. GREGORIO ARAOZ DE LAMADRID"/>
    <n v="10"/>
    <s v="4"/>
    <x v="14"/>
    <d v="2022-11-15T00:00:00"/>
    <x v="4"/>
  </r>
  <r>
    <n v="202967"/>
    <s v="EI Nº 4 DE 17"/>
    <n v="4"/>
    <s v="17"/>
    <x v="58"/>
    <d v="2022-11-15T00:00:00"/>
    <x v="1"/>
  </r>
  <r>
    <n v="203027"/>
    <s v="ESC.SUP.DE EDUC.ARTISTICA EN DANZA AIDA VICTORIA MASTRAZZI DE 01"/>
    <n v="7"/>
    <s v="8"/>
    <x v="60"/>
    <d v="2022-11-15T00:00:00"/>
    <x v="2"/>
  </r>
  <r>
    <n v="200018"/>
    <s v="FRAY JUSTO SANTA MARIA DE ORO"/>
    <n v="16"/>
    <s v="14"/>
    <x v="61"/>
    <d v="2022-11-16T00:00:00"/>
    <x v="5"/>
  </r>
  <r>
    <n v="200112"/>
    <s v="REPUBLICA DE COREA"/>
    <n v="18"/>
    <s v="20"/>
    <x v="19"/>
    <d v="2022-11-16T00:00:00"/>
    <x v="2"/>
  </r>
  <r>
    <n v="200121"/>
    <s v="FRENCH Y BERUTI"/>
    <n v="6"/>
    <s v="1"/>
    <x v="62"/>
    <d v="2022-11-16T00:00:00"/>
    <x v="2"/>
  </r>
  <r>
    <n v="200140"/>
    <s v="LEOPOLDO MARECHAL"/>
    <n v="13"/>
    <s v="7"/>
    <x v="63"/>
    <d v="2022-11-16T00:00:00"/>
    <x v="5"/>
  </r>
  <r>
    <n v="200319"/>
    <s v="JOSE CLEMENTE PAZ"/>
    <n v="23"/>
    <s v="10"/>
    <x v="29"/>
    <d v="2022-11-16T00:00:00"/>
    <x v="4"/>
  </r>
  <r>
    <n v="200379"/>
    <s v="JIC Nº 03 LA PORTENA DE 07"/>
    <n v="3"/>
    <s v="7"/>
    <x v="64"/>
    <d v="2022-11-16T00:00:00"/>
    <x v="6"/>
  </r>
  <r>
    <n v="200381"/>
    <s v="JIC Nº 02 DE 13"/>
    <n v="2"/>
    <s v="13"/>
    <x v="39"/>
    <d v="2022-11-16T00:00:00"/>
    <x v="5"/>
  </r>
  <r>
    <n v="200438"/>
    <s v="DR GUILLERMO CORREA"/>
    <n v="6"/>
    <s v="6"/>
    <x v="65"/>
    <d v="2022-11-16T00:00:00"/>
    <x v="2"/>
  </r>
  <r>
    <n v="200492"/>
    <s v="JIC Nº03 FRYDA SCHULTZ DE MANTOVANI DE 06"/>
    <n v="3"/>
    <s v="6"/>
    <x v="65"/>
    <d v="2022-11-16T00:00:00"/>
    <x v="2"/>
  </r>
  <r>
    <n v="200530"/>
    <s v="PROF. RODOLFO SENET"/>
    <n v="12"/>
    <s v="10"/>
    <x v="29"/>
    <d v="2022-11-16T00:00:00"/>
    <x v="4"/>
  </r>
  <r>
    <n v="200533"/>
    <s v="JOSE HERNANDEZ"/>
    <n v="18"/>
    <s v="10"/>
    <x v="31"/>
    <d v="2022-11-16T00:00:00"/>
    <x v="3"/>
  </r>
  <r>
    <n v="200601"/>
    <s v="JOSE MARIA GUTIERREZ"/>
    <n v="2"/>
    <s v="6"/>
    <x v="18"/>
    <d v="2022-11-16T00:00:00"/>
    <x v="4"/>
  </r>
  <r>
    <n v="200631"/>
    <s v="DR. RICARDO GUTIERREZ"/>
    <n v="11"/>
    <s v="3"/>
    <x v="12"/>
    <d v="2022-11-16T00:00:00"/>
    <x v="2"/>
  </r>
  <r>
    <n v="200649"/>
    <s v="ESC. DE COM. Nº 06 AMERICA DE 13"/>
    <n v="6"/>
    <s v="13"/>
    <x v="39"/>
    <d v="2022-11-16T00:00:00"/>
    <x v="5"/>
  </r>
  <r>
    <n v="200790"/>
    <s v="JII Nº 02 DE 01"/>
    <n v="2"/>
    <s v="1"/>
    <x v="62"/>
    <d v="2022-11-16T00:00:00"/>
    <x v="2"/>
  </r>
  <r>
    <n v="200986"/>
    <s v="LICEO Nº 11 CORNELIO SAAVEDRA DE 15"/>
    <n v="11"/>
    <s v="15"/>
    <x v="66"/>
    <d v="2022-11-16T00:00:00"/>
    <x v="3"/>
  </r>
  <r>
    <n v="201216"/>
    <s v="ESC. TEC. Nº 10 FRAY LUIS BELTRAN DE 05"/>
    <n v="10"/>
    <s v="5"/>
    <x v="34"/>
    <d v="2022-11-16T00:00:00"/>
    <x v="4"/>
  </r>
  <r>
    <n v="201295"/>
    <s v="JII Nº 04 ARIEL BUFANO DE 15"/>
    <n v="4"/>
    <s v="15"/>
    <x v="66"/>
    <d v="2022-11-16T00:00:00"/>
    <x v="3"/>
  </r>
  <r>
    <n v="201312"/>
    <s v="RICARDO MONNER SANS"/>
    <n v="13"/>
    <s v="10"/>
    <x v="31"/>
    <d v="2022-11-16T00:00:00"/>
    <x v="3"/>
  </r>
  <r>
    <n v="201357"/>
    <s v="VIRGEN GENERALA"/>
    <n v="24"/>
    <s v="7"/>
    <x v="64"/>
    <d v="2022-11-16T00:00:00"/>
    <x v="6"/>
  </r>
  <r>
    <n v="201395"/>
    <s v="REPUBLICA ARGENTINA"/>
    <n v="15"/>
    <s v="13"/>
    <x v="39"/>
    <d v="2022-11-16T00:00:00"/>
    <x v="5"/>
  </r>
  <r>
    <n v="201405"/>
    <s v="JII Nº 01 ANDRES FERREYRA DE 07"/>
    <n v="1"/>
    <s v="7"/>
    <x v="64"/>
    <d v="2022-11-16T00:00:00"/>
    <x v="6"/>
  </r>
  <r>
    <n v="201434"/>
    <s v="ALMAFUERTE"/>
    <n v="8"/>
    <s v="6"/>
    <x v="8"/>
    <d v="2022-11-16T00:00:00"/>
    <x v="3"/>
  </r>
  <r>
    <n v="201456"/>
    <s v="ESC. TEC. Nº 04 REPUBLICA DEL LIBANO DE 05"/>
    <n v="4"/>
    <s v="5"/>
    <x v="34"/>
    <d v="2022-11-16T00:00:00"/>
    <x v="4"/>
  </r>
  <r>
    <n v="201477"/>
    <s v="ESCUELA INTEGRAL INTERDISCIPLINARIA Nº 12 DE 12"/>
    <n v="12"/>
    <s v="12"/>
    <x v="61"/>
    <d v="2022-11-16T00:00:00"/>
    <x v="5"/>
  </r>
  <r>
    <n v="201516"/>
    <s v="PROVINCIA DE SANTA FE"/>
    <n v="15"/>
    <s v="10"/>
    <x v="31"/>
    <d v="2022-11-16T00:00:00"/>
    <x v="3"/>
  </r>
  <r>
    <n v="201523"/>
    <s v="JUAN BAUTISTA ALBERDI"/>
    <n v="5"/>
    <s v="10"/>
    <x v="34"/>
    <d v="2022-11-16T00:00:00"/>
    <x v="4"/>
  </r>
  <r>
    <n v="201575"/>
    <s v="LUIS J. CHORROARIN"/>
    <n v="17"/>
    <s v="6"/>
    <x v="65"/>
    <d v="2022-11-16T00:00:00"/>
    <x v="2"/>
  </r>
  <r>
    <n v="201581"/>
    <s v="FRANCISCO P. MORENO"/>
    <n v="28"/>
    <s v="4"/>
    <x v="18"/>
    <d v="2022-11-16T00:00:00"/>
    <x v="4"/>
  </r>
  <r>
    <n v="201637"/>
    <s v="DELFINA MITRE DE VEDIA"/>
    <n v="26"/>
    <s v="14"/>
    <x v="61"/>
    <d v="2022-11-16T00:00:00"/>
    <x v="5"/>
  </r>
  <r>
    <n v="202206"/>
    <s v="JIC Nº 04 DR. FLORENCIO ESCARDO DE 16"/>
    <n v="4"/>
    <s v="16"/>
    <x v="66"/>
    <d v="2022-11-16T00:00:00"/>
    <x v="3"/>
  </r>
  <r>
    <n v="202209"/>
    <s v="JIC Nº 02 DE 20"/>
    <n v="2"/>
    <s v="20"/>
    <x v="19"/>
    <d v="2022-11-16T00:00:00"/>
    <x v="2"/>
  </r>
  <r>
    <n v="202435"/>
    <s v="ESC. DE EDUC. MEDIA Nº 02 ARGENTINOS JUNIORS DE 14"/>
    <n v="2"/>
    <s v="14"/>
    <x v="61"/>
    <d v="2022-11-16T00:00:00"/>
    <x v="5"/>
  </r>
  <r>
    <n v="202439"/>
    <s v="ESCUELA INFANTIL Nº 04 DE 13"/>
    <n v="4"/>
    <s v="13"/>
    <x v="39"/>
    <d v="2022-11-16T00:00:00"/>
    <x v="5"/>
  </r>
  <r>
    <n v="203073"/>
    <s v="JIC Nº 09 DE 10"/>
    <n v="9"/>
    <s v="10"/>
    <x v="29"/>
    <d v="2022-11-16T00:00:00"/>
    <x v="4"/>
  </r>
  <r>
    <n v="200023"/>
    <s v="JUAN RAMON JIMENEZ"/>
    <n v="20"/>
    <s v="20"/>
    <x v="2"/>
    <d v="2022-11-17T00:00:00"/>
    <x v="2"/>
  </r>
  <r>
    <n v="200135"/>
    <s v="CARLOS SAAVEDRA LAMAS"/>
    <n v="91"/>
    <s v="6"/>
    <x v="18"/>
    <d v="2022-11-17T00:00:00"/>
    <x v="4"/>
  </r>
  <r>
    <n v="200215"/>
    <s v="INSP. GRAL ALFREDO D. ZUNDA"/>
    <n v="25"/>
    <s v="12"/>
    <x v="67"/>
    <d v="2022-11-17T00:00:00"/>
    <x v="5"/>
  </r>
  <r>
    <n v="200216"/>
    <s v="ENRIQUE G.PARKER"/>
    <n v="14"/>
    <s v="12"/>
    <x v="67"/>
    <d v="2022-11-17T00:00:00"/>
    <x v="5"/>
  </r>
  <r>
    <n v="200380"/>
    <s v="TOMAS SANTA COLOMA"/>
    <n v="2"/>
    <s v="8"/>
    <x v="48"/>
    <d v="2022-11-17T00:00:00"/>
    <x v="3"/>
  </r>
  <r>
    <n v="200399"/>
    <s v="QUINTINO BOCAYUVA"/>
    <n v="8"/>
    <s v="12"/>
    <x v="67"/>
    <d v="2022-11-17T00:00:00"/>
    <x v="5"/>
  </r>
  <r>
    <n v="200929"/>
    <s v="JOSE MARIA TORRES"/>
    <n v="9"/>
    <s v="20"/>
    <x v="2"/>
    <d v="2022-11-17T00:00:00"/>
    <x v="2"/>
  </r>
  <r>
    <n v="200935"/>
    <s v="FRANCISCO MELITON ALVAREZ"/>
    <n v="2"/>
    <s v="20"/>
    <x v="2"/>
    <d v="2022-11-17T00:00:00"/>
    <x v="2"/>
  </r>
  <r>
    <n v="201349"/>
    <s v="ESCUELA INTEGRAL INTERDISCIPLINARIA Nº 08 LUIS VERNET DE 08"/>
    <n v="8"/>
    <s v="8"/>
    <x v="48"/>
    <d v="2022-11-17T00:00:00"/>
    <x v="3"/>
  </r>
  <r>
    <n v="201352"/>
    <s v="COLEGIO Nº 17 PRIMERA JUNTA DE 07"/>
    <n v="17"/>
    <s v="7"/>
    <x v="68"/>
    <d v="2022-11-17T00:00:00"/>
    <x v="6"/>
  </r>
  <r>
    <n v="201353"/>
    <s v="PTE. DR. ARTURO UMBERTO ILLIA"/>
    <n v="4"/>
    <s v="7"/>
    <x v="68"/>
    <d v="2022-11-17T00:00:00"/>
    <x v="6"/>
  </r>
  <r>
    <n v="201354"/>
    <s v="JUAN JOSE PASO"/>
    <n v="21"/>
    <s v="8"/>
    <x v="48"/>
    <d v="2022-11-17T00:00:00"/>
    <x v="3"/>
  </r>
  <r>
    <n v="201540"/>
    <s v="ANTONIO SCHETTINO"/>
    <n v="8"/>
    <s v="8"/>
    <x v="68"/>
    <d v="2022-11-17T00:00:00"/>
    <x v="6"/>
  </r>
  <r>
    <n v="201545"/>
    <s v="JIN B MAESTRO ESCULTOR FCO REYES (Nº11) DE 06"/>
    <n v="13"/>
    <s v="6"/>
    <x v="37"/>
    <d v="2022-11-17T00:00:00"/>
    <x v="2"/>
  </r>
  <r>
    <n v="201602"/>
    <s v="JOSE FEDERICO MORENO"/>
    <n v="11"/>
    <s v="6"/>
    <x v="37"/>
    <d v="2022-11-17T00:00:00"/>
    <x v="2"/>
  </r>
  <r>
    <n v="201916"/>
    <s v="ESC. PARA JOVENES Y ADULTOS CON DISCAPACIDAD MENTAL Y FORMACIÓN INTEGRAL Nº 16 DRA CAROLINA TOBAR GARCIA DE 12"/>
    <n v="16"/>
    <s v="12"/>
    <x v="67"/>
    <d v="2022-11-17T00:00:00"/>
    <x v="5"/>
  </r>
  <r>
    <n v="202202"/>
    <s v="JII Nº 04 DE 04"/>
    <n v="4"/>
    <s v="4"/>
    <x v="14"/>
    <d v="2022-11-17T00:00:00"/>
    <x v="4"/>
  </r>
  <r>
    <n v="203034"/>
    <s v="ESC.SUP.DE EDUC.ARTISTICA EN CERAMICA Nº 01 DE 02"/>
    <n v="1"/>
    <s v="2"/>
    <x v="32"/>
    <d v="2022-11-17T00:00:00"/>
    <x v="3"/>
  </r>
  <r>
    <n v="200202"/>
    <s v="GRAL. JUAN ANTONIO LAVALLEJA"/>
    <n v="4"/>
    <s v="14"/>
    <x v="51"/>
    <d v="2022-11-18T00:00:00"/>
    <x v="0"/>
  </r>
  <r>
    <n v="200388"/>
    <s v="REPUBLICA DE COLOMBIA"/>
    <n v="26"/>
    <s v="6"/>
    <x v="48"/>
    <d v="2022-11-18T00:00:00"/>
    <x v="3"/>
  </r>
  <r>
    <n v="200494"/>
    <s v="ESC. DE COM. Nº 24 DALMACIO VELEZ SARSFIELD DE 14"/>
    <n v="24"/>
    <s v="14"/>
    <x v="51"/>
    <d v="2022-11-18T00:00:00"/>
    <x v="0"/>
  </r>
  <r>
    <n v="200606"/>
    <s v="JII N 10 DE 04"/>
    <n v="10"/>
    <s v="4"/>
    <x v="18"/>
    <d v="2022-11-18T00:00:00"/>
    <x v="4"/>
  </r>
  <r>
    <n v="200889"/>
    <s v="JIC Nº 04 MARIANO BOEDO DE 06"/>
    <n v="4"/>
    <s v="6"/>
    <x v="32"/>
    <d v="2022-11-18T00:00:00"/>
    <x v="3"/>
  </r>
  <r>
    <n v="201301"/>
    <s v="PAULA ALBARRACIN"/>
    <n v="25"/>
    <s v="6"/>
    <x v="48"/>
    <d v="2022-11-18T00:00:00"/>
    <x v="3"/>
  </r>
  <r>
    <n v="201309"/>
    <s v="JII NºFEDERICO FRÁ–BEL 02 DE 6"/>
    <n v="2"/>
    <s v="6"/>
    <x v="32"/>
    <d v="2022-11-18T00:00:00"/>
    <x v="3"/>
  </r>
  <r>
    <n v="201325"/>
    <s v="JIN A DE 11 BALDOMERO FERNANDEZ MORENO (ESC.PRIM.Nº20DE11)"/>
    <n v="21"/>
    <s v="11"/>
    <x v="69"/>
    <d v="2022-11-18T00:00:00"/>
    <x v="2"/>
  </r>
  <r>
    <n v="201469"/>
    <s v="EI Nº 02 DE 02"/>
    <n v="2"/>
    <s v="2"/>
    <x v="32"/>
    <d v="2022-11-18T00:00:00"/>
    <x v="3"/>
  </r>
  <r>
    <n v="202039"/>
    <s v="CBO Nº 3 OLGA COSSETINI DE 10"/>
    <n v="3"/>
    <s v="10"/>
    <x v="33"/>
    <d v="2022-11-18T00:00:00"/>
    <x v="4"/>
  </r>
  <r>
    <n v="202401"/>
    <s v="JII Nº 04 JARDIN DE LOS ARBOLES DE 14"/>
    <n v="4"/>
    <s v="14"/>
    <x v="51"/>
    <d v="2022-11-18T00:00:00"/>
    <x v="0"/>
  </r>
  <r>
    <n v="200296"/>
    <s v="FRAY MAMERTO ESQUIU"/>
    <n v="13"/>
    <s v="5"/>
    <x v="26"/>
    <d v="2022-11-19T00:00:00"/>
    <x v="4"/>
  </r>
  <r>
    <n v="202279"/>
    <s v="HORACIO QUIROGA"/>
    <n v="12"/>
    <s v="5"/>
    <x v="26"/>
    <d v="2022-11-19T00:00:00"/>
    <x v="4"/>
  </r>
  <r>
    <n v="200214"/>
    <s v="CARLOS JAVIER BENIELLI"/>
    <n v="22"/>
    <s v="2"/>
    <x v="28"/>
    <d v="2022-11-22T00:00:00"/>
    <x v="3"/>
  </r>
  <r>
    <n v="200279"/>
    <s v="ARMADA ARGENTINA"/>
    <n v="5"/>
    <s v="21"/>
    <x v="13"/>
    <d v="2022-11-22T00:00:00"/>
    <x v="5"/>
  </r>
  <r>
    <n v="200329"/>
    <s v="INTENDENTE ALVEAR"/>
    <n v="14"/>
    <s v="6"/>
    <x v="49"/>
    <d v="2022-11-22T00:00:00"/>
    <x v="3"/>
  </r>
  <r>
    <n v="200383"/>
    <s v="COLEGIO Nº 16 GUILLERMO RAWSON DE 15"/>
    <n v="16"/>
    <s v="15"/>
    <x v="66"/>
    <d v="2022-11-22T00:00:00"/>
    <x v="3"/>
  </r>
  <r>
    <n v="200474"/>
    <s v="JOSE PEDRO VARELA"/>
    <n v="9"/>
    <s v="5"/>
    <x v="70"/>
    <d v="2022-11-22T00:00:00"/>
    <x v="4"/>
  </r>
  <r>
    <n v="200556"/>
    <s v="DRA. ELVIRA RAWSON DE DELLEPIANE"/>
    <n v="18"/>
    <s v="13"/>
    <x v="69"/>
    <d v="2022-11-22T00:00:00"/>
    <x v="2"/>
  </r>
  <r>
    <n v="200567"/>
    <s v="JOSE ENRIQUE RODO"/>
    <n v="12"/>
    <s v="19"/>
    <x v="28"/>
    <d v="2022-11-22T00:00:00"/>
    <x v="3"/>
  </r>
  <r>
    <n v="200595"/>
    <s v="JII Nº 01 QUINQUELA MARTIN DE 04"/>
    <n v="1"/>
    <s v="4"/>
    <x v="18"/>
    <d v="2022-11-22T00:00:00"/>
    <x v="4"/>
  </r>
  <r>
    <n v="200635"/>
    <s v="CARLOS PELLEGRINI"/>
    <n v="21"/>
    <s v="3"/>
    <x v="71"/>
    <d v="2022-11-22T00:00:00"/>
    <x v="2"/>
  </r>
  <r>
    <n v="200637"/>
    <s v="ESC. DE COM. Nº 12 JUAN XXIII DE 21"/>
    <n v="12"/>
    <s v="21"/>
    <x v="13"/>
    <d v="2022-11-22T00:00:00"/>
    <x v="5"/>
  </r>
  <r>
    <n v="200659"/>
    <s v="BRIG. GRAL. JOSE M. ZAPIOLA"/>
    <n v="13"/>
    <s v="6"/>
    <x v="72"/>
    <d v="2022-11-22T00:00:00"/>
    <x v="2"/>
  </r>
  <r>
    <n v="200666"/>
    <s v="JIC Nº 04 JOSE LIBERTELLA DE 21"/>
    <n v="4"/>
    <s v="21"/>
    <x v="13"/>
    <d v="2022-11-22T00:00:00"/>
    <x v="5"/>
  </r>
  <r>
    <n v="200669"/>
    <s v="JUDITH Y DEMETRIO DEMARCHI"/>
    <n v="8"/>
    <s v="21"/>
    <x v="13"/>
    <d v="2022-11-22T00:00:00"/>
    <x v="5"/>
  </r>
  <r>
    <n v="200705"/>
    <s v="CAPITANA MARIA REMEDIOS DEL VALLE"/>
    <n v="14"/>
    <s v="19"/>
    <x v="39"/>
    <d v="2022-11-22T00:00:00"/>
    <x v="5"/>
  </r>
  <r>
    <n v="200784"/>
    <s v="CNEL.JOSE DE OLAVARRIA"/>
    <n v="1"/>
    <s v="15"/>
    <x v="66"/>
    <d v="2022-11-22T00:00:00"/>
    <x v="3"/>
  </r>
  <r>
    <n v="200846"/>
    <s v="FACUNDO ZUVIRIA"/>
    <n v="12"/>
    <s v="7"/>
    <x v="3"/>
    <d v="2022-11-22T00:00:00"/>
    <x v="3"/>
  </r>
  <r>
    <n v="200911"/>
    <s v="ESC. TEC. Nº 08 PAULA ALBARRACIN DE SARMIENTO DE 13"/>
    <n v="8"/>
    <s v="13"/>
    <x v="69"/>
    <d v="2022-11-22T00:00:00"/>
    <x v="2"/>
  </r>
  <r>
    <n v="201086"/>
    <s v="REPUBLICA DE LA INDIA"/>
    <n v="6"/>
    <s v="21"/>
    <x v="13"/>
    <d v="2022-11-22T00:00:00"/>
    <x v="5"/>
  </r>
  <r>
    <n v="201090"/>
    <s v="JII Nº 02 DE 21"/>
    <n v="2"/>
    <s v="21"/>
    <x v="13"/>
    <d v="2022-11-22T00:00:00"/>
    <x v="5"/>
  </r>
  <r>
    <n v="201137"/>
    <s v="ESC. DE COM. Nº 35 LEOPOLDO MARECHAL DE 21"/>
    <n v="35"/>
    <s v="21"/>
    <x v="13"/>
    <d v="2022-11-22T00:00:00"/>
    <x v="5"/>
  </r>
  <r>
    <n v="201167"/>
    <s v="PEDRO INCHAUSPE"/>
    <n v="21"/>
    <s v="13"/>
    <x v="69"/>
    <d v="2022-11-22T00:00:00"/>
    <x v="2"/>
  </r>
  <r>
    <n v="201198"/>
    <s v="ESC. DE EDUC. MEDIA Nº 01 JULIO CORTAZAR DE 12"/>
    <n v="1"/>
    <s v="12"/>
    <x v="3"/>
    <d v="2022-11-22T00:00:00"/>
    <x v="3"/>
  </r>
  <r>
    <n v="201228"/>
    <s v="COLEGIO Nº 09 JUSTO JOSE DE URQUIZA DE 12"/>
    <n v="9"/>
    <s v="12"/>
    <x v="3"/>
    <d v="2022-11-22T00:00:00"/>
    <x v="3"/>
  </r>
  <r>
    <n v="201279"/>
    <s v="MANUEL DORREGO"/>
    <n v="6"/>
    <s v="10"/>
    <x v="49"/>
    <d v="2022-11-22T00:00:00"/>
    <x v="3"/>
  </r>
  <r>
    <n v="201298"/>
    <s v="ESC. TEC. Nº 29 RECONQUISTA DE BUENOS AIRES DE 06"/>
    <n v="29"/>
    <s v="6"/>
    <x v="49"/>
    <d v="2022-11-22T00:00:00"/>
    <x v="3"/>
  </r>
  <r>
    <n v="201311"/>
    <s v="JIC Nº 05 PABLO PICASSO DE 10"/>
    <n v="5"/>
    <s v="10"/>
    <x v="73"/>
    <d v="2022-11-22T00:00:00"/>
    <x v="3"/>
  </r>
  <r>
    <n v="201322"/>
    <s v="DR. PEDRO GOYENA"/>
    <n v="11"/>
    <s v="11"/>
    <x v="69"/>
    <d v="2022-11-22T00:00:00"/>
    <x v="2"/>
  </r>
  <r>
    <n v="201500"/>
    <s v="CARLOS PELLEGRINI"/>
    <n v="22"/>
    <s v="3"/>
    <x v="71"/>
    <d v="2022-11-22T00:00:00"/>
    <x v="2"/>
  </r>
  <r>
    <n v="201678"/>
    <s v="JUAN GALO LAVALLE"/>
    <n v="17"/>
    <s v="11"/>
    <x v="69"/>
    <d v="2022-11-22T00:00:00"/>
    <x v="2"/>
  </r>
  <r>
    <n v="201948"/>
    <s v="ESCUELA DE MUSICA Nº 9 DE 15"/>
    <n v="9"/>
    <s v="15"/>
    <x v="66"/>
    <d v="2022-11-22T00:00:00"/>
    <x v="3"/>
  </r>
  <r>
    <n v="203061"/>
    <s v="JARDIN DE INFANTES INTEGRAL Nº 10 DE 21"/>
    <n v="10"/>
    <s v="21"/>
    <x v="13"/>
    <d v="2022-11-22T00:00:00"/>
    <x v="5"/>
  </r>
  <r>
    <n v="203096"/>
    <s v="ESC. PRIMARA Nº23 DE 20"/>
    <n v="23"/>
    <s v="20"/>
    <x v="69"/>
    <d v="2022-11-22T00:00:00"/>
    <x v="2"/>
  </r>
  <r>
    <n v="200041"/>
    <s v="PROVINCIA DE CORRIENTES"/>
    <n v="5"/>
    <s v="19"/>
    <x v="27"/>
    <d v="2022-11-23T00:00:00"/>
    <x v="4"/>
  </r>
  <r>
    <n v="200043"/>
    <s v="JUAN ANDRES DE LA PEÑA"/>
    <n v="10"/>
    <s v="19"/>
    <x v="27"/>
    <d v="2022-11-23T00:00:00"/>
    <x v="4"/>
  </r>
  <r>
    <n v="200084"/>
    <s v="JIC Nº 01 REPUBLICA ARGENTINA DE 18"/>
    <n v="1"/>
    <s v="18"/>
    <x v="74"/>
    <d v="2022-11-23T00:00:00"/>
    <x v="1"/>
  </r>
  <r>
    <n v="200090"/>
    <s v="JOSE MARTI"/>
    <n v="19"/>
    <s v="19"/>
    <x v="55"/>
    <d v="2022-11-23T00:00:00"/>
    <x v="5"/>
  </r>
  <r>
    <n v="200136"/>
    <s v="MARTIN DEL BARCO CENTENERA"/>
    <n v="14"/>
    <s v="10"/>
    <x v="73"/>
    <d v="2022-11-23T00:00:00"/>
    <x v="3"/>
  </r>
  <r>
    <n v="200193"/>
    <s v="SATURNINO SEGUROLA"/>
    <n v="23"/>
    <s v="12"/>
    <x v="22"/>
    <d v="2022-11-23T00:00:00"/>
    <x v="1"/>
  </r>
  <r>
    <n v="200230"/>
    <s v="FELIX DE AZARA"/>
    <n v="22"/>
    <s v="15"/>
    <x v="75"/>
    <d v="2022-11-23T00:00:00"/>
    <x v="3"/>
  </r>
  <r>
    <n v="200311"/>
    <s v="MARIA SANCHEZ DE THOMPSON"/>
    <n v="3"/>
    <s v="3"/>
    <x v="43"/>
    <d v="2022-11-23T00:00:00"/>
    <x v="2"/>
  </r>
  <r>
    <n v="200324"/>
    <s v="JORGE ANGEL BOERO"/>
    <n v="8"/>
    <s v="15"/>
    <x v="31"/>
    <d v="2022-11-23T00:00:00"/>
    <x v="3"/>
  </r>
  <r>
    <n v="200341"/>
    <s v="IRLANDA"/>
    <n v="9"/>
    <s v="16"/>
    <x v="31"/>
    <d v="2022-11-23T00:00:00"/>
    <x v="3"/>
  </r>
  <r>
    <n v="200401"/>
    <s v="LICEO Nº 09 SANTIAGO DERQUI DE 10"/>
    <n v="9"/>
    <s v="10"/>
    <x v="76"/>
    <d v="2022-11-23T00:00:00"/>
    <x v="4"/>
  </r>
  <r>
    <n v="200405"/>
    <s v="ESCUELA INTEGRAL INTERDISCIPLINARIA Nº 02 DE 02"/>
    <n v="2"/>
    <s v="2"/>
    <x v="77"/>
    <d v="2022-11-23T00:00:00"/>
    <x v="0"/>
  </r>
  <r>
    <n v="200462"/>
    <s v="PREFECTURA NAVAL ARGENTINA"/>
    <n v="13"/>
    <s v="17"/>
    <x v="58"/>
    <d v="2022-11-23T00:00:00"/>
    <x v="1"/>
  </r>
  <r>
    <n v="200491"/>
    <s v="MAESTRO JORGE LUIS CHINETTI"/>
    <n v="15"/>
    <s v="6"/>
    <x v="72"/>
    <d v="2022-11-23T00:00:00"/>
    <x v="2"/>
  </r>
  <r>
    <n v="200599"/>
    <s v="EJERCITO ARGENTINO"/>
    <n v="24"/>
    <s v="16"/>
    <x v="31"/>
    <d v="2022-11-23T00:00:00"/>
    <x v="3"/>
  </r>
  <r>
    <n v="200662"/>
    <s v="MONTE CASTRO"/>
    <n v="3"/>
    <s v="18"/>
    <x v="74"/>
    <d v="2022-11-23T00:00:00"/>
    <x v="1"/>
  </r>
  <r>
    <n v="200695"/>
    <s v="JIN A LA CALESITA DE DON JOSE DE 18"/>
    <n v="3"/>
    <s v="18"/>
    <x v="74"/>
    <d v="2022-11-23T00:00:00"/>
    <x v="1"/>
  </r>
  <r>
    <n v="200701"/>
    <s v="EVARISTO CARRIEGO"/>
    <n v="15"/>
    <s v="19"/>
    <x v="55"/>
    <d v="2022-11-23T00:00:00"/>
    <x v="5"/>
  </r>
  <r>
    <n v="200710"/>
    <s v="GENERAL LAS HERAS"/>
    <n v="12"/>
    <s v="1"/>
    <x v="78"/>
    <d v="2022-11-23T00:00:00"/>
    <x v="0"/>
  </r>
  <r>
    <n v="200743"/>
    <s v="URSULA LLAMES DE LAPUENTE"/>
    <n v="5"/>
    <s v="2"/>
    <x v="77"/>
    <d v="2022-11-23T00:00:00"/>
    <x v="0"/>
  </r>
  <r>
    <n v="200761"/>
    <s v="MAIPU"/>
    <n v="24"/>
    <s v="18"/>
    <x v="58"/>
    <d v="2022-11-23T00:00:00"/>
    <x v="1"/>
  </r>
  <r>
    <n v="200772"/>
    <s v="JUAN DE GARAY"/>
    <n v="7"/>
    <s v="5"/>
    <x v="76"/>
    <d v="2022-11-23T00:00:00"/>
    <x v="4"/>
  </r>
  <r>
    <n v="200791"/>
    <s v="BANDERA ARGENTINA"/>
    <n v="25"/>
    <s v="1"/>
    <x v="62"/>
    <d v="2022-11-23T00:00:00"/>
    <x v="2"/>
  </r>
  <r>
    <n v="200799"/>
    <s v="GRAN MARISCAL DEL PERU RAMON CASTILLA"/>
    <n v="12"/>
    <s v="9"/>
    <x v="76"/>
    <d v="2022-11-23T00:00:00"/>
    <x v="4"/>
  </r>
  <r>
    <n v="200879"/>
    <s v="JIN D DE 07 (ESC.PRIM Nº 23)"/>
    <n v="21"/>
    <s v="7"/>
    <x v="8"/>
    <d v="2022-11-23T00:00:00"/>
    <x v="3"/>
  </r>
  <r>
    <n v="200896"/>
    <s v="DR LUIS PASTEUR"/>
    <n v="6"/>
    <s v="16"/>
    <x v="31"/>
    <d v="2022-11-23T00:00:00"/>
    <x v="3"/>
  </r>
  <r>
    <n v="200984"/>
    <s v="DR TEODORO SANCHEZ DE BUSTAMANTE"/>
    <n v="19"/>
    <s v="16"/>
    <x v="31"/>
    <d v="2022-11-23T00:00:00"/>
    <x v="3"/>
  </r>
  <r>
    <n v="200993"/>
    <s v="ESC. PARA NIÑOS,NIÑAS, JOVENES Y ADULTOS CON DISCAPACIDAD MENTAL Y FORMACIÓN INTEGRAL Nº 21 ROSARIO VERA PEÑALOZA DE 16"/>
    <n v="21"/>
    <s v="16"/>
    <x v="31"/>
    <d v="2022-11-23T00:00:00"/>
    <x v="3"/>
  </r>
  <r>
    <n v="200997"/>
    <s v="ENS Nº 07 JOSE MARIA TORRES DE 02"/>
    <n v="7"/>
    <s v="2"/>
    <x v="8"/>
    <d v="2022-11-23T00:00:00"/>
    <x v="3"/>
  </r>
  <r>
    <n v="201024"/>
    <s v="JII Nº 02 MERCEDITAS DE 10"/>
    <n v="2"/>
    <s v="10"/>
    <x v="31"/>
    <d v="2022-11-23T00:00:00"/>
    <x v="3"/>
  </r>
  <r>
    <n v="201047"/>
    <s v="ESPANA"/>
    <n v="12"/>
    <s v="15"/>
    <x v="57"/>
    <d v="2022-11-23T00:00:00"/>
    <x v="3"/>
  </r>
  <r>
    <n v="201081"/>
    <s v="CAP. GRAL. BERNARDO O'HIGGINS"/>
    <n v="15"/>
    <s v="9"/>
    <x v="76"/>
    <d v="2022-11-23T00:00:00"/>
    <x v="4"/>
  </r>
  <r>
    <n v="201094"/>
    <s v="JORGE NEWBERY"/>
    <n v="18"/>
    <s v="21"/>
    <x v="55"/>
    <d v="2022-11-23T00:00:00"/>
    <x v="5"/>
  </r>
  <r>
    <n v="201169"/>
    <s v="ESC. TEC. Nº 17 BRIG.GRAL CORNELIO SAAVEDRA DE 13"/>
    <n v="17"/>
    <s v="13"/>
    <x v="19"/>
    <d v="2022-11-23T00:00:00"/>
    <x v="2"/>
  </r>
  <r>
    <n v="201170"/>
    <s v="ESC. TEC. Nº 23 CASAL CALVINO DE 13"/>
    <n v="23"/>
    <s v="13"/>
    <x v="19"/>
    <d v="2022-11-23T00:00:00"/>
    <x v="2"/>
  </r>
  <r>
    <n v="201172"/>
    <s v="ROMA"/>
    <n v="19"/>
    <s v="20"/>
    <x v="79"/>
    <d v="2022-11-23T00:00:00"/>
    <x v="2"/>
  </r>
  <r>
    <n v="201208"/>
    <s v="VICEALMIRANTE VICENTE E. MONTES"/>
    <n v="20"/>
    <s v="10"/>
    <x v="80"/>
    <d v="2022-11-23T00:00:00"/>
    <x v="4"/>
  </r>
  <r>
    <n v="201318"/>
    <s v="ESC. DE JARDINERIA CRISTOBAL M. HICKEN DE 09"/>
    <m/>
    <s v="9"/>
    <x v="77"/>
    <d v="2022-11-23T00:00:00"/>
    <x v="0"/>
  </r>
  <r>
    <n v="201336"/>
    <s v="ESC. DE EDUC. MEDIA Nº 02 RUMANIA DE 17"/>
    <n v="2"/>
    <s v="17"/>
    <x v="58"/>
    <d v="2022-11-23T00:00:00"/>
    <x v="1"/>
  </r>
  <r>
    <n v="201422"/>
    <s v="ESC. DE COM. Nº 25 SANTIAGO DE LINIERS DE 02"/>
    <n v="25"/>
    <s v="2"/>
    <x v="8"/>
    <d v="2022-11-23T00:00:00"/>
    <x v="3"/>
  </r>
  <r>
    <n v="201471"/>
    <s v="JIN A DE 02 (ESC. PRIM. Nº9 DE 2)"/>
    <n v="4"/>
    <s v="2"/>
    <x v="77"/>
    <d v="2022-11-23T00:00:00"/>
    <x v="0"/>
  </r>
  <r>
    <n v="201532"/>
    <s v="PROVINCIA DE LA RIOJA"/>
    <n v="18"/>
    <s v="4"/>
    <x v="18"/>
    <d v="2022-11-23T00:00:00"/>
    <x v="4"/>
  </r>
  <r>
    <n v="201546"/>
    <s v="AMADEO JACQUES"/>
    <n v="4"/>
    <s v="2"/>
    <x v="77"/>
    <d v="2022-11-23T00:00:00"/>
    <x v="0"/>
  </r>
  <r>
    <n v="201588"/>
    <s v="ESTADOS UNIDOS DE AMERICA"/>
    <n v="25"/>
    <s v="18"/>
    <x v="58"/>
    <d v="2022-11-23T00:00:00"/>
    <x v="1"/>
  </r>
  <r>
    <n v="201589"/>
    <s v="JOHN FITZGERALD KENNEDY"/>
    <n v="16"/>
    <s v="18"/>
    <x v="58"/>
    <d v="2022-11-23T00:00:00"/>
    <x v="1"/>
  </r>
  <r>
    <n v="201639"/>
    <s v="ALBINA GARCIA DE RYAN"/>
    <n v="5"/>
    <s v="11"/>
    <x v="81"/>
    <d v="2022-11-23T00:00:00"/>
    <x v="3"/>
  </r>
  <r>
    <n v="201660"/>
    <s v="STELLA MARIS"/>
    <n v="14"/>
    <s v="11"/>
    <x v="22"/>
    <d v="2022-11-23T00:00:00"/>
    <x v="1"/>
  </r>
  <r>
    <n v="201751"/>
    <s v="DEAN GREGORIO FUNES"/>
    <n v="27"/>
    <s v="4"/>
    <x v="43"/>
    <d v="2022-11-23T00:00:00"/>
    <x v="2"/>
  </r>
  <r>
    <n v="202275"/>
    <s v="ESC. DE EDUC. MEDIA Nº 02 AGUSTIN TOSCO DE 16"/>
    <n v="2"/>
    <s v="16"/>
    <x v="31"/>
    <d v="2022-11-23T00:00:00"/>
    <x v="3"/>
  </r>
  <r>
    <n v="202350"/>
    <s v="ESC. DE EDUC. MEDIA Nº 05 DE 19"/>
    <n v="5"/>
    <s v="19"/>
    <x v="55"/>
    <d v="2022-11-23T00:00:00"/>
    <x v="5"/>
  </r>
  <r>
    <n v="202442"/>
    <s v="ESC. DE EDUC. MEDIA Nº 02 DE 13"/>
    <n v="2"/>
    <s v="13"/>
    <x v="79"/>
    <d v="2022-11-23T00:00:00"/>
    <x v="2"/>
  </r>
  <r>
    <n v="202875"/>
    <s v="ESCUELA DE TEATRO NINI MARSHALL"/>
    <m/>
    <s v="13"/>
    <x v="82"/>
    <d v="2022-11-23T00:00:00"/>
    <x v="2"/>
  </r>
  <r>
    <n v="202902"/>
    <s v="ESCUELA INFANTIL Nº 5 DE 16"/>
    <n v="5"/>
    <s v="16"/>
    <x v="75"/>
    <d v="2022-11-23T00:00:00"/>
    <x v="3"/>
  </r>
  <r>
    <n v="202943"/>
    <s v="ESC. PRIMARIA Nº 28 DE 05"/>
    <n v="28"/>
    <s v="5"/>
    <x v="53"/>
    <d v="2022-11-23T00:00:00"/>
    <x v="4"/>
  </r>
  <r>
    <n v="200079"/>
    <s v="COLEGIO Nº 13 CNEL.DE MARINA TOMAS ESPORA DE 18"/>
    <n v="13"/>
    <s v="18"/>
    <x v="45"/>
    <d v="2022-11-24T00:00:00"/>
    <x v="2"/>
  </r>
  <r>
    <n v="200120"/>
    <s v="GENERAL JOSE SAN MARTIN"/>
    <n v="13"/>
    <s v="1"/>
    <x v="43"/>
    <d v="2022-11-24T00:00:00"/>
    <x v="2"/>
  </r>
  <r>
    <n v="200128"/>
    <s v="PROVINCIA DE CORDOBA"/>
    <n v="4"/>
    <s v="9"/>
    <x v="77"/>
    <d v="2022-11-24T00:00:00"/>
    <x v="0"/>
  </r>
  <r>
    <n v="200181"/>
    <s v="ALTE MANUEL BLANCO ENCALADA"/>
    <n v="8"/>
    <s v="17"/>
    <x v="83"/>
    <d v="2022-11-24T00:00:00"/>
    <x v="5"/>
  </r>
  <r>
    <n v="200297"/>
    <s v="CARLOS N. VERGARA"/>
    <n v="8"/>
    <s v="5"/>
    <x v="33"/>
    <d v="2022-11-24T00:00:00"/>
    <x v="4"/>
  </r>
  <r>
    <n v="200345"/>
    <s v="ESC. PARA NIÑOS,NIÑAS, JOVENES Y ADULTOS CON DISCAPACIDAD MENTAL Y FORMACIÓN INTEGRAL Nº 1 ALFONSINA STORNI DE 08"/>
    <n v="1"/>
    <s v="8"/>
    <x v="28"/>
    <d v="2022-11-24T00:00:00"/>
    <x v="3"/>
  </r>
  <r>
    <n v="200439"/>
    <s v="JII Nº 01 JOSE FRANCISCO DE SAN MARTIN DE 06"/>
    <n v="1"/>
    <s v="6"/>
    <x v="65"/>
    <d v="2022-11-24T00:00:00"/>
    <x v="2"/>
  </r>
  <r>
    <n v="200447"/>
    <s v="GABRIELA MISTRAL"/>
    <n v="5"/>
    <s v="16"/>
    <x v="40"/>
    <d v="2022-11-24T00:00:00"/>
    <x v="5"/>
  </r>
  <r>
    <n v="200487"/>
    <s v="ESC.DE COM.Nº21 CAP.DE NAVIO HIPOLITO BOUCHARD DE11"/>
    <n v="21"/>
    <s v="11"/>
    <x v="81"/>
    <d v="2022-11-24T00:00:00"/>
    <x v="3"/>
  </r>
  <r>
    <n v="200592"/>
    <s v="CASTO MUNITA"/>
    <n v="1"/>
    <s v="10"/>
    <x v="33"/>
    <d v="2022-11-24T00:00:00"/>
    <x v="4"/>
  </r>
  <r>
    <n v="200611"/>
    <s v="LICEO Nº 05 P. GUAGLIANOME DE 11"/>
    <n v="5"/>
    <s v="11"/>
    <x v="81"/>
    <d v="2022-11-24T00:00:00"/>
    <x v="3"/>
  </r>
  <r>
    <n v="200617"/>
    <s v="JIN B DE 05 (ESC. PRIM. Nº 06 DE 05)"/>
    <n v="4"/>
    <s v="5"/>
    <x v="43"/>
    <d v="2022-11-24T00:00:00"/>
    <x v="2"/>
  </r>
  <r>
    <n v="200618"/>
    <s v="SAN JUAN BOSCO"/>
    <n v="8"/>
    <s v="16"/>
    <x v="40"/>
    <d v="2022-11-24T00:00:00"/>
    <x v="5"/>
  </r>
  <r>
    <n v="200714"/>
    <s v="ADOLFO VAN GELDEREN"/>
    <n v="26"/>
    <s v="1"/>
    <x v="78"/>
    <d v="2022-11-24T00:00:00"/>
    <x v="0"/>
  </r>
  <r>
    <n v="200717"/>
    <s v="ENS Nº 06 VICENTE LOPEZ Y PLANES DE 02"/>
    <n v="6"/>
    <s v="2"/>
    <x v="77"/>
    <d v="2022-11-24T00:00:00"/>
    <x v="0"/>
  </r>
  <r>
    <n v="200760"/>
    <s v="MARIANO SANCHEZ DE LORIA"/>
    <n v="20"/>
    <s v="18"/>
    <x v="45"/>
    <d v="2022-11-24T00:00:00"/>
    <x v="2"/>
  </r>
  <r>
    <n v="200762"/>
    <s v="PROVINCIA DE SANTA CRUZ"/>
    <n v="22"/>
    <s v="18"/>
    <x v="45"/>
    <d v="2022-11-24T00:00:00"/>
    <x v="2"/>
  </r>
  <r>
    <n v="200780"/>
    <s v="MARIA SKLODOWSKA DE CURIE"/>
    <n v="21"/>
    <s v="11"/>
    <x v="69"/>
    <d v="2022-11-24T00:00:00"/>
    <x v="2"/>
  </r>
  <r>
    <n v="200809"/>
    <s v="MANUELA PEDRAZA"/>
    <n v="11"/>
    <s v="9"/>
    <x v="77"/>
    <d v="2022-11-24T00:00:00"/>
    <x v="0"/>
  </r>
  <r>
    <n v="200840"/>
    <s v="ESC.TEC.Nº25 TTE 1ºDE ART.FRAY LUIS BELTRAN DE06"/>
    <n v="25"/>
    <s v="6"/>
    <x v="65"/>
    <d v="2022-11-24T00:00:00"/>
    <x v="2"/>
  </r>
  <r>
    <n v="200859"/>
    <s v="ESC. DE COM. Nº 11 DR JOSE PERALTA DE 17"/>
    <n v="11"/>
    <s v="17"/>
    <x v="83"/>
    <d v="2022-11-24T00:00:00"/>
    <x v="5"/>
  </r>
  <r>
    <n v="200893"/>
    <s v="PROV. DE TIERRA DEL FUEGO, ANTARTIDA E IS. DEL ATLANT. SUR"/>
    <n v="18"/>
    <s v="17"/>
    <x v="40"/>
    <d v="2022-11-24T00:00:00"/>
    <x v="5"/>
  </r>
  <r>
    <n v="200903"/>
    <s v="ESC. TEC. Nº 24 DEFENSA DE BUENOS AIRES DE 17"/>
    <n v="24"/>
    <s v="17"/>
    <x v="83"/>
    <d v="2022-11-24T00:00:00"/>
    <x v="5"/>
  </r>
  <r>
    <n v="200930"/>
    <s v="ESC. DE COM. Nº 32 JOSE LEON SUAREZ DE 13"/>
    <n v="32"/>
    <s v="13"/>
    <x v="45"/>
    <d v="2022-11-24T00:00:00"/>
    <x v="2"/>
  </r>
  <r>
    <n v="200939"/>
    <s v="ESC. TEC. Nº 16 ESPANA DE 17"/>
    <n v="16"/>
    <s v="17"/>
    <x v="83"/>
    <d v="2022-11-24T00:00:00"/>
    <x v="5"/>
  </r>
  <r>
    <n v="200985"/>
    <s v="COLEGIO Nº 12 RECONQUISTA DE 15"/>
    <n v="12"/>
    <s v="15"/>
    <x v="66"/>
    <d v="2022-11-24T00:00:00"/>
    <x v="3"/>
  </r>
  <r>
    <n v="200987"/>
    <s v="NACIONES UNIDAS"/>
    <n v="19"/>
    <s v="15"/>
    <x v="73"/>
    <d v="2022-11-24T00:00:00"/>
    <x v="3"/>
  </r>
  <r>
    <n v="201000"/>
    <s v="GRANADEROS DE SAN MARTIN"/>
    <n v="30"/>
    <s v="9"/>
    <x v="78"/>
    <d v="2022-11-24T00:00:00"/>
    <x v="0"/>
  </r>
  <r>
    <n v="201001"/>
    <s v="JIC Nº02 GRANADEROS DE SAN MARTIN DE 09"/>
    <n v="2"/>
    <s v="9"/>
    <x v="78"/>
    <d v="2022-11-24T00:00:00"/>
    <x v="0"/>
  </r>
  <r>
    <n v="201005"/>
    <s v="PROVINCIA DE LA PAMPA"/>
    <n v="4"/>
    <s v="12"/>
    <x v="83"/>
    <d v="2022-11-24T00:00:00"/>
    <x v="5"/>
  </r>
  <r>
    <n v="201008"/>
    <s v="CASILDA IGARZABAL DE RODRIGUEZ PEÑA"/>
    <n v="17"/>
    <s v="12"/>
    <x v="40"/>
    <d v="2022-11-24T00:00:00"/>
    <x v="5"/>
  </r>
  <r>
    <n v="201079"/>
    <s v="ESC. TEC. Nº 18 JOSE ANTONIO ALVAREZ CONDARCO DE 11"/>
    <n v="18"/>
    <s v="11"/>
    <x v="84"/>
    <d v="2022-11-24T00:00:00"/>
    <x v="3"/>
  </r>
  <r>
    <n v="201080"/>
    <s v="RAUL SCALABRINI ORTIZ"/>
    <n v="13"/>
    <s v="9"/>
    <x v="76"/>
    <d v="2022-11-24T00:00:00"/>
    <x v="4"/>
  </r>
  <r>
    <n v="201083"/>
    <s v="ESC. PARA NIÑOS Y NIÑAS CON DISCAPACIDAD MENTAL Nº 25 MACACHA GUEMES DE 09"/>
    <n v="25"/>
    <s v="9"/>
    <x v="77"/>
    <d v="2022-11-24T00:00:00"/>
    <x v="0"/>
  </r>
  <r>
    <n v="201105"/>
    <s v="DR. CARLOS VAZ FERREIRA"/>
    <n v="6"/>
    <s v="11"/>
    <x v="81"/>
    <d v="2022-11-24T00:00:00"/>
    <x v="3"/>
  </r>
  <r>
    <n v="201152"/>
    <s v="PRESIDENTE ROCA"/>
    <n v="7"/>
    <s v="1"/>
    <x v="45"/>
    <d v="2022-11-24T00:00:00"/>
    <x v="2"/>
  </r>
  <r>
    <n v="201178"/>
    <s v="MARCOS PAZ"/>
    <n v="25"/>
    <s v="5"/>
    <x v="33"/>
    <d v="2022-11-24T00:00:00"/>
    <x v="4"/>
  </r>
  <r>
    <n v="201192"/>
    <s v="BENJAMIN ZORRILLA"/>
    <n v="4"/>
    <s v="11"/>
    <x v="81"/>
    <d v="2022-11-24T00:00:00"/>
    <x v="3"/>
  </r>
  <r>
    <n v="201250"/>
    <s v="ESC. DE COM. Nº 09 JOSE INGENIEROS DE 11"/>
    <n v="9"/>
    <s v="11"/>
    <x v="81"/>
    <d v="2022-11-24T00:00:00"/>
    <x v="3"/>
  </r>
  <r>
    <n v="201278"/>
    <s v="JIN E DE 10 (ESC. PRIM. Nº21 DE 10)"/>
    <n v="13"/>
    <s v="10"/>
    <x v="66"/>
    <d v="2022-11-24T00:00:00"/>
    <x v="3"/>
  </r>
  <r>
    <n v="201321"/>
    <s v="GRAL. MANUEL SAVIO"/>
    <n v="23"/>
    <s v="11"/>
    <x v="81"/>
    <d v="2022-11-24T00:00:00"/>
    <x v="3"/>
  </r>
  <r>
    <n v="201329"/>
    <s v="INST. SUP. DEL PROF. DE ED. INICIAL SARA CH.DE ECCLESTON DE9"/>
    <n v="86"/>
    <s v="9"/>
    <x v="78"/>
    <d v="2022-11-24T00:00:00"/>
    <x v="0"/>
  </r>
  <r>
    <n v="201343"/>
    <s v="INGENIERO OCTAVIO SERGIO PICO"/>
    <n v="10"/>
    <s v="11"/>
    <x v="81"/>
    <d v="2022-11-24T00:00:00"/>
    <x v="3"/>
  </r>
  <r>
    <n v="201498"/>
    <s v="JUAN ENRIQUE PESTALOZZI"/>
    <n v="18"/>
    <s v="5"/>
    <x v="76"/>
    <d v="2022-11-24T00:00:00"/>
    <x v="4"/>
  </r>
  <r>
    <n v="201652"/>
    <s v="PEDRO MEDRANO"/>
    <n v="20"/>
    <s v="17"/>
    <x v="40"/>
    <d v="2022-11-24T00:00:00"/>
    <x v="5"/>
  </r>
  <r>
    <n v="201662"/>
    <s v="ANTONIO ALICE"/>
    <n v="20"/>
    <s v="11"/>
    <x v="69"/>
    <d v="2022-11-24T00:00:00"/>
    <x v="2"/>
  </r>
  <r>
    <n v="201686"/>
    <s v="REPUBLICA ORIENTAL DEL URUGUAY"/>
    <n v="15"/>
    <s v="11"/>
    <x v="81"/>
    <d v="2022-11-24T00:00:00"/>
    <x v="3"/>
  </r>
  <r>
    <n v="201693"/>
    <s v="ENS Nº 11 DR. RICARDO LEVENE DE 06"/>
    <n v="11"/>
    <s v="6"/>
    <x v="29"/>
    <d v="2022-11-24T00:00:00"/>
    <x v="4"/>
  </r>
  <r>
    <n v="201698"/>
    <s v="TOMAS GUIDO"/>
    <n v="6"/>
    <s v="5"/>
    <x v="43"/>
    <d v="2022-11-24T00:00:00"/>
    <x v="2"/>
  </r>
  <r>
    <n v="201778"/>
    <s v="ENS Nº 08 PTE. JULIO ARGENTINO ROCA DE 06"/>
    <n v="8"/>
    <s v="6"/>
    <x v="65"/>
    <d v="2022-11-24T00:00:00"/>
    <x v="2"/>
  </r>
  <r>
    <n v="201946"/>
    <s v="ESCUELA DE MUSICA Nº 7 DE 11"/>
    <n v="7"/>
    <s v="11"/>
    <x v="84"/>
    <d v="2022-11-24T00:00:00"/>
    <x v="3"/>
  </r>
  <r>
    <n v="202270"/>
    <s v="EI Nº 06 DE 19"/>
    <n v="6"/>
    <s v="19"/>
    <x v="28"/>
    <d v="2022-11-24T00:00:00"/>
    <x v="3"/>
  </r>
  <r>
    <n v="202816"/>
    <s v="ESCUELA INFANTIL Nº 06 NARANJO EN FLOR DE 15"/>
    <n v="6"/>
    <s v="15"/>
    <x v="84"/>
    <d v="2022-11-24T00:00:00"/>
    <x v="3"/>
  </r>
  <r>
    <n v="202955"/>
    <s v="JIC Nº 09 DE 01"/>
    <n v="9"/>
    <s v="1"/>
    <x v="78"/>
    <d v="2022-11-24T00:00:00"/>
    <x v="0"/>
  </r>
  <r>
    <n v="200009"/>
    <s v="BENITO QUINQUELA MARTIN"/>
    <n v="9"/>
    <s v="4"/>
    <x v="85"/>
    <d v="2022-11-25T00:00:00"/>
    <x v="4"/>
  </r>
  <r>
    <n v="200192"/>
    <s v="ESC. TEC. Nº 06 FERNANDO FADER DE 12"/>
    <n v="6"/>
    <s v="12"/>
    <x v="3"/>
    <d v="2022-11-25T00:00:00"/>
    <x v="3"/>
  </r>
  <r>
    <n v="200281"/>
    <s v="MONSEÑOR GUSTAVO FRANCESCHI"/>
    <n v="17"/>
    <s v="14"/>
    <x v="17"/>
    <d v="2022-11-25T00:00:00"/>
    <x v="4"/>
  </r>
  <r>
    <n v="200294"/>
    <s v="JIN B EL JARDIN DEL ABASTO DE 02 (Nº8)"/>
    <n v="24"/>
    <s v="2"/>
    <x v="86"/>
    <d v="2022-11-25T00:00:00"/>
    <x v="2"/>
  </r>
  <r>
    <n v="200298"/>
    <s v="PROVINCIA DE FORMOSA"/>
    <n v="19"/>
    <s v="5"/>
    <x v="17"/>
    <d v="2022-11-25T00:00:00"/>
    <x v="4"/>
  </r>
  <r>
    <n v="200472"/>
    <s v="ESTADO PLURINACIONAL DE BOLIVIA"/>
    <n v="1"/>
    <s v="5"/>
    <x v="17"/>
    <d v="2022-11-25T00:00:00"/>
    <x v="4"/>
  </r>
  <r>
    <n v="200505"/>
    <s v="ESCUELA PARA NIÑOS,NIÑAS,JOVENES Y ADULTOS CON DISCAPACIDAD MENTAL Y FORMACION INTEGRAL Nº 09 DR.LUIS R MAC KAY DE 06"/>
    <n v="9"/>
    <s v="6"/>
    <x v="65"/>
    <d v="2022-11-25T00:00:00"/>
    <x v="2"/>
  </r>
  <r>
    <n v="200536"/>
    <s v="ENS Nº 03 BERNARDINO RIVADAVIA DE 04"/>
    <n v="3"/>
    <s v="4"/>
    <x v="87"/>
    <d v="2022-11-25T00:00:00"/>
    <x v="2"/>
  </r>
  <r>
    <n v="200621"/>
    <s v="JII Nº 02 ANTONIO ABERASTAIN DE 05"/>
    <n v="2"/>
    <s v="5"/>
    <x v="85"/>
    <d v="2022-11-25T00:00:00"/>
    <x v="4"/>
  </r>
  <r>
    <n v="200644"/>
    <s v="PRESIDENTE MANUEL QUINTANA"/>
    <n v="10"/>
    <s v="1"/>
    <x v="86"/>
    <d v="2022-11-25T00:00:00"/>
    <x v="2"/>
  </r>
  <r>
    <n v="200680"/>
    <s v="ESC. DE COM. Nº 33 MAIPU DE 18"/>
    <n v="33"/>
    <s v="18"/>
    <x v="58"/>
    <d v="2022-11-25T00:00:00"/>
    <x v="1"/>
  </r>
  <r>
    <n v="200706"/>
    <s v="JIN A DE 15 (ESC. PRIM. Nº2 DE 15)"/>
    <n v="2"/>
    <s v="15"/>
    <x v="84"/>
    <d v="2022-11-25T00:00:00"/>
    <x v="3"/>
  </r>
  <r>
    <n v="200707"/>
    <s v="JUANA MANUELA GORRITI"/>
    <n v="2"/>
    <s v="15"/>
    <x v="84"/>
    <d v="2022-11-25T00:00:00"/>
    <x v="3"/>
  </r>
  <r>
    <n v="200731"/>
    <s v="DR.JOSE MARIA BUSTILLO"/>
    <n v="23"/>
    <s v="9"/>
    <x v="88"/>
    <d v="2022-11-25T00:00:00"/>
    <x v="0"/>
  </r>
  <r>
    <n v="200805"/>
    <s v="JUANA MANSO"/>
    <n v="3"/>
    <s v="9"/>
    <x v="17"/>
    <d v="2022-11-25T00:00:00"/>
    <x v="4"/>
  </r>
  <r>
    <n v="200950"/>
    <s v="ESC. DE COM. Nº 31 NACIONES UNIDAS DE 09"/>
    <n v="31"/>
    <s v="9"/>
    <x v="88"/>
    <d v="2022-11-25T00:00:00"/>
    <x v="0"/>
  </r>
  <r>
    <n v="201009"/>
    <s v="PROVINCIA DEL CHUBUT"/>
    <n v="19"/>
    <s v="9"/>
    <x v="88"/>
    <d v="2022-11-25T00:00:00"/>
    <x v="0"/>
  </r>
  <r>
    <n v="201212"/>
    <s v="REMEDIOS DE E.DE SAN MARTIN"/>
    <n v="22"/>
    <s v="10"/>
    <x v="17"/>
    <d v="2022-11-25T00:00:00"/>
    <x v="4"/>
  </r>
  <r>
    <n v="201255"/>
    <s v="TOMAS MANUEL DE ANCHORENA"/>
    <n v="23"/>
    <s v="2"/>
    <x v="86"/>
    <d v="2022-11-25T00:00:00"/>
    <x v="2"/>
  </r>
  <r>
    <n v="201320"/>
    <s v="FRANCISCO J. E. DE SANTA CRUZ Y ESPEJO"/>
    <n v="16"/>
    <s v="11"/>
    <x v="49"/>
    <d v="2022-11-25T00:00:00"/>
    <x v="3"/>
  </r>
  <r>
    <n v="201387"/>
    <s v="ESCUELA INTEGRAL INTERDISCIPLINARIA Nº 09 DE 09"/>
    <n v="9"/>
    <s v="9"/>
    <x v="17"/>
    <d v="2022-11-25T00:00:00"/>
    <x v="4"/>
  </r>
  <r>
    <n v="201399"/>
    <s v="TOMASA DE LA QUINTANA DE ESCALADA"/>
    <n v="1"/>
    <s v="7"/>
    <x v="88"/>
    <d v="2022-11-25T00:00:00"/>
    <x v="0"/>
  </r>
  <r>
    <n v="201601"/>
    <s v="JIN C DE 10 (ESC. PRIM. Nº 19 DE 10)"/>
    <n v="16"/>
    <s v="10"/>
    <x v="80"/>
    <d v="2022-11-25T00:00:00"/>
    <x v="4"/>
  </r>
  <r>
    <n v="201671"/>
    <s v="ESC. DE EDUC. MEDIA Nº 07 ESC. DE LA RIBERA DE 04"/>
    <n v="7"/>
    <s v="4"/>
    <x v="85"/>
    <d v="2022-11-25T00:00:00"/>
    <x v="4"/>
  </r>
  <r>
    <n v="201713"/>
    <s v="DR. ARTURO MATEO BAS"/>
    <n v="8"/>
    <s v="2"/>
    <x v="86"/>
    <d v="2022-11-25T00:00:00"/>
    <x v="2"/>
  </r>
  <r>
    <n v="201839"/>
    <s v="DEAN DIEGO ESTANISLADO DE ZAVALETA"/>
    <n v="10"/>
    <s v="5"/>
    <x v="17"/>
    <d v="2022-11-25T00:00:00"/>
    <x v="4"/>
  </r>
  <r>
    <n v="202403"/>
    <s v="JARDIN MATERNAL Nº 06 JARDIN DEL PALACIO DE 01"/>
    <n v="6"/>
    <s v="1"/>
    <x v="89"/>
    <d v="2022-11-25T00:00:00"/>
    <x v="5"/>
  </r>
  <r>
    <n v="202508"/>
    <s v="JARDIN MATERNAL Nº 07 DE 10"/>
    <n v="7"/>
    <s v="10"/>
    <x v="17"/>
    <d v="2022-11-25T00:00:00"/>
    <x v="4"/>
  </r>
  <r>
    <n v="203066"/>
    <s v="JII Nº 11 DE 6"/>
    <n v="11"/>
    <s v="6"/>
    <x v="86"/>
    <d v="2022-11-25T00:00:00"/>
    <x v="2"/>
  </r>
  <r>
    <n v="203087"/>
    <s v="JII Nº 13 DE 04"/>
    <n v="13"/>
    <s v="4"/>
    <x v="90"/>
    <d v="2022-11-26T00:00:00"/>
    <x v="2"/>
  </r>
  <r>
    <n v="200286"/>
    <s v="ESC. DE EDUC. MEDIA Nº 04 DE 21"/>
    <n v="4"/>
    <s v="21"/>
    <x v="13"/>
    <d v="2022-11-27T00:00:00"/>
    <x v="5"/>
  </r>
  <r>
    <n v="200638"/>
    <s v="CRISTOBAL COLON"/>
    <n v="3"/>
    <s v="21"/>
    <x v="13"/>
    <d v="2022-11-27T00:00:00"/>
    <x v="5"/>
  </r>
  <r>
    <n v="200639"/>
    <s v="EI Nº 05 HEBE SAN MARTIN DUPRAT  DE 21"/>
    <n v="5"/>
    <s v="21"/>
    <x v="13"/>
    <d v="2022-11-27T00:00:00"/>
    <x v="5"/>
  </r>
  <r>
    <n v="200667"/>
    <s v="PROVINCIA DE TUCUMAN"/>
    <n v="4"/>
    <s v="21"/>
    <x v="13"/>
    <d v="2022-11-27T00:00:00"/>
    <x v="5"/>
  </r>
  <r>
    <n v="201093"/>
    <s v="AMERICO ITALO FORADORI"/>
    <n v="10"/>
    <s v="21"/>
    <x v="13"/>
    <d v="2022-11-27T00:00:00"/>
    <x v="5"/>
  </r>
  <r>
    <n v="202139"/>
    <s v="MAESTRO EDUARDO LUIS VICENTE"/>
    <n v="2"/>
    <s v="21"/>
    <x v="13"/>
    <d v="2022-11-27T00:00:00"/>
    <x v="5"/>
  </r>
  <r>
    <n v="202211"/>
    <s v="JIC Nº 07 PIEDRA LIBRE DE 21"/>
    <n v="7"/>
    <s v="21"/>
    <x v="13"/>
    <d v="2022-11-27T00:00:00"/>
    <x v="5"/>
  </r>
  <r>
    <n v="203037"/>
    <s v="JII Nº 9 DE 21"/>
    <n v="9"/>
    <s v="21"/>
    <x v="13"/>
    <d v="2022-11-27T00:00:00"/>
    <x v="5"/>
  </r>
  <r>
    <n v="200619"/>
    <s v="HELENA LARROQUE DE ROFFO"/>
    <n v="18"/>
    <s v="16"/>
    <x v="57"/>
    <d v="2022-11-28T00:00:00"/>
    <x v="3"/>
  </r>
  <r>
    <n v="200757"/>
    <s v="EI Nº 8 DE 15"/>
    <n v="8"/>
    <s v="15"/>
    <x v="57"/>
    <d v="2022-11-28T00:00:00"/>
    <x v="3"/>
  </r>
  <r>
    <n v="200996"/>
    <s v="FRANCISCO MORAZAN"/>
    <n v="24"/>
    <s v="15"/>
    <x v="57"/>
    <d v="2022-11-28T00:00:00"/>
    <x v="3"/>
  </r>
  <r>
    <n v="201158"/>
    <s v="DR. ANGEL GALLARDO"/>
    <n v="21"/>
    <s v="1"/>
    <x v="91"/>
    <d v="2022-11-28T00:00:00"/>
    <x v="5"/>
  </r>
  <r>
    <n v="201446"/>
    <s v="ESC. DE COM. Nº 28 ABRAHAM LINCOLN DE 15"/>
    <n v="28"/>
    <s v="15"/>
    <x v="57"/>
    <d v="2022-11-28T00:00:00"/>
    <x v="3"/>
  </r>
  <r>
    <n v="202239"/>
    <s v="ESC. DE EDUC. MEDIA Nº 02 DE 20"/>
    <n v="2"/>
    <s v="20"/>
    <x v="55"/>
    <d v="2022-11-28T00:00:00"/>
    <x v="5"/>
  </r>
  <r>
    <n v="200342"/>
    <s v="JIC Nº 01 PABLO NERUDA DE 17"/>
    <n v="1"/>
    <s v="17"/>
    <x v="92"/>
    <d v="2022-11-29T00:00:00"/>
    <x v="1"/>
  </r>
  <r>
    <n v="201253"/>
    <s v="ESC. TEC. Nº 37 HOGAR NAVAL STELLA MARIS DE 11"/>
    <n v="37"/>
    <s v="11"/>
    <x v="22"/>
    <d v="2022-11-29T00:00:00"/>
    <x v="1"/>
  </r>
  <r>
    <n v="201313"/>
    <s v="JII Nº 04 EL JARDIN DEL SAUCE DE 10"/>
    <n v="4"/>
    <s v="10"/>
    <x v="10"/>
    <d v="2022-11-29T00:00:00"/>
    <x v="4"/>
  </r>
  <r>
    <n v="203128"/>
    <s v="ESC. PRIMARIA Nº 05 DE 005"/>
    <n v="5"/>
    <s v="5"/>
    <x v="5"/>
    <d v="2022-11-30T00:00:00"/>
    <x v="4"/>
  </r>
  <r>
    <n v="200920"/>
    <s v="COLEGIO Nº 06 MANUEL BELGRANO DE 02"/>
    <n v="6"/>
    <s v="2"/>
    <x v="93"/>
    <d v="2022-12-01T00:00:00"/>
    <x v="5"/>
  </r>
  <r>
    <n v="201416"/>
    <s v="COLEGIO Nº 15 REVOLUCION DE MAYO DE 02"/>
    <n v="15"/>
    <s v="2"/>
    <x v="93"/>
    <d v="2022-12-01T00:00:00"/>
    <x v="5"/>
  </r>
  <r>
    <n v="202507"/>
    <s v="JII Nº 04 DE 02"/>
    <n v="4"/>
    <s v="2"/>
    <x v="93"/>
    <d v="2022-12-01T00:00:00"/>
    <x v="5"/>
  </r>
  <r>
    <n v="200080"/>
    <s v="ESCUELA INTEGRAL INTERDISCIPLINARIA Nº18 DE 18"/>
    <n v="18"/>
    <s v="18"/>
    <x v="25"/>
    <d v="2022-12-05T00:00:00"/>
    <x v="1"/>
  </r>
  <r>
    <n v="200086"/>
    <s v="CASIMIRO AURELIANO MACIEL"/>
    <n v="4"/>
    <s v="18"/>
    <x v="25"/>
    <d v="2022-12-05T00:00:00"/>
    <x v="1"/>
  </r>
  <r>
    <n v="200162"/>
    <s v="ESCUELA INTEGRAL INTERDISCIPLINARIA Nº 17 DE 17"/>
    <n v="17"/>
    <s v="17"/>
    <x v="25"/>
    <d v="2022-12-05T00:00:00"/>
    <x v="1"/>
  </r>
  <r>
    <n v="200678"/>
    <s v="ALEJANDRO AGUADO"/>
    <n v="2"/>
    <s v="18"/>
    <x v="25"/>
    <d v="2022-12-05T00:00:00"/>
    <x v="1"/>
  </r>
  <r>
    <n v="200681"/>
    <s v="BASE AEREA VICECOMODORO MARAMBIO"/>
    <n v="8"/>
    <s v="18"/>
    <x v="25"/>
    <d v="2022-12-05T00:00:00"/>
    <x v="1"/>
  </r>
  <r>
    <n v="200775"/>
    <s v="JOSE ANTONIO MELIAN"/>
    <n v="13"/>
    <s v="18"/>
    <x v="25"/>
    <d v="2022-12-05T00:00:00"/>
    <x v="1"/>
  </r>
  <r>
    <n v="200894"/>
    <s v="PRESIDENTE DR ROBERTO M ORTIZ"/>
    <n v="24"/>
    <s v="17"/>
    <x v="22"/>
    <d v="2022-12-05T00:00:00"/>
    <x v="1"/>
  </r>
  <r>
    <n v="201355"/>
    <s v="TENIENTE BENJAMIN MATIENZO"/>
    <n v="20"/>
    <s v="7"/>
    <x v="94"/>
    <d v="2022-12-05T00:00:00"/>
    <x v="6"/>
  </r>
  <r>
    <n v="201648"/>
    <s v="FRAGATA A.R.A.LIBERTAD"/>
    <n v="19"/>
    <s v="11"/>
    <x v="22"/>
    <d v="2022-12-05T00:00:00"/>
    <x v="1"/>
  </r>
  <r>
    <n v="202850"/>
    <s v="ESCUELA DE EDUCACION MEDIA Nº 3 DE 4"/>
    <n v="3"/>
    <s v="4"/>
    <x v="5"/>
    <d v="2022-12-05T00:00:00"/>
    <x v="4"/>
  </r>
  <r>
    <n v="201913"/>
    <s v="ESC. PARA JOVENES Y ADULTOS CON DISCAPACIDAD MENTAL Y FORMACIÓN INTEGRAL Nº 36 DR. AURELIO MARTINEZ DE 6"/>
    <n v="36"/>
    <s v="6"/>
    <x v="29"/>
    <d v="2022-12-06T00:00:00"/>
    <x v="4"/>
  </r>
  <r>
    <n v="203121"/>
    <s v="JII Nº 17 DE 05"/>
    <n v="17"/>
    <s v="5"/>
    <x v="95"/>
    <d v="2022-12-07T00:00:00"/>
    <x v="4"/>
  </r>
  <r>
    <n v="200075"/>
    <s v="JIN D DE 18 (ESC. PRIM. Nº 08 DE 18)"/>
    <n v="7"/>
    <s v="18"/>
    <x v="92"/>
    <d v="2022-12-12T00:00:00"/>
    <x v="1"/>
  </r>
  <r>
    <n v="201661"/>
    <s v="SIMON BOLIVAR"/>
    <n v="14"/>
    <s v="17"/>
    <x v="92"/>
    <d v="2022-12-12T00:00:00"/>
    <x v="1"/>
  </r>
  <r>
    <n v="200622"/>
    <s v="ESC. TEC. Nº 28 REPUBLICA FRANCESA DE 10"/>
    <n v="28"/>
    <s v="10"/>
    <x v="34"/>
    <d v="2022-12-13T00:00:00"/>
    <x v="4"/>
  </r>
  <r>
    <n v="200477"/>
    <s v="JIC Nº 04 DE 05"/>
    <n v="4"/>
    <s v="5"/>
    <x v="27"/>
    <d v="2022-12-14T00:00:00"/>
    <x v="4"/>
  </r>
  <r>
    <n v="200589"/>
    <s v="PROVINCIA DE SAN LUIS"/>
    <n v="14"/>
    <s v="5"/>
    <x v="27"/>
    <d v="2022-12-14T00:00:00"/>
    <x v="4"/>
  </r>
  <r>
    <n v="200803"/>
    <s v="JII Nº 04 DE 09"/>
    <n v="4"/>
    <s v="9"/>
    <x v="11"/>
    <d v="2022-12-14T00:00:00"/>
    <x v="0"/>
  </r>
  <r>
    <n v="200866"/>
    <s v="ENS EN LENGUAS VIVAS Nº 02 MARIANO ACOSTA DE 06"/>
    <n v="2"/>
    <s v="6"/>
    <x v="72"/>
    <d v="2022-12-14T00:00:00"/>
    <x v="2"/>
  </r>
  <r>
    <n v="202398"/>
    <s v="ESC. DE EDUC. MEDIA Nº 03 DE 10"/>
    <n v="3"/>
    <s v="10"/>
    <x v="10"/>
    <d v="2022-12-14T00:00:00"/>
    <x v="4"/>
  </r>
  <r>
    <n v="200024"/>
    <s v="RECUERDOS DE PROVINCIA"/>
    <n v="7"/>
    <s v="13"/>
    <x v="22"/>
    <d v="2022-12-15T00:00:00"/>
    <x v="1"/>
  </r>
  <r>
    <n v="200839"/>
    <s v="LICEO Nº 10  RICARDO ROJAS DE 06"/>
    <n v="10"/>
    <s v="6"/>
    <x v="15"/>
    <d v="2022-12-15T00:00:00"/>
    <x v="2"/>
  </r>
  <r>
    <n v="203032"/>
    <s v="ESC.SUP.DE EDUC. ARTISTICA EN ARTES VISUALES ROGELIO YRURTIA"/>
    <n v="0"/>
    <s v="13"/>
    <x v="22"/>
    <d v="2022-12-15T00:00:00"/>
    <x v="1"/>
  </r>
  <r>
    <n v="200661"/>
    <s v="MARTINA SILVA DE GURRUCHAGA"/>
    <n v="22"/>
    <s v="6"/>
    <x v="49"/>
    <d v="2022-12-16T00:00:00"/>
    <x v="3"/>
  </r>
  <r>
    <n v="201851"/>
    <s v="JII Nº08 MARIA A. SCHIAVONI DE LOPEZ DE 06"/>
    <n v="8"/>
    <s v="6"/>
    <x v="49"/>
    <d v="2022-12-16T00:00:00"/>
    <x v="3"/>
  </r>
  <r>
    <n v="201162"/>
    <s v="COLEGIO Nº 05 BARTOLOME MITRE DE 02"/>
    <n v="5"/>
    <s v="2"/>
    <x v="96"/>
    <d v="2022-12-18T00:00:00"/>
    <x v="2"/>
  </r>
  <r>
    <n v="200876"/>
    <s v="ESC. TEC. Nº 09 INGENIERO LUIS HUERGO DE 07"/>
    <n v="9"/>
    <s v="7"/>
    <x v="97"/>
    <d v="2022-12-19T00:00:00"/>
    <x v="6"/>
  </r>
  <r>
    <n v="201267"/>
    <s v="ESC. SUP. DE COM. Nº 03 HIPOLITO VIEYTES DE 07"/>
    <n v="3"/>
    <s v="7"/>
    <x v="97"/>
    <d v="2022-12-19T00:00:00"/>
    <x v="6"/>
  </r>
  <r>
    <n v="200623"/>
    <s v="ESC. DE COM. Nº 01 JOAQUIN V. GONZALEZ DE 04"/>
    <n v="1"/>
    <s v="4"/>
    <x v="34"/>
    <d v="2022-12-21T00:00:00"/>
    <x v="4"/>
  </r>
  <r>
    <n v="200898"/>
    <s v="ANTONIO DEVOTO"/>
    <n v="15"/>
    <s v="17"/>
    <x v="98"/>
    <d v="2022-12-21T00:00:00"/>
    <x v="5"/>
  </r>
  <r>
    <n v="201025"/>
    <s v="CORNELIO SAAVEDRA"/>
    <n v="21"/>
    <s v="10"/>
    <x v="49"/>
    <d v="2022-12-22T00:00:00"/>
    <x v="3"/>
  </r>
  <r>
    <n v="201092"/>
    <s v="CARLOS A. VERONELLI"/>
    <n v="15"/>
    <s v="21"/>
    <x v="99"/>
    <d v="2022-12-22T00:00:00"/>
    <x v="5"/>
  </r>
  <r>
    <n v="201254"/>
    <s v="GRAL MARTIN RODRIGUEZ"/>
    <n v="6"/>
    <s v="2"/>
    <x v="96"/>
    <d v="2022-12-22T00:00:00"/>
    <x v="2"/>
  </r>
  <r>
    <n v="201783"/>
    <s v="ESC. DE EDUC. MEDIA Nº 02 ARTURO JAURETCHE DE 19"/>
    <n v="2"/>
    <s v="19"/>
    <x v="99"/>
    <d v="2022-12-22T00:00:00"/>
    <x v="5"/>
  </r>
  <r>
    <n v="202469"/>
    <s v="ESCUELA INFANTIL Nº 05 DE 04"/>
    <n v="5"/>
    <s v="4"/>
    <x v="100"/>
    <d v="2022-12-22T00:00:00"/>
    <x v="2"/>
  </r>
  <r>
    <n v="201729"/>
    <s v="EI Nº 05 MARIA EVA DUARTE DE PERON DE 05"/>
    <n v="5"/>
    <s v="5"/>
    <x v="27"/>
    <d v="2022-12-23T00:00:00"/>
    <x v="4"/>
  </r>
  <r>
    <n v="201102"/>
    <s v="DEL CENTENARIO"/>
    <n v="7"/>
    <s v="2"/>
    <x v="64"/>
    <d v="2022-12-26T00:00:00"/>
    <x v="6"/>
  </r>
  <r>
    <n v="201436"/>
    <s v="ARQ MARIO JOSE BUSCHIAZZO"/>
    <n v="10"/>
    <s v="7"/>
    <x v="64"/>
    <d v="2022-12-26T00:00:00"/>
    <x v="6"/>
  </r>
  <r>
    <n v="200012"/>
    <s v="JUAN MARIA GUTIERREZ"/>
    <n v="3"/>
    <s v="4"/>
    <x v="27"/>
    <d v="2022-12-27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2" firstHeaderRow="1" firstDataRow="1" firstDataCol="1"/>
  <pivotFields count="7">
    <pivotField dataField="1" showAll="0"/>
    <pivotField showAll="0"/>
    <pivotField showAll="0"/>
    <pivotField showAll="0"/>
    <pivotField axis="axisRow" showAll="0" sortType="descending">
      <items count="102">
        <item x="27"/>
        <item x="17"/>
        <item x="59"/>
        <item x="86"/>
        <item x="1"/>
        <item x="98"/>
        <item x="20"/>
        <item x="25"/>
        <item x="45"/>
        <item x="38"/>
        <item x="37"/>
        <item x="95"/>
        <item x="3"/>
        <item x="88"/>
        <item x="68"/>
        <item x="89"/>
        <item x="75"/>
        <item x="48"/>
        <item x="29"/>
        <item x="34"/>
        <item x="67"/>
        <item x="70"/>
        <item x="4"/>
        <item x="80"/>
        <item x="72"/>
        <item x="28"/>
        <item x="18"/>
        <item x="36"/>
        <item x="22"/>
        <item x="78"/>
        <item x="23"/>
        <item x="55"/>
        <item x="43"/>
        <item x="77"/>
        <item x="0"/>
        <item x="40"/>
        <item x="64"/>
        <item x="41"/>
        <item x="2"/>
        <item x="84"/>
        <item x="66"/>
        <item x="71"/>
        <item x="54"/>
        <item x="100"/>
        <item x="35"/>
        <item x="63"/>
        <item x="94"/>
        <item x="74"/>
        <item x="91"/>
        <item x="9"/>
        <item x="97"/>
        <item x="12"/>
        <item x="21"/>
        <item x="57"/>
        <item x="60"/>
        <item x="44"/>
        <item x="69"/>
        <item x="81"/>
        <item x="96"/>
        <item x="11"/>
        <item x="58"/>
        <item x="5"/>
        <item x="7"/>
        <item x="46"/>
        <item x="24"/>
        <item x="33"/>
        <item x="92"/>
        <item x="51"/>
        <item x="65"/>
        <item x="85"/>
        <item x="79"/>
        <item x="82"/>
        <item x="73"/>
        <item x="53"/>
        <item x="87"/>
        <item x="76"/>
        <item x="19"/>
        <item x="50"/>
        <item x="31"/>
        <item x="15"/>
        <item x="49"/>
        <item x="39"/>
        <item x="83"/>
        <item x="8"/>
        <item x="62"/>
        <item x="56"/>
        <item x="10"/>
        <item x="14"/>
        <item x="32"/>
        <item x="26"/>
        <item x="61"/>
        <item x="6"/>
        <item x="99"/>
        <item x="30"/>
        <item x="16"/>
        <item x="90"/>
        <item x="47"/>
        <item x="13"/>
        <item x="42"/>
        <item x="93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8">
        <item x="1"/>
        <item x="3"/>
        <item x="5"/>
        <item x="2"/>
        <item x="4"/>
        <item x="6"/>
        <item x="0"/>
        <item t="default"/>
      </items>
    </pivotField>
  </pivotFields>
  <rowFields count="2">
    <field x="6"/>
    <field x="4"/>
  </rowFields>
  <rowItems count="109">
    <i>
      <x/>
    </i>
    <i r="1">
      <x v="28"/>
    </i>
    <i r="1">
      <x v="60"/>
    </i>
    <i r="1">
      <x v="7"/>
    </i>
    <i r="1">
      <x v="4"/>
    </i>
    <i r="1">
      <x v="66"/>
    </i>
    <i r="1">
      <x v="47"/>
    </i>
    <i r="1">
      <x v="100"/>
    </i>
    <i r="1">
      <x v="93"/>
    </i>
    <i>
      <x v="1"/>
    </i>
    <i r="1">
      <x v="78"/>
    </i>
    <i r="1">
      <x v="12"/>
    </i>
    <i r="1">
      <x v="62"/>
    </i>
    <i r="1">
      <x v="83"/>
    </i>
    <i r="1">
      <x v="80"/>
    </i>
    <i r="1">
      <x v="53"/>
    </i>
    <i r="1">
      <x v="57"/>
    </i>
    <i r="1">
      <x v="17"/>
    </i>
    <i r="1">
      <x v="40"/>
    </i>
    <i r="1">
      <x v="25"/>
    </i>
    <i r="1">
      <x v="88"/>
    </i>
    <i r="1">
      <x v="39"/>
    </i>
    <i r="1">
      <x v="72"/>
    </i>
    <i r="1">
      <x v="98"/>
    </i>
    <i r="1">
      <x v="16"/>
    </i>
    <i r="1">
      <x v="77"/>
    </i>
    <i>
      <x v="2"/>
    </i>
    <i r="1">
      <x v="97"/>
    </i>
    <i r="1">
      <x v="31"/>
    </i>
    <i r="1">
      <x v="81"/>
    </i>
    <i r="1">
      <x v="35"/>
    </i>
    <i r="1">
      <x v="82"/>
    </i>
    <i r="1">
      <x v="20"/>
    </i>
    <i r="1">
      <x v="90"/>
    </i>
    <i r="1">
      <x v="99"/>
    </i>
    <i r="1">
      <x v="92"/>
    </i>
    <i r="1">
      <x v="15"/>
    </i>
    <i r="1">
      <x v="48"/>
    </i>
    <i r="1">
      <x v="42"/>
    </i>
    <i r="1">
      <x v="5"/>
    </i>
    <i r="1">
      <x v="45"/>
    </i>
    <i>
      <x v="3"/>
    </i>
    <i r="1">
      <x v="76"/>
    </i>
    <i r="1">
      <x v="56"/>
    </i>
    <i r="1">
      <x v="68"/>
    </i>
    <i r="1">
      <x v="32"/>
    </i>
    <i r="1">
      <x v="8"/>
    </i>
    <i r="1">
      <x v="3"/>
    </i>
    <i r="1">
      <x v="79"/>
    </i>
    <i r="1">
      <x v="27"/>
    </i>
    <i r="1">
      <x v="38"/>
    </i>
    <i r="1">
      <x v="37"/>
    </i>
    <i r="1">
      <x v="91"/>
    </i>
    <i r="1">
      <x v="94"/>
    </i>
    <i r="1">
      <x v="24"/>
    </i>
    <i r="1">
      <x v="84"/>
    </i>
    <i r="1">
      <x v="55"/>
    </i>
    <i r="1">
      <x v="10"/>
    </i>
    <i r="1">
      <x v="51"/>
    </i>
    <i r="1">
      <x v="41"/>
    </i>
    <i r="1">
      <x v="9"/>
    </i>
    <i r="1">
      <x v="58"/>
    </i>
    <i r="1">
      <x v="70"/>
    </i>
    <i r="1">
      <x v="44"/>
    </i>
    <i r="1">
      <x v="6"/>
    </i>
    <i r="1">
      <x v="49"/>
    </i>
    <i r="1">
      <x v="63"/>
    </i>
    <i r="1">
      <x v="54"/>
    </i>
    <i r="1">
      <x v="43"/>
    </i>
    <i r="1">
      <x v="95"/>
    </i>
    <i r="1">
      <x v="71"/>
    </i>
    <i r="1">
      <x v="74"/>
    </i>
    <i>
      <x v="4"/>
    </i>
    <i r="1">
      <x v="26"/>
    </i>
    <i r="1">
      <x v="87"/>
    </i>
    <i r="1">
      <x v="1"/>
    </i>
    <i r="1">
      <x v="18"/>
    </i>
    <i r="1">
      <x v="65"/>
    </i>
    <i r="1">
      <x/>
    </i>
    <i r="1">
      <x v="61"/>
    </i>
    <i r="1">
      <x v="73"/>
    </i>
    <i r="1">
      <x v="19"/>
    </i>
    <i r="1">
      <x v="86"/>
    </i>
    <i r="1">
      <x v="75"/>
    </i>
    <i r="1">
      <x v="89"/>
    </i>
    <i r="1">
      <x v="69"/>
    </i>
    <i r="1">
      <x v="85"/>
    </i>
    <i r="1">
      <x v="96"/>
    </i>
    <i r="1">
      <x v="23"/>
    </i>
    <i r="1">
      <x v="21"/>
    </i>
    <i r="1">
      <x v="11"/>
    </i>
    <i>
      <x v="5"/>
    </i>
    <i r="1">
      <x v="36"/>
    </i>
    <i r="1">
      <x v="14"/>
    </i>
    <i r="1">
      <x v="50"/>
    </i>
    <i r="1">
      <x v="46"/>
    </i>
    <i r="1">
      <x v="2"/>
    </i>
    <i>
      <x v="6"/>
    </i>
    <i r="1">
      <x v="33"/>
    </i>
    <i r="1">
      <x v="59"/>
    </i>
    <i r="1">
      <x v="29"/>
    </i>
    <i r="1">
      <x v="52"/>
    </i>
    <i r="1">
      <x v="67"/>
    </i>
    <i r="1">
      <x v="13"/>
    </i>
    <i r="1">
      <x v="34"/>
    </i>
    <i r="1">
      <x v="64"/>
    </i>
    <i r="1">
      <x v="30"/>
    </i>
    <i r="1">
      <x v="22"/>
    </i>
    <i t="grand">
      <x/>
    </i>
  </rowItems>
  <colItems count="1">
    <i/>
  </colItems>
  <dataFields count="1">
    <dataField name="Cuenta de Cue" fld="0" subtotal="count" baseField="0" baseItem="9639611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0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2" firstHeaderRow="1" firstDataRow="1" firstDataCol="1"/>
  <pivotFields count="7">
    <pivotField dataField="1" showAll="0"/>
    <pivotField showAll="0"/>
    <pivotField showAll="0"/>
    <pivotField showAll="0"/>
    <pivotField axis="axisRow" showAll="0" sortType="descending">
      <items count="92">
        <item x="31"/>
        <item x="4"/>
        <item x="66"/>
        <item x="5"/>
        <item x="90"/>
        <item x="16"/>
        <item x="82"/>
        <item x="11"/>
        <item x="29"/>
        <item x="60"/>
        <item x="3"/>
        <item x="10"/>
        <item x="59"/>
        <item x="15"/>
        <item x="35"/>
        <item x="53"/>
        <item x="30"/>
        <item x="63"/>
        <item x="56"/>
        <item x="47"/>
        <item x="89"/>
        <item x="13"/>
        <item x="37"/>
        <item x="22"/>
        <item x="44"/>
        <item x="64"/>
        <item x="34"/>
        <item x="24"/>
        <item x="85"/>
        <item x="33"/>
        <item x="17"/>
        <item x="18"/>
        <item x="87"/>
        <item x="20"/>
        <item x="62"/>
        <item x="77"/>
        <item x="55"/>
        <item x="9"/>
        <item x="26"/>
        <item x="48"/>
        <item x="69"/>
        <item x="79"/>
        <item x="61"/>
        <item x="32"/>
        <item x="88"/>
        <item x="50"/>
        <item x="83"/>
        <item x="41"/>
        <item x="67"/>
        <item x="74"/>
        <item x="25"/>
        <item x="23"/>
        <item x="80"/>
        <item x="8"/>
        <item x="72"/>
        <item x="70"/>
        <item x="76"/>
        <item x="81"/>
        <item x="21"/>
        <item x="52"/>
        <item x="6"/>
        <item x="2"/>
        <item x="43"/>
        <item x="45"/>
        <item x="27"/>
        <item x="46"/>
        <item x="7"/>
        <item x="28"/>
        <item x="42"/>
        <item x="58"/>
        <item x="36"/>
        <item x="84"/>
        <item x="12"/>
        <item x="49"/>
        <item x="19"/>
        <item x="40"/>
        <item x="39"/>
        <item x="65"/>
        <item x="73"/>
        <item x="57"/>
        <item x="54"/>
        <item x="51"/>
        <item x="14"/>
        <item x="38"/>
        <item x="78"/>
        <item x="86"/>
        <item x="1"/>
        <item x="68"/>
        <item x="0"/>
        <item x="75"/>
        <item x="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8">
        <item x="4"/>
        <item x="3"/>
        <item x="0"/>
        <item x="1"/>
        <item x="2"/>
        <item x="6"/>
        <item x="5"/>
        <item t="default"/>
      </items>
    </pivotField>
  </pivotFields>
  <rowFields count="2">
    <field x="6"/>
    <field x="4"/>
  </rowFields>
  <rowItems count="99">
    <i>
      <x/>
    </i>
    <i r="1">
      <x v="53"/>
    </i>
    <i r="1">
      <x v="26"/>
    </i>
    <i r="1">
      <x v="4"/>
    </i>
    <i r="1">
      <x v="6"/>
    </i>
    <i r="1">
      <x v="43"/>
    </i>
    <i r="1">
      <x v="90"/>
    </i>
    <i r="1">
      <x v="84"/>
    </i>
    <i>
      <x v="1"/>
    </i>
    <i r="1">
      <x v="70"/>
    </i>
    <i r="1">
      <x v="10"/>
    </i>
    <i r="1">
      <x v="55"/>
    </i>
    <i r="1">
      <x v="75"/>
    </i>
    <i r="1">
      <x v="51"/>
    </i>
    <i r="1">
      <x v="38"/>
    </i>
    <i r="1">
      <x v="15"/>
    </i>
    <i r="1">
      <x v="23"/>
    </i>
    <i r="1">
      <x v="72"/>
    </i>
    <i r="1">
      <x v="47"/>
    </i>
    <i r="1">
      <x v="37"/>
    </i>
    <i r="1">
      <x v="80"/>
    </i>
    <i r="1">
      <x v="89"/>
    </i>
    <i r="1">
      <x v="64"/>
    </i>
    <i r="1">
      <x v="14"/>
    </i>
    <i r="1">
      <x v="69"/>
    </i>
    <i>
      <x v="2"/>
    </i>
    <i r="1">
      <x v="88"/>
    </i>
    <i r="1">
      <x v="73"/>
    </i>
    <i r="1">
      <x v="29"/>
    </i>
    <i r="1">
      <x v="33"/>
    </i>
    <i r="1">
      <x v="74"/>
    </i>
    <i r="1">
      <x v="82"/>
    </i>
    <i r="1">
      <x v="18"/>
    </i>
    <i r="1">
      <x v="42"/>
    </i>
    <i r="1">
      <x v="13"/>
    </i>
    <i r="1">
      <x v="40"/>
    </i>
    <i>
      <x v="3"/>
    </i>
    <i r="1">
      <x v="68"/>
    </i>
    <i r="1">
      <x v="50"/>
    </i>
    <i r="1">
      <x v="60"/>
    </i>
    <i r="1">
      <x v="30"/>
    </i>
    <i r="1">
      <x v="7"/>
    </i>
    <i r="1">
      <x v="36"/>
    </i>
    <i r="1">
      <x v="25"/>
    </i>
    <i r="1">
      <x v="3"/>
    </i>
    <i r="1">
      <x v="83"/>
    </i>
    <i r="1">
      <x v="71"/>
    </i>
    <i r="1">
      <x v="35"/>
    </i>
    <i r="1">
      <x v="85"/>
    </i>
    <i r="1">
      <x v="9"/>
    </i>
    <i r="1">
      <x v="49"/>
    </i>
    <i r="1">
      <x v="76"/>
    </i>
    <i r="1">
      <x v="45"/>
    </i>
    <i r="1">
      <x v="22"/>
    </i>
    <i r="1">
      <x v="62"/>
    </i>
    <i r="1">
      <x v="39"/>
    </i>
    <i r="1">
      <x v="8"/>
    </i>
    <i r="1">
      <x v="63"/>
    </i>
    <i r="1">
      <x v="48"/>
    </i>
    <i r="1">
      <x v="5"/>
    </i>
    <i r="1">
      <x v="86"/>
    </i>
    <i r="1">
      <x v="56"/>
    </i>
    <i r="1">
      <x v="41"/>
    </i>
    <i r="1">
      <x v="44"/>
    </i>
    <i r="1">
      <x v="66"/>
    </i>
    <i>
      <x v="4"/>
    </i>
    <i r="1">
      <x v="79"/>
    </i>
    <i r="1">
      <x v="24"/>
    </i>
    <i r="1">
      <x v="1"/>
    </i>
    <i r="1">
      <x v="16"/>
    </i>
    <i r="1">
      <x v="58"/>
    </i>
    <i r="1">
      <x v="65"/>
    </i>
    <i r="1">
      <x v="54"/>
    </i>
    <i r="1">
      <x v="67"/>
    </i>
    <i r="1">
      <x v="17"/>
    </i>
    <i r="1">
      <x v="78"/>
    </i>
    <i r="1">
      <x/>
    </i>
    <i r="1">
      <x v="81"/>
    </i>
    <i r="1">
      <x v="61"/>
    </i>
    <i r="1">
      <x v="21"/>
    </i>
    <i r="1">
      <x v="87"/>
    </i>
    <i r="1">
      <x v="77"/>
    </i>
    <i r="1">
      <x v="19"/>
    </i>
    <i>
      <x v="5"/>
    </i>
    <i r="1">
      <x v="34"/>
    </i>
    <i r="1">
      <x v="12"/>
    </i>
    <i r="1">
      <x v="2"/>
    </i>
    <i>
      <x v="6"/>
    </i>
    <i r="1">
      <x v="31"/>
    </i>
    <i r="1">
      <x v="52"/>
    </i>
    <i r="1">
      <x v="27"/>
    </i>
    <i r="1">
      <x v="46"/>
    </i>
    <i r="1">
      <x v="59"/>
    </i>
    <i r="1">
      <x v="11"/>
    </i>
    <i r="1">
      <x v="32"/>
    </i>
    <i r="1">
      <x v="57"/>
    </i>
    <i r="1">
      <x v="28"/>
    </i>
    <i r="1">
      <x v="20"/>
    </i>
    <i t="grand">
      <x/>
    </i>
  </rowItems>
  <colItems count="1">
    <i/>
  </colItems>
  <dataFields count="1">
    <dataField name="Cuenta de Cue" fld="0" subtotal="count" baseField="0" baseItem="1520356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5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5" firstHeaderRow="1" firstDataRow="1" firstDataCol="1"/>
  <pivotFields count="7">
    <pivotField dataField="1" showAll="0"/>
    <pivotField showAll="0"/>
    <pivotField showAll="0"/>
    <pivotField showAll="0"/>
    <pivotField axis="axisRow" showAll="0" sortType="descending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8">
        <item x="2"/>
        <item x="4"/>
        <item x="5"/>
        <item x="3"/>
        <item x="0"/>
        <item x="1"/>
        <item x="6"/>
        <item t="default"/>
      </items>
    </pivotField>
  </pivotFields>
  <rowFields count="2">
    <field x="6"/>
    <field x="4"/>
  </rowFields>
  <rowItems count="92">
    <i>
      <x/>
    </i>
    <i r="1">
      <x v="50"/>
    </i>
    <i r="1">
      <x v="23"/>
    </i>
    <i r="1">
      <x v="3"/>
    </i>
    <i r="1">
      <x v="5"/>
    </i>
    <i r="1">
      <x v="40"/>
    </i>
    <i r="1">
      <x v="83"/>
    </i>
    <i r="1">
      <x v="78"/>
    </i>
    <i>
      <x v="1"/>
    </i>
    <i r="1">
      <x v="65"/>
    </i>
    <i r="1">
      <x v="52"/>
    </i>
    <i r="1">
      <x v="9"/>
    </i>
    <i r="1">
      <x v="69"/>
    </i>
    <i r="1">
      <x v="12"/>
    </i>
    <i r="1">
      <x v="35"/>
    </i>
    <i r="1">
      <x v="74"/>
    </i>
    <i r="1">
      <x v="67"/>
    </i>
    <i r="1">
      <x v="44"/>
    </i>
    <i r="1">
      <x v="20"/>
    </i>
    <i r="1">
      <x v="82"/>
    </i>
    <i r="1">
      <x v="60"/>
    </i>
    <i r="1">
      <x v="11"/>
    </i>
    <i r="1">
      <x v="64"/>
    </i>
    <i r="1">
      <x v="34"/>
    </i>
    <i r="1">
      <x v="48"/>
    </i>
    <i>
      <x v="2"/>
    </i>
    <i r="1">
      <x v="81"/>
    </i>
    <i r="1">
      <x v="68"/>
    </i>
    <i r="1">
      <x v="26"/>
    </i>
    <i r="1">
      <x v="76"/>
    </i>
    <i r="1">
      <x v="15"/>
    </i>
    <i r="1">
      <x v="39"/>
    </i>
    <i r="1">
      <x v="30"/>
    </i>
    <i r="1">
      <x v="37"/>
    </i>
    <i>
      <x v="3"/>
    </i>
    <i r="1">
      <x v="63"/>
    </i>
    <i r="1">
      <x v="47"/>
    </i>
    <i r="1">
      <x v="6"/>
    </i>
    <i r="1">
      <x v="22"/>
    </i>
    <i r="1">
      <x v="33"/>
    </i>
    <i r="1">
      <x v="27"/>
    </i>
    <i r="1">
      <x v="32"/>
    </i>
    <i r="1">
      <x v="66"/>
    </i>
    <i r="1">
      <x v="79"/>
    </i>
    <i r="1">
      <x v="77"/>
    </i>
    <i r="1">
      <x v="46"/>
    </i>
    <i r="1">
      <x v="70"/>
    </i>
    <i r="1">
      <x v="8"/>
    </i>
    <i r="1">
      <x v="57"/>
    </i>
    <i r="1">
      <x v="42"/>
    </i>
    <i r="1">
      <x v="7"/>
    </i>
    <i r="1">
      <x v="58"/>
    </i>
    <i r="1">
      <x v="36"/>
    </i>
    <i r="1">
      <x v="19"/>
    </i>
    <i r="1">
      <x v="4"/>
    </i>
    <i r="1">
      <x v="53"/>
    </i>
    <i r="1">
      <x v="45"/>
    </i>
    <i r="1">
      <x v="38"/>
    </i>
    <i r="1">
      <x v="41"/>
    </i>
    <i r="1">
      <x v="59"/>
    </i>
    <i>
      <x v="4"/>
    </i>
    <i r="1">
      <x v="73"/>
    </i>
    <i r="1">
      <x v="21"/>
    </i>
    <i r="1">
      <x v="13"/>
    </i>
    <i r="1">
      <x v="61"/>
    </i>
    <i r="1">
      <x v="55"/>
    </i>
    <i r="1">
      <x v="62"/>
    </i>
    <i r="1">
      <x v="51"/>
    </i>
    <i r="1">
      <x v="14"/>
    </i>
    <i r="1">
      <x v="72"/>
    </i>
    <i r="1">
      <x v="75"/>
    </i>
    <i r="1">
      <x/>
    </i>
    <i r="1">
      <x v="80"/>
    </i>
    <i r="1">
      <x v="71"/>
    </i>
    <i r="1">
      <x v="1"/>
    </i>
    <i r="1">
      <x v="18"/>
    </i>
    <i r="1">
      <x v="16"/>
    </i>
    <i>
      <x v="5"/>
    </i>
    <i r="1">
      <x v="31"/>
    </i>
    <i r="1">
      <x v="10"/>
    </i>
    <i r="1">
      <x v="2"/>
    </i>
    <i>
      <x v="6"/>
    </i>
    <i r="1">
      <x v="49"/>
    </i>
    <i r="1">
      <x v="24"/>
    </i>
    <i r="1">
      <x v="43"/>
    </i>
    <i r="1">
      <x v="56"/>
    </i>
    <i r="1">
      <x v="28"/>
    </i>
    <i r="1">
      <x v="29"/>
    </i>
    <i r="1">
      <x v="54"/>
    </i>
    <i r="1">
      <x v="25"/>
    </i>
    <i r="1">
      <x v="17"/>
    </i>
    <i t="grand">
      <x/>
    </i>
  </rowItems>
  <colItems count="1">
    <i/>
  </colItems>
  <dataFields count="1">
    <dataField name="Cuenta de Cue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3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8">
        <item x="2"/>
        <item x="4"/>
        <item x="5"/>
        <item x="3"/>
        <item x="0"/>
        <item x="1"/>
        <item x="6"/>
        <item t="default"/>
      </items>
    </pivotField>
  </pivotFields>
  <rowFields count="2">
    <field x="6"/>
    <field x="4"/>
  </rowFields>
  <rowItems count="90">
    <i>
      <x/>
    </i>
    <i r="1">
      <x v="49"/>
    </i>
    <i r="1">
      <x v="23"/>
    </i>
    <i r="1">
      <x v="3"/>
    </i>
    <i r="1">
      <x v="5"/>
    </i>
    <i r="1">
      <x v="39"/>
    </i>
    <i r="1">
      <x v="81"/>
    </i>
    <i r="1">
      <x v="76"/>
    </i>
    <i>
      <x v="1"/>
    </i>
    <i r="1">
      <x v="63"/>
    </i>
    <i r="1">
      <x v="9"/>
    </i>
    <i r="1">
      <x v="51"/>
    </i>
    <i r="1">
      <x v="67"/>
    </i>
    <i r="1">
      <x v="12"/>
    </i>
    <i r="1">
      <x v="34"/>
    </i>
    <i r="1">
      <x v="65"/>
    </i>
    <i r="1">
      <x v="72"/>
    </i>
    <i r="1">
      <x v="43"/>
    </i>
    <i r="1">
      <x v="20"/>
    </i>
    <i r="1">
      <x v="80"/>
    </i>
    <i r="1">
      <x v="11"/>
    </i>
    <i r="1">
      <x v="58"/>
    </i>
    <i r="1">
      <x v="47"/>
    </i>
    <i r="1">
      <x v="62"/>
    </i>
    <i>
      <x v="2"/>
    </i>
    <i r="1">
      <x v="79"/>
    </i>
    <i r="1">
      <x v="66"/>
    </i>
    <i r="1">
      <x v="26"/>
    </i>
    <i r="1">
      <x v="74"/>
    </i>
    <i r="1">
      <x v="15"/>
    </i>
    <i r="1">
      <x v="38"/>
    </i>
    <i r="1">
      <x v="30"/>
    </i>
    <i r="1">
      <x v="36"/>
    </i>
    <i>
      <x v="3"/>
    </i>
    <i r="1">
      <x v="61"/>
    </i>
    <i r="1">
      <x v="46"/>
    </i>
    <i r="1">
      <x v="33"/>
    </i>
    <i r="1">
      <x v="22"/>
    </i>
    <i r="1">
      <x v="77"/>
    </i>
    <i r="1">
      <x v="27"/>
    </i>
    <i r="1">
      <x v="64"/>
    </i>
    <i r="1">
      <x v="32"/>
    </i>
    <i r="1">
      <x v="75"/>
    </i>
    <i r="1">
      <x v="56"/>
    </i>
    <i r="1">
      <x v="41"/>
    </i>
    <i r="1">
      <x v="8"/>
    </i>
    <i r="1">
      <x v="68"/>
    </i>
    <i r="1">
      <x v="45"/>
    </i>
    <i r="1">
      <x v="57"/>
    </i>
    <i r="1">
      <x v="35"/>
    </i>
    <i r="1">
      <x v="7"/>
    </i>
    <i r="1">
      <x v="19"/>
    </i>
    <i r="1">
      <x v="44"/>
    </i>
    <i r="1">
      <x v="52"/>
    </i>
    <i r="1">
      <x v="6"/>
    </i>
    <i r="1">
      <x v="37"/>
    </i>
    <i r="1">
      <x v="4"/>
    </i>
    <i r="1">
      <x v="40"/>
    </i>
    <i>
      <x v="4"/>
    </i>
    <i r="1">
      <x v="71"/>
    </i>
    <i r="1">
      <x v="21"/>
    </i>
    <i r="1">
      <x v="59"/>
    </i>
    <i r="1">
      <x v="60"/>
    </i>
    <i r="1">
      <x v="13"/>
    </i>
    <i r="1">
      <x v="50"/>
    </i>
    <i r="1">
      <x v="54"/>
    </i>
    <i r="1">
      <x v="14"/>
    </i>
    <i r="1">
      <x v="70"/>
    </i>
    <i r="1">
      <x/>
    </i>
    <i r="1">
      <x v="73"/>
    </i>
    <i r="1">
      <x v="69"/>
    </i>
    <i r="1">
      <x v="78"/>
    </i>
    <i r="1">
      <x v="18"/>
    </i>
    <i r="1">
      <x v="1"/>
    </i>
    <i r="1">
      <x v="16"/>
    </i>
    <i>
      <x v="5"/>
    </i>
    <i r="1">
      <x v="31"/>
    </i>
    <i r="1">
      <x v="10"/>
    </i>
    <i r="1">
      <x v="2"/>
    </i>
    <i>
      <x v="6"/>
    </i>
    <i r="1">
      <x v="48"/>
    </i>
    <i r="1">
      <x v="42"/>
    </i>
    <i r="1">
      <x v="55"/>
    </i>
    <i r="1">
      <x v="28"/>
    </i>
    <i r="1">
      <x v="29"/>
    </i>
    <i r="1">
      <x v="53"/>
    </i>
    <i r="1">
      <x v="17"/>
    </i>
    <i r="1">
      <x v="25"/>
    </i>
    <i r="1">
      <x v="24"/>
    </i>
    <i t="grand">
      <x/>
    </i>
  </rowItems>
  <colItems count="1">
    <i/>
  </colItems>
  <dataFields count="1">
    <dataField name="Cuenta de Cue" fld="0" subtotal="count" baseField="0" baseItem="1520356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1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71">
        <item x="27"/>
        <item x="17"/>
        <item x="59"/>
        <item x="1"/>
        <item x="20"/>
        <item x="25"/>
        <item x="45"/>
        <item x="38"/>
        <item x="37"/>
        <item x="3"/>
        <item x="68"/>
        <item x="48"/>
        <item x="33"/>
        <item x="34"/>
        <item x="67"/>
        <item x="4"/>
        <item x="28"/>
        <item x="18"/>
        <item x="36"/>
        <item x="22"/>
        <item x="23"/>
        <item x="55"/>
        <item x="43"/>
        <item x="0"/>
        <item x="40"/>
        <item x="64"/>
        <item x="41"/>
        <item x="2"/>
        <item x="66"/>
        <item x="54"/>
        <item x="35"/>
        <item x="63"/>
        <item x="9"/>
        <item x="12"/>
        <item x="21"/>
        <item x="57"/>
        <item x="60"/>
        <item x="44"/>
        <item x="69"/>
        <item x="11"/>
        <item x="58"/>
        <item x="5"/>
        <item x="7"/>
        <item x="46"/>
        <item x="24"/>
        <item x="32"/>
        <item x="51"/>
        <item x="65"/>
        <item x="53"/>
        <item x="19"/>
        <item x="50"/>
        <item x="30"/>
        <item x="15"/>
        <item x="49"/>
        <item x="39"/>
        <item x="8"/>
        <item x="62"/>
        <item x="56"/>
        <item x="10"/>
        <item x="14"/>
        <item x="31"/>
        <item x="26"/>
        <item x="61"/>
        <item x="6"/>
        <item x="29"/>
        <item x="16"/>
        <item x="47"/>
        <item x="13"/>
        <item x="42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8">
        <item x="1"/>
        <item x="3"/>
        <item x="5"/>
        <item x="2"/>
        <item x="4"/>
        <item x="6"/>
        <item x="0"/>
        <item t="default"/>
      </items>
    </pivotField>
  </pivotFields>
  <rowFields count="2">
    <field x="6"/>
    <field x="4"/>
  </rowFields>
  <rowItems count="78">
    <i>
      <x/>
    </i>
    <i r="1">
      <x v="3"/>
    </i>
    <i r="1">
      <x v="19"/>
    </i>
    <i r="1">
      <x v="5"/>
    </i>
    <i r="1">
      <x v="40"/>
    </i>
    <i r="1">
      <x v="69"/>
    </i>
    <i r="1">
      <x v="64"/>
    </i>
    <i>
      <x v="1"/>
    </i>
    <i r="1">
      <x v="42"/>
    </i>
    <i r="1">
      <x v="9"/>
    </i>
    <i r="1">
      <x v="55"/>
    </i>
    <i r="1">
      <x v="11"/>
    </i>
    <i r="1">
      <x v="51"/>
    </i>
    <i r="1">
      <x v="60"/>
    </i>
    <i r="1">
      <x v="35"/>
    </i>
    <i r="1">
      <x v="28"/>
    </i>
    <i r="1">
      <x v="68"/>
    </i>
    <i r="1">
      <x v="16"/>
    </i>
    <i r="1">
      <x v="53"/>
    </i>
    <i r="1">
      <x v="50"/>
    </i>
    <i>
      <x v="2"/>
    </i>
    <i r="1">
      <x v="54"/>
    </i>
    <i r="1">
      <x v="21"/>
    </i>
    <i r="1">
      <x v="62"/>
    </i>
    <i r="1">
      <x v="14"/>
    </i>
    <i r="1">
      <x v="31"/>
    </i>
    <i r="1">
      <x v="67"/>
    </i>
    <i r="1">
      <x v="24"/>
    </i>
    <i r="1">
      <x v="29"/>
    </i>
    <i>
      <x v="3"/>
    </i>
    <i r="1">
      <x v="49"/>
    </i>
    <i r="1">
      <x v="18"/>
    </i>
    <i r="1">
      <x v="27"/>
    </i>
    <i r="1">
      <x v="52"/>
    </i>
    <i r="1">
      <x v="63"/>
    </i>
    <i r="1">
      <x v="26"/>
    </i>
    <i r="1">
      <x v="65"/>
    </i>
    <i r="1">
      <x v="47"/>
    </i>
    <i r="1">
      <x v="8"/>
    </i>
    <i r="1">
      <x v="37"/>
    </i>
    <i r="1">
      <x v="22"/>
    </i>
    <i r="1">
      <x v="7"/>
    </i>
    <i r="1">
      <x v="56"/>
    </i>
    <i r="1">
      <x v="33"/>
    </i>
    <i r="1">
      <x v="43"/>
    </i>
    <i r="1">
      <x v="6"/>
    </i>
    <i r="1">
      <x v="36"/>
    </i>
    <i r="1">
      <x v="30"/>
    </i>
    <i r="1">
      <x v="38"/>
    </i>
    <i r="1">
      <x v="32"/>
    </i>
    <i r="1">
      <x v="4"/>
    </i>
    <i>
      <x v="4"/>
    </i>
    <i r="1">
      <x v="59"/>
    </i>
    <i r="1">
      <x v="17"/>
    </i>
    <i r="1">
      <x v="41"/>
    </i>
    <i r="1">
      <x v="12"/>
    </i>
    <i r="1">
      <x v="48"/>
    </i>
    <i r="1">
      <x v="13"/>
    </i>
    <i r="1">
      <x v="45"/>
    </i>
    <i r="1">
      <x v="61"/>
    </i>
    <i r="1">
      <x v="58"/>
    </i>
    <i r="1">
      <x v="57"/>
    </i>
    <i r="1">
      <x v="66"/>
    </i>
    <i r="1">
      <x/>
    </i>
    <i r="1">
      <x v="1"/>
    </i>
    <i>
      <x v="5"/>
    </i>
    <i r="1">
      <x v="25"/>
    </i>
    <i r="1">
      <x v="10"/>
    </i>
    <i r="1">
      <x v="2"/>
    </i>
    <i>
      <x v="6"/>
    </i>
    <i r="1">
      <x v="39"/>
    </i>
    <i r="1">
      <x v="46"/>
    </i>
    <i r="1">
      <x v="34"/>
    </i>
    <i r="1">
      <x v="23"/>
    </i>
    <i r="1">
      <x v="44"/>
    </i>
    <i r="1">
      <x v="15"/>
    </i>
    <i r="1">
      <x v="20"/>
    </i>
    <i t="grand">
      <x/>
    </i>
  </rowItems>
  <colItems count="1">
    <i/>
  </colItems>
  <dataFields count="1">
    <dataField name="Cuenta de Cue" fld="0" subtotal="count" baseField="0" baseItem="1520356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4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3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54">
        <item x="32"/>
        <item x="45"/>
        <item x="52"/>
        <item x="48"/>
        <item x="37"/>
        <item x="15"/>
        <item x="27"/>
        <item x="26"/>
        <item x="22"/>
        <item x="1"/>
        <item x="25"/>
        <item x="29"/>
        <item x="51"/>
        <item x="33"/>
        <item x="31"/>
        <item x="11"/>
        <item x="17"/>
        <item x="43"/>
        <item x="12"/>
        <item x="46"/>
        <item x="21"/>
        <item x="23"/>
        <item x="41"/>
        <item x="30"/>
        <item x="50"/>
        <item x="47"/>
        <item x="40"/>
        <item x="14"/>
        <item x="35"/>
        <item x="7"/>
        <item x="3"/>
        <item x="19"/>
        <item x="36"/>
        <item x="10"/>
        <item x="5"/>
        <item x="34"/>
        <item x="4"/>
        <item x="24"/>
        <item x="42"/>
        <item x="2"/>
        <item x="20"/>
        <item x="13"/>
        <item x="9"/>
        <item x="8"/>
        <item x="18"/>
        <item x="38"/>
        <item x="39"/>
        <item x="28"/>
        <item x="44"/>
        <item x="0"/>
        <item x="49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7">
        <item x="3"/>
        <item x="1"/>
        <item x="5"/>
        <item x="4"/>
        <item x="0"/>
        <item x="2"/>
        <item t="default"/>
      </items>
    </pivotField>
  </pivotFields>
  <rowFields count="2">
    <field x="6"/>
    <field x="4"/>
  </rowFields>
  <rowItems count="60">
    <i>
      <x/>
    </i>
    <i r="1">
      <x v="2"/>
    </i>
    <i r="1">
      <x v="16"/>
    </i>
    <i r="1">
      <x v="4"/>
    </i>
    <i r="1">
      <x v="52"/>
    </i>
    <i r="1">
      <x v="47"/>
    </i>
    <i>
      <x v="1"/>
    </i>
    <i r="1">
      <x v="30"/>
    </i>
    <i r="1">
      <x v="8"/>
    </i>
    <i r="1">
      <x v="41"/>
    </i>
    <i r="1">
      <x v="51"/>
    </i>
    <i r="1">
      <x v="9"/>
    </i>
    <i r="1">
      <x v="37"/>
    </i>
    <i r="1">
      <x v="39"/>
    </i>
    <i r="1">
      <x v="13"/>
    </i>
    <i r="1">
      <x v="44"/>
    </i>
    <i r="1">
      <x v="36"/>
    </i>
    <i>
      <x v="2"/>
    </i>
    <i r="1">
      <x v="40"/>
    </i>
    <i r="1">
      <x v="50"/>
    </i>
    <i r="1">
      <x v="20"/>
    </i>
    <i>
      <x v="3"/>
    </i>
    <i r="1">
      <x v="35"/>
    </i>
    <i r="1">
      <x v="15"/>
    </i>
    <i r="1">
      <x v="48"/>
    </i>
    <i r="1">
      <x v="38"/>
    </i>
    <i r="1">
      <x v="46"/>
    </i>
    <i r="1">
      <x v="21"/>
    </i>
    <i r="1">
      <x v="27"/>
    </i>
    <i r="1">
      <x v="6"/>
    </i>
    <i r="1">
      <x v="22"/>
    </i>
    <i r="1">
      <x v="24"/>
    </i>
    <i r="1">
      <x v="5"/>
    </i>
    <i r="1">
      <x v="7"/>
    </i>
    <i r="1">
      <x v="25"/>
    </i>
    <i r="1">
      <x v="3"/>
    </i>
    <i r="1">
      <x v="18"/>
    </i>
    <i r="1">
      <x v="31"/>
    </i>
    <i r="1">
      <x v="23"/>
    </i>
    <i>
      <x v="4"/>
    </i>
    <i r="1">
      <x v="43"/>
    </i>
    <i r="1">
      <x v="29"/>
    </i>
    <i r="1">
      <x v="42"/>
    </i>
    <i r="1">
      <x v="33"/>
    </i>
    <i r="1">
      <x v="14"/>
    </i>
    <i r="1">
      <x v="10"/>
    </i>
    <i r="1">
      <x/>
    </i>
    <i r="1">
      <x v="49"/>
    </i>
    <i r="1">
      <x v="45"/>
    </i>
    <i r="1">
      <x v="1"/>
    </i>
    <i r="1">
      <x v="11"/>
    </i>
    <i>
      <x v="5"/>
    </i>
    <i r="1">
      <x v="28"/>
    </i>
    <i r="1">
      <x v="26"/>
    </i>
    <i r="1">
      <x v="19"/>
    </i>
    <i r="1">
      <x v="32"/>
    </i>
    <i r="1">
      <x v="34"/>
    </i>
    <i r="1">
      <x v="12"/>
    </i>
    <i r="1">
      <x v="17"/>
    </i>
    <i t="grand">
      <x/>
    </i>
  </rowItems>
  <colItems count="1">
    <i/>
  </colItems>
  <dataFields count="1">
    <dataField name="Cuenta de Cu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57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48">
        <item x="26"/>
        <item x="39"/>
        <item x="46"/>
        <item x="42"/>
        <item x="31"/>
        <item x="7"/>
        <item x="20"/>
        <item x="18"/>
        <item x="14"/>
        <item x="17"/>
        <item x="22"/>
        <item x="45"/>
        <item x="27"/>
        <item x="24"/>
        <item x="3"/>
        <item x="9"/>
        <item x="37"/>
        <item x="4"/>
        <item x="40"/>
        <item x="13"/>
        <item x="15"/>
        <item x="35"/>
        <item x="23"/>
        <item x="44"/>
        <item x="41"/>
        <item x="34"/>
        <item x="6"/>
        <item x="29"/>
        <item x="19"/>
        <item x="25"/>
        <item x="11"/>
        <item x="30"/>
        <item x="2"/>
        <item x="28"/>
        <item x="16"/>
        <item x="36"/>
        <item x="12"/>
        <item x="5"/>
        <item x="1"/>
        <item x="0"/>
        <item x="10"/>
        <item x="32"/>
        <item x="33"/>
        <item x="21"/>
        <item x="38"/>
        <item x="4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7">
        <item x="3"/>
        <item x="2"/>
        <item x="4"/>
        <item x="1"/>
        <item x="0"/>
        <item x="5"/>
        <item t="default"/>
      </items>
    </pivotField>
  </pivotFields>
  <rowFields count="2">
    <field x="6"/>
    <field x="4"/>
  </rowFields>
  <rowItems count="54">
    <i>
      <x/>
    </i>
    <i r="1">
      <x v="2"/>
    </i>
    <i r="1">
      <x v="15"/>
    </i>
    <i r="1">
      <x v="4"/>
    </i>
    <i r="1">
      <x v="43"/>
    </i>
    <i>
      <x v="1"/>
    </i>
    <i r="1">
      <x v="8"/>
    </i>
    <i r="1">
      <x v="29"/>
    </i>
    <i r="1">
      <x v="37"/>
    </i>
    <i r="1">
      <x v="46"/>
    </i>
    <i r="1">
      <x v="34"/>
    </i>
    <i r="1">
      <x v="12"/>
    </i>
    <i r="1">
      <x v="40"/>
    </i>
    <i>
      <x v="2"/>
    </i>
    <i r="1">
      <x v="36"/>
    </i>
    <i r="1">
      <x v="45"/>
    </i>
    <i r="1">
      <x v="19"/>
    </i>
    <i>
      <x v="3"/>
    </i>
    <i r="1">
      <x v="33"/>
    </i>
    <i r="1">
      <x v="14"/>
    </i>
    <i r="1">
      <x v="44"/>
    </i>
    <i r="1">
      <x v="35"/>
    </i>
    <i r="1">
      <x v="42"/>
    </i>
    <i r="1">
      <x v="20"/>
    </i>
    <i r="1">
      <x v="26"/>
    </i>
    <i r="1">
      <x v="6"/>
    </i>
    <i r="1">
      <x v="21"/>
    </i>
    <i r="1">
      <x v="23"/>
    </i>
    <i r="1">
      <x v="5"/>
    </i>
    <i r="1">
      <x v="7"/>
    </i>
    <i r="1">
      <x v="24"/>
    </i>
    <i r="1">
      <x v="3"/>
    </i>
    <i r="1">
      <x v="17"/>
    </i>
    <i r="1">
      <x v="30"/>
    </i>
    <i r="1">
      <x v="22"/>
    </i>
    <i>
      <x v="4"/>
    </i>
    <i r="1">
      <x v="39"/>
    </i>
    <i r="1">
      <x v="28"/>
    </i>
    <i r="1">
      <x v="38"/>
    </i>
    <i r="1">
      <x v="32"/>
    </i>
    <i r="1">
      <x v="9"/>
    </i>
    <i r="1">
      <x v="13"/>
    </i>
    <i r="1">
      <x/>
    </i>
    <i r="1">
      <x v="10"/>
    </i>
    <i r="1">
      <x v="41"/>
    </i>
    <i r="1">
      <x v="1"/>
    </i>
    <i>
      <x v="5"/>
    </i>
    <i r="1">
      <x v="27"/>
    </i>
    <i r="1">
      <x v="25"/>
    </i>
    <i r="1">
      <x v="18"/>
    </i>
    <i r="1">
      <x v="31"/>
    </i>
    <i r="1">
      <x v="16"/>
    </i>
    <i r="1">
      <x v="11"/>
    </i>
    <i t="grand">
      <x/>
    </i>
  </rowItems>
  <colItems count="1">
    <i/>
  </colItems>
  <dataFields count="1">
    <dataField name="Cuenta de Cu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54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45">
        <item x="0"/>
        <item x="21"/>
        <item x="11"/>
        <item x="43"/>
        <item x="18"/>
        <item x="38"/>
        <item x="31"/>
        <item x="8"/>
        <item x="5"/>
        <item x="28"/>
        <item x="35"/>
        <item x="2"/>
        <item x="1"/>
        <item x="26"/>
        <item x="6"/>
        <item x="36"/>
        <item x="9"/>
        <item x="12"/>
        <item x="23"/>
        <item x="24"/>
        <item x="32"/>
        <item x="39"/>
        <item x="37"/>
        <item x="3"/>
        <item x="15"/>
        <item x="19"/>
        <item x="16"/>
        <item x="42"/>
        <item x="13"/>
        <item x="27"/>
        <item x="33"/>
        <item x="14"/>
        <item x="29"/>
        <item x="7"/>
        <item x="17"/>
        <item x="20"/>
        <item x="25"/>
        <item x="41"/>
        <item x="22"/>
        <item x="30"/>
        <item x="10"/>
        <item x="4"/>
        <item x="40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7">
        <item x="4"/>
        <item x="1"/>
        <item x="5"/>
        <item x="3"/>
        <item x="0"/>
        <item x="2"/>
        <item t="default"/>
      </items>
    </pivotField>
  </pivotFields>
  <rowFields count="2">
    <field x="6"/>
    <field x="4"/>
  </rowFields>
  <rowItems count="51">
    <i>
      <x/>
    </i>
    <i r="1">
      <x v="2"/>
    </i>
    <i r="1">
      <x v="4"/>
    </i>
    <i r="1">
      <x v="14"/>
    </i>
    <i r="1">
      <x v="40"/>
    </i>
    <i>
      <x v="1"/>
    </i>
    <i r="1">
      <x v="7"/>
    </i>
    <i r="1">
      <x v="26"/>
    </i>
    <i r="1">
      <x v="34"/>
    </i>
    <i r="1">
      <x v="31"/>
    </i>
    <i r="1">
      <x v="11"/>
    </i>
    <i r="1">
      <x v="43"/>
    </i>
    <i r="1">
      <x v="37"/>
    </i>
    <i>
      <x v="2"/>
    </i>
    <i r="1">
      <x v="33"/>
    </i>
    <i r="1">
      <x v="42"/>
    </i>
    <i r="1">
      <x v="17"/>
    </i>
    <i>
      <x v="3"/>
    </i>
    <i r="1">
      <x v="30"/>
    </i>
    <i r="1">
      <x v="13"/>
    </i>
    <i r="1">
      <x v="39"/>
    </i>
    <i r="1">
      <x v="41"/>
    </i>
    <i r="1">
      <x v="32"/>
    </i>
    <i r="1">
      <x v="18"/>
    </i>
    <i r="1">
      <x v="5"/>
    </i>
    <i r="1">
      <x v="19"/>
    </i>
    <i r="1">
      <x v="21"/>
    </i>
    <i r="1">
      <x v="6"/>
    </i>
    <i r="1">
      <x v="22"/>
    </i>
    <i r="1">
      <x v="27"/>
    </i>
    <i r="1">
      <x v="3"/>
    </i>
    <i r="1">
      <x v="20"/>
    </i>
    <i>
      <x v="4"/>
    </i>
    <i r="1">
      <x v="25"/>
    </i>
    <i r="1">
      <x v="35"/>
    </i>
    <i r="1">
      <x v="29"/>
    </i>
    <i r="1">
      <x v="8"/>
    </i>
    <i r="1">
      <x v="36"/>
    </i>
    <i r="1">
      <x v="12"/>
    </i>
    <i r="1">
      <x/>
    </i>
    <i r="1">
      <x v="9"/>
    </i>
    <i r="1">
      <x v="38"/>
    </i>
    <i r="1">
      <x v="1"/>
    </i>
    <i>
      <x v="5"/>
    </i>
    <i r="1">
      <x v="24"/>
    </i>
    <i r="1">
      <x v="23"/>
    </i>
    <i r="1">
      <x v="16"/>
    </i>
    <i r="1">
      <x v="28"/>
    </i>
    <i r="1">
      <x v="15"/>
    </i>
    <i r="1">
      <x v="10"/>
    </i>
    <i t="grand">
      <x/>
    </i>
  </rowItems>
  <colItems count="1">
    <i/>
  </colItems>
  <dataFields count="1">
    <dataField name="Cuenta de Cu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43" firstHeaderRow="1" firstDataRow="1" firstDataCol="1"/>
  <pivotFields count="7">
    <pivotField dataField="1" showAll="0"/>
    <pivotField showAll="0"/>
    <pivotField numFmtId="1" showAll="0"/>
    <pivotField showAll="0"/>
    <pivotField axis="axisRow" showAll="0" sortType="descending">
      <items count="34">
        <item x="8"/>
        <item x="25"/>
        <item x="32"/>
        <item x="28"/>
        <item x="16"/>
        <item x="10"/>
        <item x="31"/>
        <item x="9"/>
        <item x="1"/>
        <item x="20"/>
        <item x="23"/>
        <item x="26"/>
        <item x="21"/>
        <item x="30"/>
        <item x="27"/>
        <item x="19"/>
        <item x="13"/>
        <item x="7"/>
        <item x="3"/>
        <item x="15"/>
        <item x="4"/>
        <item x="12"/>
        <item x="5"/>
        <item x="22"/>
        <item x="2"/>
        <item x="11"/>
        <item x="14"/>
        <item x="6"/>
        <item x="17"/>
        <item x="18"/>
        <item x="0"/>
        <item x="24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axis="axisRow" showAll="0">
      <items count="7">
        <item x="0"/>
        <item x="2"/>
        <item x="5"/>
        <item x="3"/>
        <item x="1"/>
        <item x="4"/>
        <item t="default"/>
      </items>
    </pivotField>
  </pivotFields>
  <rowFields count="2">
    <field x="6"/>
    <field x="4"/>
  </rowFields>
  <rowItems count="40">
    <i>
      <x/>
    </i>
    <i r="1">
      <x v="2"/>
    </i>
    <i r="1">
      <x v="4"/>
    </i>
    <i r="1">
      <x v="9"/>
    </i>
    <i r="1">
      <x v="30"/>
    </i>
    <i>
      <x v="1"/>
    </i>
    <i r="1">
      <x v="5"/>
    </i>
    <i r="1">
      <x v="18"/>
    </i>
    <i r="1">
      <x v="24"/>
    </i>
    <i r="1">
      <x v="7"/>
    </i>
    <i r="1">
      <x v="27"/>
    </i>
    <i r="1">
      <x v="22"/>
    </i>
    <i>
      <x v="2"/>
    </i>
    <i r="1">
      <x v="32"/>
    </i>
    <i>
      <x v="3"/>
    </i>
    <i r="1">
      <x v="21"/>
    </i>
    <i r="1">
      <x v="31"/>
    </i>
    <i r="1">
      <x v="23"/>
    </i>
    <i r="1">
      <x v="29"/>
    </i>
    <i r="1">
      <x v="12"/>
    </i>
    <i r="1">
      <x v="13"/>
    </i>
    <i r="1">
      <x v="3"/>
    </i>
    <i r="1">
      <x v="14"/>
    </i>
    <i>
      <x v="4"/>
    </i>
    <i r="1">
      <x v="25"/>
    </i>
    <i r="1">
      <x v="17"/>
    </i>
    <i r="1">
      <x v="26"/>
    </i>
    <i r="1">
      <x v="8"/>
    </i>
    <i r="1">
      <x/>
    </i>
    <i r="1">
      <x v="28"/>
    </i>
    <i r="1">
      <x v="1"/>
    </i>
    <i r="1">
      <x v="20"/>
    </i>
    <i>
      <x v="5"/>
    </i>
    <i r="1">
      <x v="16"/>
    </i>
    <i r="1">
      <x v="15"/>
    </i>
    <i r="1">
      <x v="11"/>
    </i>
    <i r="1">
      <x v="19"/>
    </i>
    <i r="1">
      <x v="10"/>
    </i>
    <i r="1">
      <x v="6"/>
    </i>
    <i t="grand">
      <x/>
    </i>
  </rowItems>
  <colItems count="1">
    <i/>
  </colItems>
  <dataFields count="1">
    <dataField name="Cuenta de Cue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ela.tonelli@bue.edu.ar" TargetMode="External"/><Relationship Id="rId2" Type="http://schemas.openxmlformats.org/officeDocument/2006/relationships/hyperlink" Target="mailto:lorenaelizabeth.sosa@bue.edu.ar" TargetMode="External"/><Relationship Id="rId1" Type="http://schemas.openxmlformats.org/officeDocument/2006/relationships/hyperlink" Target="mailto:lorenaelizabeth.sosa@bue.edu.a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giselle.wybranski@bue.edu.ar" TargetMode="External"/><Relationship Id="rId1" Type="http://schemas.openxmlformats.org/officeDocument/2006/relationships/hyperlink" Target="mailto:esthefany.pure@bue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78"/>
  <sheetViews>
    <sheetView topLeftCell="D1" zoomScale="115" zoomScaleNormal="115" workbookViewId="0">
      <pane ySplit="3" topLeftCell="A36" activePane="bottomLeft" state="frozen"/>
      <selection pane="bottomLeft" activeCell="P36" sqref="P36"/>
    </sheetView>
  </sheetViews>
  <sheetFormatPr baseColWidth="10" defaultRowHeight="15"/>
  <cols>
    <col min="1" max="1" width="14.140625" style="7" customWidth="1"/>
    <col min="2" max="2" width="12.28515625" style="8" bestFit="1" customWidth="1"/>
    <col min="3" max="3" width="25.85546875" style="9" customWidth="1"/>
    <col min="4" max="4" width="6.5703125" style="9" customWidth="1"/>
    <col min="5" max="5" width="11.42578125" style="46" customWidth="1"/>
    <col min="6" max="6" width="7.5703125" style="8" customWidth="1"/>
    <col min="7" max="7" width="9.5703125" style="9" customWidth="1"/>
    <col min="8" max="8" width="9" style="8" customWidth="1"/>
    <col min="9" max="9" width="6.28515625" style="8" customWidth="1"/>
    <col min="10" max="10" width="5.7109375" style="8" customWidth="1"/>
    <col min="11" max="11" width="6.85546875" style="8" customWidth="1"/>
    <col min="12" max="12" width="7.7109375" style="8" customWidth="1"/>
    <col min="13" max="13" width="10.140625" style="8" customWidth="1"/>
    <col min="14" max="14" width="8.7109375" style="8" customWidth="1"/>
    <col min="15" max="15" width="10.140625" style="8" customWidth="1"/>
    <col min="16" max="16" width="10" style="8" customWidth="1"/>
    <col min="17" max="17" width="12.140625" style="8" customWidth="1"/>
    <col min="18" max="18" width="17.5703125" style="8" customWidth="1"/>
    <col min="19" max="19" width="5.28515625" style="9" customWidth="1"/>
    <col min="20" max="20" width="9.140625" style="9" customWidth="1"/>
    <col min="21" max="16384" width="11.42578125" style="9"/>
  </cols>
  <sheetData>
    <row r="1" spans="1:24" ht="19.5" customHeight="1" thickBot="1">
      <c r="E1" s="10">
        <f>+E14+E36+E68+E107+E132+E139+E160</f>
        <v>895</v>
      </c>
      <c r="F1" s="11">
        <v>546</v>
      </c>
      <c r="G1" s="12">
        <f>+F1/E1</f>
        <v>0.61005586592178773</v>
      </c>
      <c r="H1" s="11">
        <f>+H14+H36+H68+H107+H132+H139+H160</f>
        <v>632</v>
      </c>
      <c r="I1" s="12">
        <f>+H1/E1</f>
        <v>0.70614525139664808</v>
      </c>
      <c r="J1" s="11">
        <f>+J14+J36+J68+J107+J132+J139+J160</f>
        <v>572</v>
      </c>
      <c r="K1" s="12">
        <f>+J1/E1</f>
        <v>0.63910614525139664</v>
      </c>
      <c r="L1" s="11">
        <f>+L14+L36+L68+L107+L132+L139+L160</f>
        <v>595</v>
      </c>
      <c r="M1" s="12">
        <f>+L1/E1</f>
        <v>0.66480446927374304</v>
      </c>
      <c r="N1" s="11">
        <f>+N14+N36+N68+N107+N132+N139+N160</f>
        <v>562</v>
      </c>
      <c r="O1" s="12">
        <f>+N1/E1</f>
        <v>0.62793296089385475</v>
      </c>
      <c r="P1" s="11">
        <f>+P14+P36+P68+P107+P132+P139+P160</f>
        <v>507</v>
      </c>
      <c r="Q1" s="12">
        <f>+P1/E1</f>
        <v>0.56648044692737431</v>
      </c>
      <c r="R1" s="8">
        <v>6</v>
      </c>
    </row>
    <row r="2" spans="1:24" ht="6" customHeight="1">
      <c r="E2" s="10"/>
    </row>
    <row r="3" spans="1:24" ht="27" customHeight="1">
      <c r="A3" s="13" t="s">
        <v>170</v>
      </c>
      <c r="B3" s="14" t="s">
        <v>171</v>
      </c>
      <c r="C3" s="15" t="s">
        <v>172</v>
      </c>
      <c r="D3" s="15" t="s">
        <v>170</v>
      </c>
      <c r="E3" s="16" t="s">
        <v>173</v>
      </c>
      <c r="F3" s="14" t="s">
        <v>174</v>
      </c>
      <c r="G3" s="14" t="s">
        <v>175</v>
      </c>
      <c r="H3" s="14" t="s">
        <v>176</v>
      </c>
      <c r="I3" s="14" t="s">
        <v>177</v>
      </c>
      <c r="J3" s="14" t="s">
        <v>178</v>
      </c>
      <c r="K3" s="14" t="s">
        <v>179</v>
      </c>
      <c r="L3" s="14" t="s">
        <v>180</v>
      </c>
      <c r="M3" s="14" t="s">
        <v>181</v>
      </c>
      <c r="N3" s="14" t="s">
        <v>182</v>
      </c>
      <c r="O3" s="14" t="s">
        <v>183</v>
      </c>
      <c r="P3" s="14" t="s">
        <v>483</v>
      </c>
      <c r="Q3" s="14" t="s">
        <v>484</v>
      </c>
      <c r="R3" s="14" t="s">
        <v>184</v>
      </c>
      <c r="S3" s="9" t="s">
        <v>185</v>
      </c>
      <c r="U3" s="17" t="s">
        <v>171</v>
      </c>
      <c r="V3" s="18" t="s">
        <v>186</v>
      </c>
      <c r="W3" s="17" t="s">
        <v>182</v>
      </c>
      <c r="X3" s="17" t="s">
        <v>183</v>
      </c>
    </row>
    <row r="4" spans="1:24" hidden="1">
      <c r="A4" s="19" t="s">
        <v>160</v>
      </c>
      <c r="B4" s="8" t="s">
        <v>187</v>
      </c>
      <c r="C4" s="20" t="s">
        <v>194</v>
      </c>
      <c r="D4" s="9" t="s">
        <v>160</v>
      </c>
      <c r="E4" s="21">
        <v>7</v>
      </c>
      <c r="F4" s="8">
        <v>5</v>
      </c>
      <c r="G4" s="12">
        <f>+F4/E4</f>
        <v>0.7142857142857143</v>
      </c>
      <c r="H4" s="8">
        <v>7</v>
      </c>
      <c r="I4" s="12">
        <f>+H4/E4</f>
        <v>1</v>
      </c>
      <c r="J4" s="8">
        <f>+VLOOKUP(A4,'[1]DIN 15-7'!M:N,2,FALSE)</f>
        <v>7</v>
      </c>
      <c r="K4" s="12">
        <f>+J4/E4</f>
        <v>1</v>
      </c>
      <c r="L4" s="8">
        <f>+VLOOKUP(A4,[2]Hoja2!D:E,2,FALSE)</f>
        <v>7</v>
      </c>
      <c r="M4" s="12">
        <f>+L4/E4</f>
        <v>1</v>
      </c>
      <c r="N4" s="8">
        <f>+VLOOKUP(A4,[3]Din_18!A:B,2,FALSE)</f>
        <v>7</v>
      </c>
      <c r="O4" s="12">
        <f>+N4/E4</f>
        <v>1</v>
      </c>
      <c r="P4" s="8">
        <f>+VLOOKUP(A4,'[4]D Ciclo 6'!$A:$B,2,FALSE)</f>
        <v>7</v>
      </c>
      <c r="Q4" s="12">
        <f>+P4/E4</f>
        <v>1</v>
      </c>
      <c r="R4" s="12">
        <f>+(F4+H4+J4+L4+N4+P4)/(E4*$R$1)</f>
        <v>0.95238095238095233</v>
      </c>
    </row>
    <row r="5" spans="1:24" hidden="1">
      <c r="A5" s="19" t="s">
        <v>196</v>
      </c>
      <c r="B5" s="8" t="s">
        <v>187</v>
      </c>
      <c r="C5" s="7" t="s">
        <v>197</v>
      </c>
      <c r="D5" s="9" t="s">
        <v>196</v>
      </c>
      <c r="E5" s="21">
        <v>3</v>
      </c>
      <c r="F5" s="8">
        <v>0</v>
      </c>
      <c r="G5" s="12">
        <f>+F5/E5</f>
        <v>0</v>
      </c>
      <c r="H5" s="8">
        <v>3</v>
      </c>
      <c r="I5" s="12">
        <f>+H5/E5</f>
        <v>1</v>
      </c>
      <c r="J5" s="8">
        <f>+VLOOKUP(A5,'[1]DIN 15-7'!M:N,2,FALSE)</f>
        <v>3</v>
      </c>
      <c r="K5" s="12">
        <f>+J5/E5</f>
        <v>1</v>
      </c>
      <c r="L5" s="8">
        <f>+VLOOKUP(A5,[2]Hoja2!D:E,2,FALSE)</f>
        <v>3</v>
      </c>
      <c r="M5" s="12">
        <f>+L5/E5</f>
        <v>1</v>
      </c>
      <c r="N5" s="8">
        <f>+VLOOKUP(A5,[3]Din_18!A:B,2,FALSE)</f>
        <v>3</v>
      </c>
      <c r="O5" s="12">
        <f>+N5/E5</f>
        <v>1</v>
      </c>
      <c r="P5" s="8">
        <f>+VLOOKUP(A5,'[4]D Ciclo 6'!$A:$B,2,FALSE)</f>
        <v>3</v>
      </c>
      <c r="Q5" s="12">
        <f>+P5/E5</f>
        <v>1</v>
      </c>
      <c r="R5" s="12">
        <f>+(F5+H5+J5+L5+N5+P5)/(E5*$R$1)</f>
        <v>0.83333333333333337</v>
      </c>
    </row>
    <row r="6" spans="1:24" hidden="1">
      <c r="A6" s="19" t="s">
        <v>191</v>
      </c>
      <c r="B6" s="8" t="s">
        <v>187</v>
      </c>
      <c r="C6" s="7" t="s">
        <v>192</v>
      </c>
      <c r="D6" s="9" t="s">
        <v>193</v>
      </c>
      <c r="E6" s="21">
        <v>10</v>
      </c>
      <c r="F6" s="8">
        <v>10</v>
      </c>
      <c r="G6" s="12">
        <f>+F6/E6</f>
        <v>1</v>
      </c>
      <c r="H6" s="8">
        <v>10</v>
      </c>
      <c r="I6" s="12">
        <f>+H6/E6</f>
        <v>1</v>
      </c>
      <c r="J6" s="8">
        <f>+VLOOKUP(A6,'[1]DIN 15-7'!M:N,2,FALSE)</f>
        <v>10</v>
      </c>
      <c r="K6" s="12">
        <f>+J6/E6</f>
        <v>1</v>
      </c>
      <c r="L6" s="8">
        <f>+VLOOKUP(A6,[2]Hoja2!D:E,2,FALSE)</f>
        <v>10</v>
      </c>
      <c r="M6" s="12">
        <f>+L6/E6</f>
        <v>1</v>
      </c>
      <c r="N6" s="8">
        <f>+VLOOKUP(A6,[3]Din_18!A:B,2,FALSE)</f>
        <v>10</v>
      </c>
      <c r="O6" s="12">
        <f>+N6/E6</f>
        <v>1</v>
      </c>
      <c r="P6" s="8">
        <f>+VLOOKUP(A6,'[4]D Ciclo 6'!$A:$B,2,FALSE)</f>
        <v>10</v>
      </c>
      <c r="Q6" s="12">
        <f>+P6/E6</f>
        <v>1</v>
      </c>
      <c r="R6" s="12">
        <f>+(F6+H6+J6+L6+N6+P6)/(E6*$R$1)</f>
        <v>1</v>
      </c>
    </row>
    <row r="7" spans="1:24" hidden="1">
      <c r="A7" s="19" t="s">
        <v>82</v>
      </c>
      <c r="B7" s="8" t="s">
        <v>187</v>
      </c>
      <c r="C7" s="20" t="s">
        <v>188</v>
      </c>
      <c r="D7" s="9" t="s">
        <v>189</v>
      </c>
      <c r="E7" s="21">
        <v>13</v>
      </c>
      <c r="F7" s="8">
        <v>13</v>
      </c>
      <c r="G7" s="12">
        <f>+F7/E7</f>
        <v>1</v>
      </c>
      <c r="H7" s="8">
        <v>12</v>
      </c>
      <c r="I7" s="12">
        <f>+H7/E7</f>
        <v>0.92307692307692313</v>
      </c>
      <c r="J7" s="8">
        <f>+VLOOKUP(A7,'[1]DIN 15-7'!M:N,2,FALSE)</f>
        <v>13</v>
      </c>
      <c r="K7" s="12">
        <f>+J7/E7</f>
        <v>1</v>
      </c>
      <c r="L7" s="8">
        <f>+VLOOKUP(A7,[2]Hoja2!D:E,2,FALSE)</f>
        <v>13</v>
      </c>
      <c r="M7" s="12">
        <f>+L7/E7</f>
        <v>1</v>
      </c>
      <c r="N7" s="8">
        <v>13</v>
      </c>
      <c r="O7" s="12">
        <f>+N7/E7</f>
        <v>1</v>
      </c>
      <c r="P7" s="8">
        <f>+VLOOKUP(A7,'[4]D Ciclo 6'!$A:$B,2,FALSE)</f>
        <v>13</v>
      </c>
      <c r="Q7" s="12">
        <f>+P7/E7</f>
        <v>1</v>
      </c>
      <c r="R7" s="12">
        <f>+(F7+H7+J7+L7+N7+P7)/(E7*$R$1)</f>
        <v>0.98717948717948723</v>
      </c>
    </row>
    <row r="8" spans="1:24" hidden="1">
      <c r="A8" s="7" t="s">
        <v>65</v>
      </c>
      <c r="B8" s="8" t="s">
        <v>187</v>
      </c>
      <c r="C8" s="20" t="s">
        <v>190</v>
      </c>
      <c r="D8" s="9" t="s">
        <v>65</v>
      </c>
      <c r="E8" s="21">
        <v>10</v>
      </c>
      <c r="F8" s="8">
        <v>10</v>
      </c>
      <c r="G8" s="12">
        <f>+F8/E8</f>
        <v>1</v>
      </c>
      <c r="H8" s="8">
        <v>10</v>
      </c>
      <c r="I8" s="12">
        <f>+H8/E8</f>
        <v>1</v>
      </c>
      <c r="J8" s="8">
        <f>+VLOOKUP(A8,'[1]DIN 15-7'!M:N,2,FALSE)</f>
        <v>10</v>
      </c>
      <c r="K8" s="12">
        <f>+J8/E8</f>
        <v>1</v>
      </c>
      <c r="L8" s="8">
        <f>+VLOOKUP(A8,[2]Hoja2!D:E,2,FALSE)</f>
        <v>10</v>
      </c>
      <c r="M8" s="12">
        <f>+L8/E8</f>
        <v>1</v>
      </c>
      <c r="N8" s="8">
        <f>+VLOOKUP(A8,[3]Din_18!A:B,2,FALSE)</f>
        <v>10</v>
      </c>
      <c r="O8" s="12">
        <f>+N8/E8</f>
        <v>1</v>
      </c>
      <c r="P8" s="8">
        <f>+VLOOKUP(A8,'[4]D Ciclo 6'!$A:$B,2,FALSE)</f>
        <v>10</v>
      </c>
      <c r="Q8" s="12">
        <f>+P8/E8</f>
        <v>1</v>
      </c>
      <c r="R8" s="12">
        <f>+(F8+H8+J8+L8+N8+P8)/(E8*$R$1)</f>
        <v>1</v>
      </c>
    </row>
    <row r="9" spans="1:24" hidden="1">
      <c r="A9" s="19" t="s">
        <v>200</v>
      </c>
      <c r="B9" s="8" t="s">
        <v>187</v>
      </c>
      <c r="C9" s="22" t="s">
        <v>201</v>
      </c>
      <c r="D9" s="9" t="s">
        <v>200</v>
      </c>
      <c r="E9" s="21">
        <v>3</v>
      </c>
      <c r="F9" s="8">
        <v>3</v>
      </c>
      <c r="G9" s="12">
        <f>+F9/E9</f>
        <v>1</v>
      </c>
      <c r="H9" s="8">
        <v>3</v>
      </c>
      <c r="I9" s="12">
        <f>+H9/E9</f>
        <v>1</v>
      </c>
      <c r="J9" s="8">
        <f>+VLOOKUP(A9,'[1]DIN 15-7'!M:N,2,FALSE)</f>
        <v>3</v>
      </c>
      <c r="K9" s="12">
        <f>+J9/E9</f>
        <v>1</v>
      </c>
      <c r="L9" s="8">
        <f>+VLOOKUP(A9,[2]Hoja2!D:E,2,FALSE)</f>
        <v>3</v>
      </c>
      <c r="M9" s="12">
        <f>+L9/E9</f>
        <v>1</v>
      </c>
      <c r="N9" s="8">
        <f>+VLOOKUP(A9,[3]Din_18!A:B,2,FALSE)</f>
        <v>2</v>
      </c>
      <c r="O9" s="12">
        <f>+N9/E9</f>
        <v>0.66666666666666663</v>
      </c>
      <c r="P9" s="8">
        <f>+VLOOKUP(A9,'[4]D Ciclo 6'!$A:$B,2,FALSE)</f>
        <v>3</v>
      </c>
      <c r="Q9" s="12">
        <f>+P9/E9</f>
        <v>1</v>
      </c>
      <c r="R9" s="12">
        <f>+(F9+H9+J9+L9+N9+P9)/(E9*$R$1)</f>
        <v>0.94444444444444442</v>
      </c>
    </row>
    <row r="10" spans="1:24" ht="30" hidden="1">
      <c r="A10" s="19" t="s">
        <v>8</v>
      </c>
      <c r="B10" s="8" t="s">
        <v>187</v>
      </c>
      <c r="C10" s="20" t="s">
        <v>195</v>
      </c>
      <c r="D10" s="9" t="s">
        <v>8</v>
      </c>
      <c r="E10" s="21">
        <v>4</v>
      </c>
      <c r="F10" s="8">
        <v>4</v>
      </c>
      <c r="G10" s="12">
        <f>+F10/E10</f>
        <v>1</v>
      </c>
      <c r="H10" s="8">
        <v>4</v>
      </c>
      <c r="I10" s="12">
        <f>+H10/E10</f>
        <v>1</v>
      </c>
      <c r="J10" s="8">
        <f>+VLOOKUP(A10,'[1]DIN 15-7'!M:N,2,FALSE)</f>
        <v>4</v>
      </c>
      <c r="K10" s="12">
        <f>+J10/E10</f>
        <v>1</v>
      </c>
      <c r="L10" s="8">
        <f>+VLOOKUP(A10,[2]Hoja2!D:E,2,FALSE)</f>
        <v>4</v>
      </c>
      <c r="M10" s="12">
        <f>+L10/E10</f>
        <v>1</v>
      </c>
      <c r="N10" s="8">
        <f>+VLOOKUP(A10,[3]Din_18!A:B,2,FALSE)</f>
        <v>4</v>
      </c>
      <c r="O10" s="12">
        <f>+N10/E10</f>
        <v>1</v>
      </c>
      <c r="P10" s="8">
        <f>+VLOOKUP(A10,'[4]D Ciclo 6'!$A:$B,2,FALSE)</f>
        <v>2</v>
      </c>
      <c r="Q10" s="12">
        <f>+P10/E10</f>
        <v>0.5</v>
      </c>
      <c r="R10" s="12">
        <f>+(F10+H10+J10+L10+N10+P10)/(E10*$R$1)</f>
        <v>0.91666666666666663</v>
      </c>
    </row>
    <row r="11" spans="1:24" hidden="1">
      <c r="A11" s="23" t="s">
        <v>204</v>
      </c>
      <c r="B11" s="8" t="s">
        <v>187</v>
      </c>
      <c r="C11" s="24" t="s">
        <v>205</v>
      </c>
      <c r="D11" s="9" t="s">
        <v>206</v>
      </c>
      <c r="E11" s="21">
        <v>6</v>
      </c>
      <c r="F11" s="8">
        <v>0</v>
      </c>
      <c r="G11" s="12">
        <f>+F11/E11</f>
        <v>0</v>
      </c>
      <c r="H11" s="8">
        <v>3</v>
      </c>
      <c r="I11" s="12">
        <f>+H11/E11</f>
        <v>0.5</v>
      </c>
      <c r="J11" s="8">
        <v>0</v>
      </c>
      <c r="K11" s="12">
        <f>+J11/E11</f>
        <v>0</v>
      </c>
      <c r="L11" s="8">
        <f>+VLOOKUP(A11,[2]Hoja2!D:E,2,FALSE)</f>
        <v>1</v>
      </c>
      <c r="M11" s="12">
        <f>+L11/E11</f>
        <v>0.16666666666666666</v>
      </c>
      <c r="N11" s="8">
        <v>0</v>
      </c>
      <c r="O11" s="12">
        <f>+N11/E11</f>
        <v>0</v>
      </c>
      <c r="P11" s="8">
        <f>+VLOOKUP(A11,'[4]D Ciclo 6'!$A:$B,2,FALSE)</f>
        <v>2</v>
      </c>
      <c r="Q11" s="12">
        <f>+P11/E11</f>
        <v>0.33333333333333331</v>
      </c>
      <c r="R11" s="12">
        <f>+(F11+H11+J11+L11+N11+P11)/(E11*$R$1)</f>
        <v>0.16666666666666666</v>
      </c>
    </row>
    <row r="12" spans="1:24" hidden="1">
      <c r="A12" s="7" t="s">
        <v>198</v>
      </c>
      <c r="B12" s="8" t="s">
        <v>187</v>
      </c>
      <c r="C12" s="20" t="s">
        <v>199</v>
      </c>
      <c r="D12" s="9" t="s">
        <v>198</v>
      </c>
      <c r="E12" s="21">
        <v>8</v>
      </c>
      <c r="F12" s="8">
        <v>5</v>
      </c>
      <c r="G12" s="12">
        <f>+F12/E12</f>
        <v>0.625</v>
      </c>
      <c r="H12" s="8">
        <v>8</v>
      </c>
      <c r="I12" s="12">
        <f>+H12/E12</f>
        <v>1</v>
      </c>
      <c r="J12" s="8">
        <f>+VLOOKUP(A12,'[1]DIN 15-7'!M:N,2,FALSE)</f>
        <v>8</v>
      </c>
      <c r="K12" s="12">
        <f>+J12/E12</f>
        <v>1</v>
      </c>
      <c r="L12" s="8">
        <f>+VLOOKUP(A12,[2]Hoja2!D:E,2,FALSE)</f>
        <v>7</v>
      </c>
      <c r="M12" s="12">
        <f>+L12/E12</f>
        <v>0.875</v>
      </c>
      <c r="N12" s="8">
        <f>+VLOOKUP(A12,[3]Din_18!A:B,2,FALSE)</f>
        <v>6</v>
      </c>
      <c r="O12" s="12">
        <f>+N12/E12</f>
        <v>0.75</v>
      </c>
      <c r="P12" s="8">
        <v>0</v>
      </c>
      <c r="Q12" s="12">
        <f>+P12/E12</f>
        <v>0</v>
      </c>
      <c r="R12" s="12">
        <f>+(F12+H12+J12+L12+N12+P12)/(E12*$R$1)</f>
        <v>0.70833333333333337</v>
      </c>
    </row>
    <row r="13" spans="1:24" ht="45" hidden="1">
      <c r="A13" s="19" t="s">
        <v>202</v>
      </c>
      <c r="B13" s="8" t="s">
        <v>187</v>
      </c>
      <c r="C13" s="7" t="s">
        <v>203</v>
      </c>
      <c r="D13" s="9" t="s">
        <v>202</v>
      </c>
      <c r="E13" s="21">
        <v>7</v>
      </c>
      <c r="F13" s="8">
        <v>4</v>
      </c>
      <c r="G13" s="12">
        <f>+F13/E13</f>
        <v>0.5714285714285714</v>
      </c>
      <c r="H13" s="8">
        <v>7</v>
      </c>
      <c r="I13" s="12">
        <f>+H13/E13</f>
        <v>1</v>
      </c>
      <c r="J13" s="8">
        <f>+VLOOKUP(A13,'[1]DIN 15-7'!M:N,2,FALSE)</f>
        <v>3</v>
      </c>
      <c r="K13" s="12">
        <f>+J13/E13</f>
        <v>0.42857142857142855</v>
      </c>
      <c r="L13" s="8">
        <f>+VLOOKUP(A13,[2]Hoja2!D:E,2,FALSE)</f>
        <v>3</v>
      </c>
      <c r="M13" s="12">
        <f>+L13/E13</f>
        <v>0.42857142857142855</v>
      </c>
      <c r="N13" s="8">
        <v>0</v>
      </c>
      <c r="O13" s="12">
        <f>+N13/E13</f>
        <v>0</v>
      </c>
      <c r="P13" s="8">
        <v>0</v>
      </c>
      <c r="Q13" s="12">
        <f>+P13/E13</f>
        <v>0</v>
      </c>
      <c r="R13" s="12">
        <f>+(F13+H13+J13+L13+N13+P13)/(E13*$R$1)</f>
        <v>0.40476190476190477</v>
      </c>
    </row>
    <row r="14" spans="1:24" ht="28.5" hidden="1" customHeight="1">
      <c r="A14" s="13" t="s">
        <v>207</v>
      </c>
      <c r="B14" s="8" t="s">
        <v>187</v>
      </c>
      <c r="C14" s="20"/>
      <c r="D14" s="9" t="s">
        <v>207</v>
      </c>
      <c r="E14" s="25">
        <f>SUM(E4:E13)</f>
        <v>71</v>
      </c>
      <c r="F14" s="8">
        <f>SUM(F4:F13)</f>
        <v>54</v>
      </c>
      <c r="G14" s="12">
        <f t="shared" ref="G14" si="0">+F14/E14</f>
        <v>0.76056338028169013</v>
      </c>
      <c r="H14" s="8">
        <f>SUM(H4:H13)</f>
        <v>67</v>
      </c>
      <c r="I14" s="12">
        <f>+H14/$E$14</f>
        <v>0.94366197183098588</v>
      </c>
      <c r="J14" s="8">
        <f>SUM(J4:J13)</f>
        <v>61</v>
      </c>
      <c r="K14" s="12">
        <f>+J14/$E$14</f>
        <v>0.85915492957746475</v>
      </c>
      <c r="L14" s="26">
        <f>SUM(L4:L13)</f>
        <v>61</v>
      </c>
      <c r="M14" s="27">
        <f>+L14/$E$14</f>
        <v>0.85915492957746475</v>
      </c>
      <c r="N14" s="14">
        <f>SUM(N4:N13)</f>
        <v>55</v>
      </c>
      <c r="O14" s="27">
        <f t="shared" ref="O14:O36" si="1">+N14/E14</f>
        <v>0.77464788732394363</v>
      </c>
      <c r="P14" s="14">
        <f>SUM(P4:P13)</f>
        <v>50</v>
      </c>
      <c r="Q14" s="12">
        <f t="shared" ref="Q14:Q68" si="2">+P14/E14</f>
        <v>0.70422535211267601</v>
      </c>
      <c r="R14" s="27">
        <f>+(F14+H14+J14+L14+N14+P14)/(E14*$R$1)</f>
        <v>0.81690140845070425</v>
      </c>
      <c r="S14" s="9">
        <v>1</v>
      </c>
      <c r="U14" s="28" t="str">
        <f>+B14</f>
        <v>DGCLEI</v>
      </c>
      <c r="V14" s="29">
        <f>+E14</f>
        <v>71</v>
      </c>
      <c r="W14" s="29">
        <f>+P14</f>
        <v>50</v>
      </c>
      <c r="X14" s="30">
        <f>+W14/V14</f>
        <v>0.70422535211267601</v>
      </c>
    </row>
    <row r="15" spans="1:24" hidden="1">
      <c r="A15" s="19" t="s">
        <v>41</v>
      </c>
      <c r="B15" s="8" t="s">
        <v>208</v>
      </c>
      <c r="C15" s="20" t="s">
        <v>210</v>
      </c>
      <c r="D15" s="9" t="s">
        <v>41</v>
      </c>
      <c r="E15" s="21">
        <v>13</v>
      </c>
      <c r="F15" s="8">
        <v>8</v>
      </c>
      <c r="G15" s="12">
        <f>+F15/E15</f>
        <v>0.61538461538461542</v>
      </c>
      <c r="H15" s="8">
        <v>13</v>
      </c>
      <c r="I15" s="12">
        <f>+H15/E15</f>
        <v>1</v>
      </c>
      <c r="J15" s="8">
        <f>+VLOOKUP(A15,'[1]DIN 15-7'!M:N,2,FALSE)</f>
        <v>11</v>
      </c>
      <c r="K15" s="12">
        <f>+J15/E15</f>
        <v>0.84615384615384615</v>
      </c>
      <c r="L15" s="8">
        <v>13</v>
      </c>
      <c r="M15" s="12">
        <f>+L15/E15</f>
        <v>1</v>
      </c>
      <c r="N15" s="8">
        <v>13</v>
      </c>
      <c r="O15" s="12">
        <f>+N15/E15</f>
        <v>1</v>
      </c>
      <c r="P15" s="8">
        <f>+VLOOKUP(A15,'[4]D Ciclo 6'!$A:$B,2,FALSE)</f>
        <v>13</v>
      </c>
      <c r="Q15" s="12">
        <f>+P15/E15</f>
        <v>1</v>
      </c>
      <c r="R15" s="12">
        <f>+(F15+H15+J15+L15+N15)/(E15*$R$1)</f>
        <v>0.74358974358974361</v>
      </c>
    </row>
    <row r="16" spans="1:24" hidden="1">
      <c r="A16" s="19" t="s">
        <v>18</v>
      </c>
      <c r="B16" s="8" t="s">
        <v>208</v>
      </c>
      <c r="C16" s="20" t="s">
        <v>211</v>
      </c>
      <c r="D16" s="9" t="s">
        <v>18</v>
      </c>
      <c r="E16" s="21">
        <v>12</v>
      </c>
      <c r="F16" s="8">
        <v>12</v>
      </c>
      <c r="G16" s="12">
        <f>+F16/E16</f>
        <v>1</v>
      </c>
      <c r="H16" s="8">
        <v>12</v>
      </c>
      <c r="I16" s="12">
        <f>+H16/E16</f>
        <v>1</v>
      </c>
      <c r="J16" s="8">
        <f>+VLOOKUP(A16,'[1]DIN 15-7'!M:N,2,FALSE)</f>
        <v>12</v>
      </c>
      <c r="K16" s="12">
        <f>+J16/E16</f>
        <v>1</v>
      </c>
      <c r="L16" s="8">
        <f>+VLOOKUP(A16,[2]Hoja2!D:E,2,FALSE)</f>
        <v>12</v>
      </c>
      <c r="M16" s="12">
        <f>+L16/E16</f>
        <v>1</v>
      </c>
      <c r="N16" s="8">
        <f>+VLOOKUP(A16,[3]Din_18!A:B,2,FALSE)</f>
        <v>12</v>
      </c>
      <c r="O16" s="12">
        <f>+N16/E16</f>
        <v>1</v>
      </c>
      <c r="P16" s="8">
        <f>+VLOOKUP(A16,'[4]D Ciclo 6'!$A:$B,2,FALSE)</f>
        <v>12</v>
      </c>
      <c r="Q16" s="12">
        <f>+P16/E16</f>
        <v>1</v>
      </c>
      <c r="R16" s="12">
        <f>+(F16+H16+J16+L16+N16)/(E16*$R$1)</f>
        <v>0.83333333333333337</v>
      </c>
    </row>
    <row r="17" spans="1:18" hidden="1">
      <c r="A17" s="31" t="s">
        <v>212</v>
      </c>
      <c r="B17" s="8" t="s">
        <v>208</v>
      </c>
      <c r="C17" s="36" t="s">
        <v>213</v>
      </c>
      <c r="E17" s="21">
        <v>8</v>
      </c>
      <c r="G17" s="12"/>
      <c r="I17" s="12"/>
      <c r="K17" s="12"/>
      <c r="L17" s="8">
        <f>+VLOOKUP(A17,[2]Hoja2!D:E,2,FALSE)</f>
        <v>7</v>
      </c>
      <c r="M17" s="12">
        <f>+L17/E17</f>
        <v>0.875</v>
      </c>
      <c r="N17" s="8">
        <v>7</v>
      </c>
      <c r="O17" s="12">
        <f>+N17/E17</f>
        <v>0.875</v>
      </c>
      <c r="P17" s="8">
        <f>+VLOOKUP(A17,'[4]D Ciclo 6'!$A:$B,2,FALSE)</f>
        <v>8</v>
      </c>
      <c r="Q17" s="12">
        <f>+P17/E17</f>
        <v>1</v>
      </c>
      <c r="R17" s="12">
        <f>+(F17+H17+J17+L17+N17)/(E17*$R$1)</f>
        <v>0.29166666666666669</v>
      </c>
    </row>
    <row r="18" spans="1:18" hidden="1">
      <c r="A18" s="19" t="s">
        <v>229</v>
      </c>
      <c r="B18" s="8" t="s">
        <v>208</v>
      </c>
      <c r="C18" s="7" t="s">
        <v>230</v>
      </c>
      <c r="D18" s="9" t="s">
        <v>229</v>
      </c>
      <c r="E18" s="21">
        <v>8</v>
      </c>
      <c r="F18" s="8">
        <v>4</v>
      </c>
      <c r="G18" s="12">
        <f>+F18/E18</f>
        <v>0.5</v>
      </c>
      <c r="H18" s="8">
        <v>5</v>
      </c>
      <c r="I18" s="12">
        <f>+H18/E18</f>
        <v>0.625</v>
      </c>
      <c r="J18" s="8">
        <f>+VLOOKUP(A18,'[1]DIN 15-7'!M:N,2,FALSE)</f>
        <v>7</v>
      </c>
      <c r="K18" s="12">
        <f>+J18/E18</f>
        <v>0.875</v>
      </c>
      <c r="L18" s="8">
        <f>+VLOOKUP(A18,[2]Hoja2!D:E,2,FALSE)</f>
        <v>8</v>
      </c>
      <c r="M18" s="12">
        <f>+L18/E18</f>
        <v>1</v>
      </c>
      <c r="N18" s="8">
        <f>+VLOOKUP(A18,[3]Din_18!A:B,2,FALSE)</f>
        <v>5</v>
      </c>
      <c r="O18" s="12">
        <f>+N18/E18</f>
        <v>0.625</v>
      </c>
      <c r="P18" s="8">
        <f>+VLOOKUP(A18,'[4]D Ciclo 6'!$A:$B,2,FALSE)</f>
        <v>8</v>
      </c>
      <c r="Q18" s="12">
        <f>+P18/E18</f>
        <v>1</v>
      </c>
      <c r="R18" s="12">
        <f>+(F18+H18+J18+L18+N18)/(E18*$R$1)</f>
        <v>0.60416666666666663</v>
      </c>
    </row>
    <row r="19" spans="1:18" hidden="1">
      <c r="A19" s="19" t="s">
        <v>38</v>
      </c>
      <c r="B19" s="8" t="s">
        <v>208</v>
      </c>
      <c r="C19" s="7" t="s">
        <v>214</v>
      </c>
      <c r="D19" s="9" t="s">
        <v>38</v>
      </c>
      <c r="E19" s="21">
        <v>6</v>
      </c>
      <c r="F19" s="8">
        <v>5</v>
      </c>
      <c r="G19" s="12">
        <f>+F19/E19</f>
        <v>0.83333333333333337</v>
      </c>
      <c r="H19" s="8">
        <v>6</v>
      </c>
      <c r="I19" s="12">
        <f>+H19/E19</f>
        <v>1</v>
      </c>
      <c r="J19" s="8">
        <f>+VLOOKUP(A19,'[1]DIN 15-7'!M:N,2,FALSE)</f>
        <v>6</v>
      </c>
      <c r="K19" s="12">
        <f>+J19/E19</f>
        <v>1</v>
      </c>
      <c r="L19" s="8">
        <f>+VLOOKUP(A19,[2]Hoja2!D:E,2,FALSE)</f>
        <v>6</v>
      </c>
      <c r="M19" s="12">
        <f>+L19/E19</f>
        <v>1</v>
      </c>
      <c r="N19" s="8">
        <f>+VLOOKUP(A19,[3]Din_18!A:B,2,FALSE)</f>
        <v>6</v>
      </c>
      <c r="O19" s="12">
        <f>+N19/E19</f>
        <v>1</v>
      </c>
      <c r="P19" s="8">
        <f>+VLOOKUP(A19,'[4]D Ciclo 6'!$A:$B,2,FALSE)</f>
        <v>6</v>
      </c>
      <c r="Q19" s="12">
        <f>+P19/E19</f>
        <v>1</v>
      </c>
      <c r="R19" s="12">
        <f>+(F19+H19+J19+L19+N19)/(E19*$R$1)</f>
        <v>0.80555555555555558</v>
      </c>
    </row>
    <row r="20" spans="1:18" hidden="1">
      <c r="A20" s="19" t="s">
        <v>225</v>
      </c>
      <c r="B20" s="8" t="s">
        <v>208</v>
      </c>
      <c r="C20" s="7" t="s">
        <v>226</v>
      </c>
      <c r="D20" s="9" t="s">
        <v>225</v>
      </c>
      <c r="E20" s="21">
        <v>10</v>
      </c>
      <c r="F20" s="8">
        <v>7</v>
      </c>
      <c r="G20" s="12">
        <f>+F20/E20</f>
        <v>0.7</v>
      </c>
      <c r="H20" s="8">
        <v>7</v>
      </c>
      <c r="I20" s="12">
        <f>+H20/E20</f>
        <v>0.7</v>
      </c>
      <c r="J20" s="8">
        <f>+VLOOKUP(A20,'[1]DIN 15-7'!M:N,2,FALSE)</f>
        <v>6</v>
      </c>
      <c r="K20" s="12">
        <f>+J20/E20</f>
        <v>0.6</v>
      </c>
      <c r="L20" s="8">
        <f>+VLOOKUP(A20,[2]Hoja2!D:E,2,FALSE)</f>
        <v>4</v>
      </c>
      <c r="M20" s="12">
        <f>+L20/E20</f>
        <v>0.4</v>
      </c>
      <c r="N20" s="8">
        <f>+VLOOKUP(A20,[3]Din_18!A:B,2,FALSE)</f>
        <v>7</v>
      </c>
      <c r="O20" s="12">
        <f>+N20/E20</f>
        <v>0.7</v>
      </c>
      <c r="P20" s="8">
        <f>+VLOOKUP(A20,'[4]D Ciclo 6'!$A:$B,2,FALSE)</f>
        <v>9</v>
      </c>
      <c r="Q20" s="12">
        <f>+P20/E20</f>
        <v>0.9</v>
      </c>
      <c r="R20" s="12">
        <f>+(F20+H20+J20+L20+N20)/(E20*$R$1)</f>
        <v>0.51666666666666672</v>
      </c>
    </row>
    <row r="21" spans="1:18" hidden="1">
      <c r="A21" s="19" t="s">
        <v>218</v>
      </c>
      <c r="B21" s="8" t="s">
        <v>208</v>
      </c>
      <c r="C21" s="7" t="s">
        <v>219</v>
      </c>
      <c r="D21" s="9" t="s">
        <v>218</v>
      </c>
      <c r="E21" s="21">
        <v>10</v>
      </c>
      <c r="F21" s="8">
        <v>7</v>
      </c>
      <c r="G21" s="12">
        <f>+F21/E21</f>
        <v>0.7</v>
      </c>
      <c r="H21" s="8">
        <v>7</v>
      </c>
      <c r="I21" s="12">
        <f>+H21/E21</f>
        <v>0.7</v>
      </c>
      <c r="J21" s="8">
        <f>+VLOOKUP(A21,'[1]DIN 15-7'!M:N,2,FALSE)</f>
        <v>9</v>
      </c>
      <c r="K21" s="12">
        <f>+J21/E21</f>
        <v>0.9</v>
      </c>
      <c r="L21" s="8">
        <f>+VLOOKUP(A21,[2]Hoja2!D:E,2,FALSE)</f>
        <v>9</v>
      </c>
      <c r="M21" s="12">
        <f>+L21/E21</f>
        <v>0.9</v>
      </c>
      <c r="N21" s="8">
        <f>+VLOOKUP(A21,[3]Din_18!A:B,2,FALSE)</f>
        <v>8</v>
      </c>
      <c r="O21" s="12">
        <f>+N21/E21</f>
        <v>0.8</v>
      </c>
      <c r="P21" s="8">
        <f>+VLOOKUP(A21,'[4]D Ciclo 6'!$A:$B,2,FALSE)</f>
        <v>9</v>
      </c>
      <c r="Q21" s="12">
        <f>+P21/E21</f>
        <v>0.9</v>
      </c>
      <c r="R21" s="12">
        <f>+(F21+H21+J21+L21+N21)/(E21*$R$1)</f>
        <v>0.66666666666666663</v>
      </c>
    </row>
    <row r="22" spans="1:18" hidden="1">
      <c r="A22" s="19" t="s">
        <v>15</v>
      </c>
      <c r="B22" s="8" t="s">
        <v>208</v>
      </c>
      <c r="C22" s="20" t="s">
        <v>209</v>
      </c>
      <c r="D22" s="9" t="s">
        <v>15</v>
      </c>
      <c r="E22" s="21">
        <v>13</v>
      </c>
      <c r="F22" s="8">
        <v>10</v>
      </c>
      <c r="G22" s="12">
        <f>+F22/E22</f>
        <v>0.76923076923076927</v>
      </c>
      <c r="H22" s="8">
        <v>12</v>
      </c>
      <c r="I22" s="12">
        <f>+H22/E22</f>
        <v>0.92307692307692313</v>
      </c>
      <c r="J22" s="8">
        <f>+VLOOKUP(A22,'[1]DIN 15-7'!M:N,2,FALSE)</f>
        <v>11</v>
      </c>
      <c r="K22" s="12">
        <f>+J22/E22</f>
        <v>0.84615384615384615</v>
      </c>
      <c r="L22" s="8">
        <f>+VLOOKUP(A22,[2]Hoja2!D:E,2,FALSE)</f>
        <v>13</v>
      </c>
      <c r="M22" s="12">
        <f>+L22/E22</f>
        <v>1</v>
      </c>
      <c r="N22" s="8">
        <f>+VLOOKUP(A22,[3]Din_18!A:B,2,FALSE)</f>
        <v>13</v>
      </c>
      <c r="O22" s="12">
        <f>+N22/E22</f>
        <v>1</v>
      </c>
      <c r="P22" s="8">
        <f>+VLOOKUP(A22,'[4]D Ciclo 6'!$A:$B,2,FALSE)</f>
        <v>11</v>
      </c>
      <c r="Q22" s="12">
        <f>+P22/E22</f>
        <v>0.84615384615384615</v>
      </c>
      <c r="R22" s="12">
        <f>+(F22+H22+J22+L22+N22)/(E22*$R$1)</f>
        <v>0.75641025641025639</v>
      </c>
    </row>
    <row r="23" spans="1:18" hidden="1">
      <c r="A23" s="19" t="s">
        <v>29</v>
      </c>
      <c r="B23" s="8" t="s">
        <v>208</v>
      </c>
      <c r="C23" s="7" t="s">
        <v>217</v>
      </c>
      <c r="D23" s="9" t="s">
        <v>29</v>
      </c>
      <c r="E23" s="21">
        <v>6</v>
      </c>
      <c r="F23" s="8">
        <v>5</v>
      </c>
      <c r="G23" s="12">
        <f>+F23/E23</f>
        <v>0.83333333333333337</v>
      </c>
      <c r="H23" s="8">
        <v>5</v>
      </c>
      <c r="I23" s="12">
        <f>+H23/E23</f>
        <v>0.83333333333333337</v>
      </c>
      <c r="J23" s="8">
        <f>+VLOOKUP(A23,'[1]DIN 15-7'!M:N,2,FALSE)</f>
        <v>5</v>
      </c>
      <c r="K23" s="12">
        <f>+J23/E23</f>
        <v>0.83333333333333337</v>
      </c>
      <c r="L23" s="8">
        <f>+VLOOKUP(A23,[2]Hoja2!D:E,2,FALSE)</f>
        <v>5</v>
      </c>
      <c r="M23" s="12">
        <f>+L23/E23</f>
        <v>0.83333333333333337</v>
      </c>
      <c r="N23" s="8">
        <f>+VLOOKUP(A23,[3]Din_18!A:B,2,FALSE)</f>
        <v>5</v>
      </c>
      <c r="O23" s="12">
        <f>+N23/E23</f>
        <v>0.83333333333333337</v>
      </c>
      <c r="P23" s="8">
        <f>+VLOOKUP(A23,'[4]D Ciclo 6'!$A:$B,2,FALSE)</f>
        <v>5</v>
      </c>
      <c r="Q23" s="12">
        <f>+P23/E23</f>
        <v>0.83333333333333337</v>
      </c>
      <c r="R23" s="12">
        <f>+(F23+H23+J23+L23+N23)/(E23*$R$1)</f>
        <v>0.69444444444444442</v>
      </c>
    </row>
    <row r="24" spans="1:18" hidden="1">
      <c r="A24" s="19" t="s">
        <v>27</v>
      </c>
      <c r="B24" s="8" t="s">
        <v>208</v>
      </c>
      <c r="C24" s="7" t="s">
        <v>233</v>
      </c>
      <c r="D24" s="9" t="s">
        <v>27</v>
      </c>
      <c r="E24" s="21">
        <v>17</v>
      </c>
      <c r="F24" s="8">
        <v>12</v>
      </c>
      <c r="G24" s="12">
        <f>+F24/E24</f>
        <v>0.70588235294117652</v>
      </c>
      <c r="H24" s="8">
        <v>9</v>
      </c>
      <c r="I24" s="12">
        <f>+H24/E24</f>
        <v>0.52941176470588236</v>
      </c>
      <c r="J24" s="8">
        <f>+VLOOKUP(A24,'[1]DIN 15-7'!M:N,2,FALSE)</f>
        <v>15</v>
      </c>
      <c r="K24" s="12">
        <f>+J24/E24</f>
        <v>0.88235294117647056</v>
      </c>
      <c r="L24" s="8">
        <f>+VLOOKUP(A24,[2]Hoja2!D:E,2,FALSE)</f>
        <v>3</v>
      </c>
      <c r="M24" s="12">
        <f>+L24/E24</f>
        <v>0.17647058823529413</v>
      </c>
      <c r="N24" s="8">
        <f>+VLOOKUP(A24,[3]Din_18!A:B,2,FALSE)</f>
        <v>6</v>
      </c>
      <c r="O24" s="12">
        <f>+N24/E24</f>
        <v>0.35294117647058826</v>
      </c>
      <c r="P24" s="8">
        <f>+VLOOKUP(A24,'[4]D Ciclo 6'!$A:$B,2,FALSE)</f>
        <v>14</v>
      </c>
      <c r="Q24" s="12">
        <f>+P24/E24</f>
        <v>0.82352941176470584</v>
      </c>
      <c r="R24" s="12">
        <f>+(F24+H24+J24+L24+N24)/(E24*$R$1)</f>
        <v>0.44117647058823528</v>
      </c>
    </row>
    <row r="25" spans="1:18" hidden="1">
      <c r="A25" s="19" t="s">
        <v>231</v>
      </c>
      <c r="B25" s="8" t="s">
        <v>208</v>
      </c>
      <c r="C25" s="7" t="s">
        <v>232</v>
      </c>
      <c r="D25" s="9" t="s">
        <v>231</v>
      </c>
      <c r="E25" s="21">
        <v>5</v>
      </c>
      <c r="F25" s="8">
        <v>5</v>
      </c>
      <c r="G25" s="12">
        <f>+F25/E25</f>
        <v>1</v>
      </c>
      <c r="H25" s="8">
        <v>4</v>
      </c>
      <c r="I25" s="12">
        <f>+H25/E25</f>
        <v>0.8</v>
      </c>
      <c r="J25" s="8">
        <v>0</v>
      </c>
      <c r="K25" s="12">
        <f>+J25/E25</f>
        <v>0</v>
      </c>
      <c r="L25" s="8">
        <v>5</v>
      </c>
      <c r="M25" s="12">
        <f>+L25/E25</f>
        <v>1</v>
      </c>
      <c r="N25" s="8">
        <f>+VLOOKUP(A25,[3]Din_18!A:B,2,FALSE)</f>
        <v>3</v>
      </c>
      <c r="O25" s="12">
        <f>+N25/E25</f>
        <v>0.6</v>
      </c>
      <c r="P25" s="8">
        <f>+VLOOKUP(A25,'[4]D Ciclo 6'!$A:$B,2,FALSE)</f>
        <v>3</v>
      </c>
      <c r="Q25" s="12">
        <f>+P25/E25</f>
        <v>0.6</v>
      </c>
      <c r="R25" s="12">
        <f>+(F25+H25+J25+L25+N25)/(E25*$R$1)</f>
        <v>0.56666666666666665</v>
      </c>
    </row>
    <row r="26" spans="1:18" hidden="1">
      <c r="A26" s="19" t="s">
        <v>227</v>
      </c>
      <c r="B26" s="8" t="s">
        <v>208</v>
      </c>
      <c r="C26" s="7" t="s">
        <v>228</v>
      </c>
      <c r="D26" s="9" t="s">
        <v>227</v>
      </c>
      <c r="E26" s="21">
        <v>9</v>
      </c>
      <c r="F26" s="8">
        <v>5</v>
      </c>
      <c r="G26" s="12">
        <f>+F26/E26</f>
        <v>0.55555555555555558</v>
      </c>
      <c r="H26" s="8">
        <v>2</v>
      </c>
      <c r="I26" s="12">
        <f>+H26/E26</f>
        <v>0.22222222222222221</v>
      </c>
      <c r="J26" s="8">
        <f>+VLOOKUP(A26,'[1]DIN 15-7'!M:N,2,FALSE)</f>
        <v>7</v>
      </c>
      <c r="K26" s="12">
        <f>+J26/E26</f>
        <v>0.77777777777777779</v>
      </c>
      <c r="L26" s="8">
        <f>+VLOOKUP(A26,[2]Hoja2!D:E,2,FALSE)</f>
        <v>5</v>
      </c>
      <c r="M26" s="12">
        <f>+L26/E26</f>
        <v>0.55555555555555558</v>
      </c>
      <c r="N26" s="8">
        <f>+VLOOKUP(A26,[3]Din_18!A:B,2,FALSE)</f>
        <v>6</v>
      </c>
      <c r="O26" s="12">
        <f>+N26/E26</f>
        <v>0.66666666666666663</v>
      </c>
      <c r="P26" s="8">
        <f>+VLOOKUP(A26,'[4]D Ciclo 6'!$A:$B,2,FALSE)</f>
        <v>5</v>
      </c>
      <c r="Q26" s="12">
        <f>+P26/E26</f>
        <v>0.55555555555555558</v>
      </c>
      <c r="R26" s="12">
        <f>+(F26+H26+J26+L26+N26)/(E26*$R$1)</f>
        <v>0.46296296296296297</v>
      </c>
    </row>
    <row r="27" spans="1:18" hidden="1">
      <c r="A27" s="19" t="s">
        <v>222</v>
      </c>
      <c r="B27" s="8" t="s">
        <v>208</v>
      </c>
      <c r="C27" s="7" t="s">
        <v>223</v>
      </c>
      <c r="D27" s="9" t="s">
        <v>224</v>
      </c>
      <c r="E27" s="21">
        <v>18</v>
      </c>
      <c r="F27" s="8">
        <v>12</v>
      </c>
      <c r="G27" s="12">
        <f>+F27/E27</f>
        <v>0.66666666666666663</v>
      </c>
      <c r="H27" s="8">
        <v>16</v>
      </c>
      <c r="I27" s="12">
        <f>+H27/E27</f>
        <v>0.88888888888888884</v>
      </c>
      <c r="J27" s="8">
        <f>+VLOOKUP(A27,'[1]DIN 15-7'!M:N,2,FALSE)</f>
        <v>12</v>
      </c>
      <c r="K27" s="12">
        <f>+J27/E27</f>
        <v>0.66666666666666663</v>
      </c>
      <c r="L27" s="8">
        <f>+VLOOKUP(A27,[2]Hoja2!D:E,2,FALSE)</f>
        <v>16</v>
      </c>
      <c r="M27" s="12">
        <f>+L27/E27</f>
        <v>0.88888888888888884</v>
      </c>
      <c r="N27" s="8">
        <f>+VLOOKUP(A27,[3]Din_18!A:B,2,FALSE)</f>
        <v>13</v>
      </c>
      <c r="O27" s="12">
        <f>+N27/E27</f>
        <v>0.72222222222222221</v>
      </c>
      <c r="P27" s="8">
        <f>+VLOOKUP(A27,'[4]D Ciclo 6'!$A:$B,2,FALSE)</f>
        <v>9</v>
      </c>
      <c r="Q27" s="12">
        <f>+P27/E27</f>
        <v>0.5</v>
      </c>
      <c r="R27" s="12">
        <f>+(F27+H27+J27+L27+N27)/(E27*$R$1)</f>
        <v>0.63888888888888884</v>
      </c>
    </row>
    <row r="28" spans="1:18" hidden="1">
      <c r="A28" s="19" t="s">
        <v>234</v>
      </c>
      <c r="B28" s="8" t="s">
        <v>208</v>
      </c>
      <c r="C28" s="7" t="s">
        <v>235</v>
      </c>
      <c r="D28" s="9" t="s">
        <v>234</v>
      </c>
      <c r="E28" s="21">
        <v>6</v>
      </c>
      <c r="F28" s="8">
        <v>5</v>
      </c>
      <c r="G28" s="12">
        <f>+F28/E28</f>
        <v>0.83333333333333337</v>
      </c>
      <c r="H28" s="8">
        <v>5</v>
      </c>
      <c r="I28" s="12">
        <f>+H28/E28</f>
        <v>0.83333333333333337</v>
      </c>
      <c r="J28" s="8">
        <f>+VLOOKUP(A28,'[1]DIN 15-7'!M:N,2,FALSE)</f>
        <v>3</v>
      </c>
      <c r="K28" s="12">
        <f>+J28/E28</f>
        <v>0.5</v>
      </c>
      <c r="L28" s="8">
        <f>+VLOOKUP(A28,[2]Hoja2!D:E,2,FALSE)</f>
        <v>5</v>
      </c>
      <c r="M28" s="12">
        <f>+L28/E28</f>
        <v>0.83333333333333337</v>
      </c>
      <c r="N28" s="8">
        <f>+VLOOKUP(A28,[3]Din_18!A:B,2,FALSE)</f>
        <v>2</v>
      </c>
      <c r="O28" s="12">
        <f>+N28/E28</f>
        <v>0.33333333333333331</v>
      </c>
      <c r="P28" s="8">
        <f>+VLOOKUP(A28,'[4]D Ciclo 6'!$A:$B,2,FALSE)</f>
        <v>3</v>
      </c>
      <c r="Q28" s="12">
        <f>+P28/E28</f>
        <v>0.5</v>
      </c>
      <c r="R28" s="12">
        <f>+(F28+H28+J28+L28+N28)/(E28*$R$1)</f>
        <v>0.55555555555555558</v>
      </c>
    </row>
    <row r="29" spans="1:18" hidden="1">
      <c r="A29" s="19" t="s">
        <v>240</v>
      </c>
      <c r="B29" s="8" t="s">
        <v>208</v>
      </c>
      <c r="C29" s="7" t="s">
        <v>241</v>
      </c>
      <c r="D29" s="9" t="s">
        <v>240</v>
      </c>
      <c r="E29" s="21">
        <v>6</v>
      </c>
      <c r="F29" s="8">
        <v>3</v>
      </c>
      <c r="G29" s="12">
        <f>+F29/E29</f>
        <v>0.5</v>
      </c>
      <c r="H29" s="8">
        <v>3</v>
      </c>
      <c r="I29" s="12">
        <f>+H29/E29</f>
        <v>0.5</v>
      </c>
      <c r="J29" s="8">
        <f>+VLOOKUP(A29,'[1]DIN 15-7'!M:N,2,FALSE)</f>
        <v>3</v>
      </c>
      <c r="K29" s="12">
        <f>+J29/E29</f>
        <v>0.5</v>
      </c>
      <c r="L29" s="8">
        <f>+VLOOKUP(A29,[2]Hoja2!D:E,2,FALSE)</f>
        <v>5</v>
      </c>
      <c r="M29" s="12">
        <f>+L29/E29</f>
        <v>0.83333333333333337</v>
      </c>
      <c r="N29" s="8">
        <v>0</v>
      </c>
      <c r="O29" s="12">
        <f>+N29/E29</f>
        <v>0</v>
      </c>
      <c r="P29" s="8">
        <f>+VLOOKUP(A29,'[4]D Ciclo 6'!$A:$B,2,FALSE)</f>
        <v>2</v>
      </c>
      <c r="Q29" s="12">
        <f>+P29/E29</f>
        <v>0.33333333333333331</v>
      </c>
      <c r="R29" s="12">
        <f>+(F29+H29+J29+L29+N29)/(E29*$R$1)</f>
        <v>0.3888888888888889</v>
      </c>
    </row>
    <row r="30" spans="1:18" hidden="1">
      <c r="A30" s="19" t="s">
        <v>236</v>
      </c>
      <c r="B30" s="8" t="s">
        <v>208</v>
      </c>
      <c r="C30" s="7" t="s">
        <v>237</v>
      </c>
      <c r="D30" s="9" t="s">
        <v>236</v>
      </c>
      <c r="E30" s="21">
        <v>7</v>
      </c>
      <c r="F30" s="8">
        <v>3</v>
      </c>
      <c r="G30" s="12">
        <f>+F30/E30</f>
        <v>0.42857142857142855</v>
      </c>
      <c r="H30" s="8">
        <v>0</v>
      </c>
      <c r="I30" s="12">
        <f>+H30/E30</f>
        <v>0</v>
      </c>
      <c r="J30" s="8">
        <f>+VLOOKUP(A30,'[1]DIN 15-7'!M:N,2,FALSE)</f>
        <v>4</v>
      </c>
      <c r="K30" s="12">
        <f>+J30/E30</f>
        <v>0.5714285714285714</v>
      </c>
      <c r="L30" s="8">
        <f>+VLOOKUP(A30,[2]Hoja2!D:E,2,FALSE)</f>
        <v>2</v>
      </c>
      <c r="M30" s="12">
        <f>+L30/E30</f>
        <v>0.2857142857142857</v>
      </c>
      <c r="N30" s="8">
        <f>+VLOOKUP(A30,[3]Din_18!A:B,2,FALSE)</f>
        <v>1</v>
      </c>
      <c r="O30" s="12">
        <f>+N30/E30</f>
        <v>0.14285714285714285</v>
      </c>
      <c r="P30" s="8">
        <f>+VLOOKUP(A30,'[4]D Ciclo 6'!$A:$B,2,FALSE)</f>
        <v>1</v>
      </c>
      <c r="Q30" s="12">
        <f>+P30/E30</f>
        <v>0.14285714285714285</v>
      </c>
      <c r="R30" s="12">
        <f>+(F30+H30+J30+L30+N30)/(E30*$R$1)</f>
        <v>0.23809523809523808</v>
      </c>
    </row>
    <row r="31" spans="1:18" hidden="1">
      <c r="A31" s="19" t="s">
        <v>220</v>
      </c>
      <c r="B31" s="8" t="s">
        <v>208</v>
      </c>
      <c r="C31" s="7" t="s">
        <v>221</v>
      </c>
      <c r="D31" s="9" t="s">
        <v>220</v>
      </c>
      <c r="E31" s="21">
        <v>9</v>
      </c>
      <c r="F31" s="8">
        <v>6</v>
      </c>
      <c r="G31" s="12">
        <f>+F31/E31</f>
        <v>0.66666666666666663</v>
      </c>
      <c r="H31" s="8">
        <v>3</v>
      </c>
      <c r="I31" s="12">
        <f>+H31/E31</f>
        <v>0.33333333333333331</v>
      </c>
      <c r="J31" s="8">
        <f>+VLOOKUP(A31,'[1]DIN 15-7'!M:N,2,FALSE)</f>
        <v>6</v>
      </c>
      <c r="K31" s="12">
        <f>+J31/E31</f>
        <v>0.66666666666666663</v>
      </c>
      <c r="L31" s="8">
        <f>+VLOOKUP(A31,[2]Hoja2!D:E,2,FALSE)</f>
        <v>7</v>
      </c>
      <c r="M31" s="12">
        <f>+L31/E31</f>
        <v>0.77777777777777779</v>
      </c>
      <c r="N31" s="8">
        <f>+VLOOKUP(A31,[3]Din_18!A:B,2,FALSE)</f>
        <v>7</v>
      </c>
      <c r="O31" s="12">
        <f>+N31/E31</f>
        <v>0.77777777777777779</v>
      </c>
      <c r="P31" s="8">
        <v>0</v>
      </c>
      <c r="Q31" s="12">
        <f>+P31/E31</f>
        <v>0</v>
      </c>
      <c r="R31" s="12">
        <f>+(F31+H31+J31+L31+N31)/(E31*$R$1)</f>
        <v>0.53703703703703709</v>
      </c>
    </row>
    <row r="32" spans="1:18" ht="12.75" hidden="1" customHeight="1">
      <c r="A32" s="19" t="s">
        <v>215</v>
      </c>
      <c r="B32" s="8" t="s">
        <v>208</v>
      </c>
      <c r="C32" s="36" t="s">
        <v>216</v>
      </c>
      <c r="E32" s="21">
        <v>6</v>
      </c>
      <c r="G32" s="12"/>
      <c r="I32" s="12"/>
      <c r="K32" s="12"/>
      <c r="L32" s="8">
        <f>+VLOOKUP(A32,[2]Hoja2!D:E,2,FALSE)</f>
        <v>3</v>
      </c>
      <c r="M32" s="12">
        <f>+L32/E32</f>
        <v>0.5</v>
      </c>
      <c r="N32" s="8">
        <f>+VLOOKUP(A32,[3]Din_18!A:B,2,FALSE)</f>
        <v>6</v>
      </c>
      <c r="O32" s="12">
        <f>+N32/E32</f>
        <v>1</v>
      </c>
      <c r="P32" s="8">
        <v>0</v>
      </c>
      <c r="Q32" s="12">
        <f>+P32/E32</f>
        <v>0</v>
      </c>
      <c r="R32" s="12">
        <f>+(F32+H32+J32+L32+N32)/(E32*$R$1)</f>
        <v>0.25</v>
      </c>
    </row>
    <row r="33" spans="1:24" hidden="1">
      <c r="A33" s="19" t="s">
        <v>242</v>
      </c>
      <c r="B33" s="8" t="s">
        <v>208</v>
      </c>
      <c r="C33" s="20" t="s">
        <v>243</v>
      </c>
      <c r="E33" s="21">
        <v>6</v>
      </c>
      <c r="G33" s="12"/>
      <c r="I33" s="12"/>
      <c r="K33" s="12"/>
      <c r="L33" s="8">
        <f>+VLOOKUP(A33,[2]Hoja2!D:E,2,FALSE)</f>
        <v>4</v>
      </c>
      <c r="M33" s="12">
        <f>+L33/E33</f>
        <v>0.66666666666666663</v>
      </c>
      <c r="N33" s="8">
        <v>0</v>
      </c>
      <c r="O33" s="12">
        <f>+N33/E33</f>
        <v>0</v>
      </c>
      <c r="P33" s="8">
        <v>0</v>
      </c>
      <c r="Q33" s="12">
        <f>+P33/E33</f>
        <v>0</v>
      </c>
      <c r="R33" s="12">
        <f>+(F33+H33+J33+L33+N33)/(E33*$R$1)</f>
        <v>0.1111111111111111</v>
      </c>
    </row>
    <row r="34" spans="1:24" hidden="1">
      <c r="A34" s="19" t="s">
        <v>238</v>
      </c>
      <c r="B34" s="10" t="s">
        <v>208</v>
      </c>
      <c r="C34" s="7" t="s">
        <v>239</v>
      </c>
      <c r="D34" s="9" t="s">
        <v>238</v>
      </c>
      <c r="E34" s="21"/>
      <c r="F34" s="8">
        <v>0</v>
      </c>
      <c r="G34" s="12" t="e">
        <f>+F34/E34</f>
        <v>#DIV/0!</v>
      </c>
      <c r="H34" s="8">
        <v>3</v>
      </c>
      <c r="I34" s="12" t="e">
        <f>+H34/E34</f>
        <v>#DIV/0!</v>
      </c>
      <c r="J34" s="8">
        <f>+VLOOKUP(A34,'[1]DIN 15-7'!M:N,2,FALSE)</f>
        <v>3</v>
      </c>
      <c r="K34" s="12" t="e">
        <f>+J34/E34</f>
        <v>#DIV/0!</v>
      </c>
      <c r="L34" s="8">
        <v>0</v>
      </c>
      <c r="M34" s="12" t="e">
        <f>+L34/E34</f>
        <v>#DIV/0!</v>
      </c>
      <c r="O34" s="12"/>
      <c r="P34" s="8">
        <v>0</v>
      </c>
      <c r="Q34" s="12"/>
      <c r="R34" s="12"/>
    </row>
    <row r="35" spans="1:24" ht="21.75" hidden="1" customHeight="1">
      <c r="A35" s="19" t="s">
        <v>244</v>
      </c>
      <c r="B35" s="8" t="s">
        <v>208</v>
      </c>
      <c r="C35" s="20" t="s">
        <v>245</v>
      </c>
      <c r="D35" s="9" t="s">
        <v>244</v>
      </c>
      <c r="E35" s="21"/>
      <c r="F35" s="8">
        <v>6</v>
      </c>
      <c r="G35" s="12" t="e">
        <f>+F35/E35</f>
        <v>#DIV/0!</v>
      </c>
      <c r="H35" s="8">
        <v>1</v>
      </c>
      <c r="I35" s="12" t="e">
        <f>+H35/E35</f>
        <v>#DIV/0!</v>
      </c>
      <c r="J35" s="8">
        <f>+VLOOKUP(A35,'[1]DIN 15-7'!M:N,2,FALSE)</f>
        <v>1</v>
      </c>
      <c r="K35" s="12" t="e">
        <f>+J35/E35</f>
        <v>#DIV/0!</v>
      </c>
      <c r="L35" s="8">
        <v>0</v>
      </c>
      <c r="M35" s="12" t="e">
        <f>+L35/E35</f>
        <v>#DIV/0!</v>
      </c>
      <c r="O35" s="12"/>
      <c r="P35" s="8">
        <v>0</v>
      </c>
      <c r="Q35" s="12"/>
      <c r="R35" s="12"/>
    </row>
    <row r="36" spans="1:24">
      <c r="A36" s="13" t="s">
        <v>207</v>
      </c>
      <c r="B36" s="8" t="s">
        <v>208</v>
      </c>
      <c r="D36" s="14" t="s">
        <v>207</v>
      </c>
      <c r="E36" s="33">
        <f>SUM(E15:E35)</f>
        <v>175</v>
      </c>
      <c r="F36" s="8">
        <f>SUM(F15:F32)</f>
        <v>109</v>
      </c>
      <c r="G36" s="27">
        <f t="shared" ref="G36:G68" si="3">+F36/E36</f>
        <v>0.62285714285714289</v>
      </c>
      <c r="H36" s="8">
        <f>SUM(H15:H32)</f>
        <v>109</v>
      </c>
      <c r="I36" s="34">
        <f t="shared" ref="I36:I68" si="4">+H36/E36</f>
        <v>0.62285714285714289</v>
      </c>
      <c r="J36" s="8">
        <f>SUM(J15:J32)</f>
        <v>117</v>
      </c>
      <c r="K36" s="27">
        <f>+J36/$E$36</f>
        <v>0.66857142857142859</v>
      </c>
      <c r="L36" s="26">
        <f>SUM(L15:L35)</f>
        <v>132</v>
      </c>
      <c r="M36" s="27">
        <f>+L36/$E$36</f>
        <v>0.75428571428571434</v>
      </c>
      <c r="N36" s="14">
        <f>SUM(N15:N35)</f>
        <v>120</v>
      </c>
      <c r="O36" s="27">
        <f t="shared" si="1"/>
        <v>0.68571428571428572</v>
      </c>
      <c r="P36" s="72">
        <f>SUM(P15:P35)</f>
        <v>118</v>
      </c>
      <c r="Q36" s="12">
        <f t="shared" si="2"/>
        <v>0.67428571428571427</v>
      </c>
      <c r="R36" s="27">
        <f>+(F36+H36+J36+L36+N36+P36)/(E36*$R$1)</f>
        <v>0.67142857142857137</v>
      </c>
      <c r="S36" s="9">
        <v>2</v>
      </c>
      <c r="U36" s="28" t="str">
        <f>+B36</f>
        <v>SSCD</v>
      </c>
      <c r="V36" s="29">
        <f>+E36</f>
        <v>175</v>
      </c>
      <c r="W36" s="29">
        <f>+P36</f>
        <v>118</v>
      </c>
      <c r="X36" s="30">
        <f>+W36/V36</f>
        <v>0.67428571428571427</v>
      </c>
    </row>
    <row r="37" spans="1:24" hidden="1">
      <c r="A37" s="19" t="s">
        <v>139</v>
      </c>
      <c r="B37" s="8" t="s">
        <v>246</v>
      </c>
      <c r="C37" s="20" t="s">
        <v>247</v>
      </c>
      <c r="D37" s="9" t="s">
        <v>139</v>
      </c>
      <c r="E37" s="21">
        <v>15</v>
      </c>
      <c r="F37" s="8">
        <v>11</v>
      </c>
      <c r="G37" s="12">
        <f>+F37/E37</f>
        <v>0.73333333333333328</v>
      </c>
      <c r="H37" s="8">
        <v>15</v>
      </c>
      <c r="I37" s="12">
        <f>+H37/E37</f>
        <v>1</v>
      </c>
      <c r="J37" s="8">
        <f>+VLOOKUP(A37,'[1]DIN 15-7'!M:N,2,FALSE)</f>
        <v>14</v>
      </c>
      <c r="K37" s="12">
        <f>+J37/E37</f>
        <v>0.93333333333333335</v>
      </c>
      <c r="L37" s="8">
        <v>15</v>
      </c>
      <c r="M37" s="12">
        <f>+L37/E37</f>
        <v>1</v>
      </c>
      <c r="N37" s="8">
        <v>15</v>
      </c>
      <c r="O37" s="12">
        <f>+N37/E37</f>
        <v>1</v>
      </c>
      <c r="P37" s="8">
        <v>15</v>
      </c>
      <c r="Q37" s="12">
        <f>+P37/E37</f>
        <v>1</v>
      </c>
      <c r="R37" s="12">
        <f>+(F37+H37+J37+L37+N37)/(E37*$R$1)</f>
        <v>0.77777777777777779</v>
      </c>
    </row>
    <row r="38" spans="1:24" hidden="1">
      <c r="A38" s="7" t="s">
        <v>250</v>
      </c>
      <c r="B38" s="8" t="s">
        <v>246</v>
      </c>
      <c r="C38" s="20" t="s">
        <v>251</v>
      </c>
      <c r="D38" s="9" t="s">
        <v>250</v>
      </c>
      <c r="E38" s="21">
        <v>10</v>
      </c>
      <c r="F38" s="8">
        <v>0</v>
      </c>
      <c r="G38" s="12">
        <f>+F38/E38</f>
        <v>0</v>
      </c>
      <c r="H38" s="8">
        <v>6</v>
      </c>
      <c r="I38" s="12">
        <f>+H38/E38</f>
        <v>0.6</v>
      </c>
      <c r="J38" s="8">
        <f>+VLOOKUP(A38,'[1]DIN 15-7'!M:N,2,FALSE)</f>
        <v>9</v>
      </c>
      <c r="K38" s="12">
        <f>+J38/E38</f>
        <v>0.9</v>
      </c>
      <c r="L38" s="8">
        <f>+VLOOKUP(A38,[2]Hoja2!D:E,2,FALSE)</f>
        <v>10</v>
      </c>
      <c r="M38" s="12">
        <f>+L38/E38</f>
        <v>1</v>
      </c>
      <c r="N38" s="8">
        <f>+VLOOKUP(A38,[3]Din_18!A:B,2,FALSE)</f>
        <v>10</v>
      </c>
      <c r="O38" s="12">
        <f>+N38/E38</f>
        <v>1</v>
      </c>
      <c r="P38" s="8">
        <f>+VLOOKUP(A38,'[4]D Ciclo 6'!$A:$B,2,FALSE)</f>
        <v>10</v>
      </c>
      <c r="Q38" s="12">
        <f>+P38/E38</f>
        <v>1</v>
      </c>
      <c r="R38" s="12">
        <f>+(F38+H38+J38+L38+N38)/(E38*$R$1)</f>
        <v>0.58333333333333337</v>
      </c>
    </row>
    <row r="39" spans="1:24" hidden="1">
      <c r="A39" s="19" t="s">
        <v>252</v>
      </c>
      <c r="B39" s="8" t="s">
        <v>246</v>
      </c>
      <c r="C39" s="20" t="s">
        <v>253</v>
      </c>
      <c r="D39" s="9" t="s">
        <v>252</v>
      </c>
      <c r="E39" s="21">
        <v>6</v>
      </c>
      <c r="F39" s="8">
        <v>3</v>
      </c>
      <c r="G39" s="12">
        <f>+F39/E39</f>
        <v>0.5</v>
      </c>
      <c r="H39" s="8">
        <v>6</v>
      </c>
      <c r="I39" s="12">
        <f>+H39/E39</f>
        <v>1</v>
      </c>
      <c r="J39" s="8">
        <v>0</v>
      </c>
      <c r="K39" s="12">
        <f>+J39/E39</f>
        <v>0</v>
      </c>
      <c r="L39" s="8">
        <f>+VLOOKUP(A39,[2]Hoja2!D:E,2,FALSE)</f>
        <v>6</v>
      </c>
      <c r="M39" s="12">
        <f>+L39/E39</f>
        <v>1</v>
      </c>
      <c r="N39" s="8">
        <f>+VLOOKUP(A39,[3]Din_18!A:B,2,FALSE)</f>
        <v>6</v>
      </c>
      <c r="O39" s="12">
        <f>+N39/E39</f>
        <v>1</v>
      </c>
      <c r="P39" s="8">
        <f>+VLOOKUP(A39,'[4]D Ciclo 6'!$A:$B,2,FALSE)</f>
        <v>6</v>
      </c>
      <c r="Q39" s="12">
        <f>+P39/E39</f>
        <v>1</v>
      </c>
      <c r="R39" s="12">
        <f>+(F39+H39+J39+L39+N39)/(E39*$R$1)</f>
        <v>0.58333333333333337</v>
      </c>
    </row>
    <row r="40" spans="1:24" hidden="1">
      <c r="A40" s="19" t="s">
        <v>254</v>
      </c>
      <c r="B40" s="8" t="s">
        <v>246</v>
      </c>
      <c r="C40" s="20" t="s">
        <v>255</v>
      </c>
      <c r="D40" s="9" t="s">
        <v>254</v>
      </c>
      <c r="E40" s="21">
        <v>4</v>
      </c>
      <c r="F40" s="8">
        <v>4</v>
      </c>
      <c r="G40" s="12">
        <f>+F40/E40</f>
        <v>1</v>
      </c>
      <c r="H40" s="8">
        <v>4</v>
      </c>
      <c r="I40" s="12">
        <f>+H40/E40</f>
        <v>1</v>
      </c>
      <c r="J40" s="8">
        <f>+VLOOKUP(A40,'[1]DIN 15-7'!M:N,2,FALSE)</f>
        <v>4</v>
      </c>
      <c r="K40" s="12">
        <f>+J40/E40</f>
        <v>1</v>
      </c>
      <c r="L40" s="8">
        <f>+VLOOKUP(A40,[2]Hoja2!D:E,2,FALSE)</f>
        <v>4</v>
      </c>
      <c r="M40" s="12">
        <f>+L40/E40</f>
        <v>1</v>
      </c>
      <c r="N40" s="8">
        <f>+VLOOKUP(A40,[3]Din_18!A:B,2,FALSE)</f>
        <v>4</v>
      </c>
      <c r="O40" s="12">
        <f>+N40/E40</f>
        <v>1</v>
      </c>
      <c r="P40" s="8">
        <f>+VLOOKUP(A40,'[4]D Ciclo 6'!$A:$B,2,FALSE)</f>
        <v>4</v>
      </c>
      <c r="Q40" s="12">
        <f>+P40/E40</f>
        <v>1</v>
      </c>
      <c r="R40" s="12">
        <f>+(F40+H40+J40+L40+N40)/(E40*$R$1)</f>
        <v>0.83333333333333337</v>
      </c>
    </row>
    <row r="41" spans="1:24" hidden="1">
      <c r="A41" s="7" t="s">
        <v>278</v>
      </c>
      <c r="B41" s="8" t="s">
        <v>246</v>
      </c>
      <c r="C41" s="20" t="s">
        <v>279</v>
      </c>
      <c r="D41" s="9" t="s">
        <v>278</v>
      </c>
      <c r="E41" s="21">
        <v>4</v>
      </c>
      <c r="F41" s="8">
        <v>0</v>
      </c>
      <c r="G41" s="12">
        <f>+F41/E41</f>
        <v>0</v>
      </c>
      <c r="H41" s="8">
        <v>4</v>
      </c>
      <c r="I41" s="12">
        <f>+H41/E41</f>
        <v>1</v>
      </c>
      <c r="J41" s="8">
        <f>+VLOOKUP(A41,'[1]DIN 15-7'!M:N,2,FALSE)</f>
        <v>4</v>
      </c>
      <c r="K41" s="12">
        <f>+J41/E41</f>
        <v>1</v>
      </c>
      <c r="L41" s="8">
        <f>+VLOOKUP(A41,[2]Hoja2!D:E,2,FALSE)</f>
        <v>4</v>
      </c>
      <c r="M41" s="12">
        <f>+L41/E41</f>
        <v>1</v>
      </c>
      <c r="N41" s="8">
        <f>+VLOOKUP(A41,[3]Din_18!A:B,2,FALSE)</f>
        <v>2</v>
      </c>
      <c r="O41" s="12">
        <f>+N41/E41</f>
        <v>0.5</v>
      </c>
      <c r="P41" s="8">
        <f>+VLOOKUP(A41,'[4]D Ciclo 6'!$A:$B,2,FALSE)</f>
        <v>4</v>
      </c>
      <c r="Q41" s="12">
        <f>+P41/E41</f>
        <v>1</v>
      </c>
      <c r="R41" s="12">
        <f>+(F41+H41+J41+L41+N41)/(E41*$R$1)</f>
        <v>0.58333333333333337</v>
      </c>
    </row>
    <row r="42" spans="1:24" hidden="1">
      <c r="A42" s="19" t="s">
        <v>310</v>
      </c>
      <c r="B42" s="8" t="s">
        <v>246</v>
      </c>
      <c r="C42" s="20" t="s">
        <v>311</v>
      </c>
      <c r="D42" s="9" t="s">
        <v>310</v>
      </c>
      <c r="E42" s="21">
        <v>2</v>
      </c>
      <c r="F42" s="8">
        <v>2</v>
      </c>
      <c r="G42" s="12">
        <f>+F42/E42</f>
        <v>1</v>
      </c>
      <c r="H42" s="8">
        <v>0</v>
      </c>
      <c r="I42" s="12">
        <f>+H42/E42</f>
        <v>0</v>
      </c>
      <c r="J42" s="8">
        <v>0</v>
      </c>
      <c r="K42" s="12">
        <f>+J42/E42</f>
        <v>0</v>
      </c>
      <c r="L42" s="8">
        <v>0</v>
      </c>
      <c r="M42" s="12">
        <f>+L42/E42</f>
        <v>0</v>
      </c>
      <c r="N42" s="8">
        <v>0</v>
      </c>
      <c r="O42" s="12">
        <f>+N42/E42</f>
        <v>0</v>
      </c>
      <c r="P42" s="8">
        <v>2</v>
      </c>
      <c r="Q42" s="12">
        <f>+P42/E42</f>
        <v>1</v>
      </c>
      <c r="R42" s="12">
        <f>+(F42+H42+J42+L42+N42)/(E42*$R$1)</f>
        <v>0.16666666666666666</v>
      </c>
    </row>
    <row r="43" spans="1:24" hidden="1">
      <c r="A43" s="19" t="s">
        <v>263</v>
      </c>
      <c r="B43" s="8" t="s">
        <v>246</v>
      </c>
      <c r="C43" s="20" t="s">
        <v>264</v>
      </c>
      <c r="D43" s="9" t="s">
        <v>263</v>
      </c>
      <c r="E43" s="21">
        <v>1</v>
      </c>
      <c r="F43" s="8">
        <v>1</v>
      </c>
      <c r="G43" s="12">
        <f>+F43/E43</f>
        <v>1</v>
      </c>
      <c r="H43" s="8">
        <v>1</v>
      </c>
      <c r="I43" s="12">
        <f>+H43/E43</f>
        <v>1</v>
      </c>
      <c r="J43" s="8">
        <f>+VLOOKUP(A43,'[1]DIN 15-7'!M:N,2,FALSE)</f>
        <v>1</v>
      </c>
      <c r="K43" s="12">
        <f>+J43/E43</f>
        <v>1</v>
      </c>
      <c r="L43" s="8">
        <f>+VLOOKUP(A43,[2]Hoja2!D:E,2,FALSE)</f>
        <v>1</v>
      </c>
      <c r="M43" s="12">
        <f>+L43/E43</f>
        <v>1</v>
      </c>
      <c r="N43" s="8">
        <f>+VLOOKUP(A43,[3]Din_18!A:B,2,FALSE)</f>
        <v>1</v>
      </c>
      <c r="O43" s="12">
        <f>+N43/E43</f>
        <v>1</v>
      </c>
      <c r="P43" s="8">
        <f>+VLOOKUP(A43,'[4]D Ciclo 6'!$A:$B,2,FALSE)</f>
        <v>1</v>
      </c>
      <c r="Q43" s="12">
        <f>+P43/E43</f>
        <v>1</v>
      </c>
      <c r="R43" s="12">
        <f>+(F43+H43+J43+L43+N43)/(E43*$R$1)</f>
        <v>0.83333333333333337</v>
      </c>
    </row>
    <row r="44" spans="1:24" hidden="1">
      <c r="A44" s="19" t="s">
        <v>248</v>
      </c>
      <c r="B44" s="8" t="s">
        <v>246</v>
      </c>
      <c r="C44" s="20" t="s">
        <v>249</v>
      </c>
      <c r="D44" s="9" t="s">
        <v>248</v>
      </c>
      <c r="E44" s="21">
        <v>6</v>
      </c>
      <c r="F44" s="8">
        <v>4</v>
      </c>
      <c r="G44" s="12">
        <f>+F44/E44</f>
        <v>0.66666666666666663</v>
      </c>
      <c r="H44" s="8">
        <v>6</v>
      </c>
      <c r="I44" s="12">
        <f>+H44/E44</f>
        <v>1</v>
      </c>
      <c r="J44" s="8">
        <v>0</v>
      </c>
      <c r="K44" s="12">
        <f>+J44/E44</f>
        <v>0</v>
      </c>
      <c r="L44" s="8">
        <f>+VLOOKUP(A44,[2]Hoja2!D:E,2,FALSE)</f>
        <v>6</v>
      </c>
      <c r="M44" s="12">
        <f>+L44/E44</f>
        <v>1</v>
      </c>
      <c r="N44" s="8">
        <f>+VLOOKUP(A44,[3]Din_18!A:B,2,FALSE)</f>
        <v>6</v>
      </c>
      <c r="O44" s="12">
        <f>+N44/E44</f>
        <v>1</v>
      </c>
      <c r="P44" s="8">
        <f>+VLOOKUP(A44,'[4]D Ciclo 6'!$A:$B,2,FALSE)</f>
        <v>5</v>
      </c>
      <c r="Q44" s="12">
        <f>+P44/E44</f>
        <v>0.83333333333333337</v>
      </c>
      <c r="R44" s="12">
        <f>+(F44+H44+J44+L44+N44)/(E44*$R$1)</f>
        <v>0.61111111111111116</v>
      </c>
    </row>
    <row r="45" spans="1:24" hidden="1">
      <c r="A45" s="19" t="s">
        <v>267</v>
      </c>
      <c r="B45" s="8" t="s">
        <v>246</v>
      </c>
      <c r="C45" s="20" t="s">
        <v>268</v>
      </c>
      <c r="D45" s="9" t="s">
        <v>269</v>
      </c>
      <c r="E45" s="21">
        <v>12</v>
      </c>
      <c r="F45" s="8">
        <v>6</v>
      </c>
      <c r="G45" s="12">
        <f>+F45/E45</f>
        <v>0.5</v>
      </c>
      <c r="H45" s="8">
        <v>12</v>
      </c>
      <c r="I45" s="12">
        <f>+H45/E45</f>
        <v>1</v>
      </c>
      <c r="J45" s="8">
        <f>+VLOOKUP(A45,'[1]DIN 15-7'!M:N,2,FALSE)</f>
        <v>11</v>
      </c>
      <c r="K45" s="12">
        <f>+J45/E45</f>
        <v>0.91666666666666663</v>
      </c>
      <c r="L45" s="8">
        <v>12</v>
      </c>
      <c r="M45" s="12">
        <f>+L45/E45</f>
        <v>1</v>
      </c>
      <c r="N45" s="8">
        <v>12</v>
      </c>
      <c r="O45" s="12">
        <f>+N45/E45</f>
        <v>1</v>
      </c>
      <c r="P45" s="8">
        <f>+VLOOKUP(A45,'[4]D Ciclo 6'!$A:$B,2,FALSE)</f>
        <v>9</v>
      </c>
      <c r="Q45" s="12">
        <f>+P45/E45</f>
        <v>0.75</v>
      </c>
      <c r="R45" s="12">
        <f>+(F45+H45+J45+L45+N45)/(E45*$R$1)</f>
        <v>0.73611111111111116</v>
      </c>
    </row>
    <row r="46" spans="1:24" hidden="1">
      <c r="A46" s="19" t="s">
        <v>261</v>
      </c>
      <c r="B46" s="8" t="s">
        <v>246</v>
      </c>
      <c r="C46" s="20" t="s">
        <v>262</v>
      </c>
      <c r="D46" s="19" t="s">
        <v>261</v>
      </c>
      <c r="E46" s="21">
        <v>2</v>
      </c>
      <c r="F46" s="8">
        <v>1</v>
      </c>
      <c r="G46" s="12">
        <f>+F46/E46</f>
        <v>0.5</v>
      </c>
      <c r="H46" s="8">
        <v>1</v>
      </c>
      <c r="I46" s="12">
        <f>+H46/E46</f>
        <v>0.5</v>
      </c>
      <c r="J46" s="8">
        <v>0</v>
      </c>
      <c r="K46" s="12">
        <f>+J46/E46</f>
        <v>0</v>
      </c>
      <c r="L46" s="8">
        <f>+VLOOKUP(A46,[2]Hoja2!D:E,2,FALSE)</f>
        <v>2</v>
      </c>
      <c r="M46" s="12">
        <f>+L46/E46</f>
        <v>1</v>
      </c>
      <c r="N46" s="8">
        <f>+VLOOKUP(A46,[3]Din_18!A:B,2,FALSE)</f>
        <v>2</v>
      </c>
      <c r="O46" s="12">
        <f>+N46/E46</f>
        <v>1</v>
      </c>
      <c r="P46" s="8">
        <f>+VLOOKUP(A46,'[4]D Ciclo 6'!$A:$B,2,FALSE)</f>
        <v>1</v>
      </c>
      <c r="Q46" s="12">
        <f>+P46/E46</f>
        <v>0.5</v>
      </c>
      <c r="R46" s="12">
        <f>+(F46+H46+J46+L46+N46)/(E46*$R$1)</f>
        <v>0.5</v>
      </c>
    </row>
    <row r="47" spans="1:24" hidden="1">
      <c r="A47" s="19" t="s">
        <v>274</v>
      </c>
      <c r="B47" s="8" t="s">
        <v>246</v>
      </c>
      <c r="C47" s="20" t="s">
        <v>275</v>
      </c>
      <c r="D47" s="9" t="s">
        <v>274</v>
      </c>
      <c r="E47" s="21">
        <v>4</v>
      </c>
      <c r="F47" s="8">
        <v>2</v>
      </c>
      <c r="G47" s="12">
        <f>+F47/E47</f>
        <v>0.5</v>
      </c>
      <c r="H47" s="8">
        <v>4</v>
      </c>
      <c r="I47" s="12">
        <f>+H47/E47</f>
        <v>1</v>
      </c>
      <c r="J47" s="8">
        <f>+VLOOKUP(A47,'[1]DIN 15-7'!M:N,2,FALSE)</f>
        <v>2</v>
      </c>
      <c r="K47" s="12">
        <f>+J47/E47</f>
        <v>0.5</v>
      </c>
      <c r="L47" s="8">
        <f>+VLOOKUP(A47,[2]Hoja2!D:E,2,FALSE)</f>
        <v>3</v>
      </c>
      <c r="M47" s="12">
        <f>+L47/E47</f>
        <v>0.75</v>
      </c>
      <c r="N47" s="8">
        <f>+VLOOKUP(A47,[3]Din_18!A:B,2,FALSE)</f>
        <v>3</v>
      </c>
      <c r="O47" s="12">
        <f>+N47/E47</f>
        <v>0.75</v>
      </c>
      <c r="P47" s="8">
        <f>+VLOOKUP(A47,'[4]D Ciclo 6'!$A:$B,2,FALSE)</f>
        <v>1</v>
      </c>
      <c r="Q47" s="12">
        <f>+P47/E47</f>
        <v>0.25</v>
      </c>
      <c r="R47" s="12">
        <f>+(F47+H47+J47+L47+N47)/(E47*$R$1)</f>
        <v>0.58333333333333337</v>
      </c>
    </row>
    <row r="48" spans="1:24" hidden="1">
      <c r="A48" s="19" t="s">
        <v>282</v>
      </c>
      <c r="B48" s="8" t="s">
        <v>246</v>
      </c>
      <c r="C48" s="20" t="s">
        <v>283</v>
      </c>
      <c r="D48" s="9" t="s">
        <v>282</v>
      </c>
      <c r="E48" s="21">
        <v>4</v>
      </c>
      <c r="F48" s="8">
        <v>1</v>
      </c>
      <c r="G48" s="12">
        <f>+F48/E48</f>
        <v>0.25</v>
      </c>
      <c r="H48" s="8">
        <v>4</v>
      </c>
      <c r="I48" s="12">
        <f>+H48/E48</f>
        <v>1</v>
      </c>
      <c r="J48" s="8">
        <v>0</v>
      </c>
      <c r="K48" s="12">
        <f>+J48/E48</f>
        <v>0</v>
      </c>
      <c r="L48" s="8">
        <f>+VLOOKUP(A48,[2]Hoja2!D:E,2,FALSE)</f>
        <v>3</v>
      </c>
      <c r="M48" s="12">
        <f>+L48/E48</f>
        <v>0.75</v>
      </c>
      <c r="N48" s="8">
        <v>0</v>
      </c>
      <c r="O48" s="12">
        <f>+N48/E48</f>
        <v>0</v>
      </c>
      <c r="P48" s="8">
        <f>+VLOOKUP(A48,'[4]D Ciclo 6'!$A:$B,2,FALSE)</f>
        <v>1</v>
      </c>
      <c r="Q48" s="12">
        <f>+P48/E48</f>
        <v>0.25</v>
      </c>
      <c r="R48" s="12">
        <f>+(F48+H48+J48+L48+N48)/(E48*$R$1)</f>
        <v>0.33333333333333331</v>
      </c>
    </row>
    <row r="49" spans="1:18" hidden="1">
      <c r="A49" s="7" t="s">
        <v>272</v>
      </c>
      <c r="B49" s="8" t="s">
        <v>246</v>
      </c>
      <c r="C49" s="20" t="s">
        <v>273</v>
      </c>
      <c r="D49" s="9" t="s">
        <v>272</v>
      </c>
      <c r="E49" s="21">
        <v>10</v>
      </c>
      <c r="F49" s="8">
        <v>0</v>
      </c>
      <c r="G49" s="12">
        <f>+F49/E49</f>
        <v>0</v>
      </c>
      <c r="H49" s="8">
        <v>2</v>
      </c>
      <c r="I49" s="12">
        <f>+H49/E49</f>
        <v>0.2</v>
      </c>
      <c r="J49" s="8">
        <f>+VLOOKUP(A49,'[1]DIN 15-7'!M:N,2,FALSE)</f>
        <v>8</v>
      </c>
      <c r="K49" s="12">
        <f>+J49/E49</f>
        <v>0.8</v>
      </c>
      <c r="L49" s="8">
        <f>+VLOOKUP(A49,[2]Hoja2!D:E,2,FALSE)</f>
        <v>6</v>
      </c>
      <c r="M49" s="12">
        <f>+L49/E49</f>
        <v>0.6</v>
      </c>
      <c r="N49" s="8">
        <f>+VLOOKUP(A49,[3]Din_18!A:B,2,FALSE)</f>
        <v>8</v>
      </c>
      <c r="O49" s="12">
        <f>+N49/E49</f>
        <v>0.8</v>
      </c>
      <c r="P49" s="8">
        <f>+VLOOKUP(A49,'[4]D Ciclo 6'!$A:$B,2,FALSE)</f>
        <v>2</v>
      </c>
      <c r="Q49" s="12">
        <f>+P49/E49</f>
        <v>0.2</v>
      </c>
      <c r="R49" s="12">
        <f>+(F49+H49+J49+L49+N49)/(E49*$R$1)</f>
        <v>0.4</v>
      </c>
    </row>
    <row r="50" spans="1:18" hidden="1">
      <c r="A50" s="7" t="s">
        <v>276</v>
      </c>
      <c r="B50" s="8" t="s">
        <v>246</v>
      </c>
      <c r="C50" s="20" t="s">
        <v>277</v>
      </c>
      <c r="D50" s="9" t="s">
        <v>276</v>
      </c>
      <c r="E50" s="21">
        <v>6</v>
      </c>
      <c r="F50" s="8">
        <v>3</v>
      </c>
      <c r="G50" s="12">
        <f>+F50/E50</f>
        <v>0.5</v>
      </c>
      <c r="H50" s="8">
        <v>4</v>
      </c>
      <c r="I50" s="12">
        <f>+H50/E50</f>
        <v>0.66666666666666663</v>
      </c>
      <c r="J50" s="8">
        <f>+VLOOKUP(A50,'[1]DIN 15-7'!M:N,2,FALSE)</f>
        <v>4</v>
      </c>
      <c r="K50" s="12">
        <f>+J50/E50</f>
        <v>0.66666666666666663</v>
      </c>
      <c r="L50" s="8">
        <f>+VLOOKUP(A50,[2]Hoja2!D:E,2,FALSE)</f>
        <v>3</v>
      </c>
      <c r="M50" s="12">
        <f>+L50/E50</f>
        <v>0.5</v>
      </c>
      <c r="N50" s="8">
        <f>+VLOOKUP(A50,[3]Din_18!A:B,2,FALSE)</f>
        <v>4</v>
      </c>
      <c r="O50" s="12">
        <f>+N50/E50</f>
        <v>0.66666666666666663</v>
      </c>
      <c r="P50" s="8">
        <f>+VLOOKUP(A50,'[4]D Ciclo 6'!$A:$B,2,FALSE)</f>
        <v>1</v>
      </c>
      <c r="Q50" s="12">
        <f>+P50/E50</f>
        <v>0.16666666666666666</v>
      </c>
      <c r="R50" s="12">
        <f>+(F50+H50+J50+L50+N50)/(E50*$R$1)</f>
        <v>0.5</v>
      </c>
    </row>
    <row r="51" spans="1:18" hidden="1">
      <c r="A51" s="19" t="s">
        <v>286</v>
      </c>
      <c r="B51" s="8" t="s">
        <v>246</v>
      </c>
      <c r="C51" s="20" t="s">
        <v>287</v>
      </c>
      <c r="D51" s="9" t="s">
        <v>286</v>
      </c>
      <c r="E51" s="21">
        <v>10</v>
      </c>
      <c r="F51" s="8">
        <v>4</v>
      </c>
      <c r="G51" s="12">
        <f>+F51/E51</f>
        <v>0.4</v>
      </c>
      <c r="H51" s="8">
        <v>4</v>
      </c>
      <c r="I51" s="12">
        <f>+H51/E51</f>
        <v>0.4</v>
      </c>
      <c r="J51" s="8">
        <f>+VLOOKUP(A51,'[1]DIN 15-7'!M:N,2,FALSE)</f>
        <v>5</v>
      </c>
      <c r="K51" s="12">
        <f>+J51/E51</f>
        <v>0.5</v>
      </c>
      <c r="L51" s="8">
        <f>+VLOOKUP(A51,[2]Hoja2!D:E,2,FALSE)</f>
        <v>1</v>
      </c>
      <c r="M51" s="12">
        <f>+L51/E51</f>
        <v>0.1</v>
      </c>
      <c r="N51" s="8">
        <v>0</v>
      </c>
      <c r="O51" s="12">
        <f>+N51/E51</f>
        <v>0</v>
      </c>
      <c r="P51" s="8">
        <v>0</v>
      </c>
      <c r="Q51" s="12">
        <f>+P51/E51</f>
        <v>0</v>
      </c>
      <c r="R51" s="12">
        <f>+(F51+H51+J51+L51+N51)/(E51*$R$1)</f>
        <v>0.23333333333333334</v>
      </c>
    </row>
    <row r="52" spans="1:18" hidden="1">
      <c r="B52" s="8" t="s">
        <v>246</v>
      </c>
      <c r="C52" s="20" t="s">
        <v>288</v>
      </c>
      <c r="E52" s="21">
        <v>9</v>
      </c>
      <c r="F52" s="8">
        <v>0</v>
      </c>
      <c r="G52" s="12">
        <f>+F52/E52</f>
        <v>0</v>
      </c>
      <c r="H52" s="8">
        <v>0</v>
      </c>
      <c r="I52" s="12">
        <f>+H52/E52</f>
        <v>0</v>
      </c>
      <c r="J52" s="8">
        <v>0</v>
      </c>
      <c r="K52" s="12">
        <f>+J52/E52</f>
        <v>0</v>
      </c>
      <c r="L52" s="8">
        <v>0</v>
      </c>
      <c r="M52" s="12">
        <f>+L52/E52</f>
        <v>0</v>
      </c>
      <c r="N52" s="8">
        <v>0</v>
      </c>
      <c r="O52" s="12">
        <f>+N52/E52</f>
        <v>0</v>
      </c>
      <c r="P52" s="8">
        <v>0</v>
      </c>
      <c r="Q52" s="12">
        <f>+P52/E52</f>
        <v>0</v>
      </c>
      <c r="R52" s="12">
        <f>+(F52+H52+J52+L52+N52)/(E52*$R$1)</f>
        <v>0</v>
      </c>
    </row>
    <row r="53" spans="1:18" hidden="1">
      <c r="A53" s="19" t="s">
        <v>270</v>
      </c>
      <c r="B53" s="8" t="s">
        <v>246</v>
      </c>
      <c r="C53" s="20" t="s">
        <v>271</v>
      </c>
      <c r="D53" s="9" t="s">
        <v>270</v>
      </c>
      <c r="E53" s="21">
        <v>8</v>
      </c>
      <c r="F53" s="8">
        <v>5</v>
      </c>
      <c r="G53" s="12">
        <f>+F53/E53</f>
        <v>0.625</v>
      </c>
      <c r="H53" s="8">
        <v>7</v>
      </c>
      <c r="I53" s="12">
        <f>+H53/E53</f>
        <v>0.875</v>
      </c>
      <c r="J53" s="8">
        <f>+VLOOKUP(A53,'[1]DIN 15-7'!M:N,2,FALSE)</f>
        <v>7</v>
      </c>
      <c r="K53" s="12">
        <f>+J53/E53</f>
        <v>0.875</v>
      </c>
      <c r="L53" s="8">
        <v>8</v>
      </c>
      <c r="M53" s="12">
        <f>+L53/E53</f>
        <v>1</v>
      </c>
      <c r="N53" s="8">
        <v>8</v>
      </c>
      <c r="O53" s="12">
        <f>+N53/E53</f>
        <v>1</v>
      </c>
      <c r="P53" s="8">
        <v>0</v>
      </c>
      <c r="Q53" s="12">
        <f>+P53/E53</f>
        <v>0</v>
      </c>
      <c r="R53" s="12">
        <f>+(F53+H53+J53+L53+N53)/(E53*$R$1)</f>
        <v>0.72916666666666663</v>
      </c>
    </row>
    <row r="54" spans="1:18" hidden="1">
      <c r="A54" s="19" t="s">
        <v>289</v>
      </c>
      <c r="B54" s="8" t="s">
        <v>246</v>
      </c>
      <c r="C54" s="20" t="s">
        <v>290</v>
      </c>
      <c r="D54" s="9" t="s">
        <v>289</v>
      </c>
      <c r="E54" s="21">
        <v>7</v>
      </c>
      <c r="F54" s="8">
        <v>1</v>
      </c>
      <c r="G54" s="12">
        <f>+F54/E54</f>
        <v>0.14285714285714285</v>
      </c>
      <c r="H54" s="8">
        <v>1</v>
      </c>
      <c r="I54" s="12">
        <f>+H54/E54</f>
        <v>0.14285714285714285</v>
      </c>
      <c r="J54" s="8">
        <f>+VLOOKUP(A54,'[1]DIN 15-7'!M:N,2,FALSE)</f>
        <v>2</v>
      </c>
      <c r="K54" s="12">
        <f>+J54/E54</f>
        <v>0.2857142857142857</v>
      </c>
      <c r="L54" s="8">
        <v>0</v>
      </c>
      <c r="M54" s="12">
        <f>+L54/E54</f>
        <v>0</v>
      </c>
      <c r="N54" s="8">
        <v>0</v>
      </c>
      <c r="O54" s="12">
        <f>+N54/E54</f>
        <v>0</v>
      </c>
      <c r="P54" s="8">
        <v>0</v>
      </c>
      <c r="Q54" s="12">
        <f>+P54/E54</f>
        <v>0</v>
      </c>
      <c r="R54" s="12">
        <f>+(F54+H54+J54+L54+N54)/(E54*$R$1)</f>
        <v>9.5238095238095233E-2</v>
      </c>
    </row>
    <row r="55" spans="1:18" hidden="1">
      <c r="A55" s="19" t="s">
        <v>265</v>
      </c>
      <c r="B55" s="8" t="s">
        <v>246</v>
      </c>
      <c r="C55" s="20" t="s">
        <v>266</v>
      </c>
      <c r="D55" s="9" t="s">
        <v>265</v>
      </c>
      <c r="E55" s="21">
        <v>6</v>
      </c>
      <c r="F55" s="8">
        <v>0</v>
      </c>
      <c r="G55" s="12">
        <f>+F55/E55</f>
        <v>0</v>
      </c>
      <c r="H55" s="8">
        <v>6</v>
      </c>
      <c r="I55" s="12">
        <f>+H55/E55</f>
        <v>1</v>
      </c>
      <c r="J55" s="8">
        <v>0</v>
      </c>
      <c r="K55" s="12">
        <f>+J55/E55</f>
        <v>0</v>
      </c>
      <c r="L55" s="8">
        <f>+VLOOKUP(A55,[2]Hoja2!D:E,2,FALSE)</f>
        <v>5</v>
      </c>
      <c r="M55" s="12">
        <f>+L55/E55</f>
        <v>0.83333333333333337</v>
      </c>
      <c r="N55" s="8">
        <f>+VLOOKUP(A55,[3]Din_18!A:B,2,FALSE)</f>
        <v>6</v>
      </c>
      <c r="O55" s="12">
        <f>+N55/E55</f>
        <v>1</v>
      </c>
      <c r="P55" s="8">
        <v>0</v>
      </c>
      <c r="Q55" s="12">
        <f>+P55/E55</f>
        <v>0</v>
      </c>
      <c r="R55" s="12">
        <f>+(F55+H55+J55+L55+N55)/(E55*$R$1)</f>
        <v>0.47222222222222221</v>
      </c>
    </row>
    <row r="56" spans="1:18" hidden="1">
      <c r="A56" s="7" t="s">
        <v>280</v>
      </c>
      <c r="B56" s="8" t="s">
        <v>246</v>
      </c>
      <c r="C56" s="20" t="s">
        <v>281</v>
      </c>
      <c r="D56" s="9" t="s">
        <v>280</v>
      </c>
      <c r="E56" s="21">
        <v>6</v>
      </c>
      <c r="F56" s="8">
        <v>0</v>
      </c>
      <c r="G56" s="12">
        <f>+F56/E56</f>
        <v>0</v>
      </c>
      <c r="H56" s="8">
        <v>0</v>
      </c>
      <c r="I56" s="12">
        <f>+H56/E56</f>
        <v>0</v>
      </c>
      <c r="J56" s="8">
        <v>0</v>
      </c>
      <c r="K56" s="12">
        <f>+J56/E56</f>
        <v>0</v>
      </c>
      <c r="L56" s="8">
        <f>+VLOOKUP(A56,[2]Hoja2!D:E,2,FALSE)</f>
        <v>6</v>
      </c>
      <c r="M56" s="12">
        <f>+L56/E56</f>
        <v>1</v>
      </c>
      <c r="N56" s="8">
        <v>0</v>
      </c>
      <c r="O56" s="12">
        <f>+N56/E56</f>
        <v>0</v>
      </c>
      <c r="P56" s="8">
        <v>0</v>
      </c>
      <c r="Q56" s="12">
        <f>+P56/E56</f>
        <v>0</v>
      </c>
      <c r="R56" s="12">
        <f>+(F56+H56+J56+L56+N56)/(E56*$R$1)</f>
        <v>0.16666666666666666</v>
      </c>
    </row>
    <row r="57" spans="1:18" hidden="1">
      <c r="A57" s="19" t="s">
        <v>284</v>
      </c>
      <c r="B57" s="8" t="s">
        <v>246</v>
      </c>
      <c r="C57" s="20" t="s">
        <v>285</v>
      </c>
      <c r="D57" s="9" t="s">
        <v>284</v>
      </c>
      <c r="E57" s="21">
        <v>6</v>
      </c>
      <c r="F57" s="8">
        <v>2</v>
      </c>
      <c r="G57" s="12">
        <f>+F57/E57</f>
        <v>0.33333333333333331</v>
      </c>
      <c r="H57" s="8">
        <v>6</v>
      </c>
      <c r="I57" s="12">
        <f>+H57/E57</f>
        <v>1</v>
      </c>
      <c r="J57" s="8">
        <f>+VLOOKUP(A57,'[1]DIN 15-7'!M:N,2,FALSE)</f>
        <v>3</v>
      </c>
      <c r="K57" s="12">
        <f>+J57/E57</f>
        <v>0.5</v>
      </c>
      <c r="L57" s="8">
        <f>+VLOOKUP(A57,[2]Hoja2!D:E,2,FALSE)</f>
        <v>3</v>
      </c>
      <c r="M57" s="12">
        <f>+L57/E57</f>
        <v>0.5</v>
      </c>
      <c r="N57" s="8">
        <v>0</v>
      </c>
      <c r="O57" s="12">
        <f>+N57/E57</f>
        <v>0</v>
      </c>
      <c r="P57" s="8">
        <v>0</v>
      </c>
      <c r="Q57" s="12">
        <f>+P57/E57</f>
        <v>0</v>
      </c>
      <c r="R57" s="12">
        <f>+(F57+H57+J57+L57+N57)/(E57*$R$1)</f>
        <v>0.3888888888888889</v>
      </c>
    </row>
    <row r="58" spans="1:18" hidden="1">
      <c r="A58" s="23" t="s">
        <v>291</v>
      </c>
      <c r="B58" s="8" t="s">
        <v>246</v>
      </c>
      <c r="C58" s="20" t="s">
        <v>292</v>
      </c>
      <c r="D58" s="9" t="s">
        <v>293</v>
      </c>
      <c r="E58" s="21">
        <v>5</v>
      </c>
      <c r="F58" s="8">
        <v>0</v>
      </c>
      <c r="G58" s="12">
        <f>+F58/E58</f>
        <v>0</v>
      </c>
      <c r="H58" s="8">
        <v>5</v>
      </c>
      <c r="I58" s="12">
        <f>+H58/E58</f>
        <v>1</v>
      </c>
      <c r="J58" s="8">
        <f>+VLOOKUP(A58,'[1]DIN 15-7'!M:N,2,FALSE)</f>
        <v>2</v>
      </c>
      <c r="K58" s="12">
        <f>+J58/E58</f>
        <v>0.4</v>
      </c>
      <c r="L58" s="8">
        <v>0</v>
      </c>
      <c r="M58" s="12">
        <f>+L58/E58</f>
        <v>0</v>
      </c>
      <c r="N58" s="8">
        <v>0</v>
      </c>
      <c r="O58" s="12">
        <f>+N58/E58</f>
        <v>0</v>
      </c>
      <c r="P58" s="8">
        <v>0</v>
      </c>
      <c r="Q58" s="12">
        <f>+P58/E58</f>
        <v>0</v>
      </c>
      <c r="R58" s="12">
        <f>+(F58+H58+J58+L58+N58)/(E58*$R$1)</f>
        <v>0.23333333333333334</v>
      </c>
    </row>
    <row r="59" spans="1:18" hidden="1">
      <c r="A59" s="7" t="s">
        <v>294</v>
      </c>
      <c r="B59" s="8" t="s">
        <v>246</v>
      </c>
      <c r="C59" s="20" t="s">
        <v>295</v>
      </c>
      <c r="D59" s="9" t="s">
        <v>294</v>
      </c>
      <c r="E59" s="21">
        <v>4</v>
      </c>
      <c r="F59" s="8">
        <v>0</v>
      </c>
      <c r="G59" s="12">
        <f>+F59/E59</f>
        <v>0</v>
      </c>
      <c r="H59" s="8">
        <v>4</v>
      </c>
      <c r="I59" s="12">
        <f>+H59/E59</f>
        <v>1</v>
      </c>
      <c r="J59" s="8">
        <v>0</v>
      </c>
      <c r="K59" s="12">
        <f>+J59/E59</f>
        <v>0</v>
      </c>
      <c r="L59" s="8">
        <v>0</v>
      </c>
      <c r="M59" s="12">
        <f>+L59/E59</f>
        <v>0</v>
      </c>
      <c r="N59" s="8">
        <v>0</v>
      </c>
      <c r="O59" s="12">
        <f>+N59/E59</f>
        <v>0</v>
      </c>
      <c r="P59" s="8">
        <v>0</v>
      </c>
      <c r="Q59" s="12">
        <f>+P59/E59</f>
        <v>0</v>
      </c>
      <c r="R59" s="12">
        <f>+(F59+H59+J59+L59+N59)/(E59*$R$1)</f>
        <v>0.16666666666666666</v>
      </c>
    </row>
    <row r="60" spans="1:18" hidden="1">
      <c r="A60" s="19" t="s">
        <v>256</v>
      </c>
      <c r="B60" s="8" t="s">
        <v>246</v>
      </c>
      <c r="C60" s="20" t="s">
        <v>257</v>
      </c>
      <c r="D60" s="9" t="s">
        <v>256</v>
      </c>
      <c r="E60" s="21">
        <v>3</v>
      </c>
      <c r="F60" s="8">
        <v>3</v>
      </c>
      <c r="G60" s="12">
        <f>+F60/E60</f>
        <v>1</v>
      </c>
      <c r="H60" s="8">
        <v>3</v>
      </c>
      <c r="I60" s="12">
        <f>+H60/E60</f>
        <v>1</v>
      </c>
      <c r="J60" s="8">
        <v>0</v>
      </c>
      <c r="K60" s="12">
        <f>+J60/E60</f>
        <v>0</v>
      </c>
      <c r="L60" s="8">
        <f>+VLOOKUP(A60,[2]Hoja2!D:E,2,FALSE)</f>
        <v>3</v>
      </c>
      <c r="M60" s="12">
        <f>+L60/E60</f>
        <v>1</v>
      </c>
      <c r="N60" s="8">
        <f>+VLOOKUP(A60,[3]Din_18!A:B,2,FALSE)</f>
        <v>3</v>
      </c>
      <c r="O60" s="12">
        <f>+N60/E60</f>
        <v>1</v>
      </c>
      <c r="P60" s="8">
        <v>0</v>
      </c>
      <c r="Q60" s="12">
        <f>+P60/E60</f>
        <v>0</v>
      </c>
      <c r="R60" s="12">
        <f>+(F60+H60+J60+L60+N60)/(E60*$R$1)</f>
        <v>0.66666666666666663</v>
      </c>
    </row>
    <row r="61" spans="1:18" hidden="1">
      <c r="A61" s="19" t="s">
        <v>296</v>
      </c>
      <c r="B61" s="8" t="s">
        <v>246</v>
      </c>
      <c r="C61" s="20" t="s">
        <v>297</v>
      </c>
      <c r="D61" s="9" t="s">
        <v>298</v>
      </c>
      <c r="E61" s="21">
        <v>3</v>
      </c>
      <c r="F61" s="8">
        <v>0</v>
      </c>
      <c r="G61" s="12">
        <f>+F61/E61</f>
        <v>0</v>
      </c>
      <c r="H61" s="8">
        <v>3</v>
      </c>
      <c r="I61" s="12">
        <f>+H61/E61</f>
        <v>1</v>
      </c>
      <c r="J61" s="8">
        <f>+VLOOKUP(A61,'[1]DIN 15-7'!M:N,2,FALSE)</f>
        <v>3</v>
      </c>
      <c r="K61" s="12">
        <f>+J61/E61</f>
        <v>1</v>
      </c>
      <c r="L61" s="8">
        <v>0</v>
      </c>
      <c r="M61" s="12">
        <f>+L61/E61</f>
        <v>0</v>
      </c>
      <c r="N61" s="8">
        <v>0</v>
      </c>
      <c r="O61" s="12">
        <f>+N61/E61</f>
        <v>0</v>
      </c>
      <c r="P61" s="8">
        <v>0</v>
      </c>
      <c r="Q61" s="12">
        <f>+P61/E61</f>
        <v>0</v>
      </c>
      <c r="R61" s="12">
        <f>+(F61+H61+J61+L61+N61)/(E61*$R$1)</f>
        <v>0.33333333333333331</v>
      </c>
    </row>
    <row r="62" spans="1:18" hidden="1">
      <c r="A62" s="23" t="s">
        <v>299</v>
      </c>
      <c r="B62" s="8" t="s">
        <v>246</v>
      </c>
      <c r="C62" s="20" t="s">
        <v>300</v>
      </c>
      <c r="D62" s="9" t="s">
        <v>301</v>
      </c>
      <c r="E62" s="21">
        <v>3</v>
      </c>
      <c r="F62" s="8">
        <v>2</v>
      </c>
      <c r="G62" s="12">
        <f>+F62/E62</f>
        <v>0.66666666666666663</v>
      </c>
      <c r="H62" s="8">
        <v>3</v>
      </c>
      <c r="I62" s="12">
        <f>+H62/E62</f>
        <v>1</v>
      </c>
      <c r="J62" s="8">
        <f>+VLOOKUP(A62,'[1]DIN 15-7'!M:N,2,FALSE)</f>
        <v>2</v>
      </c>
      <c r="K62" s="12">
        <f>+J62/E62</f>
        <v>0.66666666666666663</v>
      </c>
      <c r="L62" s="8">
        <v>0</v>
      </c>
      <c r="M62" s="12">
        <f>+L62/E62</f>
        <v>0</v>
      </c>
      <c r="N62" s="8">
        <v>0</v>
      </c>
      <c r="O62" s="12">
        <f>+N62/E62</f>
        <v>0</v>
      </c>
      <c r="P62" s="8">
        <v>0</v>
      </c>
      <c r="Q62" s="12">
        <f>+P62/E62</f>
        <v>0</v>
      </c>
      <c r="R62" s="12">
        <f>+(F62+H62+J62+L62+N62)/(E62*$R$1)</f>
        <v>0.3888888888888889</v>
      </c>
    </row>
    <row r="63" spans="1:18" hidden="1">
      <c r="A63" s="31" t="s">
        <v>258</v>
      </c>
      <c r="B63" s="8" t="s">
        <v>246</v>
      </c>
      <c r="C63" s="20" t="s">
        <v>259</v>
      </c>
      <c r="D63" s="7" t="s">
        <v>260</v>
      </c>
      <c r="E63" s="21">
        <v>2</v>
      </c>
      <c r="F63" s="8">
        <v>0</v>
      </c>
      <c r="G63" s="12">
        <f>+F63/E63</f>
        <v>0</v>
      </c>
      <c r="H63" s="8">
        <v>4</v>
      </c>
      <c r="I63" s="12">
        <f>+H63/E63</f>
        <v>2</v>
      </c>
      <c r="J63" s="8">
        <v>0</v>
      </c>
      <c r="K63" s="12">
        <f>+J63/E63</f>
        <v>0</v>
      </c>
      <c r="L63" s="8">
        <f>+VLOOKUP(A63,[2]Hoja2!D:E,2,FALSE)</f>
        <v>2</v>
      </c>
      <c r="M63" s="12">
        <f>+L63/E63</f>
        <v>1</v>
      </c>
      <c r="N63" s="8">
        <f>+VLOOKUP(A63,[3]Din_18!A:B,2,FALSE)</f>
        <v>2</v>
      </c>
      <c r="O63" s="12">
        <f>+N63/E63</f>
        <v>1</v>
      </c>
      <c r="P63" s="8">
        <v>0</v>
      </c>
      <c r="Q63" s="12">
        <f>+P63/E63</f>
        <v>0</v>
      </c>
      <c r="R63" s="12">
        <f>+(F63+H63+J63+L63+N63)/(E63*$R$1)</f>
        <v>0.66666666666666663</v>
      </c>
    </row>
    <row r="64" spans="1:18" hidden="1">
      <c r="A64" s="19" t="s">
        <v>302</v>
      </c>
      <c r="B64" s="8" t="s">
        <v>246</v>
      </c>
      <c r="C64" s="20" t="s">
        <v>303</v>
      </c>
      <c r="D64" s="9" t="s">
        <v>302</v>
      </c>
      <c r="E64" s="21">
        <v>2</v>
      </c>
      <c r="F64" s="8">
        <v>2</v>
      </c>
      <c r="G64" s="12">
        <f>+F64/E64</f>
        <v>1</v>
      </c>
      <c r="H64" s="8">
        <v>1</v>
      </c>
      <c r="I64" s="12">
        <f>+H64/E64</f>
        <v>0.5</v>
      </c>
      <c r="J64" s="8">
        <f>+VLOOKUP(A64,'[1]DIN 15-7'!M:N,2,FALSE)</f>
        <v>1</v>
      </c>
      <c r="K64" s="12">
        <f>+J64/E64</f>
        <v>0.5</v>
      </c>
      <c r="L64" s="8">
        <v>0</v>
      </c>
      <c r="M64" s="12">
        <f>+L64/E64</f>
        <v>0</v>
      </c>
      <c r="N64" s="8">
        <v>0</v>
      </c>
      <c r="O64" s="12">
        <f>+N64/E64</f>
        <v>0</v>
      </c>
      <c r="P64" s="8">
        <v>0</v>
      </c>
      <c r="Q64" s="12">
        <f>+P64/E64</f>
        <v>0</v>
      </c>
      <c r="R64" s="12">
        <f>+(F64+H64+J64+L64+N64)/(E64*$R$1)</f>
        <v>0.33333333333333331</v>
      </c>
    </row>
    <row r="65" spans="1:24" hidden="1">
      <c r="A65" s="19" t="s">
        <v>304</v>
      </c>
      <c r="B65" s="8" t="s">
        <v>246</v>
      </c>
      <c r="C65" s="20" t="s">
        <v>305</v>
      </c>
      <c r="D65" s="9" t="s">
        <v>304</v>
      </c>
      <c r="E65" s="21">
        <v>2</v>
      </c>
      <c r="F65" s="8">
        <v>1</v>
      </c>
      <c r="G65" s="12">
        <f>+F65/E65</f>
        <v>0.5</v>
      </c>
      <c r="H65" s="8">
        <v>2</v>
      </c>
      <c r="I65" s="12">
        <f>+H65/E65</f>
        <v>1</v>
      </c>
      <c r="J65" s="8">
        <v>0</v>
      </c>
      <c r="K65" s="12">
        <f>+J65/E65</f>
        <v>0</v>
      </c>
      <c r="L65" s="8">
        <v>0</v>
      </c>
      <c r="M65" s="12">
        <f>+L65/E65</f>
        <v>0</v>
      </c>
      <c r="N65" s="8">
        <v>0</v>
      </c>
      <c r="O65" s="12">
        <f>+N65/E65</f>
        <v>0</v>
      </c>
      <c r="P65" s="8">
        <v>0</v>
      </c>
      <c r="Q65" s="12">
        <f>+P65/E65</f>
        <v>0</v>
      </c>
      <c r="R65" s="12">
        <f>+(F65+H65+J65+L65+N65)/(E65*$R$1)</f>
        <v>0.25</v>
      </c>
    </row>
    <row r="66" spans="1:24" hidden="1">
      <c r="A66" s="19" t="s">
        <v>306</v>
      </c>
      <c r="B66" s="8" t="s">
        <v>246</v>
      </c>
      <c r="C66" s="20" t="s">
        <v>307</v>
      </c>
      <c r="D66" s="9" t="s">
        <v>306</v>
      </c>
      <c r="E66" s="21">
        <v>2</v>
      </c>
      <c r="F66" s="8">
        <v>0</v>
      </c>
      <c r="G66" s="12">
        <f>+F66/E66</f>
        <v>0</v>
      </c>
      <c r="H66" s="8">
        <v>2</v>
      </c>
      <c r="I66" s="12">
        <f>+H66/E66</f>
        <v>1</v>
      </c>
      <c r="J66" s="8">
        <v>0</v>
      </c>
      <c r="K66" s="12">
        <f>+J66/E66</f>
        <v>0</v>
      </c>
      <c r="L66" s="8">
        <v>0</v>
      </c>
      <c r="M66" s="12">
        <f>+L66/E66</f>
        <v>0</v>
      </c>
      <c r="N66" s="8">
        <v>0</v>
      </c>
      <c r="O66" s="12">
        <f>+N66/E66</f>
        <v>0</v>
      </c>
      <c r="P66" s="8">
        <v>0</v>
      </c>
      <c r="Q66" s="12">
        <f>+P66/E66</f>
        <v>0</v>
      </c>
      <c r="R66" s="12">
        <f>+(F66+H66+J66+L66+N66)/(E66*$R$1)</f>
        <v>0.16666666666666666</v>
      </c>
    </row>
    <row r="67" spans="1:24" hidden="1">
      <c r="A67" s="7" t="s">
        <v>308</v>
      </c>
      <c r="B67" s="8" t="s">
        <v>246</v>
      </c>
      <c r="C67" s="20" t="s">
        <v>309</v>
      </c>
      <c r="D67" s="9" t="s">
        <v>308</v>
      </c>
      <c r="E67" s="21">
        <v>2</v>
      </c>
      <c r="F67" s="8">
        <v>0</v>
      </c>
      <c r="G67" s="12">
        <f>+F67/E67</f>
        <v>0</v>
      </c>
      <c r="H67" s="8">
        <v>2</v>
      </c>
      <c r="I67" s="12">
        <f>+H67/E67</f>
        <v>1</v>
      </c>
      <c r="J67" s="8">
        <v>0</v>
      </c>
      <c r="K67" s="12">
        <f>+J67/E67</f>
        <v>0</v>
      </c>
      <c r="L67" s="8">
        <v>0</v>
      </c>
      <c r="M67" s="12">
        <f>+L67/E67</f>
        <v>0</v>
      </c>
      <c r="N67" s="8">
        <v>0</v>
      </c>
      <c r="O67" s="12">
        <f>+N67/E67</f>
        <v>0</v>
      </c>
      <c r="P67" s="8">
        <v>0</v>
      </c>
      <c r="Q67" s="12">
        <f>+P67/E67</f>
        <v>0</v>
      </c>
      <c r="R67" s="12">
        <f>+(F67+H67+J67+L67+N67)/(E67*$R$1)</f>
        <v>0.16666666666666666</v>
      </c>
    </row>
    <row r="68" spans="1:24" hidden="1">
      <c r="A68" s="13" t="s">
        <v>207</v>
      </c>
      <c r="B68" s="8" t="s">
        <v>246</v>
      </c>
      <c r="D68" s="14" t="s">
        <v>207</v>
      </c>
      <c r="E68" s="33">
        <f>SUM(E37:E67)</f>
        <v>166</v>
      </c>
      <c r="F68" s="8">
        <f>SUM(F37:F67)</f>
        <v>58</v>
      </c>
      <c r="G68" s="27">
        <f t="shared" si="3"/>
        <v>0.3493975903614458</v>
      </c>
      <c r="H68" s="8">
        <f>SUM(H37:H67)</f>
        <v>122</v>
      </c>
      <c r="I68" s="34">
        <f t="shared" si="4"/>
        <v>0.73493975903614461</v>
      </c>
      <c r="J68" s="35">
        <f>SUM(J37:J67)</f>
        <v>82</v>
      </c>
      <c r="K68" s="27">
        <f t="shared" ref="K68" si="5">+J68/E68</f>
        <v>0.49397590361445781</v>
      </c>
      <c r="L68" s="8">
        <f>SUM(L37:L67)</f>
        <v>103</v>
      </c>
      <c r="M68" s="27">
        <f t="shared" ref="M68" si="6">+L68/E68</f>
        <v>0.62048192771084343</v>
      </c>
      <c r="N68" s="14">
        <f>SUM(N37:N67)</f>
        <v>92</v>
      </c>
      <c r="O68" s="27">
        <f t="shared" ref="O68:O107" si="7">+N68/E68</f>
        <v>0.55421686746987953</v>
      </c>
      <c r="P68" s="72">
        <f>SUM(P37:P67)</f>
        <v>62</v>
      </c>
      <c r="Q68" s="12">
        <f t="shared" si="2"/>
        <v>0.37349397590361444</v>
      </c>
      <c r="R68" s="27">
        <f>+(F68+H68+J68+L68+N68+P68)/(E68*$R$1)</f>
        <v>0.52108433734939763</v>
      </c>
      <c r="S68" s="9">
        <v>3</v>
      </c>
      <c r="U68" s="28" t="str">
        <f>+B68</f>
        <v>SSCPEE</v>
      </c>
      <c r="V68" s="29">
        <f>+E68</f>
        <v>166</v>
      </c>
      <c r="W68" s="29">
        <f>+P68</f>
        <v>62</v>
      </c>
      <c r="X68" s="30">
        <f>+W68/V68</f>
        <v>0.37349397590361444</v>
      </c>
    </row>
    <row r="69" spans="1:24" hidden="1">
      <c r="A69" s="19" t="s">
        <v>46</v>
      </c>
      <c r="B69" s="8" t="s">
        <v>312</v>
      </c>
      <c r="C69" s="20" t="s">
        <v>313</v>
      </c>
      <c r="D69" s="9" t="s">
        <v>46</v>
      </c>
      <c r="E69" s="21">
        <v>11</v>
      </c>
      <c r="F69" s="8">
        <v>10</v>
      </c>
      <c r="G69" s="12">
        <f>+F69/E69</f>
        <v>0.90909090909090906</v>
      </c>
      <c r="H69" s="8">
        <v>11</v>
      </c>
      <c r="I69" s="12">
        <f>+H69/E69</f>
        <v>1</v>
      </c>
      <c r="J69" s="8">
        <f>+VLOOKUP(A69,'[1]DIN 15-7'!M:N,2,FALSE)</f>
        <v>11</v>
      </c>
      <c r="K69" s="12">
        <f>+J69/E69</f>
        <v>1</v>
      </c>
      <c r="L69" s="8">
        <f>+VLOOKUP(A69,[2]Hoja2!D:E,2,FALSE)</f>
        <v>11</v>
      </c>
      <c r="M69" s="12">
        <f>+L69/E69</f>
        <v>1</v>
      </c>
      <c r="N69" s="8">
        <f>+VLOOKUP(A69,[3]Din_18!A:B,2,FALSE)</f>
        <v>11</v>
      </c>
      <c r="O69" s="12">
        <f>+N69/E69</f>
        <v>1</v>
      </c>
      <c r="P69" s="8">
        <f>+VLOOKUP(A69,'[4]D Ciclo 6'!$A:$B,2,FALSE)</f>
        <v>11</v>
      </c>
      <c r="Q69" s="12">
        <f>+P69/E69</f>
        <v>1</v>
      </c>
      <c r="R69" s="12">
        <f>+(F69+H69+J69+L69+N69+P69)/(E69*$R$1)</f>
        <v>0.98484848484848486</v>
      </c>
    </row>
    <row r="70" spans="1:24" hidden="1">
      <c r="A70" s="19" t="s">
        <v>352</v>
      </c>
      <c r="B70" s="8" t="s">
        <v>312</v>
      </c>
      <c r="C70" s="7" t="s">
        <v>353</v>
      </c>
      <c r="D70" s="9" t="s">
        <v>352</v>
      </c>
      <c r="E70" s="21">
        <v>7</v>
      </c>
      <c r="F70" s="8">
        <v>5</v>
      </c>
      <c r="G70" s="12">
        <f>+F70/E70</f>
        <v>0.7142857142857143</v>
      </c>
      <c r="H70" s="8">
        <v>6</v>
      </c>
      <c r="I70" s="12">
        <f>+H70/E70</f>
        <v>0.8571428571428571</v>
      </c>
      <c r="J70" s="8">
        <f>+VLOOKUP(A70,'[1]DIN 15-7'!M:N,2,FALSE)</f>
        <v>6</v>
      </c>
      <c r="K70" s="12">
        <f>+J70/E70</f>
        <v>0.8571428571428571</v>
      </c>
      <c r="L70" s="8">
        <v>5</v>
      </c>
      <c r="M70" s="12">
        <f>+L70/E70</f>
        <v>0.7142857142857143</v>
      </c>
      <c r="N70" s="8">
        <f>+VLOOKUP(A70,[3]Din_18!A:B,2,FALSE)</f>
        <v>6</v>
      </c>
      <c r="O70" s="12">
        <f>+N70/E70</f>
        <v>0.8571428571428571</v>
      </c>
      <c r="P70" s="8">
        <f>+VLOOKUP(A70,'[4]D Ciclo 6'!$A:$B,2,FALSE)</f>
        <v>7</v>
      </c>
      <c r="Q70" s="12">
        <f>+P70/E70</f>
        <v>1</v>
      </c>
      <c r="R70" s="12">
        <f>+(F70+H70+J70+L70+N70+P70)/(E70*$R$1)</f>
        <v>0.83333333333333337</v>
      </c>
    </row>
    <row r="71" spans="1:24" hidden="1">
      <c r="A71" s="19" t="s">
        <v>359</v>
      </c>
      <c r="B71" s="8" t="s">
        <v>312</v>
      </c>
      <c r="C71" s="7" t="s">
        <v>360</v>
      </c>
      <c r="D71" s="9" t="s">
        <v>361</v>
      </c>
      <c r="E71" s="21">
        <v>7</v>
      </c>
      <c r="F71" s="8">
        <v>6</v>
      </c>
      <c r="G71" s="12">
        <f>+F71/E71</f>
        <v>0.8571428571428571</v>
      </c>
      <c r="H71" s="8">
        <v>6</v>
      </c>
      <c r="I71" s="12">
        <f>+H71/E71</f>
        <v>0.8571428571428571</v>
      </c>
      <c r="J71" s="8">
        <f>+VLOOKUP(A71,'[1]DIN 15-7'!M:N,2,FALSE)</f>
        <v>7</v>
      </c>
      <c r="K71" s="12">
        <f>+J71/E71</f>
        <v>1</v>
      </c>
      <c r="L71" s="8">
        <f>+VLOOKUP(A71,[2]Hoja2!D:E,2,FALSE)</f>
        <v>7</v>
      </c>
      <c r="M71" s="12">
        <f>+L71/E71</f>
        <v>1</v>
      </c>
      <c r="N71" s="8">
        <f>+VLOOKUP(A71,[3]Din_18!A:B,2,FALSE)</f>
        <v>5</v>
      </c>
      <c r="O71" s="12">
        <f>+N71/E71</f>
        <v>0.7142857142857143</v>
      </c>
      <c r="P71" s="8">
        <f>+VLOOKUP(A71,'[4]D Ciclo 6'!$A:$B,2,FALSE)</f>
        <v>7</v>
      </c>
      <c r="Q71" s="12">
        <f>+P71/E71</f>
        <v>1</v>
      </c>
      <c r="R71" s="12">
        <f>+(F71+H71+J71+L71+N71+P71)/(E71*$R$1)</f>
        <v>0.90476190476190477</v>
      </c>
    </row>
    <row r="72" spans="1:24" hidden="1">
      <c r="A72" s="19" t="s">
        <v>317</v>
      </c>
      <c r="B72" s="8" t="s">
        <v>312</v>
      </c>
      <c r="C72" s="7" t="s">
        <v>318</v>
      </c>
      <c r="D72" s="9" t="s">
        <v>317</v>
      </c>
      <c r="E72" s="21">
        <v>5</v>
      </c>
      <c r="F72" s="8">
        <v>5</v>
      </c>
      <c r="G72" s="12">
        <f>+F72/E72</f>
        <v>1</v>
      </c>
      <c r="H72" s="8">
        <v>5</v>
      </c>
      <c r="I72" s="12">
        <f>+H72/E72</f>
        <v>1</v>
      </c>
      <c r="J72" s="8">
        <f>+VLOOKUP(A72,'[1]DIN 15-7'!M:N,2,FALSE)</f>
        <v>5</v>
      </c>
      <c r="K72" s="12">
        <f>+J72/E72</f>
        <v>1</v>
      </c>
      <c r="L72" s="8">
        <f>+VLOOKUP(A72,[2]Hoja2!D:E,2,FALSE)</f>
        <v>5</v>
      </c>
      <c r="M72" s="12">
        <f>+L72/E72</f>
        <v>1</v>
      </c>
      <c r="N72" s="8">
        <f>+VLOOKUP(A72,[3]Din_18!A:B,2,FALSE)</f>
        <v>5</v>
      </c>
      <c r="O72" s="12">
        <f>+N72/E72</f>
        <v>1</v>
      </c>
      <c r="P72" s="8">
        <f>+VLOOKUP(A72,'[4]D Ciclo 6'!$A:$B,2,FALSE)</f>
        <v>5</v>
      </c>
      <c r="Q72" s="12">
        <f>+P72/E72</f>
        <v>1</v>
      </c>
      <c r="R72" s="12">
        <f>+(F72+H72+J72+L72+N72+P72)/(E72*$R$1)</f>
        <v>1</v>
      </c>
    </row>
    <row r="73" spans="1:24" hidden="1">
      <c r="A73" s="19" t="s">
        <v>321</v>
      </c>
      <c r="B73" s="8" t="s">
        <v>312</v>
      </c>
      <c r="C73" s="7" t="s">
        <v>322</v>
      </c>
      <c r="D73" s="9" t="s">
        <v>321</v>
      </c>
      <c r="E73" s="21">
        <v>5</v>
      </c>
      <c r="F73" s="8">
        <v>5</v>
      </c>
      <c r="G73" s="12">
        <f>+F73/E73</f>
        <v>1</v>
      </c>
      <c r="H73" s="8">
        <v>5</v>
      </c>
      <c r="I73" s="12">
        <f>+H73/E73</f>
        <v>1</v>
      </c>
      <c r="J73" s="8">
        <v>5</v>
      </c>
      <c r="K73" s="12">
        <f>+J73/E73</f>
        <v>1</v>
      </c>
      <c r="L73" s="8">
        <v>5</v>
      </c>
      <c r="M73" s="12">
        <f>+L73/E73</f>
        <v>1</v>
      </c>
      <c r="N73" s="8">
        <v>5</v>
      </c>
      <c r="O73" s="12">
        <f>+N73/E73</f>
        <v>1</v>
      </c>
      <c r="P73" s="8">
        <v>5</v>
      </c>
      <c r="Q73" s="12">
        <f>+P73/E73</f>
        <v>1</v>
      </c>
      <c r="R73" s="12">
        <f>+(F73+H73+J73+L73+N73+P73)/(E73*$R$1)</f>
        <v>1</v>
      </c>
    </row>
    <row r="74" spans="1:24" hidden="1">
      <c r="A74" s="19" t="s">
        <v>92</v>
      </c>
      <c r="B74" s="8" t="s">
        <v>312</v>
      </c>
      <c r="C74" s="7" t="s">
        <v>319</v>
      </c>
      <c r="D74" s="9" t="s">
        <v>92</v>
      </c>
      <c r="E74" s="21">
        <v>5</v>
      </c>
      <c r="F74" s="8">
        <v>4</v>
      </c>
      <c r="G74" s="12">
        <f>+F74/E74</f>
        <v>0.8</v>
      </c>
      <c r="H74" s="8">
        <v>5</v>
      </c>
      <c r="I74" s="12">
        <f>+H74/E74</f>
        <v>1</v>
      </c>
      <c r="J74" s="8">
        <f>+VLOOKUP(A74,'[1]DIN 15-7'!M:N,2,FALSE)</f>
        <v>5</v>
      </c>
      <c r="K74" s="12">
        <f>+J74/E74</f>
        <v>1</v>
      </c>
      <c r="L74" s="8">
        <f>+VLOOKUP(A74,[2]Hoja2!D:E,2,FALSE)</f>
        <v>5</v>
      </c>
      <c r="M74" s="12">
        <f>+L74/E74</f>
        <v>1</v>
      </c>
      <c r="N74" s="8">
        <f>+VLOOKUP(A74,[3]Din_18!A:B,2,FALSE)</f>
        <v>5</v>
      </c>
      <c r="O74" s="12">
        <f>+N74/E74</f>
        <v>1</v>
      </c>
      <c r="P74" s="8">
        <f>+VLOOKUP(A74,'[4]D Ciclo 6'!$A:$B,2,FALSE)</f>
        <v>5</v>
      </c>
      <c r="Q74" s="12">
        <f>+P74/E74</f>
        <v>1</v>
      </c>
      <c r="R74" s="12">
        <f>+(F74+H74+J74+L74+N74+P74)/(E74*$R$1)</f>
        <v>0.96666666666666667</v>
      </c>
    </row>
    <row r="75" spans="1:24" hidden="1">
      <c r="A75" s="19" t="s">
        <v>325</v>
      </c>
      <c r="B75" s="8" t="s">
        <v>312</v>
      </c>
      <c r="C75" s="7" t="s">
        <v>326</v>
      </c>
      <c r="D75" s="9" t="s">
        <v>325</v>
      </c>
      <c r="E75" s="21">
        <v>4</v>
      </c>
      <c r="F75" s="8">
        <v>4</v>
      </c>
      <c r="G75" s="12">
        <f>+F75/E75</f>
        <v>1</v>
      </c>
      <c r="H75" s="8">
        <v>4</v>
      </c>
      <c r="I75" s="12">
        <f>+H75/E75</f>
        <v>1</v>
      </c>
      <c r="J75" s="8">
        <v>4</v>
      </c>
      <c r="K75" s="12">
        <f>+J75/E75</f>
        <v>1</v>
      </c>
      <c r="L75" s="8">
        <v>4</v>
      </c>
      <c r="M75" s="12">
        <f>+L75/E75</f>
        <v>1</v>
      </c>
      <c r="N75" s="8">
        <v>4</v>
      </c>
      <c r="O75" s="12">
        <f>+N75/E75</f>
        <v>1</v>
      </c>
      <c r="P75" s="8">
        <v>4</v>
      </c>
      <c r="Q75" s="12">
        <f>+P75/E75</f>
        <v>1</v>
      </c>
      <c r="R75" s="12">
        <f>+(F75+H75+J75+L75+N75+P75)/(E75*$R$1)</f>
        <v>1</v>
      </c>
    </row>
    <row r="76" spans="1:24" hidden="1">
      <c r="A76" s="19" t="s">
        <v>328</v>
      </c>
      <c r="B76" s="8" t="s">
        <v>312</v>
      </c>
      <c r="C76" s="7" t="s">
        <v>329</v>
      </c>
      <c r="D76" s="9" t="s">
        <v>328</v>
      </c>
      <c r="E76" s="21">
        <v>3</v>
      </c>
      <c r="F76" s="8">
        <v>3</v>
      </c>
      <c r="G76" s="12">
        <f>+F76/E76</f>
        <v>1</v>
      </c>
      <c r="H76" s="8">
        <v>3</v>
      </c>
      <c r="I76" s="12">
        <f>+H76/E76</f>
        <v>1</v>
      </c>
      <c r="J76" s="8">
        <f>+VLOOKUP(A76,'[1]DIN 15-7'!M:N,2,FALSE)</f>
        <v>3</v>
      </c>
      <c r="K76" s="12">
        <f>+J76/E76</f>
        <v>1</v>
      </c>
      <c r="L76" s="8">
        <f>+VLOOKUP(A76,[2]Hoja2!D:E,2,FALSE)</f>
        <v>3</v>
      </c>
      <c r="M76" s="12">
        <f>+L76/E76</f>
        <v>1</v>
      </c>
      <c r="N76" s="8">
        <f>+VLOOKUP(A76,[3]Din_18!A:B,2,FALSE)</f>
        <v>3</v>
      </c>
      <c r="O76" s="12">
        <f>+N76/E76</f>
        <v>1</v>
      </c>
      <c r="P76" s="8">
        <f>+VLOOKUP(A76,'[4]D Ciclo 6'!$A:$B,2,FALSE)</f>
        <v>3</v>
      </c>
      <c r="Q76" s="12">
        <f>+P76/E76</f>
        <v>1</v>
      </c>
      <c r="R76" s="12">
        <f>+(F76+H76+J76+L76+N76+P76)/(E76*$R$1)</f>
        <v>1</v>
      </c>
    </row>
    <row r="77" spans="1:24" hidden="1">
      <c r="A77" s="19" t="s">
        <v>125</v>
      </c>
      <c r="B77" s="8" t="s">
        <v>312</v>
      </c>
      <c r="C77" s="7" t="s">
        <v>327</v>
      </c>
      <c r="D77" s="9" t="s">
        <v>125</v>
      </c>
      <c r="E77" s="21">
        <v>3</v>
      </c>
      <c r="F77" s="8">
        <v>3</v>
      </c>
      <c r="G77" s="12">
        <f>+F77/E77</f>
        <v>1</v>
      </c>
      <c r="H77" s="8">
        <v>3</v>
      </c>
      <c r="I77" s="12">
        <f>+H77/E77</f>
        <v>1</v>
      </c>
      <c r="J77" s="8">
        <f>+VLOOKUP(A77,'[1]DIN 15-7'!M:N,2,FALSE)</f>
        <v>3</v>
      </c>
      <c r="K77" s="12">
        <f>+J77/E77</f>
        <v>1</v>
      </c>
      <c r="L77" s="8">
        <f>+VLOOKUP(A77,[2]Hoja2!D:E,2,FALSE)</f>
        <v>3</v>
      </c>
      <c r="M77" s="12">
        <f>+L77/E77</f>
        <v>1</v>
      </c>
      <c r="N77" s="8">
        <f>+VLOOKUP(A77,[3]Din_18!A:B,2,FALSE)</f>
        <v>3</v>
      </c>
      <c r="O77" s="12">
        <f>+N77/E77</f>
        <v>1</v>
      </c>
      <c r="P77" s="8">
        <f>+VLOOKUP(A77,'[4]D Ciclo 6'!$A:$B,2,FALSE)</f>
        <v>3</v>
      </c>
      <c r="Q77" s="12">
        <f>+P77/E77</f>
        <v>1</v>
      </c>
      <c r="R77" s="12">
        <f>+(F77+H77+J77+L77+N77+P77)/(E77*$R$1)</f>
        <v>1</v>
      </c>
    </row>
    <row r="78" spans="1:24" hidden="1">
      <c r="A78" s="31" t="s">
        <v>330</v>
      </c>
      <c r="B78" s="8" t="s">
        <v>312</v>
      </c>
      <c r="C78" s="7" t="s">
        <v>331</v>
      </c>
      <c r="E78" s="21">
        <v>2</v>
      </c>
      <c r="G78" s="12"/>
      <c r="I78" s="12"/>
      <c r="J78" s="8">
        <f>+VLOOKUP(A78,'[1]DIN 15-7'!M:N,2,FALSE)</f>
        <v>2</v>
      </c>
      <c r="K78" s="12">
        <f>+J78/E78</f>
        <v>1</v>
      </c>
      <c r="L78" s="8">
        <f>+VLOOKUP(A78,[2]Hoja2!D:E,2,FALSE)</f>
        <v>2</v>
      </c>
      <c r="M78" s="12">
        <f>+L78/E78</f>
        <v>1</v>
      </c>
      <c r="N78" s="8">
        <f>+VLOOKUP(A78,[3]Din_18!A:B,2,FALSE)</f>
        <v>2</v>
      </c>
      <c r="O78" s="12">
        <f>+N78/E78</f>
        <v>1</v>
      </c>
      <c r="P78" s="8">
        <f>+VLOOKUP(A78,'[4]D Ciclo 6'!$A:$B,2,FALSE)</f>
        <v>2</v>
      </c>
      <c r="Q78" s="12">
        <f>+P78/E78</f>
        <v>1</v>
      </c>
      <c r="R78" s="12">
        <f>+(F78+H78+J78+L78+N78+P78)/(E78*$R$1)</f>
        <v>0.66666666666666663</v>
      </c>
    </row>
    <row r="79" spans="1:24" hidden="1">
      <c r="A79" s="19" t="s">
        <v>334</v>
      </c>
      <c r="B79" s="8" t="s">
        <v>312</v>
      </c>
      <c r="C79" s="7" t="s">
        <v>335</v>
      </c>
      <c r="D79" s="9" t="s">
        <v>334</v>
      </c>
      <c r="E79" s="21">
        <v>2</v>
      </c>
      <c r="F79" s="8">
        <v>1</v>
      </c>
      <c r="G79" s="12">
        <f>+F79/E79</f>
        <v>0.5</v>
      </c>
      <c r="H79" s="8">
        <v>1</v>
      </c>
      <c r="I79" s="12">
        <f>+H79/E79</f>
        <v>0.5</v>
      </c>
      <c r="J79" s="8">
        <f>+VLOOKUP(A79,'[1]DIN 15-7'!M:N,2,FALSE)</f>
        <v>2</v>
      </c>
      <c r="K79" s="12">
        <f>+J79/E79</f>
        <v>1</v>
      </c>
      <c r="L79" s="8">
        <f>+VLOOKUP(A79,[2]Hoja2!D:E,2,FALSE)</f>
        <v>2</v>
      </c>
      <c r="M79" s="12">
        <f>+L79/E79</f>
        <v>1</v>
      </c>
      <c r="N79" s="8">
        <f>+VLOOKUP(A79,[3]Din_18!A:B,2,FALSE)</f>
        <v>2</v>
      </c>
      <c r="O79" s="12">
        <f>+N79/E79</f>
        <v>1</v>
      </c>
      <c r="P79" s="8">
        <f>+VLOOKUP(A79,'[4]D Ciclo 6'!$A:$B,2,FALSE)</f>
        <v>2</v>
      </c>
      <c r="Q79" s="12">
        <f>+P79/E79</f>
        <v>1</v>
      </c>
      <c r="R79" s="12">
        <f>+(F79+H79+J79+L79+N79+P79)/(E79*$R$1)</f>
        <v>0.83333333333333337</v>
      </c>
    </row>
    <row r="80" spans="1:24" hidden="1">
      <c r="A80" s="19" t="s">
        <v>144</v>
      </c>
      <c r="B80" s="8" t="s">
        <v>312</v>
      </c>
      <c r="C80" s="20" t="s">
        <v>341</v>
      </c>
      <c r="D80" s="9" t="s">
        <v>144</v>
      </c>
      <c r="E80" s="21">
        <v>1</v>
      </c>
      <c r="F80" s="8">
        <v>0</v>
      </c>
      <c r="G80" s="12">
        <f>+F80/E80</f>
        <v>0</v>
      </c>
      <c r="H80" s="8">
        <v>1</v>
      </c>
      <c r="I80" s="12">
        <f>+H80/E80</f>
        <v>1</v>
      </c>
      <c r="J80" s="8">
        <f>+VLOOKUP(A80,'[1]DIN 15-7'!M:N,2,FALSE)</f>
        <v>1</v>
      </c>
      <c r="K80" s="12">
        <f>+J80/E80</f>
        <v>1</v>
      </c>
      <c r="L80" s="8">
        <f>+VLOOKUP(A80,[2]Hoja2!D:E,2,FALSE)</f>
        <v>1</v>
      </c>
      <c r="M80" s="12">
        <f>+L80/E80</f>
        <v>1</v>
      </c>
      <c r="N80" s="8">
        <f>+VLOOKUP(A80,[3]Din_18!A:B,2,FALSE)</f>
        <v>1</v>
      </c>
      <c r="O80" s="12">
        <f>+N80/E80</f>
        <v>1</v>
      </c>
      <c r="P80" s="8">
        <f>+VLOOKUP(A80,'[4]D Ciclo 6'!$A:$B,2,FALSE)</f>
        <v>1</v>
      </c>
      <c r="Q80" s="12">
        <f>+P80/E80</f>
        <v>1</v>
      </c>
      <c r="R80" s="12">
        <f>+(F80+H80+J80+L80+N80+P80)/(E80*$R$1)</f>
        <v>0.83333333333333337</v>
      </c>
    </row>
    <row r="81" spans="1:18" hidden="1">
      <c r="A81" s="19" t="s">
        <v>339</v>
      </c>
      <c r="B81" s="8" t="s">
        <v>312</v>
      </c>
      <c r="C81" s="19" t="s">
        <v>340</v>
      </c>
      <c r="D81" s="9" t="s">
        <v>339</v>
      </c>
      <c r="E81" s="21">
        <v>1</v>
      </c>
      <c r="F81" s="8">
        <v>1</v>
      </c>
      <c r="G81" s="12">
        <f>+F81/E81</f>
        <v>1</v>
      </c>
      <c r="H81" s="8">
        <v>1</v>
      </c>
      <c r="I81" s="12">
        <f>+H81/E81</f>
        <v>1</v>
      </c>
      <c r="J81" s="8">
        <f>+VLOOKUP(A81,'[1]DIN 15-7'!M:N,2,FALSE)</f>
        <v>1</v>
      </c>
      <c r="K81" s="12">
        <f>+J81/E81</f>
        <v>1</v>
      </c>
      <c r="L81" s="8">
        <f>+VLOOKUP(A81,[2]Hoja2!D:E,2,FALSE)</f>
        <v>1</v>
      </c>
      <c r="M81" s="12">
        <f>+L81/E81</f>
        <v>1</v>
      </c>
      <c r="N81" s="8">
        <f>+VLOOKUP(A81,[3]Din_18!A:B,2,FALSE)</f>
        <v>1</v>
      </c>
      <c r="O81" s="12">
        <f>+N81/E81</f>
        <v>1</v>
      </c>
      <c r="P81" s="8">
        <f>+VLOOKUP(A81,'[4]D Ciclo 6'!$A:$B,2,FALSE)</f>
        <v>1</v>
      </c>
      <c r="Q81" s="12">
        <f>+P81/E81</f>
        <v>1</v>
      </c>
      <c r="R81" s="12">
        <f>+(F81+H81+J81+L81+N81+P81)/(E81*$R$1)</f>
        <v>1</v>
      </c>
    </row>
    <row r="82" spans="1:18" hidden="1">
      <c r="A82" t="s">
        <v>518</v>
      </c>
      <c r="B82" s="8" t="s">
        <v>312</v>
      </c>
      <c r="C82" s="7" t="s">
        <v>485</v>
      </c>
      <c r="D82" s="9" t="s">
        <v>346</v>
      </c>
      <c r="E82" s="21">
        <v>1</v>
      </c>
      <c r="F82" s="8">
        <v>1</v>
      </c>
      <c r="G82" s="12">
        <f>+F82/E82</f>
        <v>1</v>
      </c>
      <c r="H82" s="8">
        <v>1</v>
      </c>
      <c r="I82" s="12">
        <f>+H82/E82</f>
        <v>1</v>
      </c>
      <c r="J82" s="8">
        <v>0</v>
      </c>
      <c r="K82" s="12">
        <f>+J82/E82</f>
        <v>0</v>
      </c>
      <c r="L82" s="8">
        <v>0</v>
      </c>
      <c r="M82" s="12">
        <f>+L82/E82</f>
        <v>0</v>
      </c>
      <c r="N82" s="8">
        <v>1</v>
      </c>
      <c r="O82" s="12">
        <f>+N82/E82</f>
        <v>1</v>
      </c>
      <c r="P82" s="8">
        <f>+VLOOKUP(A82,'[4]D Ciclo 6'!$A:$B,2,FALSE)</f>
        <v>1</v>
      </c>
      <c r="Q82" s="12">
        <f>+P82/E82</f>
        <v>1</v>
      </c>
      <c r="R82" s="12">
        <f>+(P82)/(1)</f>
        <v>1</v>
      </c>
    </row>
    <row r="83" spans="1:18" hidden="1">
      <c r="A83" s="19" t="s">
        <v>342</v>
      </c>
      <c r="B83" s="8" t="s">
        <v>312</v>
      </c>
      <c r="C83" s="7" t="s">
        <v>343</v>
      </c>
      <c r="D83" s="9" t="s">
        <v>342</v>
      </c>
      <c r="E83" s="21">
        <v>1</v>
      </c>
      <c r="F83" s="8">
        <v>1</v>
      </c>
      <c r="G83" s="12">
        <f>+F83/E83</f>
        <v>1</v>
      </c>
      <c r="H83" s="8">
        <v>1</v>
      </c>
      <c r="I83" s="12">
        <f>+H83/E83</f>
        <v>1</v>
      </c>
      <c r="J83" s="8">
        <f>+VLOOKUP(A83,'[1]DIN 15-7'!M:N,2,FALSE)</f>
        <v>1</v>
      </c>
      <c r="K83" s="12">
        <f>+J83/E83</f>
        <v>1</v>
      </c>
      <c r="L83" s="8">
        <f>+VLOOKUP(A83,[2]Hoja2!D:E,2,FALSE)</f>
        <v>1</v>
      </c>
      <c r="M83" s="12">
        <f>+L83/E83</f>
        <v>1</v>
      </c>
      <c r="N83" s="8">
        <f>+VLOOKUP(A83,[3]Din_18!A:B,2,FALSE)</f>
        <v>1</v>
      </c>
      <c r="O83" s="12">
        <f>+N83/E83</f>
        <v>1</v>
      </c>
      <c r="P83" s="8">
        <f>+VLOOKUP(A83,'[4]D Ciclo 6'!$A:$B,2,FALSE)</f>
        <v>1</v>
      </c>
      <c r="Q83" s="12">
        <f>+P83/E83</f>
        <v>1</v>
      </c>
      <c r="R83" s="12">
        <f>+(F83+H83+J83+L83+N83+P83)/(E83*$R$1)</f>
        <v>1</v>
      </c>
    </row>
    <row r="84" spans="1:18" hidden="1">
      <c r="A84" s="19" t="s">
        <v>344</v>
      </c>
      <c r="B84" s="8" t="s">
        <v>312</v>
      </c>
      <c r="C84" s="7" t="s">
        <v>345</v>
      </c>
      <c r="D84" s="9" t="s">
        <v>344</v>
      </c>
      <c r="E84" s="21">
        <v>1</v>
      </c>
      <c r="F84" s="8">
        <v>1</v>
      </c>
      <c r="G84" s="12">
        <f>+F84/E84</f>
        <v>1</v>
      </c>
      <c r="H84" s="8">
        <v>1</v>
      </c>
      <c r="I84" s="12">
        <f>+H84/E84</f>
        <v>1</v>
      </c>
      <c r="J84" s="8">
        <f>+VLOOKUP(A84,'[1]DIN 15-7'!M:N,2,FALSE)</f>
        <v>1</v>
      </c>
      <c r="K84" s="12">
        <f>+J84/E84</f>
        <v>1</v>
      </c>
      <c r="L84" s="8">
        <f>+VLOOKUP(A84,[2]Hoja2!D:E,2,FALSE)</f>
        <v>1</v>
      </c>
      <c r="M84" s="12">
        <f>+L84/E84</f>
        <v>1</v>
      </c>
      <c r="N84" s="8">
        <v>1</v>
      </c>
      <c r="O84" s="12">
        <f>+N84/E84</f>
        <v>1</v>
      </c>
      <c r="P84" s="8">
        <f>+VLOOKUP(A84,'[4]D Ciclo 6'!$A:$B,2,FALSE)</f>
        <v>1</v>
      </c>
      <c r="Q84" s="12">
        <f>+P84/E84</f>
        <v>1</v>
      </c>
      <c r="R84" s="12">
        <f>+(F84+H84+J84+L84+N84+P84)/(E84*$R$1)</f>
        <v>1</v>
      </c>
    </row>
    <row r="85" spans="1:18" hidden="1">
      <c r="A85" s="7" t="s">
        <v>347</v>
      </c>
      <c r="B85" s="8" t="s">
        <v>312</v>
      </c>
      <c r="C85" s="7" t="s">
        <v>348</v>
      </c>
      <c r="D85" s="9" t="s">
        <v>347</v>
      </c>
      <c r="E85" s="21">
        <v>1</v>
      </c>
      <c r="F85" s="8">
        <v>1</v>
      </c>
      <c r="G85" s="12">
        <f>+F85/E85</f>
        <v>1</v>
      </c>
      <c r="H85" s="8">
        <v>1</v>
      </c>
      <c r="I85" s="12">
        <f>+H85/E85</f>
        <v>1</v>
      </c>
      <c r="J85" s="8">
        <f>+VLOOKUP(A85,'[1]DIN 15-7'!M:N,2,FALSE)</f>
        <v>1</v>
      </c>
      <c r="K85" s="12">
        <f>+J85/E85</f>
        <v>1</v>
      </c>
      <c r="L85" s="8">
        <f>+VLOOKUP(A85,[2]Hoja2!D:E,2,FALSE)</f>
        <v>1</v>
      </c>
      <c r="M85" s="12">
        <f>+L85/E85</f>
        <v>1</v>
      </c>
      <c r="N85" s="8">
        <f>+VLOOKUP(A85,[3]Din_18!A:B,2,FALSE)</f>
        <v>1</v>
      </c>
      <c r="O85" s="12">
        <f>+N85/E85</f>
        <v>1</v>
      </c>
      <c r="P85" s="8">
        <v>1</v>
      </c>
      <c r="Q85" s="12">
        <f>+P85/E85</f>
        <v>1</v>
      </c>
      <c r="R85" s="12">
        <f>+(F85+H85+J85+L85+N85+P85)/(E85*$R$1)</f>
        <v>1</v>
      </c>
    </row>
    <row r="86" spans="1:18" hidden="1">
      <c r="A86" s="19" t="s">
        <v>314</v>
      </c>
      <c r="B86" s="8" t="s">
        <v>312</v>
      </c>
      <c r="C86" s="7" t="s">
        <v>315</v>
      </c>
      <c r="D86" s="9" t="s">
        <v>316</v>
      </c>
      <c r="E86" s="21">
        <v>7</v>
      </c>
      <c r="F86" s="8">
        <v>6</v>
      </c>
      <c r="G86" s="12">
        <f>+F86/E86</f>
        <v>0.8571428571428571</v>
      </c>
      <c r="H86" s="8">
        <v>2</v>
      </c>
      <c r="I86" s="12">
        <f>+H86/E86</f>
        <v>0.2857142857142857</v>
      </c>
      <c r="J86" s="8">
        <f>+VLOOKUP(A86,'[1]DIN 15-7'!M:N,2,FALSE)</f>
        <v>6</v>
      </c>
      <c r="K86" s="12">
        <f>+J86/E86</f>
        <v>0.8571428571428571</v>
      </c>
      <c r="L86" s="8">
        <f>+VLOOKUP(A86,[2]Hoja2!D:E,2,FALSE)</f>
        <v>2</v>
      </c>
      <c r="M86" s="12">
        <f>+L86/E86</f>
        <v>0.2857142857142857</v>
      </c>
      <c r="N86" s="8">
        <f>+VLOOKUP(A86,[3]Din_18!A:B,2,FALSE)</f>
        <v>7</v>
      </c>
      <c r="O86" s="12">
        <f>+N86/E86</f>
        <v>1</v>
      </c>
      <c r="P86" s="8">
        <f>+VLOOKUP(A86,'[4]D Ciclo 6'!$A:$B,2,FALSE)</f>
        <v>6</v>
      </c>
      <c r="Q86" s="12">
        <f>+P86/E86</f>
        <v>0.8571428571428571</v>
      </c>
      <c r="R86" s="12">
        <f>+(F86+H86+J86+L86+N86+P86)/(E86*$R$1)</f>
        <v>0.69047619047619047</v>
      </c>
    </row>
    <row r="87" spans="1:18" hidden="1">
      <c r="A87" s="19" t="s">
        <v>87</v>
      </c>
      <c r="B87" s="8" t="s">
        <v>312</v>
      </c>
      <c r="C87" s="7" t="s">
        <v>371</v>
      </c>
      <c r="D87" s="9" t="s">
        <v>372</v>
      </c>
      <c r="E87" s="21">
        <v>6</v>
      </c>
      <c r="F87" s="8">
        <v>3</v>
      </c>
      <c r="G87" s="12">
        <f>+F87/E87</f>
        <v>0.5</v>
      </c>
      <c r="H87" s="8">
        <v>4</v>
      </c>
      <c r="I87" s="12">
        <f>+H87/E87</f>
        <v>0.66666666666666663</v>
      </c>
      <c r="J87" s="8">
        <f>+VLOOKUP(A87,'[1]DIN 15-7'!M:N,2,FALSE)</f>
        <v>3</v>
      </c>
      <c r="K87" s="12">
        <f>+J87/E87</f>
        <v>0.5</v>
      </c>
      <c r="L87" s="8">
        <v>0</v>
      </c>
      <c r="M87" s="12">
        <f>+L87/E87</f>
        <v>0</v>
      </c>
      <c r="N87" s="8">
        <f>+VLOOKUP(A87,[3]Din_18!A:B,2,FALSE)</f>
        <v>3</v>
      </c>
      <c r="O87" s="12">
        <f>+N87/E87</f>
        <v>0.5</v>
      </c>
      <c r="P87" s="8">
        <f>+VLOOKUP(A87,'[4]D Ciclo 6'!$A:$B,2,FALSE)</f>
        <v>5</v>
      </c>
      <c r="Q87" s="12">
        <f>+P87/E87</f>
        <v>0.83333333333333337</v>
      </c>
      <c r="R87" s="12">
        <f>+(F87+H87+J87+L87+N87+P87)/(E87*$R$1)</f>
        <v>0.5</v>
      </c>
    </row>
    <row r="88" spans="1:18" hidden="1">
      <c r="A88" s="19" t="s">
        <v>70</v>
      </c>
      <c r="B88" s="8" t="s">
        <v>312</v>
      </c>
      <c r="C88" s="7" t="s">
        <v>320</v>
      </c>
      <c r="D88" s="9" t="s">
        <v>70</v>
      </c>
      <c r="E88" s="21">
        <v>5</v>
      </c>
      <c r="F88" s="8">
        <v>5</v>
      </c>
      <c r="G88" s="12">
        <f>+F88/E88</f>
        <v>1</v>
      </c>
      <c r="H88" s="8">
        <v>5</v>
      </c>
      <c r="I88" s="12">
        <f>+H88/E88</f>
        <v>1</v>
      </c>
      <c r="J88" s="8">
        <f>+VLOOKUP(A88,'[1]DIN 15-7'!M:N,2,FALSE)</f>
        <v>5</v>
      </c>
      <c r="K88" s="12">
        <f>+J88/E88</f>
        <v>1</v>
      </c>
      <c r="L88" s="8">
        <f>+VLOOKUP(A88,[2]Hoja2!D:E,2,FALSE)</f>
        <v>5</v>
      </c>
      <c r="M88" s="12">
        <f>+L88/E88</f>
        <v>1</v>
      </c>
      <c r="N88" s="8">
        <f>+VLOOKUP(A88,[3]Din_18!A:B,2,FALSE)</f>
        <v>5</v>
      </c>
      <c r="O88" s="12">
        <f>+N88/E88</f>
        <v>1</v>
      </c>
      <c r="P88" s="8">
        <f>+VLOOKUP(A88,'[4]D Ciclo 6'!$A:$B,2,FALSE)</f>
        <v>4</v>
      </c>
      <c r="Q88" s="12">
        <f>+P88/E88</f>
        <v>0.8</v>
      </c>
      <c r="R88" s="12">
        <f>+(F88+H88+J88+L88+N88+P88)/(E88*$R$1)</f>
        <v>0.96666666666666667</v>
      </c>
    </row>
    <row r="89" spans="1:18" hidden="1">
      <c r="A89" s="19" t="s">
        <v>323</v>
      </c>
      <c r="B89" s="8" t="s">
        <v>312</v>
      </c>
      <c r="C89" s="7" t="s">
        <v>324</v>
      </c>
      <c r="D89" s="9" t="s">
        <v>323</v>
      </c>
      <c r="E89" s="21">
        <v>4</v>
      </c>
      <c r="F89" s="8">
        <v>4</v>
      </c>
      <c r="G89" s="12">
        <f>+F89/E89</f>
        <v>1</v>
      </c>
      <c r="H89" s="8">
        <v>3</v>
      </c>
      <c r="I89" s="12">
        <f>+H89/E89</f>
        <v>0.75</v>
      </c>
      <c r="J89" s="8">
        <f>+VLOOKUP(A89,'[1]DIN 15-7'!M:N,2,FALSE)</f>
        <v>4</v>
      </c>
      <c r="K89" s="12">
        <f>+J89/E89</f>
        <v>1</v>
      </c>
      <c r="L89" s="8">
        <f>+VLOOKUP(A89,[2]Hoja2!D:E,2,FALSE)</f>
        <v>3</v>
      </c>
      <c r="M89" s="12">
        <f>+L89/E89</f>
        <v>0.75</v>
      </c>
      <c r="N89" s="8">
        <f>+VLOOKUP(A89,[3]Din_18!A:B,2,FALSE)</f>
        <v>4</v>
      </c>
      <c r="O89" s="12">
        <f>+N89/E89</f>
        <v>1</v>
      </c>
      <c r="P89" s="8">
        <f>+VLOOKUP(A89,'[4]D Ciclo 6'!$A:$B,2,FALSE)</f>
        <v>3</v>
      </c>
      <c r="Q89" s="12">
        <f>+P89/E89</f>
        <v>0.75</v>
      </c>
      <c r="R89" s="12">
        <f>+(F89+H89+J89+L89+N89+P89)/(E89*$R$1)</f>
        <v>0.875</v>
      </c>
    </row>
    <row r="90" spans="1:18" hidden="1">
      <c r="A90" s="19" t="s">
        <v>362</v>
      </c>
      <c r="B90" s="8" t="s">
        <v>312</v>
      </c>
      <c r="C90" s="7" t="s">
        <v>363</v>
      </c>
      <c r="D90" s="9" t="s">
        <v>364</v>
      </c>
      <c r="E90" s="21">
        <v>7</v>
      </c>
      <c r="F90" s="8">
        <v>4</v>
      </c>
      <c r="G90" s="12">
        <f>+F90/E90</f>
        <v>0.5714285714285714</v>
      </c>
      <c r="H90" s="8">
        <v>5</v>
      </c>
      <c r="I90" s="12">
        <f>+H90/E90</f>
        <v>0.7142857142857143</v>
      </c>
      <c r="J90" s="8">
        <f>+VLOOKUP(A90,'[1]DIN 15-7'!M:N,2,FALSE)</f>
        <v>5</v>
      </c>
      <c r="K90" s="12">
        <f>+J90/E90</f>
        <v>0.7142857142857143</v>
      </c>
      <c r="L90" s="8">
        <f>+VLOOKUP(A90,[2]Hoja2!D:E,2,FALSE)</f>
        <v>5</v>
      </c>
      <c r="M90" s="12">
        <f>+L90/E90</f>
        <v>0.7142857142857143</v>
      </c>
      <c r="N90" s="8">
        <f>+VLOOKUP(A90,[3]Din_18!A:B,2,FALSE)</f>
        <v>5</v>
      </c>
      <c r="O90" s="12">
        <f>+N90/E90</f>
        <v>0.7142857142857143</v>
      </c>
      <c r="P90" s="8">
        <f>+VLOOKUP(A90,'[4]D Ciclo 6'!$A:$B,2,FALSE)</f>
        <v>5</v>
      </c>
      <c r="Q90" s="12">
        <f>+P90/E90</f>
        <v>0.7142857142857143</v>
      </c>
      <c r="R90" s="12">
        <f>+(F90+H90+J90+L90+N90+P90)/(E90*$R$1)</f>
        <v>0.69047619047619047</v>
      </c>
    </row>
    <row r="91" spans="1:18" hidden="1">
      <c r="A91" s="19" t="s">
        <v>367</v>
      </c>
      <c r="B91" s="8" t="s">
        <v>312</v>
      </c>
      <c r="C91" s="7" t="s">
        <v>368</v>
      </c>
      <c r="D91" s="9" t="s">
        <v>367</v>
      </c>
      <c r="E91" s="21">
        <v>5</v>
      </c>
      <c r="F91" s="8">
        <v>4</v>
      </c>
      <c r="G91" s="12">
        <f>+F91/E91</f>
        <v>0.8</v>
      </c>
      <c r="H91" s="8">
        <v>5</v>
      </c>
      <c r="I91" s="12">
        <f>+H91/E91</f>
        <v>1</v>
      </c>
      <c r="J91" s="8">
        <f>+VLOOKUP(A91,'[1]DIN 15-7'!M:N,2,FALSE)</f>
        <v>5</v>
      </c>
      <c r="K91" s="12">
        <f>+J91/E91</f>
        <v>1</v>
      </c>
      <c r="L91" s="8">
        <f>+VLOOKUP(A91,[2]Hoja2!D:E,2,FALSE)</f>
        <v>4</v>
      </c>
      <c r="M91" s="12">
        <f>+L91/E91</f>
        <v>0.8</v>
      </c>
      <c r="N91" s="8">
        <f>+VLOOKUP(A91,[3]Din_18!A:B,2,FALSE)</f>
        <v>3</v>
      </c>
      <c r="O91" s="12">
        <f>+N91/E91</f>
        <v>0.6</v>
      </c>
      <c r="P91" s="8">
        <f>+VLOOKUP(A91,'[4]D Ciclo 6'!$A:$B,2,FALSE)</f>
        <v>3</v>
      </c>
      <c r="Q91" s="12">
        <f>+P91/E91</f>
        <v>0.6</v>
      </c>
      <c r="R91" s="12">
        <f>+(F91+H91+J91+L91+N91+P91)/(E91*$R$1)</f>
        <v>0.8</v>
      </c>
    </row>
    <row r="92" spans="1:18" hidden="1">
      <c r="A92" s="19" t="s">
        <v>349</v>
      </c>
      <c r="B92" s="8" t="s">
        <v>312</v>
      </c>
      <c r="C92" s="7" t="s">
        <v>350</v>
      </c>
      <c r="D92" s="9" t="s">
        <v>351</v>
      </c>
      <c r="E92" s="21">
        <v>17</v>
      </c>
      <c r="F92" s="8">
        <v>17</v>
      </c>
      <c r="G92" s="12">
        <f>+F92/E92</f>
        <v>1</v>
      </c>
      <c r="H92" s="8">
        <v>17</v>
      </c>
      <c r="I92" s="12">
        <f>+H92/E92</f>
        <v>1</v>
      </c>
      <c r="J92" s="8">
        <v>17</v>
      </c>
      <c r="K92" s="12">
        <f>+J92/E92</f>
        <v>1</v>
      </c>
      <c r="L92" s="8">
        <v>14</v>
      </c>
      <c r="M92" s="12">
        <f>+L92/E92</f>
        <v>0.82352941176470584</v>
      </c>
      <c r="N92" s="8">
        <v>15</v>
      </c>
      <c r="O92" s="12">
        <f>+N92/E92</f>
        <v>0.88235294117647056</v>
      </c>
      <c r="P92" s="8">
        <v>10</v>
      </c>
      <c r="Q92" s="12">
        <f>+P92/E92</f>
        <v>0.58823529411764708</v>
      </c>
      <c r="R92" s="12">
        <f>+(F92+H92+J92+L92+N92+P92)/(E92*$R$1)</f>
        <v>0.88235294117647056</v>
      </c>
    </row>
    <row r="93" spans="1:18" hidden="1">
      <c r="A93" s="19" t="s">
        <v>114</v>
      </c>
      <c r="B93" s="8" t="s">
        <v>312</v>
      </c>
      <c r="C93" s="7" t="s">
        <v>369</v>
      </c>
      <c r="D93" s="9" t="s">
        <v>370</v>
      </c>
      <c r="E93" s="21">
        <v>7</v>
      </c>
      <c r="F93" s="8">
        <v>7</v>
      </c>
      <c r="G93" s="12">
        <f>+F93/E93</f>
        <v>1</v>
      </c>
      <c r="H93" s="8">
        <v>6</v>
      </c>
      <c r="I93" s="12">
        <f>+H93/E93</f>
        <v>0.8571428571428571</v>
      </c>
      <c r="J93" s="8">
        <v>7</v>
      </c>
      <c r="K93" s="12">
        <f>+J93/E93</f>
        <v>1</v>
      </c>
      <c r="L93" s="8">
        <v>5</v>
      </c>
      <c r="M93" s="12">
        <f>+L93/E93</f>
        <v>0.7142857142857143</v>
      </c>
      <c r="N93" s="8">
        <f>+VLOOKUP(A93,[3]Din_18!A:B,2,FALSE)</f>
        <v>4</v>
      </c>
      <c r="O93" s="12">
        <f>+N93/E93</f>
        <v>0.5714285714285714</v>
      </c>
      <c r="P93" s="8">
        <f>+VLOOKUP(A93,'[4]D Ciclo 6'!$A:$B,2,FALSE)</f>
        <v>4</v>
      </c>
      <c r="Q93" s="12">
        <f>+P93/E93</f>
        <v>0.5714285714285714</v>
      </c>
      <c r="R93" s="12">
        <f>+(F93+H93+J93+L93+N93+P93)/(E93*$R$1)</f>
        <v>0.7857142857142857</v>
      </c>
    </row>
    <row r="94" spans="1:18" hidden="1">
      <c r="A94" s="19" t="s">
        <v>378</v>
      </c>
      <c r="B94" s="8" t="s">
        <v>312</v>
      </c>
      <c r="C94" s="7" t="s">
        <v>379</v>
      </c>
      <c r="D94" s="9" t="s">
        <v>378</v>
      </c>
      <c r="E94" s="21">
        <v>7</v>
      </c>
      <c r="F94" s="8">
        <v>7</v>
      </c>
      <c r="G94" s="12">
        <f>+F94/E94</f>
        <v>1</v>
      </c>
      <c r="H94" s="8">
        <v>5</v>
      </c>
      <c r="I94" s="12">
        <f>+H94/E94</f>
        <v>0.7142857142857143</v>
      </c>
      <c r="J94" s="8">
        <f>+VLOOKUP(A94,'[1]DIN 15-7'!M:N,2,FALSE)</f>
        <v>5</v>
      </c>
      <c r="K94" s="12">
        <f>+J94/E94</f>
        <v>0.7142857142857143</v>
      </c>
      <c r="L94" s="8">
        <f>+VLOOKUP(A94,[2]Hoja2!D:E,2,FALSE)</f>
        <v>5</v>
      </c>
      <c r="M94" s="12">
        <f>+L94/E94</f>
        <v>0.7142857142857143</v>
      </c>
      <c r="N94" s="8">
        <f>+VLOOKUP(A94,[3]Din_18!A:B,2,FALSE)</f>
        <v>2</v>
      </c>
      <c r="O94" s="12">
        <f>+N94/E94</f>
        <v>0.2857142857142857</v>
      </c>
      <c r="P94" s="8">
        <f>+VLOOKUP(A94,'[4]D Ciclo 6'!$A:$B,2,FALSE)</f>
        <v>4</v>
      </c>
      <c r="Q94" s="12">
        <f>+P94/E94</f>
        <v>0.5714285714285714</v>
      </c>
      <c r="R94" s="12">
        <f>+(F94+H94+J94+L94+N94+P94)/(E94*$R$1)</f>
        <v>0.66666666666666663</v>
      </c>
    </row>
    <row r="95" spans="1:18" hidden="1">
      <c r="A95" s="19" t="s">
        <v>134</v>
      </c>
      <c r="B95" s="8" t="s">
        <v>312</v>
      </c>
      <c r="C95" s="20" t="s">
        <v>336</v>
      </c>
      <c r="D95" s="9" t="s">
        <v>134</v>
      </c>
      <c r="E95" s="21">
        <v>2</v>
      </c>
      <c r="F95" s="8">
        <v>1</v>
      </c>
      <c r="G95" s="12">
        <f>+F95/E95</f>
        <v>0.5</v>
      </c>
      <c r="H95" s="8">
        <v>2</v>
      </c>
      <c r="I95" s="12">
        <f>+H95/E95</f>
        <v>1</v>
      </c>
      <c r="J95" s="8">
        <v>2</v>
      </c>
      <c r="K95" s="12">
        <f>+J95/E95</f>
        <v>1</v>
      </c>
      <c r="L95" s="8">
        <f>+VLOOKUP(A95,[2]Hoja2!D:E,2,FALSE)</f>
        <v>2</v>
      </c>
      <c r="M95" s="12">
        <f>+L95/E95</f>
        <v>1</v>
      </c>
      <c r="N95" s="8">
        <f>+VLOOKUP(A95,[3]Din_18!A:B,2,FALSE)</f>
        <v>2</v>
      </c>
      <c r="O95" s="12">
        <f>+N95/E95</f>
        <v>1</v>
      </c>
      <c r="P95" s="8">
        <f>+VLOOKUP(A95,'[4]D Ciclo 6'!$A:$B,2,FALSE)</f>
        <v>1</v>
      </c>
      <c r="Q95" s="12">
        <f>+P95/E95</f>
        <v>0.5</v>
      </c>
      <c r="R95" s="12">
        <f>+(F95+H95+J95+L95+N95+P95)/(E95*$R$1)</f>
        <v>0.83333333333333337</v>
      </c>
    </row>
    <row r="96" spans="1:18" hidden="1">
      <c r="A96" s="19" t="s">
        <v>337</v>
      </c>
      <c r="B96" s="8" t="s">
        <v>312</v>
      </c>
      <c r="C96" s="7" t="s">
        <v>338</v>
      </c>
      <c r="D96" s="9" t="s">
        <v>337</v>
      </c>
      <c r="E96" s="21">
        <v>2</v>
      </c>
      <c r="F96" s="8">
        <v>0</v>
      </c>
      <c r="G96" s="12">
        <f>+F96/E96</f>
        <v>0</v>
      </c>
      <c r="H96" s="8">
        <v>1</v>
      </c>
      <c r="I96" s="12">
        <f>+H96/E96</f>
        <v>0.5</v>
      </c>
      <c r="J96" s="8">
        <f>+VLOOKUP(A96,'[1]DIN 15-7'!M:N,2,FALSE)</f>
        <v>1</v>
      </c>
      <c r="K96" s="12">
        <f>+J96/E96</f>
        <v>0.5</v>
      </c>
      <c r="L96" s="8">
        <v>2</v>
      </c>
      <c r="M96" s="12">
        <f>+L96/E96</f>
        <v>1</v>
      </c>
      <c r="N96" s="8">
        <v>2</v>
      </c>
      <c r="O96" s="12">
        <f>+N96/E96</f>
        <v>1</v>
      </c>
      <c r="P96" s="8">
        <f>+VLOOKUP(A96,'[4]D Ciclo 6'!$A:$B,2,FALSE)</f>
        <v>1</v>
      </c>
      <c r="Q96" s="12">
        <f>+P96/E96</f>
        <v>0.5</v>
      </c>
      <c r="R96" s="12">
        <f>+(F96+H96+J96+L96+N96+P96)/(E96*$R$1)</f>
        <v>0.58333333333333337</v>
      </c>
    </row>
    <row r="97" spans="1:24" hidden="1">
      <c r="A97" s="7" t="s">
        <v>332</v>
      </c>
      <c r="B97" s="8" t="s">
        <v>312</v>
      </c>
      <c r="C97" s="36" t="s">
        <v>333</v>
      </c>
      <c r="D97" s="9" t="s">
        <v>332</v>
      </c>
      <c r="E97" s="21">
        <v>2</v>
      </c>
      <c r="F97" s="8">
        <v>0</v>
      </c>
      <c r="G97" s="12">
        <f>+F97/E97</f>
        <v>0</v>
      </c>
      <c r="H97" s="8">
        <v>2</v>
      </c>
      <c r="I97" s="12">
        <f>+H97/E97</f>
        <v>1</v>
      </c>
      <c r="J97" s="8">
        <f>+VLOOKUP(A97,'[1]DIN 15-7'!M:N,2,FALSE)</f>
        <v>1</v>
      </c>
      <c r="K97" s="12">
        <f>+J97/E97</f>
        <v>0.5</v>
      </c>
      <c r="L97" s="8">
        <v>2</v>
      </c>
      <c r="M97" s="12">
        <f>+L97/E97</f>
        <v>1</v>
      </c>
      <c r="N97" s="8">
        <f>+VLOOKUP(A97,[3]Din_18!A:B,2,FALSE)</f>
        <v>2</v>
      </c>
      <c r="O97" s="12">
        <f>+N97/E97</f>
        <v>1</v>
      </c>
      <c r="P97" s="8">
        <f>+VLOOKUP(A97,'[4]D Ciclo 6'!$A:$B,2,FALSE)</f>
        <v>1</v>
      </c>
      <c r="Q97" s="12">
        <f>+P97/E97</f>
        <v>0.5</v>
      </c>
      <c r="R97" s="12">
        <f>+(F97+H97+J97+L97+N97+P97)/(E97*$R$1)</f>
        <v>0.66666666666666663</v>
      </c>
    </row>
    <row r="98" spans="1:24" hidden="1">
      <c r="A98" s="19" t="s">
        <v>365</v>
      </c>
      <c r="B98" s="8" t="s">
        <v>312</v>
      </c>
      <c r="C98" s="7" t="s">
        <v>366</v>
      </c>
      <c r="D98" s="9" t="s">
        <v>365</v>
      </c>
      <c r="E98" s="21">
        <v>7</v>
      </c>
      <c r="F98" s="8">
        <v>4</v>
      </c>
      <c r="G98" s="12">
        <f>+F98/E98</f>
        <v>0.5714285714285714</v>
      </c>
      <c r="H98" s="8">
        <v>5</v>
      </c>
      <c r="I98" s="12">
        <f>+H98/E98</f>
        <v>0.7142857142857143</v>
      </c>
      <c r="J98" s="8">
        <f>+VLOOKUP(A98,'[1]DIN 15-7'!M:N,2,FALSE)</f>
        <v>5</v>
      </c>
      <c r="K98" s="12">
        <f>+J98/E98</f>
        <v>0.7142857142857143</v>
      </c>
      <c r="L98" s="8">
        <v>5</v>
      </c>
      <c r="M98" s="12">
        <f>+L98/E98</f>
        <v>0.7142857142857143</v>
      </c>
      <c r="N98" s="8">
        <f>+VLOOKUP(A98,[3]Din_18!A:B,2,FALSE)</f>
        <v>5</v>
      </c>
      <c r="O98" s="12">
        <f>+N98/E98</f>
        <v>0.7142857142857143</v>
      </c>
      <c r="P98" s="8">
        <f>+VLOOKUP(A98,'[4]D Ciclo 6'!$A:$B,2,FALSE)</f>
        <v>3</v>
      </c>
      <c r="Q98" s="12">
        <f>+P98/E98</f>
        <v>0.42857142857142855</v>
      </c>
      <c r="R98" s="12">
        <f>+(F98+H98+J98+L98+N98+P98)/(E98*$R$1)</f>
        <v>0.6428571428571429</v>
      </c>
    </row>
    <row r="99" spans="1:24" hidden="1">
      <c r="A99" s="19" t="s">
        <v>357</v>
      </c>
      <c r="B99" s="8" t="s">
        <v>312</v>
      </c>
      <c r="C99" s="7" t="s">
        <v>358</v>
      </c>
      <c r="D99" s="9" t="s">
        <v>357</v>
      </c>
      <c r="E99" s="21">
        <v>5</v>
      </c>
      <c r="F99" s="8">
        <v>1</v>
      </c>
      <c r="G99" s="12">
        <f>+F99/E99</f>
        <v>0.2</v>
      </c>
      <c r="H99" s="8">
        <v>1</v>
      </c>
      <c r="I99" s="12">
        <f>+H99/E99</f>
        <v>0.2</v>
      </c>
      <c r="J99" s="8">
        <f>+VLOOKUP(A99,'[1]DIN 15-7'!M:N,2,FALSE)</f>
        <v>2</v>
      </c>
      <c r="K99" s="12">
        <f>+J99/E99</f>
        <v>0.4</v>
      </c>
      <c r="L99" s="8">
        <f>+VLOOKUP(A99,[2]Hoja2!D:E,2,FALSE)</f>
        <v>1</v>
      </c>
      <c r="M99" s="12">
        <f>+L99/E99</f>
        <v>0.2</v>
      </c>
      <c r="N99" s="8">
        <f>+VLOOKUP(A99,[3]Din_18!A:B,2,FALSE)</f>
        <v>4</v>
      </c>
      <c r="O99" s="12">
        <f>+N99/E99</f>
        <v>0.8</v>
      </c>
      <c r="P99" s="8">
        <f>+VLOOKUP(A99,'[4]D Ciclo 6'!$A:$B,2,FALSE)</f>
        <v>2</v>
      </c>
      <c r="Q99" s="12">
        <f>+P99/E99</f>
        <v>0.4</v>
      </c>
      <c r="R99" s="12">
        <f>+(F99+H99+J99+L99+N99+P99)/(E99*$R$1)</f>
        <v>0.36666666666666664</v>
      </c>
    </row>
    <row r="100" spans="1:24" hidden="1">
      <c r="A100" s="19" t="s">
        <v>354</v>
      </c>
      <c r="B100" s="8" t="s">
        <v>312</v>
      </c>
      <c r="C100" s="7" t="s">
        <v>355</v>
      </c>
      <c r="D100" s="9" t="s">
        <v>356</v>
      </c>
      <c r="E100" s="21">
        <v>6</v>
      </c>
      <c r="F100" s="8">
        <v>4</v>
      </c>
      <c r="G100" s="12">
        <f>+F100/E100</f>
        <v>0.66666666666666663</v>
      </c>
      <c r="H100" s="8">
        <v>5</v>
      </c>
      <c r="I100" s="12">
        <f>+H100/E100</f>
        <v>0.83333333333333337</v>
      </c>
      <c r="J100" s="8">
        <v>0</v>
      </c>
      <c r="K100" s="12">
        <f>+J100/E100</f>
        <v>0</v>
      </c>
      <c r="L100" s="8">
        <f>+VLOOKUP(A100,[2]Hoja2!D:E,2,FALSE)</f>
        <v>5</v>
      </c>
      <c r="M100" s="12">
        <f>+L100/E100</f>
        <v>0.83333333333333337</v>
      </c>
      <c r="N100" s="8">
        <f>+VLOOKUP(A100,[3]Din_18!A:B,2,FALSE)</f>
        <v>5</v>
      </c>
      <c r="O100" s="12">
        <f>+N100/E100</f>
        <v>0.83333333333333337</v>
      </c>
      <c r="P100" s="8">
        <f>+VLOOKUP(A100,'[4]D Ciclo 6'!$A:$B,2,FALSE)</f>
        <v>2</v>
      </c>
      <c r="Q100" s="12">
        <f>+P100/E100</f>
        <v>0.33333333333333331</v>
      </c>
      <c r="R100" s="12">
        <f>+(F100+H100+J100+L100+N100+P100)/(E100*$R$1)</f>
        <v>0.58333333333333337</v>
      </c>
    </row>
    <row r="101" spans="1:24" hidden="1">
      <c r="A101" s="19" t="s">
        <v>380</v>
      </c>
      <c r="B101" s="8" t="s">
        <v>312</v>
      </c>
      <c r="C101" s="36" t="s">
        <v>381</v>
      </c>
      <c r="D101" s="9" t="s">
        <v>382</v>
      </c>
      <c r="E101" s="21">
        <v>5</v>
      </c>
      <c r="F101" s="8">
        <v>0</v>
      </c>
      <c r="G101" s="12">
        <f>+F101/E101</f>
        <v>0</v>
      </c>
      <c r="H101" s="8">
        <v>3</v>
      </c>
      <c r="I101" s="12">
        <f>+H101/E101</f>
        <v>0.6</v>
      </c>
      <c r="J101" s="8">
        <f>+VLOOKUP(A101,'[1]DIN 15-7'!M:N,2,FALSE)</f>
        <v>3</v>
      </c>
      <c r="K101" s="12">
        <f>+J101/E101</f>
        <v>0.6</v>
      </c>
      <c r="L101" s="8">
        <f>+VLOOKUP(A101,[2]Hoja2!D:E,2,FALSE)</f>
        <v>3</v>
      </c>
      <c r="M101" s="12">
        <f>+L101/E101</f>
        <v>0.6</v>
      </c>
      <c r="N101" s="8">
        <f>+VLOOKUP(A101,[3]Din_18!A:B,2,FALSE)</f>
        <v>1</v>
      </c>
      <c r="O101" s="12">
        <f>+N101/E101</f>
        <v>0.2</v>
      </c>
      <c r="P101" s="8">
        <f>+VLOOKUP(A101,'[4]D Ciclo 6'!$A:$B,2,FALSE)</f>
        <v>1</v>
      </c>
      <c r="Q101" s="12">
        <f>+P101/E101</f>
        <v>0.2</v>
      </c>
      <c r="R101" s="12">
        <f>+(F101+H101+J101+L101+N101+P101)/(E101*$R$1)</f>
        <v>0.36666666666666664</v>
      </c>
    </row>
    <row r="102" spans="1:24" hidden="1">
      <c r="A102" s="9"/>
      <c r="B102" s="8" t="s">
        <v>312</v>
      </c>
      <c r="C102" s="7" t="s">
        <v>288</v>
      </c>
      <c r="E102" s="21">
        <v>12</v>
      </c>
      <c r="F102" s="8">
        <v>8</v>
      </c>
      <c r="G102" s="12">
        <f>+F102/E102</f>
        <v>0.66666666666666663</v>
      </c>
      <c r="H102" s="8">
        <v>0</v>
      </c>
      <c r="I102" s="12">
        <f>+H102/E102</f>
        <v>0</v>
      </c>
      <c r="J102" s="8">
        <v>0</v>
      </c>
      <c r="K102" s="12">
        <f>+J102/E102</f>
        <v>0</v>
      </c>
      <c r="L102" s="8">
        <v>0</v>
      </c>
      <c r="M102" s="12">
        <f>+L102/E102</f>
        <v>0</v>
      </c>
      <c r="N102" s="8">
        <v>0</v>
      </c>
      <c r="O102" s="12">
        <f>+N102/E102</f>
        <v>0</v>
      </c>
      <c r="P102" s="8">
        <v>0</v>
      </c>
      <c r="Q102" s="12">
        <f>+P102/E102</f>
        <v>0</v>
      </c>
      <c r="R102" s="12">
        <f>+(F102+H102+J102+L102+N102+P102)/(E102*$R$1)</f>
        <v>0.1111111111111111</v>
      </c>
    </row>
    <row r="103" spans="1:24" hidden="1">
      <c r="A103" s="19" t="s">
        <v>373</v>
      </c>
      <c r="B103" s="8" t="s">
        <v>312</v>
      </c>
      <c r="C103" s="7" t="s">
        <v>374</v>
      </c>
      <c r="D103" s="9" t="s">
        <v>373</v>
      </c>
      <c r="E103" s="21">
        <v>6</v>
      </c>
      <c r="F103" s="8">
        <v>1</v>
      </c>
      <c r="G103" s="12">
        <f>+F103/E103</f>
        <v>0.16666666666666666</v>
      </c>
      <c r="H103" s="8">
        <v>0</v>
      </c>
      <c r="I103" s="12">
        <f>+H103/E103</f>
        <v>0</v>
      </c>
      <c r="J103" s="8">
        <f>+VLOOKUP(A103,'[1]DIN 15-7'!M:N,2,FALSE)</f>
        <v>4</v>
      </c>
      <c r="K103" s="12">
        <f>+J103/E103</f>
        <v>0.66666666666666663</v>
      </c>
      <c r="L103" s="8">
        <f>+VLOOKUP(A103,[2]Hoja2!D:E,2,FALSE)</f>
        <v>4</v>
      </c>
      <c r="M103" s="12">
        <f>+L103/E103</f>
        <v>0.66666666666666663</v>
      </c>
      <c r="N103" s="8">
        <f>+VLOOKUP(A103,[3]Din_18!A:B,2,FALSE)</f>
        <v>3</v>
      </c>
      <c r="O103" s="12">
        <f>+N103/E103</f>
        <v>0.5</v>
      </c>
      <c r="P103" s="8">
        <v>0</v>
      </c>
      <c r="Q103" s="12">
        <f>+P103/E103</f>
        <v>0</v>
      </c>
      <c r="R103" s="12">
        <f>+(F103+H103+J103+L103+N103+P103)/(E103*$R$1)</f>
        <v>0.33333333333333331</v>
      </c>
    </row>
    <row r="104" spans="1:24" hidden="1">
      <c r="A104" s="19" t="s">
        <v>383</v>
      </c>
      <c r="B104" s="8" t="s">
        <v>312</v>
      </c>
      <c r="C104" s="7" t="s">
        <v>384</v>
      </c>
      <c r="D104" s="9" t="s">
        <v>383</v>
      </c>
      <c r="E104" s="21">
        <v>4</v>
      </c>
      <c r="F104" s="8">
        <v>3</v>
      </c>
      <c r="G104" s="12">
        <f>+F104/E104</f>
        <v>0.75</v>
      </c>
      <c r="H104" s="8">
        <v>3</v>
      </c>
      <c r="I104" s="12">
        <f>+H104/E104</f>
        <v>0.75</v>
      </c>
      <c r="J104" s="8">
        <f>+VLOOKUP(A104,'[1]DIN 15-7'!M:N,2,FALSE)</f>
        <v>3</v>
      </c>
      <c r="K104" s="12">
        <f>+J104/E104</f>
        <v>0.75</v>
      </c>
      <c r="L104" s="8">
        <f>+VLOOKUP(A104,[2]Hoja2!D:E,2,FALSE)</f>
        <v>3</v>
      </c>
      <c r="M104" s="12">
        <f>+L104/E104</f>
        <v>0.75</v>
      </c>
      <c r="N104" s="8">
        <v>0</v>
      </c>
      <c r="O104" s="12">
        <f>+N104/E104</f>
        <v>0</v>
      </c>
      <c r="P104" s="8">
        <v>0</v>
      </c>
      <c r="Q104" s="12">
        <f>+P104/E104</f>
        <v>0</v>
      </c>
      <c r="R104" s="12">
        <f>+(F104+H104+J104+L104+N104+P104)/(E104*$R$1)</f>
        <v>0.5</v>
      </c>
    </row>
    <row r="105" spans="1:24" hidden="1">
      <c r="A105" s="19" t="s">
        <v>375</v>
      </c>
      <c r="B105" s="8" t="s">
        <v>312</v>
      </c>
      <c r="C105" s="7" t="s">
        <v>376</v>
      </c>
      <c r="D105" s="9" t="s">
        <v>377</v>
      </c>
      <c r="E105" s="21">
        <v>3</v>
      </c>
      <c r="F105" s="8">
        <v>3</v>
      </c>
      <c r="G105" s="12">
        <f>+F105/E105</f>
        <v>1</v>
      </c>
      <c r="H105" s="8">
        <v>3</v>
      </c>
      <c r="I105" s="12">
        <f>+H105/E105</f>
        <v>1</v>
      </c>
      <c r="J105" s="8">
        <f>+VLOOKUP(A105,'[1]DIN 15-7'!M:N,2,FALSE)</f>
        <v>3</v>
      </c>
      <c r="K105" s="12">
        <f>+J105/E105</f>
        <v>1</v>
      </c>
      <c r="L105" s="8">
        <f>+VLOOKUP(A105,[2]Hoja2!D:E,2,FALSE)</f>
        <v>3</v>
      </c>
      <c r="M105" s="12">
        <f>+L105/E105</f>
        <v>1</v>
      </c>
      <c r="N105" s="8">
        <f>+VLOOKUP(A105,[3]Din_18!A:B,2,FALSE)</f>
        <v>1</v>
      </c>
      <c r="O105" s="12">
        <f>+N105/E105</f>
        <v>0.33333333333333331</v>
      </c>
      <c r="P105" s="8">
        <v>0</v>
      </c>
      <c r="Q105" s="12">
        <f>+P105/E105</f>
        <v>0</v>
      </c>
      <c r="R105" s="12">
        <f>+(F105+H105+J105+L105+N105+P105)/(E105*$R$1)</f>
        <v>0.72222222222222221</v>
      </c>
    </row>
    <row r="106" spans="1:24" hidden="1">
      <c r="A106" s="7" t="s">
        <v>385</v>
      </c>
      <c r="B106" s="8" t="s">
        <v>312</v>
      </c>
      <c r="C106" s="20" t="s">
        <v>386</v>
      </c>
      <c r="D106" s="9" t="s">
        <v>385</v>
      </c>
      <c r="E106" s="21">
        <v>1</v>
      </c>
      <c r="F106" s="8">
        <v>0</v>
      </c>
      <c r="G106" s="12">
        <f>+F106/E106</f>
        <v>0</v>
      </c>
      <c r="H106" s="8">
        <v>0</v>
      </c>
      <c r="I106" s="12">
        <f>+H106/E106</f>
        <v>0</v>
      </c>
      <c r="J106" s="8">
        <v>0</v>
      </c>
      <c r="K106" s="12">
        <f>+J106/E106</f>
        <v>0</v>
      </c>
      <c r="L106" s="8">
        <f>+VLOOKUP(A106,[2]Hoja2!D:E,2,FALSE)</f>
        <v>1</v>
      </c>
      <c r="M106" s="12">
        <f>+L106/E106</f>
        <v>1</v>
      </c>
      <c r="N106" s="8">
        <v>0</v>
      </c>
      <c r="O106" s="12">
        <f>+N106/E106</f>
        <v>0</v>
      </c>
      <c r="P106" s="8">
        <v>0</v>
      </c>
      <c r="Q106" s="12">
        <f>+P106/E106</f>
        <v>0</v>
      </c>
      <c r="R106" s="12">
        <f>+(F106+H106+J106+L106+N106+P106)/(E106*$R$1)</f>
        <v>0.16666666666666666</v>
      </c>
    </row>
    <row r="107" spans="1:24" hidden="1">
      <c r="A107" s="13" t="s">
        <v>207</v>
      </c>
      <c r="B107" s="8" t="s">
        <v>312</v>
      </c>
      <c r="D107" s="14" t="s">
        <v>207</v>
      </c>
      <c r="E107" s="33">
        <f>SUM(E69:E106)</f>
        <v>180</v>
      </c>
      <c r="F107" s="8">
        <f>SUM(F69:F106)</f>
        <v>133</v>
      </c>
      <c r="G107" s="27">
        <f t="shared" ref="G107" si="8">+F107/E107</f>
        <v>0.73888888888888893</v>
      </c>
      <c r="H107" s="8">
        <f>SUM(H69:H106)</f>
        <v>132</v>
      </c>
      <c r="I107" s="34">
        <f t="shared" ref="I107" si="9">+H107/E107</f>
        <v>0.73333333333333328</v>
      </c>
      <c r="J107" s="8">
        <f>SUM(J69:J106)</f>
        <v>139</v>
      </c>
      <c r="K107" s="34">
        <f t="shared" ref="K107" si="10">+J107/E107</f>
        <v>0.77222222222222225</v>
      </c>
      <c r="L107" s="8">
        <f>SUM(L69:L106)</f>
        <v>131</v>
      </c>
      <c r="M107" s="34">
        <f t="shared" ref="M107:M160" si="11">+L107/E107</f>
        <v>0.72777777777777775</v>
      </c>
      <c r="N107" s="14">
        <f>SUM(N69:N106)</f>
        <v>130</v>
      </c>
      <c r="O107" s="27">
        <f t="shared" si="7"/>
        <v>0.72222222222222221</v>
      </c>
      <c r="P107" s="72">
        <f>SUM(P69:P106)</f>
        <v>115</v>
      </c>
      <c r="Q107" s="12">
        <f t="shared" ref="Q107:Q132" si="12">+P107/E107</f>
        <v>0.63888888888888884</v>
      </c>
      <c r="R107" s="27">
        <f>+(F107+H107+J107+L107+N107+P107)/(E107*$R$1)</f>
        <v>0.72222222222222221</v>
      </c>
      <c r="S107" s="9">
        <v>4</v>
      </c>
      <c r="U107" s="28" t="str">
        <f>+B107</f>
        <v>SSGEFYAR</v>
      </c>
      <c r="V107" s="29">
        <f>+E107</f>
        <v>180</v>
      </c>
      <c r="W107" s="29">
        <f>+P107</f>
        <v>115</v>
      </c>
      <c r="X107" s="30">
        <f>+W107/V107</f>
        <v>0.63888888888888884</v>
      </c>
    </row>
    <row r="108" spans="1:24" hidden="1">
      <c r="A108" s="19" t="s">
        <v>56</v>
      </c>
      <c r="B108" s="8" t="s">
        <v>387</v>
      </c>
      <c r="C108" s="36" t="s">
        <v>388</v>
      </c>
      <c r="D108" s="9" t="s">
        <v>56</v>
      </c>
      <c r="E108" s="37">
        <v>9</v>
      </c>
      <c r="F108" s="8">
        <v>9</v>
      </c>
      <c r="G108" s="12">
        <f>+F108/E108</f>
        <v>1</v>
      </c>
      <c r="H108" s="8">
        <v>9</v>
      </c>
      <c r="I108" s="12">
        <f>+H108/E108</f>
        <v>1</v>
      </c>
      <c r="J108" s="8">
        <f>+VLOOKUP(A108,'[1]DIN 15-7'!M:N,2,FALSE)</f>
        <v>9</v>
      </c>
      <c r="K108" s="12">
        <f>+J108/E108</f>
        <v>1</v>
      </c>
      <c r="L108" s="8">
        <f>+VLOOKUP(A108,[2]Hoja2!D:E,2,FALSE)</f>
        <v>9</v>
      </c>
      <c r="M108" s="12">
        <f>+L108/E108</f>
        <v>1</v>
      </c>
      <c r="N108" s="8">
        <f>+VLOOKUP(A108,[3]Din_18!A:B,2,FALSE)</f>
        <v>9</v>
      </c>
      <c r="O108" s="12">
        <f>+N108/E108</f>
        <v>1</v>
      </c>
      <c r="P108" s="8">
        <f>+VLOOKUP(A108,'[4]D Ciclo 6'!$A:$B,2,FALSE)</f>
        <v>9</v>
      </c>
      <c r="Q108" s="12">
        <f>+P108/E108</f>
        <v>1</v>
      </c>
      <c r="R108" s="12">
        <f>+(F108+H108+J108+L108+N108)/(E108*$R$1)</f>
        <v>0.83333333333333337</v>
      </c>
    </row>
    <row r="109" spans="1:24" hidden="1">
      <c r="A109" s="19" t="s">
        <v>12</v>
      </c>
      <c r="B109" s="8" t="s">
        <v>387</v>
      </c>
      <c r="C109" s="32" t="s">
        <v>400</v>
      </c>
      <c r="D109" s="40" t="s">
        <v>399</v>
      </c>
      <c r="E109" s="37">
        <v>9</v>
      </c>
      <c r="F109" s="8">
        <v>9</v>
      </c>
      <c r="G109" s="12">
        <f>+F109/E109</f>
        <v>1</v>
      </c>
      <c r="H109" s="8">
        <v>9</v>
      </c>
      <c r="I109" s="12">
        <f>+H109/E109</f>
        <v>1</v>
      </c>
      <c r="K109" s="12">
        <f>+J109/E109</f>
        <v>0</v>
      </c>
      <c r="M109" s="12">
        <f>+L109/E109</f>
        <v>0</v>
      </c>
      <c r="O109" s="12">
        <f>+N109/E109</f>
        <v>0</v>
      </c>
      <c r="P109" s="8">
        <f>+VLOOKUP(A109,'[4]D Ciclo 6'!$A:$B,2,FALSE)</f>
        <v>9</v>
      </c>
      <c r="Q109" s="12">
        <f>+P109/E109</f>
        <v>1</v>
      </c>
      <c r="R109" s="12">
        <f>+(F109+H109+J109+L109+N109)/(E109*$R$1)</f>
        <v>0.33333333333333331</v>
      </c>
    </row>
    <row r="110" spans="1:24" ht="15" hidden="1" customHeight="1">
      <c r="A110" s="39" t="s">
        <v>404</v>
      </c>
      <c r="B110" s="8" t="s">
        <v>387</v>
      </c>
      <c r="C110" s="20" t="s">
        <v>405</v>
      </c>
      <c r="E110" s="37">
        <v>9</v>
      </c>
      <c r="G110" s="12"/>
      <c r="I110" s="12"/>
      <c r="K110" s="12"/>
      <c r="L110" s="8">
        <f>+VLOOKUP(A110,[2]Hoja2!D:E,2,FALSE)</f>
        <v>5</v>
      </c>
      <c r="M110" s="12">
        <f>+L110/E110</f>
        <v>0.55555555555555558</v>
      </c>
      <c r="N110" s="8">
        <f>+VLOOKUP(A110,[3]Din_18!A:B,2,FALSE)</f>
        <v>7</v>
      </c>
      <c r="O110" s="12">
        <f>+N110/E110</f>
        <v>0.77777777777777779</v>
      </c>
      <c r="P110" s="8">
        <f>+VLOOKUP(A110,'[4]D Ciclo 6'!$A:$B,2,FALSE)</f>
        <v>9</v>
      </c>
      <c r="Q110" s="12">
        <f>+P110/E110</f>
        <v>1</v>
      </c>
      <c r="R110" s="12">
        <f>+(F110+H110+J110+L110+N110)/(E110*$R$1)</f>
        <v>0.22222222222222221</v>
      </c>
    </row>
    <row r="111" spans="1:24" ht="15" hidden="1" customHeight="1">
      <c r="A111" s="31" t="s">
        <v>409</v>
      </c>
      <c r="B111" s="8" t="s">
        <v>387</v>
      </c>
      <c r="C111" s="41" t="s">
        <v>410</v>
      </c>
      <c r="E111" s="37">
        <v>2</v>
      </c>
      <c r="G111" s="12"/>
      <c r="I111" s="12"/>
      <c r="J111" s="8">
        <f>+VLOOKUP(A111,'[1]DIN 15-7'!M:N,2,FALSE)</f>
        <v>2</v>
      </c>
      <c r="K111" s="12">
        <f>+J111/E111</f>
        <v>1</v>
      </c>
      <c r="L111" s="8">
        <f>+VLOOKUP(A111,[2]Hoja2!D:E,2,FALSE)</f>
        <v>1</v>
      </c>
      <c r="M111" s="12">
        <f>+L111/E111</f>
        <v>0.5</v>
      </c>
      <c r="N111" s="8">
        <f>+VLOOKUP(A111,[3]Din_18!A:B,2,FALSE)</f>
        <v>1</v>
      </c>
      <c r="O111" s="12">
        <f>+N111/E111</f>
        <v>0.5</v>
      </c>
      <c r="P111" s="8">
        <f>+VLOOKUP(A111,'[4]D Ciclo 6'!$A:$B,2,FALSE)</f>
        <v>2</v>
      </c>
      <c r="Q111" s="12">
        <f>+P111/E111</f>
        <v>1</v>
      </c>
      <c r="R111" s="12">
        <f>+(F111+H111+J111+L111+N111)/(E111*$R$1)</f>
        <v>0.33333333333333331</v>
      </c>
    </row>
    <row r="112" spans="1:24" ht="15" hidden="1" customHeight="1">
      <c r="A112" s="38" t="s">
        <v>426</v>
      </c>
      <c r="B112" s="8" t="s">
        <v>387</v>
      </c>
      <c r="C112" s="36" t="s">
        <v>427</v>
      </c>
      <c r="E112" s="37">
        <v>1</v>
      </c>
      <c r="G112" s="12"/>
      <c r="I112" s="12"/>
      <c r="K112" s="12"/>
      <c r="L112" s="8">
        <v>0</v>
      </c>
      <c r="M112" s="12">
        <f>+L112/E112</f>
        <v>0</v>
      </c>
      <c r="N112" s="8">
        <v>0</v>
      </c>
      <c r="O112" s="12">
        <f>+N112/E112</f>
        <v>0</v>
      </c>
      <c r="P112" s="8">
        <v>1</v>
      </c>
      <c r="Q112" s="12">
        <f>+P112/E112</f>
        <v>1</v>
      </c>
      <c r="R112" s="12">
        <f>+(F112+H112+J112+L112+N112)/(E112*$R$1)</f>
        <v>0</v>
      </c>
    </row>
    <row r="113" spans="1:18" ht="15" hidden="1" customHeight="1">
      <c r="A113" s="38" t="s">
        <v>394</v>
      </c>
      <c r="B113" s="8" t="s">
        <v>387</v>
      </c>
      <c r="C113" s="36" t="s">
        <v>395</v>
      </c>
      <c r="E113" s="37">
        <v>1</v>
      </c>
      <c r="G113" s="12"/>
      <c r="I113" s="12"/>
      <c r="K113" s="12"/>
      <c r="L113" s="8">
        <f>+VLOOKUP(A113,[2]Hoja2!D:E,2,FALSE)</f>
        <v>1</v>
      </c>
      <c r="M113" s="12">
        <f>+L113/E113</f>
        <v>1</v>
      </c>
      <c r="N113" s="8">
        <f>+VLOOKUP(A113,[3]Din_18!A:B,2,FALSE)</f>
        <v>1</v>
      </c>
      <c r="O113" s="12">
        <f>+N113/E113</f>
        <v>1</v>
      </c>
      <c r="P113" s="8">
        <f>+VLOOKUP(A113,'[4]D Ciclo 6'!$A:$B,2,FALSE)</f>
        <v>1</v>
      </c>
      <c r="Q113" s="12">
        <f>+P113/E113</f>
        <v>1</v>
      </c>
      <c r="R113" s="12">
        <f>+(F113+H113+J113+L113+N113)/(E113*$R$1)</f>
        <v>0.33333333333333331</v>
      </c>
    </row>
    <row r="114" spans="1:18" ht="15" hidden="1" customHeight="1">
      <c r="A114" s="19" t="s">
        <v>117</v>
      </c>
      <c r="B114" s="8" t="s">
        <v>387</v>
      </c>
      <c r="C114" s="7" t="s">
        <v>397</v>
      </c>
      <c r="D114" s="9" t="s">
        <v>117</v>
      </c>
      <c r="E114" s="37">
        <v>10</v>
      </c>
      <c r="F114" s="8">
        <v>7</v>
      </c>
      <c r="G114" s="12">
        <f>+F114/E114</f>
        <v>0.7</v>
      </c>
      <c r="H114" s="8">
        <v>10</v>
      </c>
      <c r="I114" s="12">
        <f>+H114/E114</f>
        <v>1</v>
      </c>
      <c r="J114" s="8">
        <f>+VLOOKUP(A114,'[1]DIN 15-7'!M:N,2,FALSE)</f>
        <v>4</v>
      </c>
      <c r="K114" s="12">
        <f>+J114/E114</f>
        <v>0.4</v>
      </c>
      <c r="L114" s="8">
        <f>+VLOOKUP(A114,[2]Hoja2!D:E,2,FALSE)</f>
        <v>9</v>
      </c>
      <c r="M114" s="12">
        <f>+L114/E114</f>
        <v>0.9</v>
      </c>
      <c r="N114" s="8">
        <f>+VLOOKUP(A114,[3]Din_18!A:B,2,FALSE)</f>
        <v>9</v>
      </c>
      <c r="O114" s="12">
        <f>+N114/E114</f>
        <v>0.9</v>
      </c>
      <c r="P114" s="8">
        <f>+VLOOKUP(A114,'[4]D Ciclo 6'!$A:$B,2,FALSE)</f>
        <v>9</v>
      </c>
      <c r="Q114" s="12">
        <f>+P114/E114</f>
        <v>0.9</v>
      </c>
      <c r="R114" s="12">
        <f>+(F114+H114+J114+L114+N114)/(E114*$R$1)</f>
        <v>0.65</v>
      </c>
    </row>
    <row r="115" spans="1:18" hidden="1">
      <c r="A115" s="19" t="s">
        <v>21</v>
      </c>
      <c r="B115" s="8" t="s">
        <v>387</v>
      </c>
      <c r="C115" s="20" t="s">
        <v>398</v>
      </c>
      <c r="D115" s="9" t="s">
        <v>21</v>
      </c>
      <c r="E115" s="37">
        <v>9</v>
      </c>
      <c r="F115" s="8">
        <v>6</v>
      </c>
      <c r="G115" s="12">
        <f>+F115/E115</f>
        <v>0.66666666666666663</v>
      </c>
      <c r="H115" s="8">
        <v>8</v>
      </c>
      <c r="I115" s="12">
        <f>+H115/E115</f>
        <v>0.88888888888888884</v>
      </c>
      <c r="J115" s="8">
        <f>+VLOOKUP(A115,'[1]DIN 15-7'!M:N,2,FALSE)</f>
        <v>8</v>
      </c>
      <c r="K115" s="12">
        <f>+J115/E115</f>
        <v>0.88888888888888884</v>
      </c>
      <c r="L115" s="8">
        <f>+VLOOKUP(A115,[2]Hoja2!D:E,2,FALSE)</f>
        <v>8</v>
      </c>
      <c r="M115" s="12">
        <f>+L115/E115</f>
        <v>0.88888888888888884</v>
      </c>
      <c r="N115" s="8">
        <f>+VLOOKUP(A115,[3]Din_18!A:B,2,FALSE)</f>
        <v>8</v>
      </c>
      <c r="O115" s="12">
        <f>+N115/E115</f>
        <v>0.88888888888888884</v>
      </c>
      <c r="P115" s="8">
        <f>+VLOOKUP(A115,'[4]D Ciclo 6'!$A:$B,2,FALSE)</f>
        <v>8</v>
      </c>
      <c r="Q115" s="12">
        <f>+P115/E115</f>
        <v>0.88888888888888884</v>
      </c>
      <c r="R115" s="12">
        <f>+(F115+H115+J115+L115+N115)/(E115*$R$1)</f>
        <v>0.70370370370370372</v>
      </c>
    </row>
    <row r="116" spans="1:18" hidden="1">
      <c r="A116" s="19" t="s">
        <v>36</v>
      </c>
      <c r="B116" s="8" t="s">
        <v>387</v>
      </c>
      <c r="C116" s="20" t="s">
        <v>406</v>
      </c>
      <c r="D116" s="9" t="s">
        <v>36</v>
      </c>
      <c r="E116" s="37">
        <v>9</v>
      </c>
      <c r="F116" s="8">
        <v>9</v>
      </c>
      <c r="G116" s="12">
        <f>+F116/E116</f>
        <v>1</v>
      </c>
      <c r="H116" s="8">
        <v>9</v>
      </c>
      <c r="I116" s="12">
        <f>+H116/E116</f>
        <v>1</v>
      </c>
      <c r="J116" s="8">
        <f>+VLOOKUP(A116,'[1]DIN 15-7'!M:N,2,FALSE)</f>
        <v>9</v>
      </c>
      <c r="K116" s="12">
        <f>+J116/E116</f>
        <v>1</v>
      </c>
      <c r="L116" s="8">
        <f>+VLOOKUP(A116,[2]Hoja2!D:E,2,FALSE)</f>
        <v>8</v>
      </c>
      <c r="M116" s="12">
        <f>+L116/E116</f>
        <v>0.88888888888888884</v>
      </c>
      <c r="N116" s="8">
        <f>+VLOOKUP(A116,[3]Din_18!A:B,2,FALSE)</f>
        <v>6</v>
      </c>
      <c r="O116" s="12">
        <f>+N116/E116</f>
        <v>0.66666666666666663</v>
      </c>
      <c r="P116" s="8">
        <f>+VLOOKUP(A116,'[4]D Ciclo 6'!$A:$B,2,FALSE)</f>
        <v>8</v>
      </c>
      <c r="Q116" s="12">
        <f>+P116/E116</f>
        <v>0.88888888888888884</v>
      </c>
      <c r="R116" s="12">
        <f>+(F116+H116+J116+L116+N116)/(E116*$R$1)</f>
        <v>0.7592592592592593</v>
      </c>
    </row>
    <row r="117" spans="1:18" ht="15" hidden="1" customHeight="1">
      <c r="A117" s="19" t="s">
        <v>32</v>
      </c>
      <c r="B117" s="8" t="s">
        <v>387</v>
      </c>
      <c r="C117" s="20" t="s">
        <v>396</v>
      </c>
      <c r="D117" s="9" t="s">
        <v>32</v>
      </c>
      <c r="E117" s="37">
        <v>10</v>
      </c>
      <c r="F117" s="8">
        <v>7</v>
      </c>
      <c r="G117" s="12">
        <f>+F117/E117</f>
        <v>0.7</v>
      </c>
      <c r="H117" s="8">
        <v>8</v>
      </c>
      <c r="I117" s="12">
        <f>+H117/E117</f>
        <v>0.8</v>
      </c>
      <c r="J117" s="8">
        <f>+VLOOKUP(A117,'[1]DIN 15-7'!M:N,2,FALSE)</f>
        <v>9</v>
      </c>
      <c r="K117" s="12">
        <f>+J117/E117</f>
        <v>0.9</v>
      </c>
      <c r="L117" s="8">
        <f>+VLOOKUP(A117,[2]Hoja2!D:E,2,FALSE)</f>
        <v>7</v>
      </c>
      <c r="M117" s="12">
        <f>+L117/E117</f>
        <v>0.7</v>
      </c>
      <c r="N117" s="8">
        <f>+VLOOKUP(A117,[3]Din_18!A:B,2,FALSE)</f>
        <v>9</v>
      </c>
      <c r="O117" s="12">
        <f>+N117/E117</f>
        <v>0.9</v>
      </c>
      <c r="P117" s="8">
        <f>+VLOOKUP(A117,'[4]D Ciclo 6'!$A:$B,2,FALSE)</f>
        <v>8</v>
      </c>
      <c r="Q117" s="12">
        <f>+P117/E117</f>
        <v>0.8</v>
      </c>
      <c r="R117" s="12">
        <f>+(F117+H117+J117+L117+N117)/(E117*$R$1)</f>
        <v>0.66666666666666663</v>
      </c>
    </row>
    <row r="118" spans="1:18" hidden="1">
      <c r="A118" s="38" t="s">
        <v>67</v>
      </c>
      <c r="B118" s="8" t="s">
        <v>387</v>
      </c>
      <c r="C118" s="36" t="s">
        <v>389</v>
      </c>
      <c r="E118" s="37">
        <v>5</v>
      </c>
      <c r="G118" s="12"/>
      <c r="I118" s="12"/>
      <c r="J118" s="8">
        <f>+VLOOKUP(A118,'[1]DIN 15-7'!M:N,2,FALSE)</f>
        <v>2</v>
      </c>
      <c r="K118" s="12">
        <f>+J118/E118</f>
        <v>0.4</v>
      </c>
      <c r="L118" s="8">
        <f>+VLOOKUP(A118,[2]Hoja2!D:E,2,FALSE)</f>
        <v>3</v>
      </c>
      <c r="M118" s="12">
        <f>+L118/E118</f>
        <v>0.6</v>
      </c>
      <c r="N118" s="8">
        <f>+VLOOKUP(A118,[3]Din_18!A:B,2,FALSE)</f>
        <v>5</v>
      </c>
      <c r="O118" s="12">
        <f>+N118/E118</f>
        <v>1</v>
      </c>
      <c r="P118" s="8">
        <f>+VLOOKUP(A118,'[4]D Ciclo 6'!$A:$B,2,FALSE)</f>
        <v>4</v>
      </c>
      <c r="Q118" s="12">
        <f>+P118/E118</f>
        <v>0.8</v>
      </c>
      <c r="R118" s="12">
        <f>+(F118+H118+J118+L118+N118)/(E118*$R$1)</f>
        <v>0.33333333333333331</v>
      </c>
    </row>
    <row r="119" spans="1:18" ht="15" hidden="1" customHeight="1">
      <c r="A119" s="40" t="s">
        <v>419</v>
      </c>
      <c r="B119" s="8" t="s">
        <v>387</v>
      </c>
      <c r="C119" s="57" t="s">
        <v>532</v>
      </c>
      <c r="D119" s="9" t="s">
        <v>419</v>
      </c>
      <c r="E119" s="37">
        <v>9</v>
      </c>
      <c r="F119" s="8">
        <v>5</v>
      </c>
      <c r="G119" s="12">
        <f>+F119/E119</f>
        <v>0.55555555555555558</v>
      </c>
      <c r="H119" s="8">
        <v>8</v>
      </c>
      <c r="I119" s="12">
        <f>+H119/E119</f>
        <v>0.88888888888888884</v>
      </c>
      <c r="J119" s="8">
        <f>+VLOOKUP(A119,'[1]DIN 15-7'!M:N,2,FALSE)</f>
        <v>7</v>
      </c>
      <c r="K119" s="12">
        <f>+J119/E119</f>
        <v>0.77777777777777779</v>
      </c>
      <c r="L119" s="8">
        <f>+VLOOKUP(A119,[2]Hoja2!D:E,2,FALSE)</f>
        <v>6</v>
      </c>
      <c r="M119" s="12">
        <f>+L119/E119</f>
        <v>0.66666666666666663</v>
      </c>
      <c r="N119" s="8">
        <v>0</v>
      </c>
      <c r="O119" s="12">
        <f>+N119/E119</f>
        <v>0</v>
      </c>
      <c r="P119" s="8">
        <f>+VLOOKUP(A119,'[4]D Ciclo 6'!$A:$B,2,FALSE)</f>
        <v>7</v>
      </c>
      <c r="Q119" s="12">
        <f>+P119/E119</f>
        <v>0.77777777777777779</v>
      </c>
      <c r="R119" s="12">
        <f>+(F119+H119+J119+L119+N119)/(E119*$R$1)</f>
        <v>0.48148148148148145</v>
      </c>
    </row>
    <row r="120" spans="1:18" ht="15" hidden="1" customHeight="1">
      <c r="A120" s="19" t="s">
        <v>415</v>
      </c>
      <c r="B120" s="8" t="s">
        <v>387</v>
      </c>
      <c r="C120" s="36" t="s">
        <v>416</v>
      </c>
      <c r="D120" s="9" t="s">
        <v>415</v>
      </c>
      <c r="E120" s="37">
        <v>9</v>
      </c>
      <c r="F120" s="8">
        <v>4</v>
      </c>
      <c r="G120" s="12">
        <f>+F120/E120</f>
        <v>0.44444444444444442</v>
      </c>
      <c r="H120" s="8">
        <v>7</v>
      </c>
      <c r="I120" s="12">
        <f>+H120/E120</f>
        <v>0.77777777777777779</v>
      </c>
      <c r="J120" s="8">
        <v>0</v>
      </c>
      <c r="K120" s="12">
        <f>+J120/E120</f>
        <v>0</v>
      </c>
      <c r="L120" s="8">
        <f>+VLOOKUP(A120,[2]Hoja2!D:E,2,FALSE)</f>
        <v>9</v>
      </c>
      <c r="M120" s="12">
        <f>+L120/E120</f>
        <v>1</v>
      </c>
      <c r="N120" s="8">
        <f>+VLOOKUP(A120,[3]Din_18!A:B,2,FALSE)</f>
        <v>2</v>
      </c>
      <c r="O120" s="12">
        <f>+N120/E120</f>
        <v>0.22222222222222221</v>
      </c>
      <c r="P120" s="8">
        <f>+VLOOKUP(A120,'[4]D Ciclo 6'!$A:$B,2,FALSE)</f>
        <v>7</v>
      </c>
      <c r="Q120" s="12">
        <f>+P120/E120</f>
        <v>0.77777777777777779</v>
      </c>
      <c r="R120" s="12">
        <f>+(F120+H120+J120+L120+N120)/(E120*$R$1)</f>
        <v>0.40740740740740738</v>
      </c>
    </row>
    <row r="121" spans="1:18" hidden="1">
      <c r="A121" s="38" t="s">
        <v>390</v>
      </c>
      <c r="B121" s="8" t="s">
        <v>387</v>
      </c>
      <c r="C121" s="36" t="s">
        <v>391</v>
      </c>
      <c r="E121" s="37">
        <v>4</v>
      </c>
      <c r="G121" s="12"/>
      <c r="I121" s="12"/>
      <c r="J121" s="8">
        <f>+VLOOKUP(A121,'[1]DIN 15-7'!M:N,2,FALSE)</f>
        <v>3</v>
      </c>
      <c r="K121" s="12">
        <f>+J121/E121</f>
        <v>0.75</v>
      </c>
      <c r="L121" s="8">
        <f>+VLOOKUP(A121,[2]Hoja2!D:E,2,FALSE)</f>
        <v>4</v>
      </c>
      <c r="M121" s="12">
        <f>+L121/E121</f>
        <v>1</v>
      </c>
      <c r="N121" s="8">
        <f>+VLOOKUP(A121,[3]Din_18!A:B,2,FALSE)</f>
        <v>4</v>
      </c>
      <c r="O121" s="12">
        <f>+N121/E121</f>
        <v>1</v>
      </c>
      <c r="P121" s="8">
        <f>+VLOOKUP(A121,'[4]D Ciclo 6'!$A:$B,2,FALSE)</f>
        <v>3</v>
      </c>
      <c r="Q121" s="12">
        <f>+P121/E121</f>
        <v>0.75</v>
      </c>
      <c r="R121" s="12">
        <f>+(F121+H121+J121+L121+N121)/(E121*$R$1)</f>
        <v>0.45833333333333331</v>
      </c>
    </row>
    <row r="122" spans="1:18" hidden="1">
      <c r="A122" s="19" t="s">
        <v>43</v>
      </c>
      <c r="B122" s="8" t="s">
        <v>387</v>
      </c>
      <c r="C122" s="20" t="s">
        <v>403</v>
      </c>
      <c r="D122" s="9" t="s">
        <v>43</v>
      </c>
      <c r="E122" s="37">
        <v>9</v>
      </c>
      <c r="F122" s="8">
        <v>6</v>
      </c>
      <c r="G122" s="12">
        <f>+F122/E122</f>
        <v>0.66666666666666663</v>
      </c>
      <c r="H122" s="8">
        <v>6</v>
      </c>
      <c r="I122" s="12">
        <f>+H122/E122</f>
        <v>0.66666666666666663</v>
      </c>
      <c r="J122" s="8">
        <f>+VLOOKUP(A122,'[1]DIN 15-7'!M:N,2,FALSE)</f>
        <v>5</v>
      </c>
      <c r="K122" s="12">
        <f>+J122/E122</f>
        <v>0.55555555555555558</v>
      </c>
      <c r="L122" s="8">
        <f>+VLOOKUP(A122,[2]Hoja2!D:E,2,FALSE)</f>
        <v>7</v>
      </c>
      <c r="M122" s="12">
        <f>+L122/E122</f>
        <v>0.77777777777777779</v>
      </c>
      <c r="N122" s="8">
        <f>+VLOOKUP(A122,[3]Din_18!A:B,2,FALSE)</f>
        <v>7</v>
      </c>
      <c r="O122" s="12">
        <f>+N122/E122</f>
        <v>0.77777777777777779</v>
      </c>
      <c r="P122" s="8">
        <f>+VLOOKUP(A122,'[4]D Ciclo 6'!$A:$B,2,FALSE)</f>
        <v>6</v>
      </c>
      <c r="Q122" s="12">
        <f>+P122/E122</f>
        <v>0.66666666666666663</v>
      </c>
      <c r="R122" s="12">
        <f>+(F122+H122+J122+L122+N122)/(E122*$R$1)</f>
        <v>0.57407407407407407</v>
      </c>
    </row>
    <row r="123" spans="1:18" ht="15" hidden="1" customHeight="1">
      <c r="A123" s="19" t="s">
        <v>417</v>
      </c>
      <c r="B123" s="8" t="s">
        <v>387</v>
      </c>
      <c r="C123" s="20" t="s">
        <v>418</v>
      </c>
      <c r="D123" s="9" t="s">
        <v>417</v>
      </c>
      <c r="E123" s="37">
        <v>9</v>
      </c>
      <c r="F123" s="8">
        <v>7</v>
      </c>
      <c r="G123" s="12">
        <f>+F123/E123</f>
        <v>0.77777777777777779</v>
      </c>
      <c r="H123" s="8">
        <v>7</v>
      </c>
      <c r="I123" s="12">
        <f>+H123/E123</f>
        <v>0.77777777777777779</v>
      </c>
      <c r="J123" s="8">
        <f>+VLOOKUP(A123,'[1]DIN 15-7'!M:N,2,FALSE)</f>
        <v>4</v>
      </c>
      <c r="K123" s="12">
        <f>+J123/E123</f>
        <v>0.44444444444444442</v>
      </c>
      <c r="L123" s="8">
        <f>+VLOOKUP(A123,[2]Hoja2!D:E,2,FALSE)</f>
        <v>8</v>
      </c>
      <c r="M123" s="12">
        <f>+L123/E123</f>
        <v>0.88888888888888884</v>
      </c>
      <c r="N123" s="8">
        <f>+VLOOKUP(A123,[3]Din_18!A:B,2,FALSE)</f>
        <v>1</v>
      </c>
      <c r="O123" s="12">
        <f>+N123/E123</f>
        <v>0.1111111111111111</v>
      </c>
      <c r="P123" s="8">
        <f>+VLOOKUP(A123,'[4]D Ciclo 6'!$A:$B,2,FALSE)</f>
        <v>6</v>
      </c>
      <c r="Q123" s="12">
        <f>+P123/E123</f>
        <v>0.66666666666666663</v>
      </c>
      <c r="R123" s="12">
        <f>+(F123+H123+J123+L123+N123)/(E123*$R$1)</f>
        <v>0.5</v>
      </c>
    </row>
    <row r="124" spans="1:18" hidden="1">
      <c r="A124" s="19" t="s">
        <v>401</v>
      </c>
      <c r="B124" s="8" t="s">
        <v>387</v>
      </c>
      <c r="C124" s="20" t="s">
        <v>402</v>
      </c>
      <c r="D124" s="9" t="s">
        <v>401</v>
      </c>
      <c r="E124" s="37">
        <v>9</v>
      </c>
      <c r="F124" s="8">
        <v>1</v>
      </c>
      <c r="G124" s="12">
        <f>+F124/E124</f>
        <v>0.1111111111111111</v>
      </c>
      <c r="H124" s="8">
        <v>9</v>
      </c>
      <c r="I124" s="12">
        <f>+H124/E124</f>
        <v>1</v>
      </c>
      <c r="J124" s="8">
        <f>+VLOOKUP(A124,'[1]DIN 15-7'!M:N,2,FALSE)</f>
        <v>4</v>
      </c>
      <c r="K124" s="12">
        <f>+J124/E124</f>
        <v>0.44444444444444442</v>
      </c>
      <c r="L124" s="8">
        <f>+VLOOKUP(A124,[2]Hoja2!D:E,2,FALSE)</f>
        <v>7</v>
      </c>
      <c r="M124" s="12">
        <f>+L124/E124</f>
        <v>0.77777777777777779</v>
      </c>
      <c r="N124" s="8">
        <f>+VLOOKUP(A124,[3]Din_18!A:B,2,FALSE)</f>
        <v>8</v>
      </c>
      <c r="O124" s="12">
        <f>+N124/E124</f>
        <v>0.88888888888888884</v>
      </c>
      <c r="P124" s="8">
        <f>+VLOOKUP(A124,'[4]D Ciclo 6'!$A:$B,2,FALSE)</f>
        <v>2</v>
      </c>
      <c r="Q124" s="12">
        <f>+P124/E124</f>
        <v>0.22222222222222221</v>
      </c>
      <c r="R124" s="12">
        <f>+(F124+H124+J124+L124+N124)/(E124*$R$1)</f>
        <v>0.53703703703703709</v>
      </c>
    </row>
    <row r="125" spans="1:18" ht="15" hidden="1" customHeight="1">
      <c r="A125" s="19" t="s">
        <v>413</v>
      </c>
      <c r="B125" s="8" t="s">
        <v>387</v>
      </c>
      <c r="C125" s="20" t="s">
        <v>414</v>
      </c>
      <c r="D125" s="9" t="s">
        <v>413</v>
      </c>
      <c r="E125" s="37">
        <v>9</v>
      </c>
      <c r="F125" s="8">
        <v>6</v>
      </c>
      <c r="G125" s="12">
        <f>+F125/E125</f>
        <v>0.66666666666666663</v>
      </c>
      <c r="H125" s="8">
        <v>9</v>
      </c>
      <c r="I125" s="12">
        <f>+H125/E125</f>
        <v>1</v>
      </c>
      <c r="J125" s="8">
        <f>+VLOOKUP(A125,'[1]DIN 15-7'!M:N,2,FALSE)</f>
        <v>1</v>
      </c>
      <c r="K125" s="12">
        <f>+J125/E125</f>
        <v>0.1111111111111111</v>
      </c>
      <c r="L125" s="8">
        <f>+VLOOKUP(A125,[2]Hoja2!D:E,2,FALSE)</f>
        <v>2</v>
      </c>
      <c r="M125" s="12">
        <f>+L125/E125</f>
        <v>0.22222222222222221</v>
      </c>
      <c r="N125" s="8">
        <f>+VLOOKUP(A125,[3]Din_18!A:B,2,FALSE)</f>
        <v>2</v>
      </c>
      <c r="O125" s="12">
        <f>+N125/E125</f>
        <v>0.22222222222222221</v>
      </c>
      <c r="P125" s="8">
        <f>+VLOOKUP(A125,'[4]D Ciclo 6'!$A:$B,2,FALSE)</f>
        <v>1</v>
      </c>
      <c r="Q125" s="12">
        <f>+P125/E125</f>
        <v>0.1111111111111111</v>
      </c>
      <c r="R125" s="12">
        <f>+(F125+H125+J125+L125+N125)/(E125*$R$1)</f>
        <v>0.37037037037037035</v>
      </c>
    </row>
    <row r="126" spans="1:18" hidden="1">
      <c r="A126" s="19" t="s">
        <v>407</v>
      </c>
      <c r="B126" s="8" t="s">
        <v>387</v>
      </c>
      <c r="C126" s="7" t="s">
        <v>408</v>
      </c>
      <c r="D126" s="9" t="s">
        <v>407</v>
      </c>
      <c r="E126" s="37">
        <v>9</v>
      </c>
      <c r="F126" s="8">
        <v>5</v>
      </c>
      <c r="G126" s="12">
        <f>+F126/E126</f>
        <v>0.55555555555555558</v>
      </c>
      <c r="H126" s="8">
        <v>6</v>
      </c>
      <c r="I126" s="12">
        <f>+H126/E126</f>
        <v>0.66666666666666663</v>
      </c>
      <c r="J126" s="8">
        <f>+VLOOKUP(A126,'[1]DIN 15-7'!M:N,2,FALSE)</f>
        <v>5</v>
      </c>
      <c r="K126" s="12">
        <f>+J126/E126</f>
        <v>0.55555555555555558</v>
      </c>
      <c r="L126" s="8">
        <f>+VLOOKUP(A126,[2]Hoja2!D:E,2,FALSE)</f>
        <v>5</v>
      </c>
      <c r="M126" s="12">
        <f>+L126/E126</f>
        <v>0.55555555555555558</v>
      </c>
      <c r="N126" s="8">
        <f>+VLOOKUP(A126,[3]Din_18!A:B,2,FALSE)</f>
        <v>6</v>
      </c>
      <c r="O126" s="12">
        <f>+N126/E126</f>
        <v>0.66666666666666663</v>
      </c>
      <c r="P126" s="8">
        <v>0</v>
      </c>
      <c r="Q126" s="12">
        <f>+P126/E126</f>
        <v>0</v>
      </c>
      <c r="R126" s="12">
        <f>+(F126+H126+J126+L126+N126)/(E126*$R$1)</f>
        <v>0.5</v>
      </c>
    </row>
    <row r="127" spans="1:18" ht="15" hidden="1" customHeight="1">
      <c r="A127" s="19" t="s">
        <v>420</v>
      </c>
      <c r="B127" s="8" t="s">
        <v>387</v>
      </c>
      <c r="C127" s="32" t="s">
        <v>421</v>
      </c>
      <c r="D127" s="9" t="s">
        <v>420</v>
      </c>
      <c r="E127" s="37">
        <v>9</v>
      </c>
      <c r="F127" s="8">
        <v>8</v>
      </c>
      <c r="G127" s="12">
        <f>+F127/E127</f>
        <v>0.88888888888888884</v>
      </c>
      <c r="H127" s="8">
        <v>8</v>
      </c>
      <c r="I127" s="12">
        <f>+H127/E127</f>
        <v>0.88888888888888884</v>
      </c>
      <c r="J127" s="8">
        <f>+VLOOKUP(A127,'[1]DIN 15-7'!M:N,2,FALSE)</f>
        <v>5</v>
      </c>
      <c r="K127" s="12">
        <f>+J127/E127</f>
        <v>0.55555555555555558</v>
      </c>
      <c r="L127" s="8">
        <f>+VLOOKUP(A127,[2]Hoja2!D:E,2,FALSE)</f>
        <v>5</v>
      </c>
      <c r="M127" s="12">
        <f>+L127/E127</f>
        <v>0.55555555555555558</v>
      </c>
      <c r="N127" s="8">
        <v>0</v>
      </c>
      <c r="O127" s="12">
        <f>+N127/E127</f>
        <v>0</v>
      </c>
      <c r="P127" s="8">
        <v>0</v>
      </c>
      <c r="Q127" s="12">
        <f>+P127/E127</f>
        <v>0</v>
      </c>
      <c r="R127" s="12">
        <f>+(F127+H127+J127+L127+N127)/(E127*$R$1)</f>
        <v>0.48148148148148145</v>
      </c>
    </row>
    <row r="128" spans="1:18" ht="15" hidden="1" customHeight="1">
      <c r="A128" s="19" t="s">
        <v>411</v>
      </c>
      <c r="B128" s="8" t="s">
        <v>387</v>
      </c>
      <c r="C128" s="20" t="s">
        <v>412</v>
      </c>
      <c r="D128" s="9" t="s">
        <v>411</v>
      </c>
      <c r="E128" s="37">
        <v>6</v>
      </c>
      <c r="F128" s="8">
        <v>4</v>
      </c>
      <c r="G128" s="12">
        <f>+F128/E128</f>
        <v>0.66666666666666663</v>
      </c>
      <c r="H128" s="8">
        <v>1</v>
      </c>
      <c r="I128" s="12">
        <f>+H128/E128</f>
        <v>0.16666666666666666</v>
      </c>
      <c r="J128" s="8">
        <f>+VLOOKUP(A128,'[1]DIN 15-7'!M:N,2,FALSE)</f>
        <v>4</v>
      </c>
      <c r="K128" s="12">
        <f>+J128/E128</f>
        <v>0.66666666666666663</v>
      </c>
      <c r="L128" s="8">
        <f>+VLOOKUP(A128,[2]Hoja2!D:E,2,FALSE)</f>
        <v>1</v>
      </c>
      <c r="M128" s="12">
        <f>+L128/E128</f>
        <v>0.16666666666666666</v>
      </c>
      <c r="N128" s="8">
        <f>+VLOOKUP(A128,[3]Din_18!A:B,2,FALSE)</f>
        <v>3</v>
      </c>
      <c r="O128" s="12">
        <f>+N128/E128</f>
        <v>0.5</v>
      </c>
      <c r="P128" s="8">
        <v>0</v>
      </c>
      <c r="Q128" s="12">
        <f>+P128/E128</f>
        <v>0</v>
      </c>
      <c r="R128" s="12">
        <f>+(F128+H128+J128+L128+N128)/(E128*$R$1)</f>
        <v>0.3611111111111111</v>
      </c>
    </row>
    <row r="129" spans="1:24" ht="15" hidden="1" customHeight="1">
      <c r="A129" s="39" t="s">
        <v>392</v>
      </c>
      <c r="B129" s="8" t="s">
        <v>387</v>
      </c>
      <c r="C129" s="36" t="s">
        <v>393</v>
      </c>
      <c r="D129" s="40"/>
      <c r="E129" s="37">
        <v>2</v>
      </c>
      <c r="G129" s="12"/>
      <c r="I129" s="12"/>
      <c r="K129" s="12"/>
      <c r="L129" s="8">
        <f>+VLOOKUP(A129,[2]Hoja2!D:E,2,FALSE)</f>
        <v>2</v>
      </c>
      <c r="M129" s="12">
        <f>+L129/E129</f>
        <v>1</v>
      </c>
      <c r="N129" s="8">
        <f>+VLOOKUP(A129,[3]Din_18!A:B,2,FALSE)</f>
        <v>2</v>
      </c>
      <c r="O129" s="12">
        <f>+N129/E129</f>
        <v>1</v>
      </c>
      <c r="P129" s="8">
        <v>0</v>
      </c>
      <c r="Q129" s="12">
        <f>+P129/E129</f>
        <v>0</v>
      </c>
      <c r="R129" s="12">
        <f>+(F129+H129+J129+L129+N129)/(E129*$R$1)</f>
        <v>0.33333333333333331</v>
      </c>
    </row>
    <row r="130" spans="1:24" ht="15" hidden="1" customHeight="1">
      <c r="A130" s="38" t="s">
        <v>422</v>
      </c>
      <c r="B130" s="8" t="s">
        <v>387</v>
      </c>
      <c r="C130" s="36" t="s">
        <v>423</v>
      </c>
      <c r="E130" s="37">
        <v>2</v>
      </c>
      <c r="G130" s="12"/>
      <c r="I130" s="12"/>
      <c r="J130" s="8">
        <f>+VLOOKUP(A130,'[1]DIN 15-7'!M:N,2,FALSE)</f>
        <v>1</v>
      </c>
      <c r="K130" s="12">
        <f>+J130/E130</f>
        <v>0.5</v>
      </c>
      <c r="L130" s="8">
        <v>0</v>
      </c>
      <c r="M130" s="12">
        <f>+L130/E130</f>
        <v>0</v>
      </c>
      <c r="N130" s="8">
        <v>0</v>
      </c>
      <c r="O130" s="12">
        <f>+N130/E130</f>
        <v>0</v>
      </c>
      <c r="P130" s="8">
        <v>0</v>
      </c>
      <c r="Q130" s="12">
        <f>+P130/E130</f>
        <v>0</v>
      </c>
      <c r="R130" s="12">
        <f>+(F130+H130+J130+L130+N130)/(E130*$R$1)</f>
        <v>8.3333333333333329E-2</v>
      </c>
    </row>
    <row r="131" spans="1:24" ht="15" hidden="1" customHeight="1">
      <c r="A131" s="39" t="s">
        <v>424</v>
      </c>
      <c r="B131" s="8" t="s">
        <v>387</v>
      </c>
      <c r="C131" s="32" t="s">
        <v>425</v>
      </c>
      <c r="E131" s="37">
        <v>2</v>
      </c>
      <c r="G131" s="12"/>
      <c r="I131" s="12"/>
      <c r="K131" s="12"/>
      <c r="L131" s="8">
        <v>0</v>
      </c>
      <c r="M131" s="12">
        <f>+L131/E131</f>
        <v>0</v>
      </c>
      <c r="N131" s="8">
        <v>0</v>
      </c>
      <c r="O131" s="12">
        <f>+N131/E131</f>
        <v>0</v>
      </c>
      <c r="P131" s="8">
        <v>0</v>
      </c>
      <c r="Q131" s="12">
        <f>+P131/E131</f>
        <v>0</v>
      </c>
      <c r="R131" s="12">
        <f>+(F131+H131+J131+L131+N131)/(E131*$R$1)</f>
        <v>0</v>
      </c>
    </row>
    <row r="132" spans="1:24" hidden="1">
      <c r="A132" s="13" t="s">
        <v>207</v>
      </c>
      <c r="B132" s="8" t="s">
        <v>387</v>
      </c>
      <c r="D132" s="14" t="s">
        <v>207</v>
      </c>
      <c r="E132" s="33">
        <f>SUM(E108:E131)</f>
        <v>162</v>
      </c>
      <c r="F132" s="8">
        <f>SUM(F108:F131)</f>
        <v>93</v>
      </c>
      <c r="G132" s="27">
        <f t="shared" ref="G132:G139" si="13">+F132/E132</f>
        <v>0.57407407407407407</v>
      </c>
      <c r="H132" s="8">
        <f>SUM(H108:H131)</f>
        <v>114</v>
      </c>
      <c r="I132" s="34">
        <f t="shared" ref="I132:I139" si="14">+H132/E132</f>
        <v>0.70370370370370372</v>
      </c>
      <c r="J132" s="35">
        <f>SUM(J108:J131)</f>
        <v>82</v>
      </c>
      <c r="K132" s="27">
        <f t="shared" ref="K132:K139" si="15">+J132/E132</f>
        <v>0.50617283950617287</v>
      </c>
      <c r="L132" s="8">
        <f>SUM(L108:L131)</f>
        <v>107</v>
      </c>
      <c r="M132" s="27">
        <f t="shared" si="11"/>
        <v>0.66049382716049387</v>
      </c>
      <c r="N132" s="14">
        <f>SUM(N108:N131)</f>
        <v>90</v>
      </c>
      <c r="O132" s="27">
        <f t="shared" ref="O132:O160" si="16">+N132/E132</f>
        <v>0.55555555555555558</v>
      </c>
      <c r="P132" s="72">
        <f>SUM(P108:P131)</f>
        <v>100</v>
      </c>
      <c r="Q132" s="12">
        <f t="shared" si="12"/>
        <v>0.61728395061728392</v>
      </c>
      <c r="R132" s="27">
        <f>+(F132+H132+J132+L132+N132+P132)/(E132*$R$1)</f>
        <v>0.60288065843621397</v>
      </c>
      <c r="S132" s="9">
        <v>5</v>
      </c>
      <c r="U132" s="28" t="str">
        <f>+B132</f>
        <v>SSTEYS</v>
      </c>
      <c r="V132" s="29">
        <f>+E132</f>
        <v>162</v>
      </c>
      <c r="W132" s="29">
        <f>+P132</f>
        <v>100</v>
      </c>
      <c r="X132" s="30">
        <f>+W132/V132</f>
        <v>0.61728395061728392</v>
      </c>
    </row>
    <row r="133" spans="1:24" hidden="1">
      <c r="A133" s="19" t="s">
        <v>437</v>
      </c>
      <c r="B133" s="8" t="s">
        <v>429</v>
      </c>
      <c r="C133" s="20" t="s">
        <v>438</v>
      </c>
      <c r="D133" s="9" t="s">
        <v>437</v>
      </c>
      <c r="E133" s="21">
        <v>7</v>
      </c>
      <c r="F133" s="10">
        <v>7</v>
      </c>
      <c r="G133" s="12">
        <f>+F133/E133</f>
        <v>1</v>
      </c>
      <c r="H133" s="8">
        <v>4</v>
      </c>
      <c r="I133" s="12">
        <f>+H133/E133</f>
        <v>0.5714285714285714</v>
      </c>
      <c r="J133" s="8">
        <f>+VLOOKUP(A133,'[1]DIN 15-7'!M:N,2,FALSE)</f>
        <v>1</v>
      </c>
      <c r="K133" s="12">
        <f>+J133/E133</f>
        <v>0.14285714285714285</v>
      </c>
      <c r="L133" s="8">
        <f>+VLOOKUP(A133,[2]Hoja2!D:E,2,FALSE)</f>
        <v>1</v>
      </c>
      <c r="M133" s="12">
        <f>+L133/E133</f>
        <v>0.14285714285714285</v>
      </c>
      <c r="N133" s="8">
        <f>+VLOOKUP(A133,[3]Din_18!A:B,2,FALSE)</f>
        <v>1</v>
      </c>
      <c r="O133" s="12">
        <f>+N133/E133</f>
        <v>0.14285714285714285</v>
      </c>
      <c r="P133" s="8">
        <f>+VLOOKUP(A133,'[4]D Ciclo 6'!$A:$B,2,FALSE)</f>
        <v>5</v>
      </c>
      <c r="Q133" s="12">
        <f>+P133/E133</f>
        <v>0.7142857142857143</v>
      </c>
      <c r="R133" s="12">
        <f>+(F133+H133+J133+L133+N133)/(E133*$R$1)</f>
        <v>0.33333333333333331</v>
      </c>
    </row>
    <row r="134" spans="1:24" hidden="1">
      <c r="A134" s="19" t="s">
        <v>439</v>
      </c>
      <c r="B134" s="8" t="s">
        <v>429</v>
      </c>
      <c r="C134" s="20" t="s">
        <v>440</v>
      </c>
      <c r="D134" s="9" t="s">
        <v>439</v>
      </c>
      <c r="E134" s="21">
        <v>9</v>
      </c>
      <c r="F134" s="10">
        <v>7</v>
      </c>
      <c r="G134" s="12">
        <f>+F134/E134</f>
        <v>0.77777777777777779</v>
      </c>
      <c r="H134" s="8">
        <v>4</v>
      </c>
      <c r="I134" s="12">
        <f>+H134/E134</f>
        <v>0.44444444444444442</v>
      </c>
      <c r="J134" s="8">
        <f>+VLOOKUP(A134,'[1]DIN 15-7'!M:N,2,FALSE)</f>
        <v>9</v>
      </c>
      <c r="K134" s="12">
        <f>+J134/E134</f>
        <v>1</v>
      </c>
      <c r="L134" s="8">
        <f>+VLOOKUP(A134,[2]Hoja2!D:E,2,FALSE)</f>
        <v>5</v>
      </c>
      <c r="M134" s="12">
        <f>+L134/E134</f>
        <v>0.55555555555555558</v>
      </c>
      <c r="N134" s="8">
        <v>0</v>
      </c>
      <c r="O134" s="12">
        <f>+N134/E134</f>
        <v>0</v>
      </c>
      <c r="P134" s="8">
        <f>+VLOOKUP(A134,'[4]D Ciclo 6'!$A:$B,2,FALSE)</f>
        <v>3</v>
      </c>
      <c r="Q134" s="12">
        <f>+P134/E134</f>
        <v>0.33333333333333331</v>
      </c>
      <c r="R134" s="12">
        <f>+(F134+H134+J134+L134+N134)/(E134*$R$1)</f>
        <v>0.46296296296296297</v>
      </c>
    </row>
    <row r="135" spans="1:24" hidden="1">
      <c r="A135" s="19" t="s">
        <v>431</v>
      </c>
      <c r="B135" s="8" t="s">
        <v>429</v>
      </c>
      <c r="C135" s="20" t="s">
        <v>432</v>
      </c>
      <c r="D135" s="9" t="s">
        <v>431</v>
      </c>
      <c r="E135" s="21">
        <v>7</v>
      </c>
      <c r="F135" s="10">
        <v>5</v>
      </c>
      <c r="G135" s="12">
        <f>+F135/E135</f>
        <v>0.7142857142857143</v>
      </c>
      <c r="H135" s="8">
        <v>6</v>
      </c>
      <c r="I135" s="12">
        <f>+H135/E135</f>
        <v>0.8571428571428571</v>
      </c>
      <c r="J135" s="8">
        <f>+VLOOKUP(A135,'[1]DIN 15-7'!M:N,2,FALSE)</f>
        <v>6</v>
      </c>
      <c r="K135" s="12">
        <f>+J135/E135</f>
        <v>0.8571428571428571</v>
      </c>
      <c r="L135" s="8">
        <f>+VLOOKUP(A135,[2]Hoja2!D:E,2,FALSE)</f>
        <v>6</v>
      </c>
      <c r="M135" s="12">
        <f>+L135/E135</f>
        <v>0.8571428571428571</v>
      </c>
      <c r="N135" s="8">
        <f>+VLOOKUP(A135,[3]Din_18!A:B,2,FALSE)</f>
        <v>6</v>
      </c>
      <c r="O135" s="12">
        <f>+N135/E135</f>
        <v>0.8571428571428571</v>
      </c>
      <c r="P135" s="8">
        <f>+VLOOKUP(A135,'[4]D Ciclo 6'!$A:$B,2,FALSE)</f>
        <v>2</v>
      </c>
      <c r="Q135" s="12">
        <f>+P135/E135</f>
        <v>0.2857142857142857</v>
      </c>
      <c r="R135" s="12">
        <f>+(F135+H135+J135+L135+N135)/(E135*$R$1)</f>
        <v>0.69047619047619047</v>
      </c>
    </row>
    <row r="136" spans="1:24" hidden="1">
      <c r="A136" s="19" t="s">
        <v>433</v>
      </c>
      <c r="B136" s="8" t="s">
        <v>429</v>
      </c>
      <c r="C136" s="20" t="s">
        <v>434</v>
      </c>
      <c r="D136" s="9" t="s">
        <v>433</v>
      </c>
      <c r="E136" s="21">
        <v>6</v>
      </c>
      <c r="F136" s="10">
        <v>2</v>
      </c>
      <c r="G136" s="12">
        <f>+F136/E136</f>
        <v>0.33333333333333331</v>
      </c>
      <c r="H136" s="8">
        <v>5</v>
      </c>
      <c r="I136" s="12">
        <f>+H136/E136</f>
        <v>0.83333333333333337</v>
      </c>
      <c r="J136" s="8">
        <f>+VLOOKUP(A136,'[1]DIN 15-7'!M:N,2,FALSE)</f>
        <v>2</v>
      </c>
      <c r="K136" s="12">
        <f>+J136/E136</f>
        <v>0.33333333333333331</v>
      </c>
      <c r="L136" s="8">
        <f>+VLOOKUP(A136,[2]Hoja2!D:E,2,FALSE)</f>
        <v>2</v>
      </c>
      <c r="M136" s="12">
        <f>+L136/E136</f>
        <v>0.33333333333333331</v>
      </c>
      <c r="N136" s="8">
        <f>+VLOOKUP(A136,[3]Din_18!A:B,2,FALSE)</f>
        <v>4</v>
      </c>
      <c r="O136" s="12">
        <f>+N136/E136</f>
        <v>0.66666666666666663</v>
      </c>
      <c r="P136" s="8">
        <f>+VLOOKUP(A136,'[4]D Ciclo 6'!$A:$B,2,FALSE)</f>
        <v>1</v>
      </c>
      <c r="Q136" s="12">
        <f>+P136/E136</f>
        <v>0.16666666666666666</v>
      </c>
      <c r="R136" s="12">
        <f>+(F136+H136+J136+L136+N136)/(E136*$R$1)</f>
        <v>0.41666666666666669</v>
      </c>
    </row>
    <row r="137" spans="1:24" hidden="1">
      <c r="A137" s="19" t="s">
        <v>435</v>
      </c>
      <c r="B137" s="8" t="s">
        <v>429</v>
      </c>
      <c r="C137" s="20" t="s">
        <v>436</v>
      </c>
      <c r="D137" s="9" t="s">
        <v>435</v>
      </c>
      <c r="E137" s="21">
        <v>7</v>
      </c>
      <c r="F137" s="10">
        <v>7</v>
      </c>
      <c r="G137" s="12">
        <f>+F137/E137</f>
        <v>1</v>
      </c>
      <c r="H137" s="8">
        <v>5</v>
      </c>
      <c r="I137" s="12">
        <f>+H137/E137</f>
        <v>0.7142857142857143</v>
      </c>
      <c r="J137" s="8">
        <f>+VLOOKUP(A137,'[1]DIN 15-7'!M:N,2,FALSE)</f>
        <v>7</v>
      </c>
      <c r="K137" s="12">
        <f>+J137/E137</f>
        <v>1</v>
      </c>
      <c r="L137" s="8">
        <f>+VLOOKUP(A137,[2]Hoja2!D:E,2,FALSE)</f>
        <v>4</v>
      </c>
      <c r="M137" s="12">
        <f>+L137/E137</f>
        <v>0.5714285714285714</v>
      </c>
      <c r="N137" s="8">
        <f>+VLOOKUP(A137,[3]Din_18!A:B,2,FALSE)</f>
        <v>3</v>
      </c>
      <c r="O137" s="12">
        <f>+N137/E137</f>
        <v>0.42857142857142855</v>
      </c>
      <c r="P137" s="8">
        <f>+VLOOKUP(A137,'[4]D Ciclo 6'!$A:$B,2,FALSE)</f>
        <v>1</v>
      </c>
      <c r="Q137" s="12">
        <f>+P137/E137</f>
        <v>0.14285714285714285</v>
      </c>
      <c r="R137" s="12">
        <f>+(F137+H137+J137+L137+N137)/(E137*$R$1)</f>
        <v>0.61904761904761907</v>
      </c>
    </row>
    <row r="138" spans="1:24" hidden="1">
      <c r="A138" s="19" t="s">
        <v>428</v>
      </c>
      <c r="B138" s="8" t="s">
        <v>429</v>
      </c>
      <c r="C138" s="20" t="s">
        <v>430</v>
      </c>
      <c r="D138" s="9" t="s">
        <v>428</v>
      </c>
      <c r="E138" s="21">
        <v>7</v>
      </c>
      <c r="F138" s="10">
        <v>8</v>
      </c>
      <c r="G138" s="12">
        <f>+F138/E138</f>
        <v>1.1428571428571428</v>
      </c>
      <c r="H138" s="8">
        <v>5</v>
      </c>
      <c r="I138" s="12">
        <f>+H138/E138</f>
        <v>0.7142857142857143</v>
      </c>
      <c r="J138" s="8">
        <f>+VLOOKUP(A138,'[1]DIN 15-7'!M:N,2,FALSE)</f>
        <v>6</v>
      </c>
      <c r="K138" s="12">
        <f>+J138/E138</f>
        <v>0.8571428571428571</v>
      </c>
      <c r="L138" s="8">
        <v>0</v>
      </c>
      <c r="M138" s="12">
        <f>+L138/E138</f>
        <v>0</v>
      </c>
      <c r="N138" s="8">
        <f>+VLOOKUP(A138,[3]Din_18!A:B,2,FALSE)</f>
        <v>7</v>
      </c>
      <c r="O138" s="12">
        <f>+N138/E138</f>
        <v>1</v>
      </c>
      <c r="P138" s="8">
        <v>0</v>
      </c>
      <c r="Q138" s="12">
        <f>+P138/E138</f>
        <v>0</v>
      </c>
      <c r="R138" s="12">
        <f>+(F138+H138+J138+L138+N138)/(E138*$R$1)</f>
        <v>0.61904761904761907</v>
      </c>
    </row>
    <row r="139" spans="1:24" hidden="1">
      <c r="A139" s="13" t="s">
        <v>207</v>
      </c>
      <c r="B139" s="8" t="s">
        <v>429</v>
      </c>
      <c r="D139" s="14" t="s">
        <v>207</v>
      </c>
      <c r="E139" s="33">
        <f>SUM(E133:E138)</f>
        <v>43</v>
      </c>
      <c r="F139" s="8">
        <f>SUM(F133:F138)</f>
        <v>36</v>
      </c>
      <c r="G139" s="27">
        <f t="shared" si="13"/>
        <v>0.83720930232558144</v>
      </c>
      <c r="H139" s="8">
        <f>SUM(H133:H138)</f>
        <v>29</v>
      </c>
      <c r="I139" s="34">
        <f t="shared" si="14"/>
        <v>0.67441860465116277</v>
      </c>
      <c r="J139" s="8">
        <f>SUM(J133:J138)</f>
        <v>31</v>
      </c>
      <c r="K139" s="27">
        <f t="shared" si="15"/>
        <v>0.72093023255813948</v>
      </c>
      <c r="L139" s="8">
        <f>SUM(L133:L138)</f>
        <v>18</v>
      </c>
      <c r="M139" s="27">
        <f t="shared" si="11"/>
        <v>0.41860465116279072</v>
      </c>
      <c r="N139" s="14">
        <f>SUM(N133:N138)</f>
        <v>21</v>
      </c>
      <c r="O139" s="27">
        <f t="shared" si="16"/>
        <v>0.48837209302325579</v>
      </c>
      <c r="P139" s="72">
        <f>SUM(P133:P138)</f>
        <v>12</v>
      </c>
      <c r="Q139" s="12">
        <f t="shared" ref="Q139" si="17">+P139/E139</f>
        <v>0.27906976744186046</v>
      </c>
      <c r="R139" s="27">
        <f>+(F139+H139+J139+L139+N139+P139)/(E139*$R$1)</f>
        <v>0.56976744186046513</v>
      </c>
      <c r="S139" s="9">
        <v>6</v>
      </c>
      <c r="U139" s="28" t="str">
        <f>+B139</f>
        <v>UEICEE</v>
      </c>
      <c r="V139" s="29">
        <f>+E139</f>
        <v>43</v>
      </c>
      <c r="W139" s="29">
        <f>+P139</f>
        <v>12</v>
      </c>
      <c r="X139" s="30">
        <f>+W139/V139</f>
        <v>0.27906976744186046</v>
      </c>
    </row>
    <row r="140" spans="1:24" hidden="1">
      <c r="A140" s="42" t="s">
        <v>53</v>
      </c>
      <c r="B140" s="10" t="s">
        <v>441</v>
      </c>
      <c r="C140" s="36" t="s">
        <v>442</v>
      </c>
      <c r="D140" s="19" t="s">
        <v>443</v>
      </c>
      <c r="E140" s="21">
        <v>7</v>
      </c>
      <c r="F140" s="10">
        <v>6</v>
      </c>
      <c r="G140" s="12">
        <f>+F140/E140</f>
        <v>0.8571428571428571</v>
      </c>
      <c r="H140" s="8">
        <v>8</v>
      </c>
      <c r="I140" s="43">
        <f>+H140/E140</f>
        <v>1.1428571428571428</v>
      </c>
      <c r="J140" s="8">
        <v>0</v>
      </c>
      <c r="K140" s="12">
        <f>+J140/E140</f>
        <v>0</v>
      </c>
      <c r="L140" s="8">
        <v>0</v>
      </c>
      <c r="M140" s="12">
        <f>+L140/E140</f>
        <v>0</v>
      </c>
      <c r="N140" s="8">
        <f>+VLOOKUP(A140,[3]Din_18!A:B,2,FALSE)</f>
        <v>8</v>
      </c>
      <c r="O140" s="12">
        <f>+N140/E140</f>
        <v>1.1428571428571428</v>
      </c>
      <c r="P140" s="8">
        <f>+VLOOKUP(A140,'[4]D Ciclo 6'!$A:$B,2,FALSE)</f>
        <v>8</v>
      </c>
      <c r="Q140" s="12">
        <f>+P140/E140</f>
        <v>1.1428571428571428</v>
      </c>
      <c r="R140" s="12">
        <f>+(F140+H140+J140+L140+N140)/(E140*$R$1)</f>
        <v>0.52380952380952384</v>
      </c>
    </row>
    <row r="141" spans="1:24" hidden="1">
      <c r="A141" s="19" t="s">
        <v>464</v>
      </c>
      <c r="B141" s="10" t="s">
        <v>441</v>
      </c>
      <c r="C141" s="36" t="s">
        <v>465</v>
      </c>
      <c r="D141" s="19" t="s">
        <v>464</v>
      </c>
      <c r="E141" s="21">
        <v>8</v>
      </c>
      <c r="F141" s="10">
        <v>8</v>
      </c>
      <c r="G141" s="12">
        <f>+F141/E141</f>
        <v>1</v>
      </c>
      <c r="H141" s="8">
        <v>8</v>
      </c>
      <c r="I141" s="43">
        <f>+H141/E141</f>
        <v>1</v>
      </c>
      <c r="J141" s="8">
        <f>+VLOOKUP(A141,'[1]DIN 15-7'!M:N,2,FALSE)</f>
        <v>8</v>
      </c>
      <c r="K141" s="12">
        <f>+J141/E141</f>
        <v>1</v>
      </c>
      <c r="L141" s="8">
        <v>0</v>
      </c>
      <c r="M141" s="12">
        <f>+L141/E141</f>
        <v>0</v>
      </c>
      <c r="N141" s="8">
        <v>0</v>
      </c>
      <c r="O141" s="12">
        <f>+N141/E141</f>
        <v>0</v>
      </c>
      <c r="P141" s="8">
        <f>+VLOOKUP(A141,'[4]D Ciclo 6'!$A:$B,2,FALSE)</f>
        <v>9</v>
      </c>
      <c r="Q141" s="12">
        <f>+P141/E141</f>
        <v>1.125</v>
      </c>
      <c r="R141" s="12">
        <f>+(F141+H141+J141+L141+N141)/(E141*$R$1)</f>
        <v>0.5</v>
      </c>
    </row>
    <row r="142" spans="1:24" hidden="1">
      <c r="A142" s="19" t="s">
        <v>80</v>
      </c>
      <c r="B142" s="10" t="s">
        <v>441</v>
      </c>
      <c r="C142" s="7" t="s">
        <v>450</v>
      </c>
      <c r="D142" s="19" t="s">
        <v>80</v>
      </c>
      <c r="E142" s="21">
        <v>5</v>
      </c>
      <c r="F142" s="10">
        <v>5</v>
      </c>
      <c r="G142" s="12">
        <f>+F142/E142</f>
        <v>1</v>
      </c>
      <c r="H142" s="8">
        <v>5</v>
      </c>
      <c r="I142" s="43">
        <f>+H142/E142</f>
        <v>1</v>
      </c>
      <c r="J142" s="8">
        <f>+VLOOKUP(A142,'[1]DIN 15-7'!M:N,2,FALSE)</f>
        <v>5</v>
      </c>
      <c r="K142" s="12">
        <f>+J142/E142</f>
        <v>1</v>
      </c>
      <c r="L142" s="8">
        <f>+VLOOKUP(A142,[2]Hoja2!D:E,2,FALSE)</f>
        <v>5</v>
      </c>
      <c r="M142" s="12">
        <f>+L142/E142</f>
        <v>1</v>
      </c>
      <c r="N142" s="8">
        <v>5</v>
      </c>
      <c r="O142" s="12">
        <f>+N142/E142</f>
        <v>1</v>
      </c>
      <c r="P142" s="8">
        <f>+VLOOKUP(A142,'[4]D Ciclo 6'!$A:$B,2,FALSE)</f>
        <v>5</v>
      </c>
      <c r="Q142" s="12">
        <f>+P142/E142</f>
        <v>1</v>
      </c>
      <c r="R142" s="12">
        <f>+(F142+H142+J142+L142+N142)/(E142*$R$1)</f>
        <v>0.83333333333333337</v>
      </c>
    </row>
    <row r="143" spans="1:24" hidden="1">
      <c r="A143" s="19" t="s">
        <v>448</v>
      </c>
      <c r="B143" s="10" t="s">
        <v>441</v>
      </c>
      <c r="C143" s="7" t="s">
        <v>449</v>
      </c>
      <c r="D143" s="19" t="s">
        <v>448</v>
      </c>
      <c r="E143" s="21">
        <v>5</v>
      </c>
      <c r="F143" s="10">
        <v>5</v>
      </c>
      <c r="G143" s="12">
        <f>+F143/E143</f>
        <v>1</v>
      </c>
      <c r="H143" s="8">
        <v>5</v>
      </c>
      <c r="I143" s="43">
        <f>+H143/E143</f>
        <v>1</v>
      </c>
      <c r="J143" s="8">
        <f>+VLOOKUP(A143,'[1]DIN 15-7'!M:N,2,FALSE)</f>
        <v>5</v>
      </c>
      <c r="K143" s="12">
        <f>+J143/E143</f>
        <v>1</v>
      </c>
      <c r="L143" s="8">
        <f>+VLOOKUP(A143,[2]Hoja2!D:E,2,FALSE)</f>
        <v>5</v>
      </c>
      <c r="M143" s="12">
        <f>+L143/E143</f>
        <v>1</v>
      </c>
      <c r="N143" s="8">
        <f>+VLOOKUP(A143,[3]Din_18!A:B,2,FALSE)</f>
        <v>5</v>
      </c>
      <c r="O143" s="12">
        <f>+N143/E143</f>
        <v>1</v>
      </c>
      <c r="P143" s="8">
        <f>+VLOOKUP(A143,'[4]D Ciclo 6'!$A:$B,2,FALSE)</f>
        <v>5</v>
      </c>
      <c r="Q143" s="12">
        <f>+P143/E143</f>
        <v>1</v>
      </c>
      <c r="R143" s="12">
        <f>+(F143+H143+J143+L143+N143)/(E143*$R$1)</f>
        <v>0.83333333333333337</v>
      </c>
    </row>
    <row r="144" spans="1:24" hidden="1">
      <c r="A144" s="19" t="s">
        <v>101</v>
      </c>
      <c r="B144" s="10" t="s">
        <v>441</v>
      </c>
      <c r="C144" s="7" t="s">
        <v>479</v>
      </c>
      <c r="D144" s="19"/>
      <c r="E144" s="21">
        <v>1</v>
      </c>
      <c r="F144" s="10"/>
      <c r="G144" s="12"/>
      <c r="I144" s="43"/>
      <c r="K144" s="12"/>
      <c r="M144" s="12"/>
      <c r="O144" s="12"/>
      <c r="P144" s="8">
        <f>+VLOOKUP(A144,'[4]D Ciclo 6'!$A:$B,2,FALSE)</f>
        <v>1</v>
      </c>
      <c r="Q144" s="12">
        <f>+P144/E144</f>
        <v>1</v>
      </c>
      <c r="R144" s="12"/>
    </row>
    <row r="145" spans="1:24" hidden="1">
      <c r="A145" s="31" t="s">
        <v>453</v>
      </c>
      <c r="B145" s="10" t="s">
        <v>441</v>
      </c>
      <c r="C145" s="7" t="s">
        <v>454</v>
      </c>
      <c r="D145" s="19"/>
      <c r="E145" s="21">
        <v>1</v>
      </c>
      <c r="F145" s="10"/>
      <c r="G145" s="12"/>
      <c r="I145" s="43"/>
      <c r="K145" s="12"/>
      <c r="L145" s="8">
        <f>+VLOOKUP(A145,[2]Hoja2!D:E,2,FALSE)</f>
        <v>1</v>
      </c>
      <c r="M145" s="12">
        <f>+L145/E145</f>
        <v>1</v>
      </c>
      <c r="N145" s="8">
        <f>+VLOOKUP(A145,[3]Din_18!A:B,2,FALSE)</f>
        <v>1</v>
      </c>
      <c r="O145" s="12">
        <f>+N145/E145</f>
        <v>1</v>
      </c>
      <c r="P145" s="8">
        <v>1</v>
      </c>
      <c r="Q145" s="12">
        <f>+P145/E145</f>
        <v>1</v>
      </c>
      <c r="R145" s="12">
        <f>+(F145+H145+J145+L145+N145)/(E145*$R$1)</f>
        <v>0.33333333333333331</v>
      </c>
    </row>
    <row r="146" spans="1:24" hidden="1">
      <c r="A146" s="19" t="s">
        <v>446</v>
      </c>
      <c r="B146" s="10" t="s">
        <v>441</v>
      </c>
      <c r="C146" s="7" t="s">
        <v>447</v>
      </c>
      <c r="D146" s="19" t="s">
        <v>446</v>
      </c>
      <c r="E146" s="21">
        <v>8</v>
      </c>
      <c r="F146" s="10">
        <v>8</v>
      </c>
      <c r="G146" s="12">
        <f>+F146/E146</f>
        <v>1</v>
      </c>
      <c r="H146" s="8">
        <v>4</v>
      </c>
      <c r="I146" s="43">
        <f>+H146/E146</f>
        <v>0.5</v>
      </c>
      <c r="J146" s="8">
        <f>+VLOOKUP(A146,'[1]DIN 15-7'!M:N,2,FALSE)</f>
        <v>6</v>
      </c>
      <c r="K146" s="12">
        <f>+J146/E146</f>
        <v>0.75</v>
      </c>
      <c r="L146" s="8">
        <f>+VLOOKUP(A146,[2]Hoja2!D:E,2,FALSE)</f>
        <v>4</v>
      </c>
      <c r="M146" s="12">
        <f>+L146/E146</f>
        <v>0.5</v>
      </c>
      <c r="N146" s="8">
        <v>8</v>
      </c>
      <c r="O146" s="12">
        <f>+N146/E146</f>
        <v>1</v>
      </c>
      <c r="P146" s="8">
        <f>+VLOOKUP(A146,'[4]D Ciclo 6'!$A:$B,2,FALSE)</f>
        <v>6</v>
      </c>
      <c r="Q146" s="12">
        <f>+P146/E146</f>
        <v>0.75</v>
      </c>
      <c r="R146" s="12">
        <f>+(F146+H146+J146+L146+N146)/(E146*$R$1)</f>
        <v>0.625</v>
      </c>
    </row>
    <row r="147" spans="1:24" hidden="1">
      <c r="A147" s="19" t="s">
        <v>122</v>
      </c>
      <c r="B147" s="10" t="s">
        <v>441</v>
      </c>
      <c r="C147" s="7" t="s">
        <v>457</v>
      </c>
      <c r="D147" s="19" t="s">
        <v>122</v>
      </c>
      <c r="E147" s="21">
        <v>4</v>
      </c>
      <c r="F147" s="10">
        <v>2</v>
      </c>
      <c r="G147" s="12">
        <f>+F147/E147</f>
        <v>0.5</v>
      </c>
      <c r="H147" s="8">
        <v>4</v>
      </c>
      <c r="I147" s="43">
        <f>+H147/E147</f>
        <v>1</v>
      </c>
      <c r="J147" s="8">
        <f>+VLOOKUP(A147,'[1]DIN 15-7'!M:N,2,FALSE)</f>
        <v>2</v>
      </c>
      <c r="K147" s="12">
        <f>+J147/E147</f>
        <v>0.5</v>
      </c>
      <c r="L147" s="8">
        <f>+VLOOKUP(A147,[2]Hoja2!D:E,2,FALSE)</f>
        <v>2</v>
      </c>
      <c r="M147" s="12">
        <f>+L147/E147</f>
        <v>0.5</v>
      </c>
      <c r="N147" s="8">
        <f>+VLOOKUP(A147,[3]Din_18!A:B,2,FALSE)</f>
        <v>3</v>
      </c>
      <c r="O147" s="12">
        <f>+N147/E147</f>
        <v>0.75</v>
      </c>
      <c r="P147" s="8">
        <f>+VLOOKUP(A147,'[4]D Ciclo 6'!$A:$B,2,FALSE)</f>
        <v>3</v>
      </c>
      <c r="Q147" s="12">
        <f>+P147/E147</f>
        <v>0.75</v>
      </c>
      <c r="R147" s="12">
        <f>+(F147+H147+J147+L147+N147)/(E147*$R$1)</f>
        <v>0.54166666666666663</v>
      </c>
      <c r="U147" s="44"/>
    </row>
    <row r="148" spans="1:24" hidden="1">
      <c r="A148" s="19" t="s">
        <v>444</v>
      </c>
      <c r="B148" s="10" t="s">
        <v>441</v>
      </c>
      <c r="C148" s="7" t="s">
        <v>445</v>
      </c>
      <c r="D148" s="19" t="s">
        <v>444</v>
      </c>
      <c r="E148" s="21">
        <v>8</v>
      </c>
      <c r="F148" s="10">
        <v>8</v>
      </c>
      <c r="G148" s="12">
        <f>+F148/E148</f>
        <v>1</v>
      </c>
      <c r="H148" s="8">
        <v>8</v>
      </c>
      <c r="I148" s="43">
        <f>+H148/E148</f>
        <v>1</v>
      </c>
      <c r="J148" s="8">
        <v>8</v>
      </c>
      <c r="K148" s="12">
        <f>+J148/E148</f>
        <v>1</v>
      </c>
      <c r="L148" s="8">
        <v>5</v>
      </c>
      <c r="M148" s="12">
        <f>+L148/E148</f>
        <v>0.625</v>
      </c>
      <c r="N148" s="8">
        <v>8</v>
      </c>
      <c r="O148" s="12">
        <f>+N148/E148</f>
        <v>1</v>
      </c>
      <c r="P148" s="8">
        <v>5</v>
      </c>
      <c r="Q148" s="12">
        <f>+P148/E148</f>
        <v>0.625</v>
      </c>
      <c r="R148" s="12">
        <f>+(F148+H148+J148+L148+N148)/(E148*$R$1)</f>
        <v>0.77083333333333337</v>
      </c>
    </row>
    <row r="149" spans="1:24" hidden="1">
      <c r="A149" s="19" t="s">
        <v>458</v>
      </c>
      <c r="B149" s="10" t="s">
        <v>441</v>
      </c>
      <c r="C149" s="7" t="s">
        <v>459</v>
      </c>
      <c r="D149" s="19" t="s">
        <v>458</v>
      </c>
      <c r="E149" s="21">
        <v>8</v>
      </c>
      <c r="F149" s="10">
        <v>7</v>
      </c>
      <c r="G149" s="12">
        <f>+F149/E149</f>
        <v>0.875</v>
      </c>
      <c r="H149" s="8">
        <v>8</v>
      </c>
      <c r="I149" s="43">
        <f>+H149/E149</f>
        <v>1</v>
      </c>
      <c r="J149" s="8">
        <f>+VLOOKUP(A149,'[1]DIN 15-7'!M:N,2,FALSE)</f>
        <v>5</v>
      </c>
      <c r="K149" s="12">
        <f>+J149/E149</f>
        <v>0.625</v>
      </c>
      <c r="L149" s="8">
        <f>+VLOOKUP(A149,[2]Hoja2!D:E,2,FALSE)</f>
        <v>7</v>
      </c>
      <c r="M149" s="12">
        <f>+L149/E149</f>
        <v>0.875</v>
      </c>
      <c r="N149" s="8">
        <v>6</v>
      </c>
      <c r="O149" s="12">
        <f>+N149/E149</f>
        <v>0.75</v>
      </c>
      <c r="P149" s="8">
        <f>+VLOOKUP(A149,'[4]D Ciclo 6'!$A:$B,2,FALSE)</f>
        <v>4</v>
      </c>
      <c r="Q149" s="12">
        <f>+P149/E149</f>
        <v>0.5</v>
      </c>
      <c r="R149" s="12">
        <f>+(F149+H149+J149+L149+N149)/(E149*$R$1)</f>
        <v>0.6875</v>
      </c>
    </row>
    <row r="150" spans="1:24" hidden="1">
      <c r="A150" s="31" t="s">
        <v>63</v>
      </c>
      <c r="B150" s="10" t="s">
        <v>441</v>
      </c>
      <c r="C150" s="51" t="s">
        <v>472</v>
      </c>
      <c r="D150" s="19"/>
      <c r="E150" s="21">
        <v>4</v>
      </c>
      <c r="F150" s="10"/>
      <c r="G150" s="12"/>
      <c r="I150" s="43"/>
      <c r="J150" s="8">
        <f>+VLOOKUP(A150,'[1]DIN 15-7'!M:N,2,FALSE)</f>
        <v>2</v>
      </c>
      <c r="K150" s="12">
        <f>+J150/E150</f>
        <v>0.5</v>
      </c>
      <c r="L150" s="8">
        <v>0</v>
      </c>
      <c r="M150" s="12">
        <f>+L150/E150</f>
        <v>0</v>
      </c>
      <c r="N150" s="8">
        <v>0</v>
      </c>
      <c r="O150" s="12">
        <f>+N150/E150</f>
        <v>0</v>
      </c>
      <c r="P150" s="8">
        <f>+VLOOKUP(A150,'[4]D Ciclo 6'!$A:$B,2,FALSE)</f>
        <v>2</v>
      </c>
      <c r="Q150" s="12">
        <f>+P150/E150</f>
        <v>0.5</v>
      </c>
      <c r="R150" s="12">
        <f>+(F150+H150+J150+L150+N150)/(E150*$R$1)</f>
        <v>8.3333333333333329E-2</v>
      </c>
    </row>
    <row r="151" spans="1:24" hidden="1">
      <c r="A151" s="19" t="s">
        <v>155</v>
      </c>
      <c r="B151" s="10" t="s">
        <v>441</v>
      </c>
      <c r="C151" s="7" t="s">
        <v>466</v>
      </c>
      <c r="D151" s="19" t="s">
        <v>155</v>
      </c>
      <c r="E151" s="21">
        <v>7</v>
      </c>
      <c r="F151" s="10">
        <v>3</v>
      </c>
      <c r="G151" s="12">
        <f>+F151/E151</f>
        <v>0.42857142857142855</v>
      </c>
      <c r="H151" s="8">
        <v>0</v>
      </c>
      <c r="I151" s="43">
        <f>+H151/E151</f>
        <v>0</v>
      </c>
      <c r="J151" s="8">
        <f>+VLOOKUP(A151,'[1]DIN 15-7'!M:N,2,FALSE)</f>
        <v>2</v>
      </c>
      <c r="K151" s="12">
        <f>+J151/E151</f>
        <v>0.2857142857142857</v>
      </c>
      <c r="L151" s="8">
        <f>+VLOOKUP(A151,[2]Hoja2!D:E,2,FALSE)</f>
        <v>4</v>
      </c>
      <c r="M151" s="12">
        <f>+L151/E151</f>
        <v>0.5714285714285714</v>
      </c>
      <c r="N151" s="8">
        <v>0</v>
      </c>
      <c r="O151" s="12">
        <f>+N151/E151</f>
        <v>0</v>
      </c>
      <c r="P151" s="8">
        <f>+VLOOKUP(A151,'[4]D Ciclo 6'!$A:$B,2,FALSE)</f>
        <v>1</v>
      </c>
      <c r="Q151" s="12">
        <f>+P151/E151</f>
        <v>0.14285714285714285</v>
      </c>
      <c r="R151" s="12">
        <f>+(F151+H151+J151+L151+N151)/(E151*$R$1)</f>
        <v>0.21428571428571427</v>
      </c>
    </row>
    <row r="152" spans="1:24" hidden="1">
      <c r="A152" s="19" t="s">
        <v>462</v>
      </c>
      <c r="B152" s="10" t="s">
        <v>441</v>
      </c>
      <c r="C152" s="7" t="s">
        <v>463</v>
      </c>
      <c r="D152" s="19" t="s">
        <v>462</v>
      </c>
      <c r="E152" s="21">
        <v>8</v>
      </c>
      <c r="F152" s="10">
        <v>2</v>
      </c>
      <c r="G152" s="12">
        <f>+F152/E152</f>
        <v>0.25</v>
      </c>
      <c r="H152" s="8">
        <v>2</v>
      </c>
      <c r="I152" s="43">
        <f>+H152/E152</f>
        <v>0.25</v>
      </c>
      <c r="J152" s="8">
        <f>+VLOOKUP(A152,'[1]DIN 15-7'!M:N,2,FALSE)</f>
        <v>1</v>
      </c>
      <c r="K152" s="12">
        <f>+J152/E152</f>
        <v>0.125</v>
      </c>
      <c r="L152" s="8">
        <f>+VLOOKUP(A152,[2]Hoja2!D:E,2,FALSE)</f>
        <v>2</v>
      </c>
      <c r="M152" s="12">
        <f>+L152/E152</f>
        <v>0.25</v>
      </c>
      <c r="N152" s="8">
        <f>+VLOOKUP(A152,[3]Din_18!A:B,2,FALSE)</f>
        <v>1</v>
      </c>
      <c r="O152" s="12">
        <f>+N152/E152</f>
        <v>0.125</v>
      </c>
      <c r="P152" s="8">
        <v>0</v>
      </c>
      <c r="Q152" s="12">
        <f>+P152/E152</f>
        <v>0</v>
      </c>
      <c r="R152" s="12">
        <f>+(F152+H152+J152+L152+N152)/(E152*$R$1)</f>
        <v>0.16666666666666666</v>
      </c>
    </row>
    <row r="153" spans="1:24" hidden="1">
      <c r="A153" s="19" t="s">
        <v>455</v>
      </c>
      <c r="B153" s="10" t="s">
        <v>441</v>
      </c>
      <c r="C153" s="7" t="s">
        <v>456</v>
      </c>
      <c r="D153" s="19" t="s">
        <v>455</v>
      </c>
      <c r="E153" s="21">
        <v>5</v>
      </c>
      <c r="F153" s="10">
        <v>4</v>
      </c>
      <c r="G153" s="12">
        <f>+F153/E153</f>
        <v>0.8</v>
      </c>
      <c r="H153" s="8">
        <v>4</v>
      </c>
      <c r="I153" s="43">
        <f>+H153/E153</f>
        <v>0.8</v>
      </c>
      <c r="J153" s="8">
        <f>+VLOOKUP(A153,'[1]DIN 15-7'!M:N,2,FALSE)</f>
        <v>4</v>
      </c>
      <c r="K153" s="12">
        <f>+J153/E153</f>
        <v>0.8</v>
      </c>
      <c r="L153" s="8">
        <f>+VLOOKUP(A153,[2]Hoja2!D:E,2,FALSE)</f>
        <v>4</v>
      </c>
      <c r="M153" s="12">
        <f>+L153/E153</f>
        <v>0.8</v>
      </c>
      <c r="N153" s="8">
        <f>+VLOOKUP(A153,[3]Din_18!A:B,2,FALSE)</f>
        <v>4</v>
      </c>
      <c r="O153" s="12">
        <f>+N153/E153</f>
        <v>0.8</v>
      </c>
      <c r="P153" s="8">
        <v>0</v>
      </c>
      <c r="Q153" s="12">
        <f>+P153/E153</f>
        <v>0</v>
      </c>
      <c r="R153" s="12">
        <f>+(F153+H153+J153+L153+N153)/(E153*$R$1)</f>
        <v>0.66666666666666663</v>
      </c>
    </row>
    <row r="154" spans="1:24" hidden="1">
      <c r="A154" s="19" t="s">
        <v>460</v>
      </c>
      <c r="B154" s="10" t="s">
        <v>441</v>
      </c>
      <c r="C154" s="7" t="s">
        <v>461</v>
      </c>
      <c r="D154" s="19" t="s">
        <v>460</v>
      </c>
      <c r="E154" s="21">
        <v>5</v>
      </c>
      <c r="F154" s="10">
        <v>2</v>
      </c>
      <c r="G154" s="12">
        <f>+F154/E154</f>
        <v>0.4</v>
      </c>
      <c r="H154" s="8">
        <v>0</v>
      </c>
      <c r="I154" s="43">
        <f>+H154/E154</f>
        <v>0</v>
      </c>
      <c r="J154" s="8">
        <f>+VLOOKUP(A154,'[1]DIN 15-7'!M:N,2,FALSE)</f>
        <v>2</v>
      </c>
      <c r="K154" s="12">
        <f>+J154/E154</f>
        <v>0.4</v>
      </c>
      <c r="L154" s="8">
        <v>0</v>
      </c>
      <c r="M154" s="12">
        <f>+L154/E154</f>
        <v>0</v>
      </c>
      <c r="N154" s="8">
        <f>+VLOOKUP(A154,[3]Din_18!A:B,2,FALSE)</f>
        <v>2</v>
      </c>
      <c r="O154" s="12">
        <f>+N154/E154</f>
        <v>0.4</v>
      </c>
      <c r="P154" s="8">
        <v>0</v>
      </c>
      <c r="Q154" s="12">
        <f>+P154/E154</f>
        <v>0</v>
      </c>
      <c r="R154" s="12">
        <f>+(F154+H154+J154+L154+N154)/(E154*$R$1)</f>
        <v>0.2</v>
      </c>
    </row>
    <row r="155" spans="1:24" hidden="1">
      <c r="A155" s="19" t="s">
        <v>467</v>
      </c>
      <c r="B155" s="10" t="s">
        <v>441</v>
      </c>
      <c r="C155" s="7" t="s">
        <v>468</v>
      </c>
      <c r="D155" s="19" t="s">
        <v>469</v>
      </c>
      <c r="E155" s="21">
        <v>4</v>
      </c>
      <c r="F155" s="10">
        <v>3</v>
      </c>
      <c r="G155" s="12">
        <f>+F155/E155</f>
        <v>0.75</v>
      </c>
      <c r="H155" s="8">
        <v>0</v>
      </c>
      <c r="I155" s="43">
        <f>+H155/E155</f>
        <v>0</v>
      </c>
      <c r="J155" s="8">
        <f>+VLOOKUP(A155,'[1]DIN 15-7'!M:N,2,FALSE)</f>
        <v>3</v>
      </c>
      <c r="K155" s="12">
        <f>+J155/E155</f>
        <v>0.75</v>
      </c>
      <c r="L155" s="8">
        <f>+VLOOKUP(A155,[2]Hoja2!D:E,2,FALSE)</f>
        <v>4</v>
      </c>
      <c r="M155" s="12">
        <f>+L155/E155</f>
        <v>1</v>
      </c>
      <c r="N155" s="8">
        <v>0</v>
      </c>
      <c r="O155" s="12">
        <f>+N155/E155</f>
        <v>0</v>
      </c>
      <c r="P155" s="8">
        <v>0</v>
      </c>
      <c r="Q155" s="12">
        <f>+P155/E155</f>
        <v>0</v>
      </c>
      <c r="R155" s="12">
        <f>+(F155+H155+J155+L155+N155)/(E155*$R$1)</f>
        <v>0.41666666666666669</v>
      </c>
    </row>
    <row r="156" spans="1:24" hidden="1">
      <c r="A156" s="31" t="s">
        <v>470</v>
      </c>
      <c r="B156" s="10" t="s">
        <v>441</v>
      </c>
      <c r="C156" s="7" t="s">
        <v>471</v>
      </c>
      <c r="D156" s="19"/>
      <c r="E156" s="21">
        <v>4</v>
      </c>
      <c r="F156" s="10"/>
      <c r="G156" s="12"/>
      <c r="I156" s="43"/>
      <c r="J156" s="8">
        <f>+VLOOKUP(A156,'[1]DIN 15-7'!M:N,2,FALSE)</f>
        <v>4</v>
      </c>
      <c r="K156" s="12">
        <f>+J156/E156</f>
        <v>1</v>
      </c>
      <c r="L156" s="8">
        <v>0</v>
      </c>
      <c r="M156" s="12">
        <f>+L156/E156</f>
        <v>0</v>
      </c>
      <c r="N156" s="8">
        <v>0</v>
      </c>
      <c r="O156" s="12">
        <f>+N156/E156</f>
        <v>0</v>
      </c>
      <c r="P156" s="8">
        <v>0</v>
      </c>
      <c r="Q156" s="12">
        <f>+P156/E156</f>
        <v>0</v>
      </c>
      <c r="R156" s="12">
        <f>+(F156+H156+J156+L156+N156)/(E156*$R$1)</f>
        <v>0.16666666666666666</v>
      </c>
    </row>
    <row r="157" spans="1:24" hidden="1">
      <c r="A157" s="19" t="s">
        <v>451</v>
      </c>
      <c r="B157" s="10" t="s">
        <v>441</v>
      </c>
      <c r="C157" s="7" t="s">
        <v>452</v>
      </c>
      <c r="D157" s="19" t="s">
        <v>451</v>
      </c>
      <c r="E157" s="21">
        <v>3</v>
      </c>
      <c r="F157" s="10">
        <v>3</v>
      </c>
      <c r="G157" s="12">
        <f>+F157/E157</f>
        <v>1</v>
      </c>
      <c r="H157" s="8">
        <v>3</v>
      </c>
      <c r="I157" s="43">
        <f>+H157/E157</f>
        <v>1</v>
      </c>
      <c r="J157" s="14">
        <f>+VLOOKUP(A157,'[1]DIN 15-7'!M:N,2,FALSE)</f>
        <v>3</v>
      </c>
      <c r="K157" s="12">
        <f>+J157/E157</f>
        <v>1</v>
      </c>
      <c r="L157" s="8">
        <v>0</v>
      </c>
      <c r="M157" s="12">
        <f>+L157/E157</f>
        <v>0</v>
      </c>
      <c r="N157" s="8">
        <f>+VLOOKUP(A157,[3]Din_18!A:B,2,FALSE)</f>
        <v>3</v>
      </c>
      <c r="O157" s="12">
        <f>+N157/E157</f>
        <v>1</v>
      </c>
      <c r="P157" s="8">
        <v>0</v>
      </c>
      <c r="Q157" s="12">
        <f>+P157/E157</f>
        <v>0</v>
      </c>
      <c r="R157" s="12">
        <f>+(F157+H157+J157+L157+N157)/(E157*$R$1)</f>
        <v>0.66666666666666663</v>
      </c>
    </row>
    <row r="158" spans="1:24" ht="12.75" hidden="1" customHeight="1">
      <c r="A158" s="19" t="s">
        <v>473</v>
      </c>
      <c r="B158" s="10" t="s">
        <v>441</v>
      </c>
      <c r="C158" s="7" t="s">
        <v>474</v>
      </c>
      <c r="D158" s="19" t="s">
        <v>473</v>
      </c>
      <c r="E158" s="21">
        <v>2</v>
      </c>
      <c r="F158" s="10">
        <v>0</v>
      </c>
      <c r="G158" s="12">
        <f>+F158/E158</f>
        <v>0</v>
      </c>
      <c r="H158" s="8">
        <v>0</v>
      </c>
      <c r="I158" s="43">
        <f>+H158/E158</f>
        <v>0</v>
      </c>
      <c r="J158" s="8">
        <v>0</v>
      </c>
      <c r="K158" s="12">
        <f>+J158/E158</f>
        <v>0</v>
      </c>
      <c r="L158" s="8">
        <v>0</v>
      </c>
      <c r="M158" s="12">
        <f>+L158/E158</f>
        <v>0</v>
      </c>
      <c r="N158" s="8">
        <v>0</v>
      </c>
      <c r="O158" s="12">
        <f>+N158/E158</f>
        <v>0</v>
      </c>
      <c r="P158" s="8">
        <v>0</v>
      </c>
      <c r="Q158" s="12">
        <f>+P158/E158</f>
        <v>0</v>
      </c>
      <c r="R158" s="12">
        <f>+(F158+H158+J158+L158+N158)/(E158*$R$1)</f>
        <v>0</v>
      </c>
    </row>
    <row r="159" spans="1:24" hidden="1">
      <c r="A159" s="7" t="s">
        <v>475</v>
      </c>
      <c r="B159" s="10" t="s">
        <v>441</v>
      </c>
      <c r="C159" s="7" t="s">
        <v>476</v>
      </c>
      <c r="D159" s="19" t="s">
        <v>475</v>
      </c>
      <c r="E159" s="21">
        <v>1</v>
      </c>
      <c r="F159" s="10">
        <v>0</v>
      </c>
      <c r="G159" s="12">
        <f>+F159/E159</f>
        <v>0</v>
      </c>
      <c r="H159" s="8">
        <v>0</v>
      </c>
      <c r="I159" s="43">
        <f>+H159/E159</f>
        <v>0</v>
      </c>
      <c r="J159" s="8">
        <v>0</v>
      </c>
      <c r="K159" s="12">
        <f>+J159/E159</f>
        <v>0</v>
      </c>
      <c r="L159" s="8">
        <v>0</v>
      </c>
      <c r="M159" s="12">
        <f>+L159/E159</f>
        <v>0</v>
      </c>
      <c r="N159" s="8">
        <v>0</v>
      </c>
      <c r="O159" s="12">
        <f>+N159/E159</f>
        <v>0</v>
      </c>
      <c r="P159" s="8">
        <v>0</v>
      </c>
      <c r="Q159" s="12">
        <f>+P159/E159</f>
        <v>0</v>
      </c>
      <c r="R159" s="12">
        <f>+(F159+H159+J159+L159+N159)/(E159*$R$1)</f>
        <v>0</v>
      </c>
    </row>
    <row r="160" spans="1:24" hidden="1">
      <c r="A160" s="13" t="s">
        <v>207</v>
      </c>
      <c r="B160" s="10" t="s">
        <v>441</v>
      </c>
      <c r="D160" s="14" t="s">
        <v>207</v>
      </c>
      <c r="E160" s="33">
        <f>SUM(E140:E159)</f>
        <v>98</v>
      </c>
      <c r="F160" s="8">
        <f>SUM(F140:F157)</f>
        <v>66</v>
      </c>
      <c r="G160" s="27">
        <f>+F160/E160</f>
        <v>0.67346938775510201</v>
      </c>
      <c r="H160" s="8">
        <f>SUM(H140:H157)</f>
        <v>59</v>
      </c>
      <c r="I160" s="34">
        <f>+H160/E160</f>
        <v>0.60204081632653061</v>
      </c>
      <c r="J160" s="8">
        <f>SUM(J140:J157)</f>
        <v>60</v>
      </c>
      <c r="K160" s="27">
        <f t="shared" ref="K160" si="18">+J160/E160</f>
        <v>0.61224489795918369</v>
      </c>
      <c r="L160" s="8">
        <f>SUM(L140:L159)</f>
        <v>43</v>
      </c>
      <c r="M160" s="27">
        <f t="shared" si="11"/>
        <v>0.43877551020408162</v>
      </c>
      <c r="N160" s="14">
        <f>SUM(N140:N159)</f>
        <v>54</v>
      </c>
      <c r="O160" s="27">
        <f t="shared" si="16"/>
        <v>0.55102040816326525</v>
      </c>
      <c r="P160" s="72">
        <f>SUM(P140:P159)</f>
        <v>50</v>
      </c>
      <c r="Q160" s="27">
        <f t="shared" ref="Q160" si="19">+P160/E160</f>
        <v>0.51020408163265307</v>
      </c>
      <c r="R160" s="27">
        <f>+(F160+H160+J160+L160+N160+P160)/(E160*$R$1)</f>
        <v>0.56462585034013602</v>
      </c>
      <c r="S160" s="9">
        <v>7</v>
      </c>
      <c r="U160" s="28" t="str">
        <f>+B160</f>
        <v>UM</v>
      </c>
      <c r="V160" s="29">
        <f>+E160</f>
        <v>98</v>
      </c>
      <c r="W160" s="29">
        <f>+P160</f>
        <v>50</v>
      </c>
      <c r="X160" s="30">
        <f>+W160/V160</f>
        <v>0.51020408163265307</v>
      </c>
    </row>
    <row r="161" spans="1:30">
      <c r="E161" s="10"/>
      <c r="V161" s="9">
        <f>SUBTOTAL(9,V14:V160)</f>
        <v>175</v>
      </c>
      <c r="W161" s="9">
        <f>SUBTOTAL(9,W14:W160)</f>
        <v>118</v>
      </c>
    </row>
    <row r="162" spans="1:30">
      <c r="E162" s="10"/>
    </row>
    <row r="163" spans="1:30">
      <c r="E163" s="10"/>
    </row>
    <row r="164" spans="1:30">
      <c r="E164" s="10"/>
    </row>
    <row r="165" spans="1:30" ht="30">
      <c r="E165" s="10"/>
      <c r="U165" s="17" t="s">
        <v>171</v>
      </c>
      <c r="V165" s="18" t="s">
        <v>186</v>
      </c>
      <c r="W165" s="18" t="s">
        <v>477</v>
      </c>
      <c r="X165" s="18" t="s">
        <v>478</v>
      </c>
    </row>
    <row r="166" spans="1:30">
      <c r="E166" s="10"/>
      <c r="U166" s="28" t="s">
        <v>208</v>
      </c>
      <c r="V166" s="29">
        <v>168</v>
      </c>
      <c r="W166" s="29">
        <v>111</v>
      </c>
      <c r="X166" s="30">
        <f t="shared" ref="X166:X173" si="20">+W166/V166</f>
        <v>0.6607142857142857</v>
      </c>
      <c r="Z166" s="28" t="s">
        <v>187</v>
      </c>
      <c r="AA166" s="45">
        <v>0.77464788732394363</v>
      </c>
      <c r="AB166" s="28" t="s">
        <v>208</v>
      </c>
      <c r="AC166" s="29">
        <v>168</v>
      </c>
      <c r="AD166" s="29">
        <f t="shared" ref="AD166:AD172" si="21">+W166</f>
        <v>111</v>
      </c>
    </row>
    <row r="167" spans="1:30">
      <c r="E167" s="10"/>
      <c r="U167" s="28" t="s">
        <v>312</v>
      </c>
      <c r="V167" s="29">
        <v>177</v>
      </c>
      <c r="W167" s="29">
        <v>114</v>
      </c>
      <c r="X167" s="30">
        <f t="shared" si="20"/>
        <v>0.64406779661016944</v>
      </c>
      <c r="Z167" s="28" t="s">
        <v>312</v>
      </c>
      <c r="AA167" s="45">
        <v>0.7231638418079096</v>
      </c>
      <c r="AB167" s="28" t="s">
        <v>312</v>
      </c>
      <c r="AC167" s="29">
        <v>180</v>
      </c>
      <c r="AD167" s="29">
        <f t="shared" si="21"/>
        <v>114</v>
      </c>
    </row>
    <row r="168" spans="1:30">
      <c r="E168" s="10"/>
      <c r="U168" s="28" t="s">
        <v>387</v>
      </c>
      <c r="V168" s="29">
        <v>155</v>
      </c>
      <c r="W168" s="29">
        <v>96</v>
      </c>
      <c r="X168" s="30">
        <f t="shared" si="20"/>
        <v>0.61935483870967745</v>
      </c>
      <c r="Z168" s="28" t="s">
        <v>208</v>
      </c>
      <c r="AA168" s="45">
        <v>0.7142857142857143</v>
      </c>
      <c r="AB168" s="28" t="s">
        <v>387</v>
      </c>
      <c r="AC168" s="29">
        <v>166</v>
      </c>
      <c r="AD168" s="29">
        <f t="shared" si="21"/>
        <v>96</v>
      </c>
    </row>
    <row r="169" spans="1:30">
      <c r="E169" s="10"/>
      <c r="U169" s="28" t="s">
        <v>187</v>
      </c>
      <c r="V169" s="29">
        <v>71</v>
      </c>
      <c r="W169" s="29">
        <v>36</v>
      </c>
      <c r="X169" s="30">
        <f t="shared" si="20"/>
        <v>0.50704225352112675</v>
      </c>
      <c r="Z169" s="28" t="s">
        <v>387</v>
      </c>
      <c r="AA169" s="45">
        <v>0.63225806451612898</v>
      </c>
      <c r="AB169" s="28" t="s">
        <v>246</v>
      </c>
      <c r="AC169" s="29">
        <v>166</v>
      </c>
      <c r="AD169" s="29">
        <f>+W171</f>
        <v>57</v>
      </c>
    </row>
    <row r="170" spans="1:30">
      <c r="E170" s="10"/>
      <c r="U170" s="28" t="s">
        <v>441</v>
      </c>
      <c r="V170" s="29">
        <v>98</v>
      </c>
      <c r="W170" s="29">
        <v>48</v>
      </c>
      <c r="X170" s="30">
        <f t="shared" si="20"/>
        <v>0.48979591836734693</v>
      </c>
      <c r="Z170" s="28" t="s">
        <v>246</v>
      </c>
      <c r="AA170" s="45">
        <v>0.54761904761904767</v>
      </c>
      <c r="AB170" s="28" t="s">
        <v>187</v>
      </c>
      <c r="AC170" s="29">
        <v>71</v>
      </c>
      <c r="AD170" s="29">
        <f>+W169</f>
        <v>36</v>
      </c>
    </row>
    <row r="171" spans="1:30">
      <c r="E171" s="10"/>
      <c r="U171" s="28" t="s">
        <v>246</v>
      </c>
      <c r="V171" s="29">
        <v>168</v>
      </c>
      <c r="W171" s="29">
        <v>57</v>
      </c>
      <c r="X171" s="30">
        <f t="shared" si="20"/>
        <v>0.3392857142857143</v>
      </c>
      <c r="Z171" s="28" t="s">
        <v>429</v>
      </c>
      <c r="AA171" s="45">
        <v>0.51219512195121952</v>
      </c>
      <c r="AB171" s="28" t="s">
        <v>441</v>
      </c>
      <c r="AC171" s="29">
        <v>106</v>
      </c>
      <c r="AD171" s="29">
        <f>+W170</f>
        <v>48</v>
      </c>
    </row>
    <row r="172" spans="1:30">
      <c r="E172" s="10"/>
      <c r="U172" s="28" t="s">
        <v>429</v>
      </c>
      <c r="V172" s="29">
        <v>41</v>
      </c>
      <c r="W172" s="29">
        <v>7</v>
      </c>
      <c r="X172" s="30">
        <f t="shared" si="20"/>
        <v>0.17073170731707318</v>
      </c>
      <c r="Z172" s="28" t="s">
        <v>441</v>
      </c>
      <c r="AA172" s="45">
        <v>0.5</v>
      </c>
      <c r="AB172" s="28" t="s">
        <v>429</v>
      </c>
      <c r="AC172" s="29">
        <v>43</v>
      </c>
      <c r="AD172" s="29">
        <f t="shared" si="21"/>
        <v>7</v>
      </c>
    </row>
    <row r="173" spans="1:30">
      <c r="E173" s="10"/>
      <c r="V173" s="29">
        <f>SUBTOTAL(9,V166:V172)</f>
        <v>878</v>
      </c>
      <c r="W173" s="29">
        <f>SUBTOTAL(9,W166:W172)</f>
        <v>469</v>
      </c>
      <c r="X173" s="30">
        <f t="shared" si="20"/>
        <v>0.53416856492027331</v>
      </c>
      <c r="AD173" s="9">
        <f>SUBTOTAL(9,AD166:AD172)</f>
        <v>469</v>
      </c>
    </row>
    <row r="174" spans="1:30">
      <c r="E174" s="10"/>
    </row>
    <row r="175" spans="1:30" s="8" customFormat="1">
      <c r="A175" s="7"/>
      <c r="C175" s="9"/>
      <c r="D175" s="9"/>
      <c r="E175" s="10"/>
      <c r="G175" s="9"/>
      <c r="S175" s="9"/>
      <c r="T175" s="9"/>
      <c r="U175" s="9"/>
    </row>
    <row r="176" spans="1:30" s="8" customFormat="1">
      <c r="A176" s="7"/>
      <c r="C176" s="9"/>
      <c r="D176" s="9"/>
      <c r="E176" s="10"/>
      <c r="G176" s="9"/>
      <c r="S176" s="9"/>
      <c r="T176" s="9"/>
      <c r="U176" s="9"/>
    </row>
    <row r="177" spans="1:21" s="8" customFormat="1">
      <c r="A177" s="7"/>
      <c r="C177" s="9"/>
      <c r="D177" s="9"/>
      <c r="E177" s="10"/>
      <c r="G177" s="9"/>
      <c r="S177" s="9"/>
      <c r="T177" s="9"/>
      <c r="U177" s="9"/>
    </row>
    <row r="178" spans="1:21" s="8" customFormat="1">
      <c r="A178" s="7"/>
      <c r="C178" s="9"/>
      <c r="D178" s="9"/>
      <c r="E178" s="10"/>
      <c r="G178" s="9"/>
      <c r="S178" s="9"/>
      <c r="T178" s="9"/>
      <c r="U178" s="9"/>
    </row>
  </sheetData>
  <autoFilter ref="A3:S160">
    <filterColumn colId="18">
      <filters>
        <filter val="2"/>
      </filters>
    </filterColumn>
  </autoFilter>
  <sortState ref="A140:R159">
    <sortCondition descending="1" ref="Q140:Q159"/>
    <sortCondition descending="1" ref="E140:E159"/>
  </sortState>
  <hyperlinks>
    <hyperlink ref="D5" r:id="rId1"/>
    <hyperlink ref="A5" r:id="rId2"/>
    <hyperlink ref="A140" r:id="rId3"/>
  </hyperlinks>
  <pageMargins left="0.7" right="0.7" top="0.75" bottom="0.75" header="0.3" footer="0.3"/>
  <pageSetup paperSize="9" orientation="portrait" r:id="rId4"/>
  <ignoredErrors>
    <ignoredError sqref="P14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tabSelected="1" workbookViewId="0">
      <selection activeCell="E15" sqref="E15"/>
    </sheetView>
  </sheetViews>
  <sheetFormatPr baseColWidth="10" defaultRowHeight="15"/>
  <cols>
    <col min="5" max="6" width="11.42578125" style="6"/>
  </cols>
  <sheetData>
    <row r="4" spans="3:6">
      <c r="D4" s="6" t="s">
        <v>1407</v>
      </c>
      <c r="E4" s="6" t="s">
        <v>1405</v>
      </c>
      <c r="F4" s="6" t="s">
        <v>1406</v>
      </c>
    </row>
    <row r="5" spans="3:6">
      <c r="C5" t="s">
        <v>1399</v>
      </c>
      <c r="D5" s="6">
        <v>175</v>
      </c>
      <c r="E5" s="6">
        <v>109</v>
      </c>
      <c r="F5" s="6">
        <v>62</v>
      </c>
    </row>
    <row r="6" spans="3:6">
      <c r="C6" t="s">
        <v>1400</v>
      </c>
      <c r="D6" s="6">
        <v>175</v>
      </c>
      <c r="E6" s="6">
        <v>109</v>
      </c>
      <c r="F6" s="6">
        <v>62</v>
      </c>
    </row>
    <row r="7" spans="3:6">
      <c r="C7" t="s">
        <v>1401</v>
      </c>
      <c r="D7" s="6">
        <v>175</v>
      </c>
      <c r="E7" s="6">
        <v>117</v>
      </c>
      <c r="F7" s="6">
        <v>67</v>
      </c>
    </row>
    <row r="8" spans="3:6">
      <c r="C8" t="s">
        <v>1402</v>
      </c>
      <c r="D8" s="6">
        <v>175</v>
      </c>
      <c r="E8" s="6">
        <v>132</v>
      </c>
      <c r="F8" s="6">
        <v>75</v>
      </c>
    </row>
    <row r="9" spans="3:6">
      <c r="C9" t="s">
        <v>1403</v>
      </c>
      <c r="D9" s="6">
        <v>175</v>
      </c>
      <c r="E9" s="6">
        <v>120</v>
      </c>
      <c r="F9" s="6">
        <v>69</v>
      </c>
    </row>
    <row r="10" spans="3:6">
      <c r="C10" t="s">
        <v>1404</v>
      </c>
      <c r="D10" s="6">
        <v>175</v>
      </c>
      <c r="E10" s="6">
        <v>118</v>
      </c>
      <c r="F10" s="6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workbookViewId="0">
      <selection activeCell="B6" sqref="B6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827</v>
      </c>
      <c r="H1" s="1" t="s">
        <v>828</v>
      </c>
    </row>
    <row r="2" spans="1:8">
      <c r="A2" t="s">
        <v>829</v>
      </c>
      <c r="B2" t="s">
        <v>158</v>
      </c>
      <c r="C2" s="73">
        <v>10</v>
      </c>
      <c r="D2" t="s">
        <v>79</v>
      </c>
      <c r="E2" t="s">
        <v>122</v>
      </c>
      <c r="F2" s="2">
        <v>44851</v>
      </c>
      <c r="G2" t="s">
        <v>830</v>
      </c>
      <c r="H2">
        <v>1</v>
      </c>
    </row>
    <row r="3" spans="1:8">
      <c r="A3" t="s">
        <v>831</v>
      </c>
      <c r="B3" t="s">
        <v>159</v>
      </c>
      <c r="C3" s="73">
        <v>3</v>
      </c>
      <c r="D3" t="s">
        <v>7</v>
      </c>
      <c r="E3" t="s">
        <v>160</v>
      </c>
      <c r="F3" s="2">
        <v>44851</v>
      </c>
      <c r="G3" t="s">
        <v>830</v>
      </c>
      <c r="H3">
        <v>2</v>
      </c>
    </row>
    <row r="4" spans="1:8">
      <c r="A4" t="s">
        <v>832</v>
      </c>
      <c r="B4" t="s">
        <v>161</v>
      </c>
      <c r="C4" s="73">
        <v>24</v>
      </c>
      <c r="D4" t="s">
        <v>7</v>
      </c>
      <c r="E4" t="s">
        <v>160</v>
      </c>
      <c r="F4" s="2">
        <v>44851</v>
      </c>
      <c r="G4" t="s">
        <v>830</v>
      </c>
      <c r="H4">
        <v>1</v>
      </c>
    </row>
    <row r="5" spans="1:8">
      <c r="A5" t="s">
        <v>833</v>
      </c>
      <c r="B5" t="s">
        <v>162</v>
      </c>
      <c r="C5" s="73">
        <v>13</v>
      </c>
      <c r="D5" t="s">
        <v>79</v>
      </c>
      <c r="E5" t="s">
        <v>122</v>
      </c>
      <c r="F5" s="2">
        <v>44851</v>
      </c>
      <c r="G5" t="s">
        <v>830</v>
      </c>
      <c r="H5">
        <v>1</v>
      </c>
    </row>
    <row r="6" spans="1:8">
      <c r="A6" t="s">
        <v>834</v>
      </c>
      <c r="B6" t="s">
        <v>163</v>
      </c>
      <c r="C6" s="73">
        <v>23</v>
      </c>
      <c r="D6" t="s">
        <v>72</v>
      </c>
      <c r="E6" t="s">
        <v>160</v>
      </c>
      <c r="F6" s="2">
        <v>44851</v>
      </c>
      <c r="G6" t="s">
        <v>835</v>
      </c>
      <c r="H6">
        <v>1</v>
      </c>
    </row>
    <row r="7" spans="1:8">
      <c r="A7" t="s">
        <v>836</v>
      </c>
      <c r="B7" t="s">
        <v>164</v>
      </c>
      <c r="C7" s="73">
        <v>6</v>
      </c>
      <c r="D7" t="s">
        <v>72</v>
      </c>
      <c r="E7" t="s">
        <v>160</v>
      </c>
      <c r="F7" s="2">
        <v>44851</v>
      </c>
      <c r="G7" t="s">
        <v>837</v>
      </c>
      <c r="H7">
        <v>1</v>
      </c>
    </row>
    <row r="8" spans="1:8">
      <c r="A8" t="s">
        <v>838</v>
      </c>
      <c r="B8" t="s">
        <v>165</v>
      </c>
      <c r="C8" s="73">
        <v>1</v>
      </c>
      <c r="D8" t="s">
        <v>45</v>
      </c>
      <c r="E8" t="s">
        <v>87</v>
      </c>
      <c r="F8" s="2">
        <v>44851</v>
      </c>
      <c r="G8" t="s">
        <v>835</v>
      </c>
      <c r="H8">
        <v>1</v>
      </c>
    </row>
    <row r="9" spans="1:8">
      <c r="A9" t="s">
        <v>839</v>
      </c>
      <c r="B9" t="s">
        <v>166</v>
      </c>
      <c r="C9" s="73">
        <v>9</v>
      </c>
      <c r="D9" t="s">
        <v>7</v>
      </c>
      <c r="E9" t="s">
        <v>160</v>
      </c>
      <c r="F9" s="2">
        <v>44851</v>
      </c>
      <c r="G9" t="s">
        <v>835</v>
      </c>
      <c r="H9">
        <v>1</v>
      </c>
    </row>
    <row r="10" spans="1:8">
      <c r="A10" t="s">
        <v>840</v>
      </c>
      <c r="B10" t="s">
        <v>167</v>
      </c>
      <c r="C10" s="73">
        <v>56</v>
      </c>
      <c r="D10" t="s">
        <v>7</v>
      </c>
      <c r="E10" t="s">
        <v>160</v>
      </c>
      <c r="F10" s="2">
        <v>44851</v>
      </c>
      <c r="G10" t="s">
        <v>841</v>
      </c>
      <c r="H10">
        <v>1</v>
      </c>
    </row>
    <row r="11" spans="1:8">
      <c r="A11" t="s">
        <v>842</v>
      </c>
      <c r="B11" t="s">
        <v>168</v>
      </c>
      <c r="C11" s="73">
        <v>18</v>
      </c>
      <c r="D11" t="s">
        <v>72</v>
      </c>
      <c r="E11" t="s">
        <v>160</v>
      </c>
      <c r="F11" s="2">
        <v>44851</v>
      </c>
      <c r="G11" t="s">
        <v>843</v>
      </c>
      <c r="H11">
        <v>1</v>
      </c>
    </row>
    <row r="12" spans="1:8">
      <c r="A12" t="s">
        <v>844</v>
      </c>
      <c r="B12" t="s">
        <v>150</v>
      </c>
      <c r="C12" s="73">
        <v>5</v>
      </c>
      <c r="D12" t="s">
        <v>112</v>
      </c>
      <c r="E12" t="s">
        <v>41</v>
      </c>
      <c r="F12" s="2">
        <v>44852</v>
      </c>
      <c r="G12" t="s">
        <v>830</v>
      </c>
      <c r="H12">
        <v>1</v>
      </c>
    </row>
    <row r="13" spans="1:8">
      <c r="A13" t="s">
        <v>845</v>
      </c>
      <c r="B13" t="s">
        <v>151</v>
      </c>
      <c r="C13" s="73">
        <v>5</v>
      </c>
      <c r="D13" t="s">
        <v>7</v>
      </c>
      <c r="E13" t="s">
        <v>41</v>
      </c>
      <c r="F13" s="2">
        <v>44852</v>
      </c>
      <c r="G13" t="s">
        <v>846</v>
      </c>
      <c r="H13">
        <v>1</v>
      </c>
    </row>
    <row r="14" spans="1:8">
      <c r="A14" t="s">
        <v>847</v>
      </c>
      <c r="B14" t="s">
        <v>40</v>
      </c>
      <c r="C14" s="73">
        <v>15</v>
      </c>
      <c r="D14" t="s">
        <v>7</v>
      </c>
      <c r="E14" t="s">
        <v>41</v>
      </c>
      <c r="F14" s="2">
        <v>44852</v>
      </c>
      <c r="G14" t="s">
        <v>830</v>
      </c>
      <c r="H14">
        <v>1</v>
      </c>
    </row>
    <row r="15" spans="1:8">
      <c r="A15" t="s">
        <v>848</v>
      </c>
      <c r="B15" t="s">
        <v>152</v>
      </c>
      <c r="C15" s="73">
        <v>1</v>
      </c>
      <c r="D15" t="s">
        <v>7</v>
      </c>
      <c r="E15" t="s">
        <v>41</v>
      </c>
      <c r="F15" s="2">
        <v>44852</v>
      </c>
      <c r="G15" t="s">
        <v>830</v>
      </c>
      <c r="H15">
        <v>1</v>
      </c>
    </row>
    <row r="16" spans="1:8">
      <c r="A16" t="s">
        <v>849</v>
      </c>
      <c r="B16" t="s">
        <v>153</v>
      </c>
      <c r="C16" s="73">
        <v>2</v>
      </c>
      <c r="D16" t="s">
        <v>7</v>
      </c>
      <c r="E16" t="s">
        <v>41</v>
      </c>
      <c r="F16" s="2">
        <v>44852</v>
      </c>
      <c r="G16" t="s">
        <v>830</v>
      </c>
      <c r="H16">
        <v>1</v>
      </c>
    </row>
    <row r="17" spans="1:8">
      <c r="A17" t="s">
        <v>850</v>
      </c>
      <c r="B17" t="s">
        <v>47</v>
      </c>
      <c r="C17" s="73">
        <v>5</v>
      </c>
      <c r="D17" t="s">
        <v>7</v>
      </c>
      <c r="E17" t="s">
        <v>41</v>
      </c>
      <c r="F17" s="2">
        <v>44852</v>
      </c>
      <c r="G17" t="s">
        <v>830</v>
      </c>
      <c r="H17">
        <v>1</v>
      </c>
    </row>
    <row r="18" spans="1:8">
      <c r="A18" t="s">
        <v>851</v>
      </c>
      <c r="B18" t="s">
        <v>154</v>
      </c>
      <c r="C18" s="73">
        <v>4</v>
      </c>
      <c r="D18" t="s">
        <v>52</v>
      </c>
      <c r="E18" t="s">
        <v>155</v>
      </c>
      <c r="F18" s="2">
        <v>44852</v>
      </c>
      <c r="G18" t="s">
        <v>837</v>
      </c>
      <c r="H18">
        <v>1</v>
      </c>
    </row>
    <row r="19" spans="1:8">
      <c r="A19" t="s">
        <v>852</v>
      </c>
      <c r="B19" t="s">
        <v>156</v>
      </c>
      <c r="C19" s="73">
        <v>4</v>
      </c>
      <c r="D19" t="s">
        <v>17</v>
      </c>
      <c r="E19" t="s">
        <v>41</v>
      </c>
      <c r="F19" s="2">
        <v>44852</v>
      </c>
      <c r="G19" t="s">
        <v>853</v>
      </c>
      <c r="H19">
        <v>1</v>
      </c>
    </row>
    <row r="20" spans="1:8">
      <c r="A20" t="s">
        <v>854</v>
      </c>
      <c r="B20" t="s">
        <v>157</v>
      </c>
      <c r="C20" s="73">
        <v>19</v>
      </c>
      <c r="D20" t="s">
        <v>7</v>
      </c>
      <c r="E20" t="s">
        <v>41</v>
      </c>
      <c r="F20" s="2">
        <v>44852</v>
      </c>
      <c r="G20" t="s">
        <v>830</v>
      </c>
      <c r="H20">
        <v>1</v>
      </c>
    </row>
    <row r="21" spans="1:8">
      <c r="A21" t="s">
        <v>855</v>
      </c>
      <c r="B21" t="s">
        <v>57</v>
      </c>
      <c r="C21" s="73">
        <v>5</v>
      </c>
      <c r="D21" t="s">
        <v>7</v>
      </c>
      <c r="E21" t="s">
        <v>41</v>
      </c>
      <c r="F21" s="2">
        <v>44852</v>
      </c>
      <c r="G21" t="s">
        <v>856</v>
      </c>
      <c r="H21">
        <v>1</v>
      </c>
    </row>
    <row r="22" spans="1:8">
      <c r="A22" t="s">
        <v>857</v>
      </c>
      <c r="B22" t="s">
        <v>145</v>
      </c>
      <c r="C22" s="73">
        <v>94</v>
      </c>
      <c r="D22" t="s">
        <v>25</v>
      </c>
      <c r="E22" t="s">
        <v>32</v>
      </c>
      <c r="F22" s="2">
        <v>44853</v>
      </c>
      <c r="G22" t="s">
        <v>835</v>
      </c>
      <c r="H22">
        <v>1</v>
      </c>
    </row>
    <row r="23" spans="1:8">
      <c r="A23" t="s">
        <v>858</v>
      </c>
      <c r="B23" t="s">
        <v>68</v>
      </c>
      <c r="C23" s="73">
        <v>1</v>
      </c>
      <c r="D23" t="s">
        <v>69</v>
      </c>
      <c r="E23" t="s">
        <v>70</v>
      </c>
      <c r="F23" s="2">
        <v>44853</v>
      </c>
      <c r="G23" t="s">
        <v>843</v>
      </c>
      <c r="H23">
        <v>1</v>
      </c>
    </row>
    <row r="24" spans="1:8">
      <c r="A24" t="s">
        <v>859</v>
      </c>
      <c r="B24" t="s">
        <v>106</v>
      </c>
      <c r="C24" s="73">
        <v>5</v>
      </c>
      <c r="D24" t="s">
        <v>69</v>
      </c>
      <c r="E24" t="s">
        <v>70</v>
      </c>
      <c r="F24" s="2">
        <v>44853</v>
      </c>
      <c r="G24" t="s">
        <v>830</v>
      </c>
      <c r="H24">
        <v>1</v>
      </c>
    </row>
    <row r="25" spans="1:8">
      <c r="A25" t="s">
        <v>860</v>
      </c>
      <c r="B25" t="s">
        <v>146</v>
      </c>
      <c r="C25" s="73">
        <v>22</v>
      </c>
      <c r="D25" t="s">
        <v>17</v>
      </c>
      <c r="E25" t="s">
        <v>18</v>
      </c>
      <c r="F25" s="2">
        <v>44853</v>
      </c>
      <c r="G25" t="s">
        <v>830</v>
      </c>
      <c r="H25">
        <v>1</v>
      </c>
    </row>
    <row r="26" spans="1:8">
      <c r="A26" t="s">
        <v>861</v>
      </c>
      <c r="B26" t="s">
        <v>147</v>
      </c>
      <c r="C26" s="73">
        <v>1</v>
      </c>
      <c r="D26" t="s">
        <v>110</v>
      </c>
      <c r="E26" t="s">
        <v>18</v>
      </c>
      <c r="F26" s="2">
        <v>44853</v>
      </c>
      <c r="G26" t="s">
        <v>830</v>
      </c>
      <c r="H26">
        <v>1</v>
      </c>
    </row>
    <row r="27" spans="1:8">
      <c r="A27" t="s">
        <v>862</v>
      </c>
      <c r="B27" t="s">
        <v>148</v>
      </c>
      <c r="C27" s="73">
        <v>1</v>
      </c>
      <c r="D27" t="s">
        <v>110</v>
      </c>
      <c r="E27" t="s">
        <v>18</v>
      </c>
      <c r="F27" s="2">
        <v>44853</v>
      </c>
      <c r="G27" t="s">
        <v>863</v>
      </c>
      <c r="H27">
        <v>1</v>
      </c>
    </row>
    <row r="28" spans="1:8">
      <c r="A28" t="s">
        <v>864</v>
      </c>
      <c r="B28" t="s">
        <v>74</v>
      </c>
      <c r="C28" s="73">
        <v>16</v>
      </c>
      <c r="D28" t="s">
        <v>69</v>
      </c>
      <c r="E28" t="s">
        <v>70</v>
      </c>
      <c r="F28" s="2">
        <v>44853</v>
      </c>
      <c r="G28" t="s">
        <v>830</v>
      </c>
      <c r="H28">
        <v>1</v>
      </c>
    </row>
    <row r="29" spans="1:8">
      <c r="A29" t="s">
        <v>865</v>
      </c>
      <c r="B29" t="s">
        <v>149</v>
      </c>
      <c r="C29" s="73">
        <v>20</v>
      </c>
      <c r="D29" t="s">
        <v>110</v>
      </c>
      <c r="E29" t="s">
        <v>15</v>
      </c>
      <c r="F29" s="2">
        <v>44853</v>
      </c>
      <c r="G29" t="s">
        <v>835</v>
      </c>
      <c r="H29">
        <v>1</v>
      </c>
    </row>
    <row r="30" spans="1:8">
      <c r="A30" t="s">
        <v>866</v>
      </c>
      <c r="B30" t="s">
        <v>143</v>
      </c>
      <c r="C30" s="73">
        <v>7</v>
      </c>
      <c r="D30" t="s">
        <v>25</v>
      </c>
      <c r="E30" t="s">
        <v>144</v>
      </c>
      <c r="F30" s="2">
        <v>44854</v>
      </c>
      <c r="G30" t="s">
        <v>830</v>
      </c>
      <c r="H30">
        <v>1</v>
      </c>
    </row>
    <row r="31" spans="1:8">
      <c r="A31" t="s">
        <v>867</v>
      </c>
      <c r="B31" t="s">
        <v>130</v>
      </c>
      <c r="C31" s="73">
        <v>11</v>
      </c>
      <c r="D31" t="s">
        <v>35</v>
      </c>
      <c r="E31" t="s">
        <v>43</v>
      </c>
      <c r="F31" s="2">
        <v>44854</v>
      </c>
      <c r="G31" t="s">
        <v>853</v>
      </c>
      <c r="H31">
        <v>1</v>
      </c>
    </row>
    <row r="32" spans="1:8">
      <c r="A32" t="s">
        <v>868</v>
      </c>
      <c r="B32" t="s">
        <v>108</v>
      </c>
      <c r="C32" s="73">
        <v>26</v>
      </c>
      <c r="D32" t="s">
        <v>52</v>
      </c>
      <c r="E32" t="s">
        <v>53</v>
      </c>
      <c r="F32" s="2">
        <v>44855</v>
      </c>
      <c r="G32" t="s">
        <v>837</v>
      </c>
      <c r="H32">
        <v>1</v>
      </c>
    </row>
    <row r="33" spans="1:8">
      <c r="A33" t="s">
        <v>869</v>
      </c>
      <c r="B33" t="s">
        <v>140</v>
      </c>
      <c r="C33" s="73">
        <v>23</v>
      </c>
      <c r="D33" t="s">
        <v>91</v>
      </c>
      <c r="E33" t="s">
        <v>141</v>
      </c>
      <c r="F33" s="2">
        <v>44855</v>
      </c>
      <c r="G33" t="s">
        <v>830</v>
      </c>
      <c r="H33">
        <v>1</v>
      </c>
    </row>
    <row r="34" spans="1:8">
      <c r="A34" t="s">
        <v>870</v>
      </c>
      <c r="B34" t="s">
        <v>109</v>
      </c>
      <c r="C34" s="73">
        <v>2</v>
      </c>
      <c r="D34" t="s">
        <v>110</v>
      </c>
      <c r="E34" t="s">
        <v>15</v>
      </c>
      <c r="F34" s="2">
        <v>44855</v>
      </c>
      <c r="G34" t="s">
        <v>863</v>
      </c>
      <c r="H34">
        <v>1</v>
      </c>
    </row>
    <row r="35" spans="1:8">
      <c r="A35" t="s">
        <v>871</v>
      </c>
      <c r="B35" t="s">
        <v>142</v>
      </c>
      <c r="C35" s="73">
        <v>3</v>
      </c>
      <c r="D35" t="s">
        <v>14</v>
      </c>
      <c r="E35" t="s">
        <v>15</v>
      </c>
      <c r="F35" s="2">
        <v>44855</v>
      </c>
      <c r="G35" t="s">
        <v>835</v>
      </c>
      <c r="H35">
        <v>1</v>
      </c>
    </row>
    <row r="36" spans="1:8">
      <c r="A36" t="s">
        <v>872</v>
      </c>
      <c r="B36" t="s">
        <v>700</v>
      </c>
      <c r="C36" s="73"/>
      <c r="D36" t="s">
        <v>35</v>
      </c>
      <c r="E36" t="s">
        <v>125</v>
      </c>
      <c r="F36" s="2">
        <v>44856</v>
      </c>
      <c r="G36" t="s">
        <v>873</v>
      </c>
      <c r="H36">
        <v>1</v>
      </c>
    </row>
    <row r="37" spans="1:8">
      <c r="A37" t="s">
        <v>874</v>
      </c>
      <c r="B37" t="s">
        <v>121</v>
      </c>
      <c r="C37" s="73">
        <v>15</v>
      </c>
      <c r="D37" t="s">
        <v>79</v>
      </c>
      <c r="E37" t="s">
        <v>122</v>
      </c>
      <c r="F37" s="2">
        <v>44858</v>
      </c>
      <c r="G37" t="s">
        <v>835</v>
      </c>
      <c r="H37">
        <v>1</v>
      </c>
    </row>
    <row r="38" spans="1:8">
      <c r="A38" t="s">
        <v>875</v>
      </c>
      <c r="B38" t="s">
        <v>124</v>
      </c>
      <c r="C38" s="73">
        <v>7</v>
      </c>
      <c r="D38" t="s">
        <v>69</v>
      </c>
      <c r="E38" t="s">
        <v>125</v>
      </c>
      <c r="F38" s="2">
        <v>44858</v>
      </c>
      <c r="G38" t="s">
        <v>843</v>
      </c>
      <c r="H38">
        <v>1</v>
      </c>
    </row>
    <row r="39" spans="1:8">
      <c r="A39" t="s">
        <v>876</v>
      </c>
      <c r="B39" t="s">
        <v>137</v>
      </c>
      <c r="C39" s="73">
        <v>6</v>
      </c>
      <c r="D39" t="s">
        <v>138</v>
      </c>
      <c r="E39" t="s">
        <v>139</v>
      </c>
      <c r="F39" s="2">
        <v>44858</v>
      </c>
      <c r="G39" t="s">
        <v>863</v>
      </c>
      <c r="H39">
        <v>1</v>
      </c>
    </row>
    <row r="40" spans="1:8">
      <c r="A40" t="s">
        <v>877</v>
      </c>
      <c r="B40" t="s">
        <v>89</v>
      </c>
      <c r="C40" s="73">
        <v>8</v>
      </c>
      <c r="D40" t="s">
        <v>35</v>
      </c>
      <c r="E40" t="s">
        <v>56</v>
      </c>
      <c r="F40" s="2">
        <v>44859</v>
      </c>
      <c r="G40" t="s">
        <v>835</v>
      </c>
      <c r="H40">
        <v>2</v>
      </c>
    </row>
    <row r="41" spans="1:8">
      <c r="A41" t="s">
        <v>878</v>
      </c>
      <c r="B41" t="s">
        <v>135</v>
      </c>
      <c r="C41" s="73">
        <v>5</v>
      </c>
      <c r="D41" t="s">
        <v>25</v>
      </c>
      <c r="E41" t="s">
        <v>92</v>
      </c>
      <c r="F41" s="2">
        <v>44859</v>
      </c>
      <c r="G41" t="s">
        <v>830</v>
      </c>
      <c r="H41">
        <v>1</v>
      </c>
    </row>
    <row r="42" spans="1:8">
      <c r="A42" t="s">
        <v>879</v>
      </c>
      <c r="B42" t="s">
        <v>136</v>
      </c>
      <c r="C42" s="73">
        <v>12</v>
      </c>
      <c r="D42" t="s">
        <v>25</v>
      </c>
      <c r="E42" t="s">
        <v>92</v>
      </c>
      <c r="F42" s="2">
        <v>44859</v>
      </c>
      <c r="G42" t="s">
        <v>830</v>
      </c>
      <c r="H42">
        <v>1</v>
      </c>
    </row>
    <row r="43" spans="1:8">
      <c r="A43" t="s">
        <v>874</v>
      </c>
      <c r="B43" t="s">
        <v>121</v>
      </c>
      <c r="C43" s="73">
        <v>15</v>
      </c>
      <c r="D43" t="s">
        <v>79</v>
      </c>
      <c r="E43" t="s">
        <v>122</v>
      </c>
      <c r="F43" s="2">
        <v>44859</v>
      </c>
      <c r="G43" t="s">
        <v>835</v>
      </c>
      <c r="H43">
        <v>1</v>
      </c>
    </row>
    <row r="44" spans="1:8">
      <c r="A44" t="s">
        <v>880</v>
      </c>
      <c r="B44" t="s">
        <v>113</v>
      </c>
      <c r="C44" s="73">
        <v>10</v>
      </c>
      <c r="D44" t="s">
        <v>25</v>
      </c>
      <c r="E44" t="s">
        <v>114</v>
      </c>
      <c r="F44" s="2">
        <v>44860</v>
      </c>
      <c r="G44" t="s">
        <v>830</v>
      </c>
      <c r="H44">
        <v>1</v>
      </c>
    </row>
    <row r="45" spans="1:8">
      <c r="A45" t="s">
        <v>881</v>
      </c>
      <c r="B45" t="s">
        <v>115</v>
      </c>
      <c r="C45" s="73">
        <v>9</v>
      </c>
      <c r="D45" t="s">
        <v>69</v>
      </c>
      <c r="E45" t="s">
        <v>114</v>
      </c>
      <c r="F45" s="2">
        <v>44860</v>
      </c>
      <c r="G45" t="s">
        <v>846</v>
      </c>
      <c r="H45">
        <v>1</v>
      </c>
    </row>
    <row r="46" spans="1:8">
      <c r="A46" t="s">
        <v>882</v>
      </c>
      <c r="B46" t="s">
        <v>116</v>
      </c>
      <c r="C46" s="73">
        <v>4</v>
      </c>
      <c r="D46" t="s">
        <v>20</v>
      </c>
      <c r="E46" t="s">
        <v>117</v>
      </c>
      <c r="F46" s="2">
        <v>44860</v>
      </c>
      <c r="G46" t="s">
        <v>830</v>
      </c>
      <c r="H46">
        <v>1</v>
      </c>
    </row>
    <row r="47" spans="1:8">
      <c r="A47" t="s">
        <v>883</v>
      </c>
      <c r="B47" t="s">
        <v>118</v>
      </c>
      <c r="C47" s="73">
        <v>11</v>
      </c>
      <c r="D47" t="s">
        <v>25</v>
      </c>
      <c r="E47" t="s">
        <v>114</v>
      </c>
      <c r="F47" s="2">
        <v>44860</v>
      </c>
      <c r="G47" t="s">
        <v>873</v>
      </c>
      <c r="H47">
        <v>1</v>
      </c>
    </row>
    <row r="48" spans="1:8">
      <c r="A48" t="s">
        <v>884</v>
      </c>
      <c r="B48" t="s">
        <v>119</v>
      </c>
      <c r="C48" s="73">
        <v>11</v>
      </c>
      <c r="D48" t="s">
        <v>11</v>
      </c>
      <c r="E48" t="s">
        <v>12</v>
      </c>
      <c r="F48" s="2">
        <v>44860</v>
      </c>
      <c r="G48" t="s">
        <v>835</v>
      </c>
      <c r="H48">
        <v>2</v>
      </c>
    </row>
    <row r="49" spans="1:8">
      <c r="A49" t="s">
        <v>885</v>
      </c>
      <c r="B49" t="s">
        <v>120</v>
      </c>
      <c r="C49" s="73">
        <v>14</v>
      </c>
      <c r="D49" t="s">
        <v>91</v>
      </c>
      <c r="E49" t="s">
        <v>92</v>
      </c>
      <c r="F49" s="2">
        <v>44860</v>
      </c>
      <c r="G49" t="s">
        <v>846</v>
      </c>
      <c r="H49">
        <v>1</v>
      </c>
    </row>
    <row r="50" spans="1:8">
      <c r="A50" t="s">
        <v>874</v>
      </c>
      <c r="B50" t="s">
        <v>121</v>
      </c>
      <c r="C50" s="73">
        <v>15</v>
      </c>
      <c r="D50" t="s">
        <v>79</v>
      </c>
      <c r="E50" t="s">
        <v>122</v>
      </c>
      <c r="F50" s="2">
        <v>44860</v>
      </c>
      <c r="G50" t="s">
        <v>835</v>
      </c>
      <c r="H50">
        <v>1</v>
      </c>
    </row>
    <row r="51" spans="1:8">
      <c r="A51" t="s">
        <v>886</v>
      </c>
      <c r="B51" t="s">
        <v>123</v>
      </c>
      <c r="C51" s="73">
        <v>23</v>
      </c>
      <c r="D51" t="s">
        <v>69</v>
      </c>
      <c r="E51" t="s">
        <v>114</v>
      </c>
      <c r="F51" s="2">
        <v>44860</v>
      </c>
      <c r="G51" t="s">
        <v>830</v>
      </c>
      <c r="H51">
        <v>1</v>
      </c>
    </row>
    <row r="52" spans="1:8">
      <c r="A52" t="s">
        <v>875</v>
      </c>
      <c r="B52" t="s">
        <v>124</v>
      </c>
      <c r="C52" s="73">
        <v>7</v>
      </c>
      <c r="D52" t="s">
        <v>69</v>
      </c>
      <c r="E52" t="s">
        <v>125</v>
      </c>
      <c r="F52" s="2">
        <v>44860</v>
      </c>
      <c r="G52" t="s">
        <v>843</v>
      </c>
      <c r="H52">
        <v>1</v>
      </c>
    </row>
    <row r="53" spans="1:8">
      <c r="A53" t="s">
        <v>887</v>
      </c>
      <c r="B53" t="s">
        <v>51</v>
      </c>
      <c r="C53" s="73">
        <v>20</v>
      </c>
      <c r="D53" t="s">
        <v>52</v>
      </c>
      <c r="E53" t="s">
        <v>53</v>
      </c>
      <c r="F53" s="2">
        <v>44860</v>
      </c>
      <c r="G53" t="s">
        <v>830</v>
      </c>
      <c r="H53">
        <v>1</v>
      </c>
    </row>
    <row r="54" spans="1:8">
      <c r="A54" t="s">
        <v>888</v>
      </c>
      <c r="B54" t="s">
        <v>126</v>
      </c>
      <c r="C54" s="73">
        <v>23</v>
      </c>
      <c r="D54" t="s">
        <v>127</v>
      </c>
      <c r="E54" t="s">
        <v>128</v>
      </c>
      <c r="F54" s="2">
        <v>44860</v>
      </c>
      <c r="G54" t="s">
        <v>830</v>
      </c>
      <c r="H54">
        <v>1</v>
      </c>
    </row>
    <row r="55" spans="1:8">
      <c r="A55" t="s">
        <v>889</v>
      </c>
      <c r="B55" t="s">
        <v>129</v>
      </c>
      <c r="C55" s="73">
        <v>7</v>
      </c>
      <c r="D55" t="s">
        <v>45</v>
      </c>
      <c r="E55" t="s">
        <v>46</v>
      </c>
      <c r="F55" s="2">
        <v>44860</v>
      </c>
      <c r="G55" t="s">
        <v>863</v>
      </c>
      <c r="H55">
        <v>1</v>
      </c>
    </row>
    <row r="56" spans="1:8">
      <c r="A56" t="s">
        <v>867</v>
      </c>
      <c r="B56" t="s">
        <v>130</v>
      </c>
      <c r="C56" s="73">
        <v>11</v>
      </c>
      <c r="D56" t="s">
        <v>35</v>
      </c>
      <c r="E56" t="s">
        <v>43</v>
      </c>
      <c r="F56" s="2">
        <v>44860</v>
      </c>
      <c r="G56" t="s">
        <v>853</v>
      </c>
      <c r="H56">
        <v>1</v>
      </c>
    </row>
    <row r="57" spans="1:8">
      <c r="A57" t="s">
        <v>890</v>
      </c>
      <c r="B57" t="s">
        <v>131</v>
      </c>
      <c r="C57" s="73">
        <v>9</v>
      </c>
      <c r="D57" t="s">
        <v>45</v>
      </c>
      <c r="E57" t="s">
        <v>46</v>
      </c>
      <c r="F57" s="2">
        <v>44860</v>
      </c>
      <c r="G57" t="s">
        <v>863</v>
      </c>
      <c r="H57">
        <v>1</v>
      </c>
    </row>
    <row r="58" spans="1:8">
      <c r="A58" t="s">
        <v>891</v>
      </c>
      <c r="B58" t="s">
        <v>132</v>
      </c>
      <c r="C58" s="73">
        <v>20</v>
      </c>
      <c r="D58" t="s">
        <v>45</v>
      </c>
      <c r="E58" t="s">
        <v>46</v>
      </c>
      <c r="F58" s="2">
        <v>44860</v>
      </c>
      <c r="G58" t="s">
        <v>873</v>
      </c>
      <c r="H58">
        <v>1</v>
      </c>
    </row>
    <row r="59" spans="1:8">
      <c r="A59" t="s">
        <v>892</v>
      </c>
      <c r="B59" t="s">
        <v>133</v>
      </c>
      <c r="C59" s="73">
        <v>13</v>
      </c>
      <c r="D59" t="s">
        <v>91</v>
      </c>
      <c r="E59" t="s">
        <v>134</v>
      </c>
      <c r="F59" s="2">
        <v>44860</v>
      </c>
      <c r="G59" t="s">
        <v>863</v>
      </c>
      <c r="H59">
        <v>1</v>
      </c>
    </row>
    <row r="60" spans="1:8">
      <c r="A60" t="s">
        <v>868</v>
      </c>
      <c r="B60" t="s">
        <v>108</v>
      </c>
      <c r="C60" s="73">
        <v>26</v>
      </c>
      <c r="D60" t="s">
        <v>52</v>
      </c>
      <c r="E60" t="s">
        <v>53</v>
      </c>
      <c r="F60" s="2">
        <v>44861</v>
      </c>
      <c r="G60" t="s">
        <v>837</v>
      </c>
      <c r="H60">
        <v>1</v>
      </c>
    </row>
    <row r="61" spans="1:8">
      <c r="A61" t="s">
        <v>870</v>
      </c>
      <c r="B61" t="s">
        <v>109</v>
      </c>
      <c r="C61" s="73">
        <v>2</v>
      </c>
      <c r="D61" t="s">
        <v>110</v>
      </c>
      <c r="E61" t="s">
        <v>15</v>
      </c>
      <c r="F61" s="2">
        <v>44861</v>
      </c>
      <c r="G61" t="s">
        <v>863</v>
      </c>
      <c r="H61">
        <v>2</v>
      </c>
    </row>
    <row r="62" spans="1:8">
      <c r="A62" t="s">
        <v>893</v>
      </c>
      <c r="B62" t="s">
        <v>111</v>
      </c>
      <c r="C62" s="73">
        <v>23</v>
      </c>
      <c r="D62" t="s">
        <v>112</v>
      </c>
      <c r="E62" t="s">
        <v>15</v>
      </c>
      <c r="F62" s="2">
        <v>44861</v>
      </c>
      <c r="G62" t="s">
        <v>830</v>
      </c>
      <c r="H62">
        <v>1</v>
      </c>
    </row>
    <row r="63" spans="1:8">
      <c r="A63" t="s">
        <v>894</v>
      </c>
      <c r="B63" t="s">
        <v>102</v>
      </c>
      <c r="C63" s="73">
        <v>8</v>
      </c>
      <c r="D63" t="s">
        <v>31</v>
      </c>
      <c r="E63" t="s">
        <v>43</v>
      </c>
      <c r="F63" s="2">
        <v>44861</v>
      </c>
      <c r="G63" t="s">
        <v>863</v>
      </c>
      <c r="H63">
        <v>1</v>
      </c>
    </row>
    <row r="64" spans="1:8">
      <c r="A64" t="s">
        <v>895</v>
      </c>
      <c r="B64" t="s">
        <v>103</v>
      </c>
      <c r="C64" s="73">
        <v>23</v>
      </c>
      <c r="D64" t="s">
        <v>104</v>
      </c>
      <c r="E64" t="s">
        <v>18</v>
      </c>
      <c r="F64" s="2">
        <v>44862</v>
      </c>
      <c r="G64" t="s">
        <v>830</v>
      </c>
      <c r="H64">
        <v>1</v>
      </c>
    </row>
    <row r="65" spans="1:8">
      <c r="A65" t="s">
        <v>896</v>
      </c>
      <c r="B65" t="s">
        <v>105</v>
      </c>
      <c r="C65" s="73">
        <v>22</v>
      </c>
      <c r="D65" t="s">
        <v>104</v>
      </c>
      <c r="E65" t="s">
        <v>18</v>
      </c>
      <c r="F65" s="2">
        <v>44862</v>
      </c>
      <c r="G65" t="s">
        <v>835</v>
      </c>
      <c r="H65">
        <v>1</v>
      </c>
    </row>
    <row r="66" spans="1:8">
      <c r="A66" t="s">
        <v>872</v>
      </c>
      <c r="B66" t="s">
        <v>700</v>
      </c>
      <c r="C66" s="73"/>
      <c r="D66" t="s">
        <v>35</v>
      </c>
      <c r="E66" t="s">
        <v>125</v>
      </c>
      <c r="F66" s="2">
        <v>44862</v>
      </c>
      <c r="G66" t="s">
        <v>873</v>
      </c>
      <c r="H66">
        <v>1</v>
      </c>
    </row>
    <row r="67" spans="1:8">
      <c r="A67" t="s">
        <v>858</v>
      </c>
      <c r="B67" t="s">
        <v>68</v>
      </c>
      <c r="C67" s="73">
        <v>1</v>
      </c>
      <c r="D67" t="s">
        <v>69</v>
      </c>
      <c r="E67" t="s">
        <v>70</v>
      </c>
      <c r="F67" s="2">
        <v>44862</v>
      </c>
      <c r="G67" t="s">
        <v>843</v>
      </c>
      <c r="H67">
        <v>1</v>
      </c>
    </row>
    <row r="68" spans="1:8">
      <c r="A68" t="s">
        <v>859</v>
      </c>
      <c r="B68" t="s">
        <v>106</v>
      </c>
      <c r="C68" s="73">
        <v>5</v>
      </c>
      <c r="D68" t="s">
        <v>69</v>
      </c>
      <c r="E68" t="s">
        <v>70</v>
      </c>
      <c r="F68" s="2">
        <v>44862</v>
      </c>
      <c r="G68" t="s">
        <v>830</v>
      </c>
      <c r="H68">
        <v>1</v>
      </c>
    </row>
    <row r="69" spans="1:8">
      <c r="A69" t="s">
        <v>897</v>
      </c>
      <c r="B69" t="s">
        <v>107</v>
      </c>
      <c r="C69" s="73">
        <v>13</v>
      </c>
      <c r="D69" t="s">
        <v>104</v>
      </c>
      <c r="E69" t="s">
        <v>18</v>
      </c>
      <c r="F69" s="2">
        <v>44862</v>
      </c>
      <c r="G69" t="s">
        <v>846</v>
      </c>
      <c r="H69">
        <v>1</v>
      </c>
    </row>
    <row r="70" spans="1:8">
      <c r="A70" t="s">
        <v>898</v>
      </c>
      <c r="B70" t="s">
        <v>78</v>
      </c>
      <c r="C70" s="73">
        <v>14</v>
      </c>
      <c r="D70" t="s">
        <v>79</v>
      </c>
      <c r="E70" t="s">
        <v>80</v>
      </c>
      <c r="F70" s="2">
        <v>44865</v>
      </c>
      <c r="G70" t="s">
        <v>899</v>
      </c>
      <c r="H70">
        <v>1</v>
      </c>
    </row>
    <row r="71" spans="1:8">
      <c r="A71" t="s">
        <v>900</v>
      </c>
      <c r="B71" t="s">
        <v>81</v>
      </c>
      <c r="C71" s="73">
        <v>4</v>
      </c>
      <c r="D71" t="s">
        <v>72</v>
      </c>
      <c r="E71" t="s">
        <v>82</v>
      </c>
      <c r="F71" s="2">
        <v>44865</v>
      </c>
      <c r="G71" t="s">
        <v>901</v>
      </c>
      <c r="H71">
        <v>1</v>
      </c>
    </row>
    <row r="72" spans="1:8">
      <c r="A72" t="s">
        <v>902</v>
      </c>
      <c r="B72" t="s">
        <v>83</v>
      </c>
      <c r="C72" s="73">
        <v>1</v>
      </c>
      <c r="D72" t="s">
        <v>79</v>
      </c>
      <c r="E72" t="s">
        <v>80</v>
      </c>
      <c r="F72" s="2">
        <v>44865</v>
      </c>
      <c r="G72" t="s">
        <v>903</v>
      </c>
      <c r="H72">
        <v>1</v>
      </c>
    </row>
    <row r="73" spans="1:8">
      <c r="A73" t="s">
        <v>904</v>
      </c>
      <c r="B73" t="s">
        <v>84</v>
      </c>
      <c r="C73" s="73">
        <v>20</v>
      </c>
      <c r="D73" t="s">
        <v>52</v>
      </c>
      <c r="E73" t="s">
        <v>53</v>
      </c>
      <c r="F73" s="2">
        <v>44865</v>
      </c>
      <c r="G73" t="s">
        <v>846</v>
      </c>
      <c r="H73">
        <v>1</v>
      </c>
    </row>
    <row r="74" spans="1:8">
      <c r="A74" t="s">
        <v>905</v>
      </c>
      <c r="B74" t="s">
        <v>85</v>
      </c>
      <c r="C74" s="73">
        <v>5</v>
      </c>
      <c r="D74" t="s">
        <v>79</v>
      </c>
      <c r="E74" t="s">
        <v>80</v>
      </c>
      <c r="F74" s="2">
        <v>44865</v>
      </c>
      <c r="G74" t="s">
        <v>835</v>
      </c>
      <c r="H74">
        <v>1</v>
      </c>
    </row>
    <row r="75" spans="1:8">
      <c r="A75" t="s">
        <v>906</v>
      </c>
      <c r="B75" t="s">
        <v>86</v>
      </c>
      <c r="C75" s="73">
        <v>7</v>
      </c>
      <c r="D75" t="s">
        <v>45</v>
      </c>
      <c r="E75" t="s">
        <v>87</v>
      </c>
      <c r="F75" s="2">
        <v>44865</v>
      </c>
      <c r="G75" t="s">
        <v>835</v>
      </c>
      <c r="H75">
        <v>1</v>
      </c>
    </row>
    <row r="76" spans="1:8">
      <c r="A76" t="s">
        <v>907</v>
      </c>
      <c r="B76" t="s">
        <v>88</v>
      </c>
      <c r="C76" s="73">
        <v>1</v>
      </c>
      <c r="D76" t="s">
        <v>79</v>
      </c>
      <c r="E76" t="s">
        <v>80</v>
      </c>
      <c r="F76" s="2">
        <v>44865</v>
      </c>
      <c r="G76" t="s">
        <v>830</v>
      </c>
      <c r="H76">
        <v>1</v>
      </c>
    </row>
    <row r="77" spans="1:8">
      <c r="A77" t="s">
        <v>877</v>
      </c>
      <c r="B77" t="s">
        <v>89</v>
      </c>
      <c r="C77" s="73">
        <v>8</v>
      </c>
      <c r="D77" t="s">
        <v>35</v>
      </c>
      <c r="E77" t="s">
        <v>56</v>
      </c>
      <c r="F77" s="2">
        <v>44865</v>
      </c>
      <c r="G77" t="s">
        <v>835</v>
      </c>
      <c r="H77">
        <v>1</v>
      </c>
    </row>
    <row r="78" spans="1:8">
      <c r="A78" t="s">
        <v>908</v>
      </c>
      <c r="B78" t="s">
        <v>90</v>
      </c>
      <c r="C78" s="73">
        <v>14</v>
      </c>
      <c r="D78" t="s">
        <v>91</v>
      </c>
      <c r="E78" t="s">
        <v>92</v>
      </c>
      <c r="F78" s="2">
        <v>44865</v>
      </c>
      <c r="G78" t="s">
        <v>830</v>
      </c>
      <c r="H78">
        <v>1</v>
      </c>
    </row>
    <row r="79" spans="1:8">
      <c r="A79" t="s">
        <v>909</v>
      </c>
      <c r="B79" t="s">
        <v>93</v>
      </c>
      <c r="C79" s="73">
        <v>23</v>
      </c>
      <c r="D79" t="s">
        <v>79</v>
      </c>
      <c r="E79" t="s">
        <v>80</v>
      </c>
      <c r="F79" s="2">
        <v>44865</v>
      </c>
      <c r="G79" t="s">
        <v>830</v>
      </c>
      <c r="H79">
        <v>1</v>
      </c>
    </row>
    <row r="80" spans="1:8">
      <c r="A80" t="s">
        <v>910</v>
      </c>
      <c r="B80" t="s">
        <v>94</v>
      </c>
      <c r="C80" s="73">
        <v>9</v>
      </c>
      <c r="D80" t="s">
        <v>72</v>
      </c>
      <c r="E80" t="s">
        <v>82</v>
      </c>
      <c r="F80" s="2">
        <v>44865</v>
      </c>
      <c r="G80" t="s">
        <v>830</v>
      </c>
      <c r="H80">
        <v>1</v>
      </c>
    </row>
    <row r="81" spans="1:8">
      <c r="A81" t="s">
        <v>911</v>
      </c>
      <c r="B81" t="s">
        <v>95</v>
      </c>
      <c r="C81" s="73">
        <v>1</v>
      </c>
      <c r="D81" t="s">
        <v>52</v>
      </c>
      <c r="E81" t="s">
        <v>53</v>
      </c>
      <c r="F81" s="2">
        <v>44865</v>
      </c>
      <c r="G81" t="s">
        <v>830</v>
      </c>
      <c r="H81">
        <v>1</v>
      </c>
    </row>
    <row r="82" spans="1:8">
      <c r="A82" t="s">
        <v>912</v>
      </c>
      <c r="B82" t="s">
        <v>96</v>
      </c>
      <c r="C82" s="73">
        <v>17</v>
      </c>
      <c r="D82" t="s">
        <v>72</v>
      </c>
      <c r="E82" t="s">
        <v>82</v>
      </c>
      <c r="F82" s="2">
        <v>44865</v>
      </c>
      <c r="G82" t="s">
        <v>830</v>
      </c>
      <c r="H82">
        <v>1</v>
      </c>
    </row>
    <row r="83" spans="1:8">
      <c r="A83" t="s">
        <v>913</v>
      </c>
      <c r="B83" t="s">
        <v>97</v>
      </c>
      <c r="C83" s="73">
        <v>1</v>
      </c>
      <c r="D83" t="s">
        <v>52</v>
      </c>
      <c r="E83" t="s">
        <v>53</v>
      </c>
      <c r="F83" s="2">
        <v>44865</v>
      </c>
      <c r="G83" t="s">
        <v>863</v>
      </c>
      <c r="H83">
        <v>1</v>
      </c>
    </row>
    <row r="84" spans="1:8">
      <c r="A84" t="s">
        <v>914</v>
      </c>
      <c r="B84" t="s">
        <v>98</v>
      </c>
      <c r="C84" s="73">
        <v>10</v>
      </c>
      <c r="D84" t="s">
        <v>52</v>
      </c>
      <c r="E84" t="s">
        <v>53</v>
      </c>
      <c r="F84" s="2">
        <v>44865</v>
      </c>
      <c r="G84" t="s">
        <v>835</v>
      </c>
      <c r="H84">
        <v>1</v>
      </c>
    </row>
    <row r="85" spans="1:8">
      <c r="A85" t="s">
        <v>915</v>
      </c>
      <c r="B85" t="s">
        <v>99</v>
      </c>
      <c r="C85" s="73">
        <v>9</v>
      </c>
      <c r="D85" t="s">
        <v>52</v>
      </c>
      <c r="E85" t="s">
        <v>53</v>
      </c>
      <c r="F85" s="2">
        <v>44865</v>
      </c>
      <c r="G85" t="s">
        <v>830</v>
      </c>
      <c r="H85">
        <v>1</v>
      </c>
    </row>
    <row r="86" spans="1:8">
      <c r="A86" t="s">
        <v>916</v>
      </c>
      <c r="B86" t="s">
        <v>100</v>
      </c>
      <c r="C86" s="73">
        <v>4</v>
      </c>
      <c r="D86" t="s">
        <v>52</v>
      </c>
      <c r="E86" t="s">
        <v>101</v>
      </c>
      <c r="F86" s="2">
        <v>44865</v>
      </c>
      <c r="G86" t="s">
        <v>843</v>
      </c>
      <c r="H86">
        <v>1</v>
      </c>
    </row>
    <row r="87" spans="1:8">
      <c r="A87" t="s">
        <v>894</v>
      </c>
      <c r="B87" t="s">
        <v>102</v>
      </c>
      <c r="C87" s="73">
        <v>8</v>
      </c>
      <c r="D87" t="s">
        <v>31</v>
      </c>
      <c r="E87" t="s">
        <v>43</v>
      </c>
      <c r="F87" s="2">
        <v>44865</v>
      </c>
      <c r="G87" t="s">
        <v>863</v>
      </c>
      <c r="H87">
        <v>1</v>
      </c>
    </row>
    <row r="88" spans="1:8">
      <c r="A88" t="s">
        <v>917</v>
      </c>
      <c r="B88" t="s">
        <v>62</v>
      </c>
      <c r="C88" s="73">
        <v>2</v>
      </c>
      <c r="D88" t="s">
        <v>52</v>
      </c>
      <c r="E88" t="s">
        <v>63</v>
      </c>
      <c r="F88" s="2">
        <v>44866</v>
      </c>
      <c r="G88" t="s">
        <v>830</v>
      </c>
      <c r="H88">
        <v>1</v>
      </c>
    </row>
    <row r="89" spans="1:8">
      <c r="A89" t="s">
        <v>918</v>
      </c>
      <c r="B89" t="s">
        <v>64</v>
      </c>
      <c r="C89" s="73">
        <v>16</v>
      </c>
      <c r="D89" t="s">
        <v>7</v>
      </c>
      <c r="E89" t="s">
        <v>65</v>
      </c>
      <c r="F89" s="2">
        <v>44866</v>
      </c>
      <c r="G89" t="s">
        <v>830</v>
      </c>
      <c r="H89">
        <v>1</v>
      </c>
    </row>
    <row r="90" spans="1:8">
      <c r="A90" t="s">
        <v>919</v>
      </c>
      <c r="B90" t="s">
        <v>66</v>
      </c>
      <c r="C90" s="73">
        <v>26</v>
      </c>
      <c r="D90" t="s">
        <v>31</v>
      </c>
      <c r="E90" t="s">
        <v>67</v>
      </c>
      <c r="F90" s="2">
        <v>44866</v>
      </c>
      <c r="G90" t="s">
        <v>830</v>
      </c>
      <c r="H90">
        <v>1</v>
      </c>
    </row>
    <row r="91" spans="1:8">
      <c r="A91" t="s">
        <v>858</v>
      </c>
      <c r="B91" t="s">
        <v>68</v>
      </c>
      <c r="C91" s="73">
        <v>1</v>
      </c>
      <c r="D91" t="s">
        <v>69</v>
      </c>
      <c r="E91" t="s">
        <v>70</v>
      </c>
      <c r="F91" s="2">
        <v>44866</v>
      </c>
      <c r="G91" t="s">
        <v>843</v>
      </c>
      <c r="H91">
        <v>1</v>
      </c>
    </row>
    <row r="92" spans="1:8">
      <c r="A92" t="s">
        <v>920</v>
      </c>
      <c r="B92" t="s">
        <v>71</v>
      </c>
      <c r="C92" s="73">
        <v>29</v>
      </c>
      <c r="D92" t="s">
        <v>72</v>
      </c>
      <c r="E92" t="s">
        <v>65</v>
      </c>
      <c r="F92" s="2">
        <v>44866</v>
      </c>
      <c r="G92" t="s">
        <v>837</v>
      </c>
      <c r="H92">
        <v>1</v>
      </c>
    </row>
    <row r="93" spans="1:8">
      <c r="A93" t="s">
        <v>921</v>
      </c>
      <c r="B93" t="s">
        <v>73</v>
      </c>
      <c r="C93" s="73">
        <v>34</v>
      </c>
      <c r="D93" t="s">
        <v>52</v>
      </c>
      <c r="E93" t="s">
        <v>63</v>
      </c>
      <c r="F93" s="2">
        <v>44866</v>
      </c>
      <c r="G93" t="s">
        <v>873</v>
      </c>
      <c r="H93">
        <v>1</v>
      </c>
    </row>
    <row r="94" spans="1:8">
      <c r="A94" t="s">
        <v>864</v>
      </c>
      <c r="B94" t="s">
        <v>74</v>
      </c>
      <c r="C94" s="73">
        <v>16</v>
      </c>
      <c r="D94" t="s">
        <v>69</v>
      </c>
      <c r="E94" t="s">
        <v>70</v>
      </c>
      <c r="F94" s="2">
        <v>44866</v>
      </c>
      <c r="G94" t="s">
        <v>830</v>
      </c>
      <c r="H94">
        <v>1</v>
      </c>
    </row>
    <row r="95" spans="1:8">
      <c r="A95" t="s">
        <v>922</v>
      </c>
      <c r="B95" t="s">
        <v>75</v>
      </c>
      <c r="C95" s="73">
        <v>10</v>
      </c>
      <c r="D95" t="s">
        <v>7</v>
      </c>
      <c r="E95" t="s">
        <v>65</v>
      </c>
      <c r="F95" s="2">
        <v>44866</v>
      </c>
      <c r="G95" t="s">
        <v>835</v>
      </c>
      <c r="H95">
        <v>1</v>
      </c>
    </row>
    <row r="96" spans="1:8">
      <c r="A96" t="s">
        <v>923</v>
      </c>
      <c r="B96" t="s">
        <v>76</v>
      </c>
      <c r="C96" s="73">
        <v>36</v>
      </c>
      <c r="D96" t="s">
        <v>69</v>
      </c>
      <c r="E96" t="s">
        <v>70</v>
      </c>
      <c r="F96" s="2">
        <v>44866</v>
      </c>
      <c r="G96" t="s">
        <v>924</v>
      </c>
      <c r="H96">
        <v>1</v>
      </c>
    </row>
    <row r="97" spans="1:8">
      <c r="A97" t="s">
        <v>925</v>
      </c>
      <c r="B97" t="s">
        <v>77</v>
      </c>
      <c r="C97" s="73">
        <v>2</v>
      </c>
      <c r="D97" t="s">
        <v>72</v>
      </c>
      <c r="E97" t="s">
        <v>65</v>
      </c>
      <c r="F97" s="2">
        <v>44866</v>
      </c>
      <c r="G97" t="s">
        <v>926</v>
      </c>
      <c r="H97">
        <v>1</v>
      </c>
    </row>
    <row r="98" spans="1:8">
      <c r="A98" t="s">
        <v>927</v>
      </c>
      <c r="B98" t="s">
        <v>34</v>
      </c>
      <c r="C98" s="73">
        <v>2</v>
      </c>
      <c r="D98" t="s">
        <v>35</v>
      </c>
      <c r="E98" t="s">
        <v>36</v>
      </c>
      <c r="F98" s="2">
        <v>44867</v>
      </c>
      <c r="G98" t="s">
        <v>835</v>
      </c>
      <c r="H98">
        <v>1</v>
      </c>
    </row>
    <row r="99" spans="1:8">
      <c r="A99" t="s">
        <v>928</v>
      </c>
      <c r="B99" t="s">
        <v>37</v>
      </c>
      <c r="C99" s="73">
        <v>1</v>
      </c>
      <c r="D99" t="s">
        <v>11</v>
      </c>
      <c r="E99" t="s">
        <v>38</v>
      </c>
      <c r="F99" s="2">
        <v>44867</v>
      </c>
      <c r="G99" t="s">
        <v>863</v>
      </c>
      <c r="H99">
        <v>1</v>
      </c>
    </row>
    <row r="100" spans="1:8">
      <c r="A100" t="s">
        <v>929</v>
      </c>
      <c r="B100" t="s">
        <v>39</v>
      </c>
      <c r="C100" s="73">
        <v>1</v>
      </c>
      <c r="D100" t="s">
        <v>17</v>
      </c>
      <c r="E100" t="s">
        <v>38</v>
      </c>
      <c r="F100" s="2">
        <v>44867</v>
      </c>
      <c r="G100" t="s">
        <v>863</v>
      </c>
      <c r="H100">
        <v>1</v>
      </c>
    </row>
    <row r="101" spans="1:8">
      <c r="A101" t="s">
        <v>847</v>
      </c>
      <c r="B101" t="s">
        <v>40</v>
      </c>
      <c r="C101" s="73">
        <v>15</v>
      </c>
      <c r="D101" t="s">
        <v>7</v>
      </c>
      <c r="E101" t="s">
        <v>41</v>
      </c>
      <c r="F101" s="2">
        <v>44867</v>
      </c>
      <c r="G101" t="s">
        <v>830</v>
      </c>
      <c r="H101">
        <v>1</v>
      </c>
    </row>
    <row r="102" spans="1:8">
      <c r="A102" t="s">
        <v>930</v>
      </c>
      <c r="B102" t="s">
        <v>42</v>
      </c>
      <c r="C102" s="73">
        <v>5</v>
      </c>
      <c r="D102" t="s">
        <v>25</v>
      </c>
      <c r="E102" t="s">
        <v>43</v>
      </c>
      <c r="F102" s="2">
        <v>44867</v>
      </c>
      <c r="G102" t="s">
        <v>901</v>
      </c>
      <c r="H102">
        <v>1</v>
      </c>
    </row>
    <row r="103" spans="1:8">
      <c r="A103" t="s">
        <v>931</v>
      </c>
      <c r="B103" t="s">
        <v>44</v>
      </c>
      <c r="C103" s="73">
        <v>10</v>
      </c>
      <c r="D103" t="s">
        <v>45</v>
      </c>
      <c r="E103" t="s">
        <v>46</v>
      </c>
      <c r="F103" s="2">
        <v>44867</v>
      </c>
      <c r="G103" t="s">
        <v>835</v>
      </c>
      <c r="H103">
        <v>1</v>
      </c>
    </row>
    <row r="104" spans="1:8">
      <c r="A104" t="s">
        <v>850</v>
      </c>
      <c r="B104" t="s">
        <v>47</v>
      </c>
      <c r="C104" s="73">
        <v>5</v>
      </c>
      <c r="D104" t="s">
        <v>7</v>
      </c>
      <c r="E104" t="s">
        <v>41</v>
      </c>
      <c r="F104" s="2">
        <v>44867</v>
      </c>
      <c r="G104" t="s">
        <v>830</v>
      </c>
      <c r="H104">
        <v>1</v>
      </c>
    </row>
    <row r="105" spans="1:8">
      <c r="A105" t="s">
        <v>932</v>
      </c>
      <c r="B105" t="s">
        <v>48</v>
      </c>
      <c r="C105" s="73">
        <v>0</v>
      </c>
      <c r="D105" t="s">
        <v>35</v>
      </c>
      <c r="E105" t="s">
        <v>36</v>
      </c>
      <c r="F105" s="2">
        <v>44867</v>
      </c>
      <c r="G105" t="s">
        <v>933</v>
      </c>
      <c r="H105">
        <v>1</v>
      </c>
    </row>
    <row r="106" spans="1:8">
      <c r="A106" t="s">
        <v>934</v>
      </c>
      <c r="B106" t="s">
        <v>49</v>
      </c>
      <c r="C106" s="73">
        <v>23</v>
      </c>
      <c r="D106" t="s">
        <v>20</v>
      </c>
      <c r="E106" t="s">
        <v>32</v>
      </c>
      <c r="F106" s="2">
        <v>44867</v>
      </c>
      <c r="G106" t="s">
        <v>846</v>
      </c>
      <c r="H106">
        <v>2</v>
      </c>
    </row>
    <row r="107" spans="1:8">
      <c r="A107" t="s">
        <v>935</v>
      </c>
      <c r="B107" t="s">
        <v>737</v>
      </c>
      <c r="C107" s="73"/>
      <c r="D107" t="s">
        <v>20</v>
      </c>
      <c r="E107" t="s">
        <v>404</v>
      </c>
      <c r="F107" s="2">
        <v>44867</v>
      </c>
      <c r="G107" t="s">
        <v>873</v>
      </c>
      <c r="H107">
        <v>1</v>
      </c>
    </row>
    <row r="108" spans="1:8">
      <c r="A108" t="s">
        <v>936</v>
      </c>
      <c r="B108" t="s">
        <v>50</v>
      </c>
      <c r="C108" s="73">
        <v>20</v>
      </c>
      <c r="D108" t="s">
        <v>45</v>
      </c>
      <c r="E108" t="s">
        <v>46</v>
      </c>
      <c r="F108" s="2">
        <v>44867</v>
      </c>
      <c r="G108" t="s">
        <v>846</v>
      </c>
      <c r="H108">
        <v>1</v>
      </c>
    </row>
    <row r="109" spans="1:8">
      <c r="A109" t="s">
        <v>887</v>
      </c>
      <c r="B109" t="s">
        <v>51</v>
      </c>
      <c r="C109" s="73">
        <v>20</v>
      </c>
      <c r="D109" t="s">
        <v>52</v>
      </c>
      <c r="E109" t="s">
        <v>53</v>
      </c>
      <c r="F109" s="2">
        <v>44867</v>
      </c>
      <c r="G109" t="s">
        <v>830</v>
      </c>
      <c r="H109">
        <v>1</v>
      </c>
    </row>
    <row r="110" spans="1:8">
      <c r="A110" t="s">
        <v>937</v>
      </c>
      <c r="B110" t="s">
        <v>9</v>
      </c>
      <c r="C110" s="73">
        <v>1</v>
      </c>
      <c r="D110" t="s">
        <v>7</v>
      </c>
      <c r="E110" t="s">
        <v>8</v>
      </c>
      <c r="F110" s="2">
        <v>44867</v>
      </c>
      <c r="G110" t="s">
        <v>863</v>
      </c>
      <c r="H110">
        <v>1</v>
      </c>
    </row>
    <row r="111" spans="1:8">
      <c r="A111" t="s">
        <v>938</v>
      </c>
      <c r="B111" t="s">
        <v>54</v>
      </c>
      <c r="C111" s="73">
        <v>93</v>
      </c>
      <c r="D111" t="s">
        <v>25</v>
      </c>
      <c r="E111" t="s">
        <v>43</v>
      </c>
      <c r="F111" s="2">
        <v>44867</v>
      </c>
      <c r="G111" t="s">
        <v>835</v>
      </c>
      <c r="H111">
        <v>1</v>
      </c>
    </row>
    <row r="112" spans="1:8">
      <c r="A112" t="s">
        <v>939</v>
      </c>
      <c r="B112" t="s">
        <v>55</v>
      </c>
      <c r="C112" s="73">
        <v>11</v>
      </c>
      <c r="D112" t="s">
        <v>35</v>
      </c>
      <c r="E112" t="s">
        <v>56</v>
      </c>
      <c r="F112" s="2">
        <v>44867</v>
      </c>
      <c r="G112" t="s">
        <v>830</v>
      </c>
      <c r="H112">
        <v>1</v>
      </c>
    </row>
    <row r="113" spans="1:8">
      <c r="A113" t="s">
        <v>855</v>
      </c>
      <c r="B113" t="s">
        <v>57</v>
      </c>
      <c r="C113" s="73">
        <v>5</v>
      </c>
      <c r="D113" t="s">
        <v>7</v>
      </c>
      <c r="E113" t="s">
        <v>41</v>
      </c>
      <c r="F113" s="2">
        <v>44867</v>
      </c>
      <c r="G113" t="s">
        <v>856</v>
      </c>
      <c r="H113">
        <v>1</v>
      </c>
    </row>
    <row r="114" spans="1:8">
      <c r="A114" t="s">
        <v>940</v>
      </c>
      <c r="B114" t="s">
        <v>58</v>
      </c>
      <c r="C114" s="73">
        <v>6</v>
      </c>
      <c r="D114" t="s">
        <v>45</v>
      </c>
      <c r="E114" t="s">
        <v>46</v>
      </c>
      <c r="F114" s="2">
        <v>44867</v>
      </c>
      <c r="G114" t="s">
        <v>853</v>
      </c>
      <c r="H114">
        <v>1</v>
      </c>
    </row>
    <row r="115" spans="1:8">
      <c r="A115" t="s">
        <v>941</v>
      </c>
      <c r="B115" t="s">
        <v>24</v>
      </c>
      <c r="C115" s="73">
        <v>10</v>
      </c>
      <c r="D115" t="s">
        <v>25</v>
      </c>
      <c r="E115" t="s">
        <v>12</v>
      </c>
      <c r="F115" s="2">
        <v>44867</v>
      </c>
      <c r="G115" t="s">
        <v>863</v>
      </c>
      <c r="H115">
        <v>1</v>
      </c>
    </row>
    <row r="116" spans="1:8">
      <c r="A116" t="s">
        <v>942</v>
      </c>
      <c r="B116" t="s">
        <v>59</v>
      </c>
      <c r="C116" s="73">
        <v>7</v>
      </c>
      <c r="D116" t="s">
        <v>35</v>
      </c>
      <c r="E116" t="s">
        <v>56</v>
      </c>
      <c r="F116" s="2">
        <v>44867</v>
      </c>
      <c r="G116" t="s">
        <v>853</v>
      </c>
      <c r="H116">
        <v>1</v>
      </c>
    </row>
    <row r="117" spans="1:8">
      <c r="A117" t="s">
        <v>943</v>
      </c>
      <c r="B117" t="s">
        <v>60</v>
      </c>
      <c r="C117" s="73">
        <v>6</v>
      </c>
      <c r="D117" t="s">
        <v>61</v>
      </c>
      <c r="E117" t="s">
        <v>46</v>
      </c>
      <c r="F117" s="2">
        <v>44867</v>
      </c>
      <c r="G117" t="s">
        <v>856</v>
      </c>
      <c r="H117">
        <v>1</v>
      </c>
    </row>
    <row r="118" spans="1:8">
      <c r="A118" t="s">
        <v>944</v>
      </c>
      <c r="B118" t="s">
        <v>10</v>
      </c>
      <c r="C118" s="73">
        <v>7</v>
      </c>
      <c r="D118" t="s">
        <v>11</v>
      </c>
      <c r="E118" t="s">
        <v>12</v>
      </c>
      <c r="F118" s="2">
        <v>44868</v>
      </c>
      <c r="G118" t="s">
        <v>830</v>
      </c>
      <c r="H118">
        <v>1</v>
      </c>
    </row>
    <row r="119" spans="1:8">
      <c r="A119" t="s">
        <v>945</v>
      </c>
      <c r="B119" t="s">
        <v>26</v>
      </c>
      <c r="C119" s="73">
        <v>25</v>
      </c>
      <c r="D119" t="s">
        <v>20</v>
      </c>
      <c r="E119" t="s">
        <v>27</v>
      </c>
      <c r="F119" s="2">
        <v>44868</v>
      </c>
      <c r="G119" t="s">
        <v>830</v>
      </c>
      <c r="H119">
        <v>1</v>
      </c>
    </row>
    <row r="120" spans="1:8">
      <c r="A120" t="s">
        <v>946</v>
      </c>
      <c r="B120" t="s">
        <v>28</v>
      </c>
      <c r="C120" s="73">
        <v>9</v>
      </c>
      <c r="D120" t="s">
        <v>25</v>
      </c>
      <c r="E120" t="s">
        <v>29</v>
      </c>
      <c r="F120" s="2">
        <v>44868</v>
      </c>
      <c r="G120" t="s">
        <v>856</v>
      </c>
      <c r="H120">
        <v>1</v>
      </c>
    </row>
    <row r="121" spans="1:8">
      <c r="A121" t="s">
        <v>947</v>
      </c>
      <c r="B121" t="s">
        <v>30</v>
      </c>
      <c r="C121" s="73">
        <v>16</v>
      </c>
      <c r="D121" t="s">
        <v>31</v>
      </c>
      <c r="E121" t="s">
        <v>32</v>
      </c>
      <c r="F121" s="2">
        <v>44868</v>
      </c>
      <c r="G121" t="s">
        <v>863</v>
      </c>
      <c r="H121">
        <v>1</v>
      </c>
    </row>
    <row r="122" spans="1:8">
      <c r="A122" t="s">
        <v>948</v>
      </c>
      <c r="B122" t="s">
        <v>33</v>
      </c>
      <c r="C122" s="73">
        <v>19</v>
      </c>
      <c r="D122" t="s">
        <v>31</v>
      </c>
      <c r="E122" t="s">
        <v>32</v>
      </c>
      <c r="F122" s="2">
        <v>44868</v>
      </c>
      <c r="G122" t="s">
        <v>863</v>
      </c>
      <c r="H122">
        <v>1</v>
      </c>
    </row>
    <row r="123" spans="1:8">
      <c r="A123" t="s">
        <v>944</v>
      </c>
      <c r="B123" t="s">
        <v>10</v>
      </c>
      <c r="C123" s="73">
        <v>7</v>
      </c>
      <c r="D123" t="s">
        <v>11</v>
      </c>
      <c r="E123" t="s">
        <v>12</v>
      </c>
      <c r="F123" s="2">
        <v>44869</v>
      </c>
      <c r="G123" t="s">
        <v>830</v>
      </c>
      <c r="H123">
        <v>1</v>
      </c>
    </row>
    <row r="124" spans="1:8">
      <c r="A124" t="s">
        <v>949</v>
      </c>
      <c r="B124" t="s">
        <v>13</v>
      </c>
      <c r="C124" s="73">
        <v>11</v>
      </c>
      <c r="D124" t="s">
        <v>14</v>
      </c>
      <c r="E124" t="s">
        <v>15</v>
      </c>
      <c r="F124" s="2">
        <v>44869</v>
      </c>
      <c r="G124" t="s">
        <v>830</v>
      </c>
      <c r="H124">
        <v>1</v>
      </c>
    </row>
    <row r="125" spans="1:8">
      <c r="A125" t="s">
        <v>950</v>
      </c>
      <c r="B125" t="s">
        <v>16</v>
      </c>
      <c r="C125" s="73">
        <v>7</v>
      </c>
      <c r="D125" t="s">
        <v>17</v>
      </c>
      <c r="E125" t="s">
        <v>18</v>
      </c>
      <c r="F125" s="2">
        <v>44869</v>
      </c>
      <c r="G125" t="s">
        <v>835</v>
      </c>
      <c r="H125">
        <v>1</v>
      </c>
    </row>
    <row r="126" spans="1:8">
      <c r="A126" t="s">
        <v>951</v>
      </c>
      <c r="B126" t="s">
        <v>19</v>
      </c>
      <c r="C126" s="73">
        <v>8</v>
      </c>
      <c r="D126" t="s">
        <v>20</v>
      </c>
      <c r="E126" t="s">
        <v>21</v>
      </c>
      <c r="F126" s="2">
        <v>44869</v>
      </c>
      <c r="G126" t="s">
        <v>830</v>
      </c>
      <c r="H126">
        <v>1</v>
      </c>
    </row>
    <row r="127" spans="1:8">
      <c r="A127" t="s">
        <v>952</v>
      </c>
      <c r="B127" t="s">
        <v>22</v>
      </c>
      <c r="C127" s="73">
        <v>24</v>
      </c>
      <c r="D127" t="s">
        <v>17</v>
      </c>
      <c r="E127" t="s">
        <v>18</v>
      </c>
      <c r="F127" s="2">
        <v>44869</v>
      </c>
      <c r="G127" t="s">
        <v>830</v>
      </c>
      <c r="H127">
        <v>1</v>
      </c>
    </row>
    <row r="128" spans="1:8">
      <c r="A128" t="s">
        <v>953</v>
      </c>
      <c r="B128" t="s">
        <v>23</v>
      </c>
      <c r="C128" s="73">
        <v>3</v>
      </c>
      <c r="D128" t="s">
        <v>17</v>
      </c>
      <c r="E128" t="s">
        <v>18</v>
      </c>
      <c r="F128" s="2">
        <v>44869</v>
      </c>
      <c r="G128" t="s">
        <v>863</v>
      </c>
      <c r="H128">
        <v>1</v>
      </c>
    </row>
    <row r="129" spans="1:8">
      <c r="A129" t="s">
        <v>941</v>
      </c>
      <c r="B129" t="s">
        <v>24</v>
      </c>
      <c r="C129" s="73">
        <v>10</v>
      </c>
      <c r="D129" t="s">
        <v>25</v>
      </c>
      <c r="E129" t="s">
        <v>12</v>
      </c>
      <c r="F129" s="2">
        <v>44869</v>
      </c>
      <c r="G129" t="s">
        <v>863</v>
      </c>
      <c r="H129">
        <v>1</v>
      </c>
    </row>
    <row r="130" spans="1:8">
      <c r="A130" t="s">
        <v>954</v>
      </c>
      <c r="B130" t="s">
        <v>515</v>
      </c>
      <c r="C130" s="73">
        <v>6</v>
      </c>
      <c r="D130" t="s">
        <v>25</v>
      </c>
      <c r="E130" t="s">
        <v>404</v>
      </c>
      <c r="F130" s="2">
        <v>44872</v>
      </c>
      <c r="G130" t="s">
        <v>899</v>
      </c>
      <c r="H130">
        <v>1</v>
      </c>
    </row>
    <row r="131" spans="1:8">
      <c r="A131" t="s">
        <v>955</v>
      </c>
      <c r="B131" t="s">
        <v>6</v>
      </c>
      <c r="C131" s="73">
        <v>24</v>
      </c>
      <c r="D131" t="s">
        <v>7</v>
      </c>
      <c r="E131" t="s">
        <v>8</v>
      </c>
      <c r="F131" s="2">
        <v>44872</v>
      </c>
      <c r="G131" t="s">
        <v>846</v>
      </c>
      <c r="H131">
        <v>1</v>
      </c>
    </row>
    <row r="132" spans="1:8">
      <c r="A132" t="s">
        <v>956</v>
      </c>
      <c r="B132" t="s">
        <v>516</v>
      </c>
      <c r="C132" s="73">
        <v>6</v>
      </c>
      <c r="D132" t="s">
        <v>20</v>
      </c>
      <c r="E132" t="s">
        <v>415</v>
      </c>
      <c r="F132" s="2">
        <v>44872</v>
      </c>
      <c r="G132" t="s">
        <v>853</v>
      </c>
      <c r="H132">
        <v>1</v>
      </c>
    </row>
    <row r="133" spans="1:8">
      <c r="A133" t="s">
        <v>957</v>
      </c>
      <c r="B133" t="s">
        <v>517</v>
      </c>
      <c r="C133" s="73">
        <v>1</v>
      </c>
      <c r="D133" t="s">
        <v>25</v>
      </c>
      <c r="E133" t="s">
        <v>518</v>
      </c>
      <c r="F133" s="2">
        <v>44872</v>
      </c>
      <c r="G133" t="s">
        <v>835</v>
      </c>
      <c r="H133">
        <v>1</v>
      </c>
    </row>
    <row r="134" spans="1:8">
      <c r="A134" t="s">
        <v>937</v>
      </c>
      <c r="B134" t="s">
        <v>9</v>
      </c>
      <c r="C134" s="73">
        <v>1</v>
      </c>
      <c r="D134" t="s">
        <v>7</v>
      </c>
      <c r="E134" t="s">
        <v>8</v>
      </c>
      <c r="F134" s="2">
        <v>44872</v>
      </c>
      <c r="G134" t="s">
        <v>863</v>
      </c>
      <c r="H134">
        <v>1</v>
      </c>
    </row>
    <row r="135" spans="1:8">
      <c r="A135" t="s">
        <v>958</v>
      </c>
      <c r="B135" t="s">
        <v>503</v>
      </c>
      <c r="C135" s="73">
        <v>9</v>
      </c>
      <c r="D135" t="s">
        <v>497</v>
      </c>
      <c r="E135" t="s">
        <v>27</v>
      </c>
      <c r="F135" s="2">
        <v>44873</v>
      </c>
      <c r="G135" t="s">
        <v>830</v>
      </c>
      <c r="H135">
        <v>1</v>
      </c>
    </row>
    <row r="136" spans="1:8">
      <c r="A136" t="s">
        <v>959</v>
      </c>
      <c r="B136" t="s">
        <v>504</v>
      </c>
      <c r="C136" s="73">
        <v>21</v>
      </c>
      <c r="D136" t="s">
        <v>35</v>
      </c>
      <c r="E136" t="s">
        <v>317</v>
      </c>
      <c r="F136" s="2">
        <v>44873</v>
      </c>
      <c r="G136" t="s">
        <v>835</v>
      </c>
      <c r="H136">
        <v>1</v>
      </c>
    </row>
    <row r="137" spans="1:8">
      <c r="A137" t="s">
        <v>960</v>
      </c>
      <c r="B137" t="s">
        <v>505</v>
      </c>
      <c r="C137" s="73">
        <v>1</v>
      </c>
      <c r="D137" t="s">
        <v>35</v>
      </c>
      <c r="E137" t="s">
        <v>404</v>
      </c>
      <c r="F137" s="2">
        <v>44873</v>
      </c>
      <c r="G137" t="s">
        <v>835</v>
      </c>
      <c r="H137">
        <v>1</v>
      </c>
    </row>
    <row r="138" spans="1:8">
      <c r="A138" t="s">
        <v>961</v>
      </c>
      <c r="B138" t="s">
        <v>506</v>
      </c>
      <c r="C138" s="73">
        <v>19</v>
      </c>
      <c r="D138" t="s">
        <v>20</v>
      </c>
      <c r="E138" t="s">
        <v>21</v>
      </c>
      <c r="F138" s="2">
        <v>44873</v>
      </c>
      <c r="G138" t="s">
        <v>835</v>
      </c>
      <c r="H138">
        <v>1</v>
      </c>
    </row>
    <row r="139" spans="1:8">
      <c r="A139" t="s">
        <v>962</v>
      </c>
      <c r="B139" t="s">
        <v>507</v>
      </c>
      <c r="C139" s="73">
        <v>4</v>
      </c>
      <c r="D139" t="s">
        <v>35</v>
      </c>
      <c r="E139" t="s">
        <v>404</v>
      </c>
      <c r="F139" s="2">
        <v>44873</v>
      </c>
      <c r="G139" t="s">
        <v>899</v>
      </c>
      <c r="H139">
        <v>1</v>
      </c>
    </row>
    <row r="140" spans="1:8">
      <c r="A140" t="s">
        <v>963</v>
      </c>
      <c r="B140" t="s">
        <v>508</v>
      </c>
      <c r="C140" s="73">
        <v>6</v>
      </c>
      <c r="D140" t="s">
        <v>25</v>
      </c>
      <c r="E140" t="s">
        <v>367</v>
      </c>
      <c r="F140" s="2">
        <v>44873</v>
      </c>
      <c r="G140" t="s">
        <v>853</v>
      </c>
      <c r="H140">
        <v>1</v>
      </c>
    </row>
    <row r="141" spans="1:8">
      <c r="A141" t="s">
        <v>964</v>
      </c>
      <c r="B141" t="s">
        <v>509</v>
      </c>
      <c r="C141" s="73">
        <v>7</v>
      </c>
      <c r="D141" t="s">
        <v>52</v>
      </c>
      <c r="E141" t="s">
        <v>32</v>
      </c>
      <c r="F141" s="2">
        <v>44873</v>
      </c>
      <c r="G141" t="s">
        <v>901</v>
      </c>
      <c r="H141">
        <v>1</v>
      </c>
    </row>
    <row r="142" spans="1:8">
      <c r="A142" t="s">
        <v>965</v>
      </c>
      <c r="B142" t="s">
        <v>510</v>
      </c>
      <c r="C142" s="73">
        <v>1</v>
      </c>
      <c r="D142" t="s">
        <v>69</v>
      </c>
      <c r="E142" t="s">
        <v>317</v>
      </c>
      <c r="F142" s="2">
        <v>44873</v>
      </c>
      <c r="G142" t="s">
        <v>830</v>
      </c>
      <c r="H142">
        <v>1</v>
      </c>
    </row>
    <row r="143" spans="1:8">
      <c r="A143" t="s">
        <v>966</v>
      </c>
      <c r="B143" t="s">
        <v>511</v>
      </c>
      <c r="C143" s="73">
        <v>16</v>
      </c>
      <c r="D143" t="s">
        <v>14</v>
      </c>
      <c r="E143" t="s">
        <v>330</v>
      </c>
      <c r="F143" s="2">
        <v>44873</v>
      </c>
      <c r="G143" t="s">
        <v>830</v>
      </c>
      <c r="H143">
        <v>1</v>
      </c>
    </row>
    <row r="144" spans="1:8">
      <c r="A144" t="s">
        <v>967</v>
      </c>
      <c r="B144" t="s">
        <v>512</v>
      </c>
      <c r="C144" s="73">
        <v>8</v>
      </c>
      <c r="D144" t="s">
        <v>35</v>
      </c>
      <c r="E144" t="s">
        <v>317</v>
      </c>
      <c r="F144" s="2">
        <v>44873</v>
      </c>
      <c r="G144" t="s">
        <v>853</v>
      </c>
      <c r="H144">
        <v>1</v>
      </c>
    </row>
    <row r="145" spans="1:8">
      <c r="A145" t="s">
        <v>968</v>
      </c>
      <c r="B145" t="s">
        <v>513</v>
      </c>
      <c r="C145" s="73">
        <v>5</v>
      </c>
      <c r="D145" t="s">
        <v>14</v>
      </c>
      <c r="E145" t="s">
        <v>330</v>
      </c>
      <c r="F145" s="2">
        <v>44873</v>
      </c>
      <c r="G145" t="s">
        <v>853</v>
      </c>
      <c r="H145">
        <v>1</v>
      </c>
    </row>
    <row r="146" spans="1:8">
      <c r="A146" t="s">
        <v>969</v>
      </c>
      <c r="B146" t="s">
        <v>514</v>
      </c>
      <c r="C146" s="73">
        <v>12</v>
      </c>
      <c r="D146" t="s">
        <v>35</v>
      </c>
      <c r="E146" t="s">
        <v>317</v>
      </c>
      <c r="F146" s="2">
        <v>44873</v>
      </c>
      <c r="G146" t="s">
        <v>856</v>
      </c>
      <c r="H146">
        <v>1</v>
      </c>
    </row>
    <row r="147" spans="1:8">
      <c r="A147" t="s">
        <v>970</v>
      </c>
      <c r="B147" t="s">
        <v>489</v>
      </c>
      <c r="C147" s="73">
        <v>9</v>
      </c>
      <c r="D147" t="s">
        <v>61</v>
      </c>
      <c r="E147" t="s">
        <v>267</v>
      </c>
      <c r="F147" s="2">
        <v>44874</v>
      </c>
      <c r="G147" t="s">
        <v>835</v>
      </c>
      <c r="H147">
        <v>1</v>
      </c>
    </row>
    <row r="148" spans="1:8">
      <c r="A148" t="s">
        <v>971</v>
      </c>
      <c r="B148" t="s">
        <v>490</v>
      </c>
      <c r="C148" s="73">
        <v>7</v>
      </c>
      <c r="D148" t="s">
        <v>7</v>
      </c>
      <c r="E148" t="s">
        <v>252</v>
      </c>
      <c r="F148" s="2">
        <v>44874</v>
      </c>
      <c r="G148" t="s">
        <v>835</v>
      </c>
      <c r="H148">
        <v>1</v>
      </c>
    </row>
    <row r="149" spans="1:8">
      <c r="A149" t="s">
        <v>972</v>
      </c>
      <c r="B149" t="s">
        <v>491</v>
      </c>
      <c r="C149" s="73">
        <v>11</v>
      </c>
      <c r="D149" t="s">
        <v>61</v>
      </c>
      <c r="E149" t="s">
        <v>267</v>
      </c>
      <c r="F149" s="2">
        <v>44874</v>
      </c>
      <c r="G149" t="s">
        <v>830</v>
      </c>
      <c r="H149">
        <v>1</v>
      </c>
    </row>
    <row r="150" spans="1:8">
      <c r="A150" t="s">
        <v>848</v>
      </c>
      <c r="B150" t="s">
        <v>152</v>
      </c>
      <c r="C150" s="73">
        <v>1</v>
      </c>
      <c r="D150" t="s">
        <v>7</v>
      </c>
      <c r="E150" t="s">
        <v>41</v>
      </c>
      <c r="F150" s="2">
        <v>44874</v>
      </c>
      <c r="G150" t="s">
        <v>830</v>
      </c>
      <c r="H150">
        <v>1</v>
      </c>
    </row>
    <row r="151" spans="1:8">
      <c r="A151" t="s">
        <v>849</v>
      </c>
      <c r="B151" t="s">
        <v>153</v>
      </c>
      <c r="C151" s="73">
        <v>2</v>
      </c>
      <c r="D151" t="s">
        <v>7</v>
      </c>
      <c r="E151" t="s">
        <v>41</v>
      </c>
      <c r="F151" s="2">
        <v>44874</v>
      </c>
      <c r="G151" t="s">
        <v>830</v>
      </c>
      <c r="H151">
        <v>1</v>
      </c>
    </row>
    <row r="152" spans="1:8">
      <c r="A152" t="s">
        <v>973</v>
      </c>
      <c r="B152" t="s">
        <v>492</v>
      </c>
      <c r="C152" s="73">
        <v>26</v>
      </c>
      <c r="D152" t="s">
        <v>35</v>
      </c>
      <c r="E152" t="s">
        <v>378</v>
      </c>
      <c r="F152" s="2">
        <v>44874</v>
      </c>
      <c r="G152" t="s">
        <v>830</v>
      </c>
      <c r="H152">
        <v>1</v>
      </c>
    </row>
    <row r="153" spans="1:8">
      <c r="A153" t="s">
        <v>974</v>
      </c>
      <c r="B153" t="s">
        <v>493</v>
      </c>
      <c r="C153" s="73">
        <v>22</v>
      </c>
      <c r="D153" t="s">
        <v>35</v>
      </c>
      <c r="E153" t="s">
        <v>378</v>
      </c>
      <c r="F153" s="2">
        <v>44874</v>
      </c>
      <c r="G153" t="s">
        <v>830</v>
      </c>
      <c r="H153">
        <v>1</v>
      </c>
    </row>
    <row r="154" spans="1:8">
      <c r="A154" t="s">
        <v>975</v>
      </c>
      <c r="B154" t="s">
        <v>494</v>
      </c>
      <c r="C154" s="73">
        <v>3</v>
      </c>
      <c r="D154" t="s">
        <v>14</v>
      </c>
      <c r="E154" t="s">
        <v>234</v>
      </c>
      <c r="F154" s="2">
        <v>44874</v>
      </c>
      <c r="G154" t="s">
        <v>843</v>
      </c>
      <c r="H154">
        <v>1</v>
      </c>
    </row>
    <row r="155" spans="1:8">
      <c r="A155" t="s">
        <v>976</v>
      </c>
      <c r="B155" t="s">
        <v>495</v>
      </c>
      <c r="C155" s="73">
        <v>18</v>
      </c>
      <c r="D155" t="s">
        <v>11</v>
      </c>
      <c r="E155" t="s">
        <v>267</v>
      </c>
      <c r="F155" s="2">
        <v>44874</v>
      </c>
      <c r="G155" t="s">
        <v>835</v>
      </c>
      <c r="H155">
        <v>1</v>
      </c>
    </row>
    <row r="156" spans="1:8">
      <c r="A156" t="s">
        <v>854</v>
      </c>
      <c r="B156" t="s">
        <v>157</v>
      </c>
      <c r="C156" s="73">
        <v>19</v>
      </c>
      <c r="D156" t="s">
        <v>7</v>
      </c>
      <c r="E156" t="s">
        <v>41</v>
      </c>
      <c r="F156" s="2">
        <v>44874</v>
      </c>
      <c r="G156" t="s">
        <v>830</v>
      </c>
      <c r="H156">
        <v>2</v>
      </c>
    </row>
    <row r="157" spans="1:8">
      <c r="A157" t="s">
        <v>977</v>
      </c>
      <c r="B157" t="s">
        <v>496</v>
      </c>
      <c r="C157" s="73">
        <v>10</v>
      </c>
      <c r="D157" t="s">
        <v>497</v>
      </c>
      <c r="E157" t="s">
        <v>27</v>
      </c>
      <c r="F157" s="2">
        <v>44874</v>
      </c>
      <c r="G157" t="s">
        <v>830</v>
      </c>
      <c r="H157">
        <v>1</v>
      </c>
    </row>
    <row r="158" spans="1:8">
      <c r="A158" t="s">
        <v>978</v>
      </c>
      <c r="B158" t="s">
        <v>498</v>
      </c>
      <c r="C158" s="73">
        <v>22</v>
      </c>
      <c r="D158" t="s">
        <v>25</v>
      </c>
      <c r="E158" t="s">
        <v>15</v>
      </c>
      <c r="F158" s="2">
        <v>44874</v>
      </c>
      <c r="G158" t="s">
        <v>924</v>
      </c>
      <c r="H158">
        <v>1</v>
      </c>
    </row>
    <row r="159" spans="1:8">
      <c r="A159" t="s">
        <v>979</v>
      </c>
      <c r="B159" t="s">
        <v>499</v>
      </c>
      <c r="C159" s="73">
        <v>17</v>
      </c>
      <c r="D159" t="s">
        <v>20</v>
      </c>
      <c r="E159" t="s">
        <v>21</v>
      </c>
      <c r="F159" s="2">
        <v>44874</v>
      </c>
      <c r="G159" t="s">
        <v>830</v>
      </c>
      <c r="H159">
        <v>1</v>
      </c>
    </row>
    <row r="160" spans="1:8">
      <c r="A160" t="s">
        <v>980</v>
      </c>
      <c r="B160" t="s">
        <v>500</v>
      </c>
      <c r="C160" s="73">
        <v>19</v>
      </c>
      <c r="D160" t="s">
        <v>14</v>
      </c>
      <c r="E160" t="s">
        <v>234</v>
      </c>
      <c r="F160" s="2">
        <v>44874</v>
      </c>
      <c r="G160" t="s">
        <v>830</v>
      </c>
      <c r="H160">
        <v>1</v>
      </c>
    </row>
    <row r="161" spans="1:8">
      <c r="A161" t="s">
        <v>981</v>
      </c>
      <c r="B161" t="s">
        <v>501</v>
      </c>
      <c r="C161" s="73">
        <v>9</v>
      </c>
      <c r="D161" t="s">
        <v>35</v>
      </c>
      <c r="E161" t="s">
        <v>378</v>
      </c>
      <c r="F161" s="2">
        <v>44874</v>
      </c>
      <c r="G161" t="s">
        <v>863</v>
      </c>
      <c r="H161">
        <v>1</v>
      </c>
    </row>
    <row r="162" spans="1:8">
      <c r="A162" t="s">
        <v>939</v>
      </c>
      <c r="B162" t="s">
        <v>55</v>
      </c>
      <c r="C162" s="73">
        <v>11</v>
      </c>
      <c r="D162" t="s">
        <v>35</v>
      </c>
      <c r="E162" t="s">
        <v>56</v>
      </c>
      <c r="F162" s="2">
        <v>44874</v>
      </c>
      <c r="G162" t="s">
        <v>830</v>
      </c>
      <c r="H162">
        <v>1</v>
      </c>
    </row>
    <row r="163" spans="1:8">
      <c r="A163" t="s">
        <v>982</v>
      </c>
      <c r="B163" t="s">
        <v>502</v>
      </c>
      <c r="C163" s="73">
        <v>37</v>
      </c>
      <c r="D163" t="s">
        <v>69</v>
      </c>
      <c r="E163" t="s">
        <v>378</v>
      </c>
      <c r="F163" s="2">
        <v>44874</v>
      </c>
      <c r="G163" t="s">
        <v>837</v>
      </c>
      <c r="H163">
        <v>1</v>
      </c>
    </row>
    <row r="164" spans="1:8">
      <c r="A164" t="s">
        <v>983</v>
      </c>
      <c r="B164" t="s">
        <v>519</v>
      </c>
      <c r="C164" s="73">
        <v>17</v>
      </c>
      <c r="D164" t="s">
        <v>31</v>
      </c>
      <c r="E164" t="s">
        <v>56</v>
      </c>
      <c r="F164" s="2">
        <v>44875</v>
      </c>
      <c r="G164" t="s">
        <v>835</v>
      </c>
      <c r="H164">
        <v>1</v>
      </c>
    </row>
    <row r="165" spans="1:8">
      <c r="A165" t="s">
        <v>984</v>
      </c>
      <c r="B165" t="s">
        <v>520</v>
      </c>
      <c r="C165" s="73">
        <v>20</v>
      </c>
      <c r="D165" t="s">
        <v>31</v>
      </c>
      <c r="E165" t="s">
        <v>56</v>
      </c>
      <c r="F165" s="2">
        <v>44875</v>
      </c>
      <c r="G165" t="s">
        <v>830</v>
      </c>
      <c r="H165">
        <v>1</v>
      </c>
    </row>
    <row r="166" spans="1:8">
      <c r="A166" t="s">
        <v>930</v>
      </c>
      <c r="B166" t="s">
        <v>42</v>
      </c>
      <c r="C166" s="73">
        <v>5</v>
      </c>
      <c r="D166" t="s">
        <v>25</v>
      </c>
      <c r="E166" t="s">
        <v>43</v>
      </c>
      <c r="F166" s="2">
        <v>44875</v>
      </c>
      <c r="G166" t="s">
        <v>901</v>
      </c>
      <c r="H166">
        <v>1</v>
      </c>
    </row>
    <row r="167" spans="1:8">
      <c r="A167" t="s">
        <v>985</v>
      </c>
      <c r="B167" t="s">
        <v>521</v>
      </c>
      <c r="C167" s="73">
        <v>23</v>
      </c>
      <c r="D167" t="s">
        <v>31</v>
      </c>
      <c r="E167" t="s">
        <v>56</v>
      </c>
      <c r="F167" s="2">
        <v>44875</v>
      </c>
      <c r="G167" t="s">
        <v>830</v>
      </c>
      <c r="H167">
        <v>1</v>
      </c>
    </row>
    <row r="168" spans="1:8">
      <c r="A168" t="s">
        <v>986</v>
      </c>
      <c r="B168" t="s">
        <v>522</v>
      </c>
      <c r="C168" s="73">
        <v>7</v>
      </c>
      <c r="D168" t="s">
        <v>20</v>
      </c>
      <c r="E168" t="s">
        <v>21</v>
      </c>
      <c r="F168" s="2">
        <v>44875</v>
      </c>
      <c r="G168" t="s">
        <v>924</v>
      </c>
      <c r="H168">
        <v>1</v>
      </c>
    </row>
    <row r="169" spans="1:8">
      <c r="A169" t="s">
        <v>987</v>
      </c>
      <c r="B169" t="s">
        <v>486</v>
      </c>
      <c r="C169" s="73">
        <v>1</v>
      </c>
      <c r="D169" t="s">
        <v>35</v>
      </c>
      <c r="E169" t="s">
        <v>317</v>
      </c>
      <c r="F169" s="2">
        <v>44875</v>
      </c>
      <c r="G169" t="s">
        <v>873</v>
      </c>
      <c r="H169">
        <v>1</v>
      </c>
    </row>
    <row r="170" spans="1:8">
      <c r="A170" t="s">
        <v>988</v>
      </c>
      <c r="B170" t="s">
        <v>523</v>
      </c>
      <c r="C170" s="73">
        <v>9</v>
      </c>
      <c r="D170" t="s">
        <v>91</v>
      </c>
      <c r="E170" t="s">
        <v>352</v>
      </c>
      <c r="F170" s="2">
        <v>44875</v>
      </c>
      <c r="G170" t="s">
        <v>830</v>
      </c>
      <c r="H170">
        <v>1</v>
      </c>
    </row>
    <row r="171" spans="1:8">
      <c r="A171" t="s">
        <v>989</v>
      </c>
      <c r="B171" t="s">
        <v>487</v>
      </c>
      <c r="C171" s="73">
        <v>6</v>
      </c>
      <c r="D171" t="s">
        <v>110</v>
      </c>
      <c r="E171" t="s">
        <v>15</v>
      </c>
      <c r="F171" s="2">
        <v>44875</v>
      </c>
      <c r="G171" t="s">
        <v>835</v>
      </c>
      <c r="H171">
        <v>1</v>
      </c>
    </row>
    <row r="172" spans="1:8">
      <c r="A172" t="s">
        <v>990</v>
      </c>
      <c r="B172" t="s">
        <v>524</v>
      </c>
      <c r="C172" s="73">
        <v>4</v>
      </c>
      <c r="D172" t="s">
        <v>91</v>
      </c>
      <c r="E172" t="s">
        <v>328</v>
      </c>
      <c r="F172" s="2">
        <v>44875</v>
      </c>
      <c r="G172" t="s">
        <v>830</v>
      </c>
      <c r="H172">
        <v>1</v>
      </c>
    </row>
    <row r="173" spans="1:8">
      <c r="A173" t="s">
        <v>991</v>
      </c>
      <c r="B173" t="s">
        <v>525</v>
      </c>
      <c r="C173" s="73">
        <v>4</v>
      </c>
      <c r="D173" t="s">
        <v>91</v>
      </c>
      <c r="E173" t="s">
        <v>328</v>
      </c>
      <c r="F173" s="2">
        <v>44875</v>
      </c>
      <c r="G173" t="s">
        <v>901</v>
      </c>
      <c r="H173">
        <v>1</v>
      </c>
    </row>
    <row r="174" spans="1:8">
      <c r="A174" t="s">
        <v>992</v>
      </c>
      <c r="B174" t="s">
        <v>526</v>
      </c>
      <c r="C174" s="73">
        <v>2</v>
      </c>
      <c r="D174" t="s">
        <v>91</v>
      </c>
      <c r="E174" t="s">
        <v>328</v>
      </c>
      <c r="F174" s="2">
        <v>44875</v>
      </c>
      <c r="G174" t="s">
        <v>835</v>
      </c>
      <c r="H174">
        <v>1</v>
      </c>
    </row>
    <row r="175" spans="1:8">
      <c r="A175" t="s">
        <v>993</v>
      </c>
      <c r="B175" t="s">
        <v>527</v>
      </c>
      <c r="C175" s="73">
        <v>19</v>
      </c>
      <c r="D175" t="s">
        <v>91</v>
      </c>
      <c r="E175" t="s">
        <v>314</v>
      </c>
      <c r="F175" s="2">
        <v>44875</v>
      </c>
      <c r="G175" t="s">
        <v>873</v>
      </c>
      <c r="H175">
        <v>1</v>
      </c>
    </row>
    <row r="176" spans="1:8">
      <c r="A176" t="s">
        <v>994</v>
      </c>
      <c r="B176" t="s">
        <v>528</v>
      </c>
      <c r="C176" s="73">
        <v>30</v>
      </c>
      <c r="D176" t="s">
        <v>14</v>
      </c>
      <c r="E176" t="s">
        <v>234</v>
      </c>
      <c r="F176" s="2">
        <v>44875</v>
      </c>
      <c r="G176" t="s">
        <v>873</v>
      </c>
      <c r="H176">
        <v>1</v>
      </c>
    </row>
    <row r="177" spans="1:8">
      <c r="A177" t="s">
        <v>938</v>
      </c>
      <c r="B177" t="s">
        <v>54</v>
      </c>
      <c r="C177" s="73">
        <v>93</v>
      </c>
      <c r="D177" t="s">
        <v>25</v>
      </c>
      <c r="E177" t="s">
        <v>43</v>
      </c>
      <c r="F177" s="2">
        <v>44875</v>
      </c>
      <c r="G177" t="s">
        <v>835</v>
      </c>
      <c r="H177">
        <v>1</v>
      </c>
    </row>
    <row r="178" spans="1:8">
      <c r="A178" t="s">
        <v>995</v>
      </c>
      <c r="B178" t="s">
        <v>529</v>
      </c>
      <c r="C178" s="73">
        <v>1</v>
      </c>
      <c r="D178" t="s">
        <v>17</v>
      </c>
      <c r="E178" t="s">
        <v>82</v>
      </c>
      <c r="F178" s="2">
        <v>44875</v>
      </c>
      <c r="G178" t="s">
        <v>830</v>
      </c>
      <c r="H178">
        <v>1</v>
      </c>
    </row>
    <row r="179" spans="1:8">
      <c r="A179" t="s">
        <v>996</v>
      </c>
      <c r="B179" t="s">
        <v>530</v>
      </c>
      <c r="C179" s="73">
        <v>2</v>
      </c>
      <c r="D179" t="s">
        <v>17</v>
      </c>
      <c r="E179" t="s">
        <v>82</v>
      </c>
      <c r="F179" s="2">
        <v>44875</v>
      </c>
      <c r="G179" t="s">
        <v>830</v>
      </c>
      <c r="H179">
        <v>1</v>
      </c>
    </row>
    <row r="180" spans="1:8">
      <c r="A180" t="s">
        <v>997</v>
      </c>
      <c r="B180" t="s">
        <v>531</v>
      </c>
      <c r="C180" s="73">
        <v>3</v>
      </c>
      <c r="D180" t="s">
        <v>17</v>
      </c>
      <c r="E180" t="s">
        <v>82</v>
      </c>
      <c r="F180" s="2">
        <v>44875</v>
      </c>
      <c r="G180" t="s">
        <v>830</v>
      </c>
      <c r="H180">
        <v>1</v>
      </c>
    </row>
    <row r="181" spans="1:8">
      <c r="A181" t="s">
        <v>946</v>
      </c>
      <c r="B181" t="s">
        <v>28</v>
      </c>
      <c r="C181" s="73">
        <v>9</v>
      </c>
      <c r="D181" t="s">
        <v>25</v>
      </c>
      <c r="E181" t="s">
        <v>29</v>
      </c>
      <c r="F181" s="2">
        <v>44875</v>
      </c>
      <c r="G181" t="s">
        <v>856</v>
      </c>
      <c r="H181">
        <v>1</v>
      </c>
    </row>
    <row r="182" spans="1:8">
      <c r="A182" t="s">
        <v>998</v>
      </c>
      <c r="B182" t="s">
        <v>488</v>
      </c>
      <c r="C182" s="73">
        <v>11</v>
      </c>
      <c r="D182" t="s">
        <v>91</v>
      </c>
      <c r="E182" t="s">
        <v>339</v>
      </c>
      <c r="F182" s="2">
        <v>44875</v>
      </c>
      <c r="G182" t="s">
        <v>830</v>
      </c>
      <c r="H182">
        <v>1</v>
      </c>
    </row>
    <row r="183" spans="1:8">
      <c r="A183" t="s">
        <v>999</v>
      </c>
      <c r="B183" t="s">
        <v>533</v>
      </c>
      <c r="C183" s="73">
        <v>13</v>
      </c>
      <c r="D183" t="s">
        <v>11</v>
      </c>
      <c r="E183" t="s">
        <v>409</v>
      </c>
      <c r="F183" s="2">
        <v>44876</v>
      </c>
      <c r="G183" t="s">
        <v>830</v>
      </c>
      <c r="H183">
        <v>1</v>
      </c>
    </row>
    <row r="184" spans="1:8">
      <c r="A184" t="s">
        <v>1000</v>
      </c>
      <c r="B184" t="s">
        <v>534</v>
      </c>
      <c r="C184" s="73">
        <v>24</v>
      </c>
      <c r="D184" t="s">
        <v>110</v>
      </c>
      <c r="E184" t="s">
        <v>212</v>
      </c>
      <c r="F184" s="2">
        <v>44876</v>
      </c>
      <c r="G184" t="s">
        <v>830</v>
      </c>
      <c r="H184">
        <v>1</v>
      </c>
    </row>
    <row r="185" spans="1:8">
      <c r="A185" t="s">
        <v>1001</v>
      </c>
      <c r="B185" t="s">
        <v>535</v>
      </c>
      <c r="C185" s="73">
        <v>4</v>
      </c>
      <c r="D185" t="s">
        <v>25</v>
      </c>
      <c r="E185" t="s">
        <v>225</v>
      </c>
      <c r="F185" s="2">
        <v>44876</v>
      </c>
      <c r="G185" t="s">
        <v>835</v>
      </c>
      <c r="H185">
        <v>1</v>
      </c>
    </row>
    <row r="186" spans="1:8">
      <c r="A186" t="s">
        <v>1002</v>
      </c>
      <c r="B186" t="s">
        <v>536</v>
      </c>
      <c r="C186" s="73">
        <v>7</v>
      </c>
      <c r="D186" t="s">
        <v>110</v>
      </c>
      <c r="E186" t="s">
        <v>18</v>
      </c>
      <c r="F186" s="2">
        <v>44876</v>
      </c>
      <c r="G186" t="s">
        <v>835</v>
      </c>
      <c r="H186">
        <v>1</v>
      </c>
    </row>
    <row r="187" spans="1:8">
      <c r="A187" t="s">
        <v>1003</v>
      </c>
      <c r="B187" t="s">
        <v>537</v>
      </c>
      <c r="C187" s="73">
        <v>13</v>
      </c>
      <c r="D187" t="s">
        <v>17</v>
      </c>
      <c r="E187" t="s">
        <v>236</v>
      </c>
      <c r="F187" s="2">
        <v>44876</v>
      </c>
      <c r="G187" t="s">
        <v>830</v>
      </c>
      <c r="H187">
        <v>1</v>
      </c>
    </row>
    <row r="188" spans="1:8">
      <c r="A188" t="s">
        <v>1004</v>
      </c>
      <c r="B188" t="s">
        <v>538</v>
      </c>
      <c r="C188" s="73">
        <v>22</v>
      </c>
      <c r="D188" t="s">
        <v>79</v>
      </c>
      <c r="E188" t="s">
        <v>448</v>
      </c>
      <c r="F188" s="2">
        <v>44876</v>
      </c>
      <c r="G188" t="s">
        <v>830</v>
      </c>
      <c r="H188">
        <v>1</v>
      </c>
    </row>
    <row r="189" spans="1:8">
      <c r="A189" t="s">
        <v>1005</v>
      </c>
      <c r="B189" t="s">
        <v>539</v>
      </c>
      <c r="C189" s="73">
        <v>10</v>
      </c>
      <c r="D189" t="s">
        <v>110</v>
      </c>
      <c r="E189" t="s">
        <v>18</v>
      </c>
      <c r="F189" s="2">
        <v>44876</v>
      </c>
      <c r="G189" t="s">
        <v>835</v>
      </c>
      <c r="H189">
        <v>1</v>
      </c>
    </row>
    <row r="190" spans="1:8">
      <c r="A190" t="s">
        <v>1006</v>
      </c>
      <c r="B190" t="s">
        <v>540</v>
      </c>
      <c r="C190" s="73">
        <v>5</v>
      </c>
      <c r="D190" t="s">
        <v>110</v>
      </c>
      <c r="E190" t="s">
        <v>18</v>
      </c>
      <c r="F190" s="2">
        <v>44876</v>
      </c>
      <c r="G190" t="s">
        <v>901</v>
      </c>
      <c r="H190">
        <v>1</v>
      </c>
    </row>
    <row r="191" spans="1:8">
      <c r="A191" t="s">
        <v>1007</v>
      </c>
      <c r="B191" t="s">
        <v>541</v>
      </c>
      <c r="C191" s="73">
        <v>27</v>
      </c>
      <c r="D191" t="s">
        <v>497</v>
      </c>
      <c r="E191" t="s">
        <v>448</v>
      </c>
      <c r="F191" s="2">
        <v>44876</v>
      </c>
      <c r="G191" t="s">
        <v>830</v>
      </c>
      <c r="H191">
        <v>1</v>
      </c>
    </row>
    <row r="192" spans="1:8">
      <c r="A192" t="s">
        <v>1008</v>
      </c>
      <c r="B192" t="s">
        <v>542</v>
      </c>
      <c r="C192" s="73">
        <v>16</v>
      </c>
      <c r="D192" t="s">
        <v>110</v>
      </c>
      <c r="E192" t="s">
        <v>225</v>
      </c>
      <c r="F192" s="2">
        <v>44876</v>
      </c>
      <c r="G192" t="s">
        <v>830</v>
      </c>
      <c r="H192">
        <v>1</v>
      </c>
    </row>
    <row r="193" spans="1:8">
      <c r="A193" t="s">
        <v>1009</v>
      </c>
      <c r="B193" t="s">
        <v>543</v>
      </c>
      <c r="C193" s="73">
        <v>10</v>
      </c>
      <c r="D193" t="s">
        <v>110</v>
      </c>
      <c r="E193" t="s">
        <v>212</v>
      </c>
      <c r="F193" s="2">
        <v>44876</v>
      </c>
      <c r="G193" t="s">
        <v>843</v>
      </c>
      <c r="H193">
        <v>1</v>
      </c>
    </row>
    <row r="194" spans="1:8">
      <c r="A194" t="s">
        <v>1010</v>
      </c>
      <c r="B194" t="s">
        <v>544</v>
      </c>
      <c r="C194" s="73">
        <v>21</v>
      </c>
      <c r="D194" t="s">
        <v>110</v>
      </c>
      <c r="E194" t="s">
        <v>212</v>
      </c>
      <c r="F194" s="2">
        <v>44876</v>
      </c>
      <c r="G194" t="s">
        <v>846</v>
      </c>
      <c r="H194">
        <v>1</v>
      </c>
    </row>
    <row r="195" spans="1:8">
      <c r="A195" t="s">
        <v>1011</v>
      </c>
      <c r="B195" t="s">
        <v>545</v>
      </c>
      <c r="C195" s="73">
        <v>22</v>
      </c>
      <c r="D195" t="s">
        <v>72</v>
      </c>
      <c r="E195" t="s">
        <v>204</v>
      </c>
      <c r="F195" s="2">
        <v>44876</v>
      </c>
      <c r="G195" t="s">
        <v>846</v>
      </c>
      <c r="H195">
        <v>1</v>
      </c>
    </row>
    <row r="196" spans="1:8">
      <c r="A196" t="s">
        <v>1012</v>
      </c>
      <c r="B196" t="s">
        <v>546</v>
      </c>
      <c r="C196" s="73">
        <v>2</v>
      </c>
      <c r="D196" t="s">
        <v>72</v>
      </c>
      <c r="E196" t="s">
        <v>204</v>
      </c>
      <c r="F196" s="2">
        <v>44876</v>
      </c>
      <c r="G196" t="s">
        <v>901</v>
      </c>
      <c r="H196">
        <v>1</v>
      </c>
    </row>
    <row r="197" spans="1:8">
      <c r="A197" t="s">
        <v>1013</v>
      </c>
      <c r="B197" t="s">
        <v>547</v>
      </c>
      <c r="C197" s="73">
        <v>10</v>
      </c>
      <c r="D197" t="s">
        <v>31</v>
      </c>
      <c r="E197" t="s">
        <v>32</v>
      </c>
      <c r="F197" s="2">
        <v>44876</v>
      </c>
      <c r="G197" t="s">
        <v>863</v>
      </c>
      <c r="H197">
        <v>1</v>
      </c>
    </row>
    <row r="198" spans="1:8">
      <c r="A198" t="s">
        <v>999</v>
      </c>
      <c r="B198" t="s">
        <v>533</v>
      </c>
      <c r="C198" s="73">
        <v>13</v>
      </c>
      <c r="D198" t="s">
        <v>11</v>
      </c>
      <c r="E198" t="s">
        <v>409</v>
      </c>
      <c r="F198" s="2">
        <v>44879</v>
      </c>
      <c r="G198" t="s">
        <v>830</v>
      </c>
      <c r="H198">
        <v>1</v>
      </c>
    </row>
    <row r="199" spans="1:8">
      <c r="A199" t="s">
        <v>1014</v>
      </c>
      <c r="B199" t="s">
        <v>549</v>
      </c>
      <c r="C199" s="73">
        <v>16</v>
      </c>
      <c r="D199" t="s">
        <v>31</v>
      </c>
      <c r="E199" t="s">
        <v>419</v>
      </c>
      <c r="F199" s="2">
        <v>44879</v>
      </c>
      <c r="G199" t="s">
        <v>1015</v>
      </c>
      <c r="H199">
        <v>2</v>
      </c>
    </row>
    <row r="200" spans="1:8">
      <c r="A200" t="s">
        <v>1016</v>
      </c>
      <c r="B200" t="s">
        <v>550</v>
      </c>
      <c r="C200" s="73">
        <v>3</v>
      </c>
      <c r="D200" t="s">
        <v>31</v>
      </c>
      <c r="E200" t="s">
        <v>419</v>
      </c>
      <c r="F200" s="2">
        <v>44879</v>
      </c>
      <c r="G200" t="s">
        <v>835</v>
      </c>
      <c r="H200">
        <v>1</v>
      </c>
    </row>
    <row r="201" spans="1:8">
      <c r="A201" t="s">
        <v>1017</v>
      </c>
      <c r="B201" t="s">
        <v>551</v>
      </c>
      <c r="C201" s="73">
        <v>15</v>
      </c>
      <c r="D201" t="s">
        <v>31</v>
      </c>
      <c r="E201" t="s">
        <v>419</v>
      </c>
      <c r="F201" s="2">
        <v>44879</v>
      </c>
      <c r="G201" t="s">
        <v>835</v>
      </c>
      <c r="H201">
        <v>2</v>
      </c>
    </row>
    <row r="202" spans="1:8">
      <c r="A202" t="s">
        <v>906</v>
      </c>
      <c r="B202" t="s">
        <v>86</v>
      </c>
      <c r="C202" s="73">
        <v>7</v>
      </c>
      <c r="D202" t="s">
        <v>45</v>
      </c>
      <c r="E202" t="s">
        <v>87</v>
      </c>
      <c r="F202" s="2">
        <v>44879</v>
      </c>
      <c r="G202" t="s">
        <v>835</v>
      </c>
      <c r="H202">
        <v>1</v>
      </c>
    </row>
    <row r="203" spans="1:8">
      <c r="A203" t="s">
        <v>1018</v>
      </c>
      <c r="B203" t="s">
        <v>552</v>
      </c>
      <c r="C203" s="73">
        <v>27</v>
      </c>
      <c r="D203" t="s">
        <v>31</v>
      </c>
      <c r="E203" t="s">
        <v>415</v>
      </c>
      <c r="F203" s="2">
        <v>44879</v>
      </c>
      <c r="G203" t="s">
        <v>830</v>
      </c>
      <c r="H203">
        <v>1</v>
      </c>
    </row>
    <row r="204" spans="1:8">
      <c r="A204" t="s">
        <v>1019</v>
      </c>
      <c r="B204" t="s">
        <v>553</v>
      </c>
      <c r="C204" s="73">
        <v>14</v>
      </c>
      <c r="D204" t="s">
        <v>31</v>
      </c>
      <c r="E204" t="s">
        <v>419</v>
      </c>
      <c r="F204" s="2">
        <v>44879</v>
      </c>
      <c r="G204" t="s">
        <v>873</v>
      </c>
      <c r="H204">
        <v>2</v>
      </c>
    </row>
    <row r="205" spans="1:8">
      <c r="A205" t="s">
        <v>966</v>
      </c>
      <c r="B205" t="s">
        <v>511</v>
      </c>
      <c r="C205" s="73">
        <v>16</v>
      </c>
      <c r="D205" t="s">
        <v>14</v>
      </c>
      <c r="E205" t="s">
        <v>330</v>
      </c>
      <c r="F205" s="2">
        <v>44879</v>
      </c>
      <c r="G205" t="s">
        <v>830</v>
      </c>
      <c r="H205">
        <v>1</v>
      </c>
    </row>
    <row r="206" spans="1:8">
      <c r="A206" t="s">
        <v>1020</v>
      </c>
      <c r="B206" t="s">
        <v>554</v>
      </c>
      <c r="C206" s="73">
        <v>33</v>
      </c>
      <c r="D206" t="s">
        <v>11</v>
      </c>
      <c r="E206" t="s">
        <v>409</v>
      </c>
      <c r="F206" s="2">
        <v>44879</v>
      </c>
      <c r="G206" t="s">
        <v>873</v>
      </c>
      <c r="H206">
        <v>1</v>
      </c>
    </row>
    <row r="207" spans="1:8">
      <c r="A207" t="s">
        <v>888</v>
      </c>
      <c r="B207" t="s">
        <v>126</v>
      </c>
      <c r="C207" s="73">
        <v>23</v>
      </c>
      <c r="D207" t="s">
        <v>127</v>
      </c>
      <c r="E207" t="s">
        <v>274</v>
      </c>
      <c r="F207" s="2">
        <v>44879</v>
      </c>
      <c r="G207" t="s">
        <v>830</v>
      </c>
      <c r="H207">
        <v>1</v>
      </c>
    </row>
    <row r="208" spans="1:8">
      <c r="A208" t="s">
        <v>1021</v>
      </c>
      <c r="B208" t="s">
        <v>555</v>
      </c>
      <c r="C208" s="73">
        <v>15</v>
      </c>
      <c r="D208" t="s">
        <v>31</v>
      </c>
      <c r="E208" t="s">
        <v>419</v>
      </c>
      <c r="F208" s="2">
        <v>44879</v>
      </c>
      <c r="G208" t="s">
        <v>873</v>
      </c>
      <c r="H208">
        <v>1</v>
      </c>
    </row>
    <row r="209" spans="1:8">
      <c r="A209" t="s">
        <v>1022</v>
      </c>
      <c r="B209" t="s">
        <v>556</v>
      </c>
      <c r="C209" s="73">
        <v>3</v>
      </c>
      <c r="D209" t="s">
        <v>45</v>
      </c>
      <c r="E209" t="s">
        <v>250</v>
      </c>
      <c r="F209" s="2">
        <v>44879</v>
      </c>
      <c r="G209" t="s">
        <v>863</v>
      </c>
      <c r="H209">
        <v>1</v>
      </c>
    </row>
    <row r="210" spans="1:8">
      <c r="A210" t="s">
        <v>1023</v>
      </c>
      <c r="B210" t="s">
        <v>557</v>
      </c>
      <c r="C210" s="73">
        <v>5</v>
      </c>
      <c r="D210" t="s">
        <v>45</v>
      </c>
      <c r="E210" t="s">
        <v>250</v>
      </c>
      <c r="F210" s="2">
        <v>44879</v>
      </c>
      <c r="G210" t="s">
        <v>856</v>
      </c>
      <c r="H210">
        <v>1</v>
      </c>
    </row>
    <row r="211" spans="1:8">
      <c r="A211" t="s">
        <v>1024</v>
      </c>
      <c r="B211" t="s">
        <v>558</v>
      </c>
      <c r="C211" s="73">
        <v>9</v>
      </c>
      <c r="D211" t="s">
        <v>52</v>
      </c>
      <c r="E211" t="s">
        <v>401</v>
      </c>
      <c r="F211" s="2">
        <v>44879</v>
      </c>
      <c r="G211" t="s">
        <v>901</v>
      </c>
      <c r="H211">
        <v>1</v>
      </c>
    </row>
    <row r="212" spans="1:8">
      <c r="A212" t="s">
        <v>1025</v>
      </c>
      <c r="B212" t="s">
        <v>559</v>
      </c>
      <c r="C212" s="73">
        <v>12</v>
      </c>
      <c r="D212" t="s">
        <v>31</v>
      </c>
      <c r="E212" t="s">
        <v>67</v>
      </c>
      <c r="F212" s="2">
        <v>44879</v>
      </c>
      <c r="G212" t="s">
        <v>853</v>
      </c>
      <c r="H212">
        <v>1</v>
      </c>
    </row>
    <row r="213" spans="1:8">
      <c r="A213" t="s">
        <v>1026</v>
      </c>
      <c r="B213" t="s">
        <v>560</v>
      </c>
      <c r="C213" s="73">
        <v>11</v>
      </c>
      <c r="D213" t="s">
        <v>31</v>
      </c>
      <c r="E213" t="s">
        <v>419</v>
      </c>
      <c r="F213" s="2">
        <v>44879</v>
      </c>
      <c r="G213" t="s">
        <v>853</v>
      </c>
      <c r="H213">
        <v>2</v>
      </c>
    </row>
    <row r="214" spans="1:8">
      <c r="A214" t="s">
        <v>1027</v>
      </c>
      <c r="B214" t="s">
        <v>561</v>
      </c>
      <c r="C214" s="73">
        <v>11</v>
      </c>
      <c r="D214" t="s">
        <v>138</v>
      </c>
      <c r="E214" t="s">
        <v>250</v>
      </c>
      <c r="F214" s="2">
        <v>44879</v>
      </c>
      <c r="G214" t="s">
        <v>853</v>
      </c>
      <c r="H214">
        <v>1</v>
      </c>
    </row>
    <row r="215" spans="1:8">
      <c r="A215" t="s">
        <v>968</v>
      </c>
      <c r="B215" t="s">
        <v>513</v>
      </c>
      <c r="C215" s="73">
        <v>5</v>
      </c>
      <c r="D215" t="s">
        <v>14</v>
      </c>
      <c r="E215" t="s">
        <v>330</v>
      </c>
      <c r="F215" s="2">
        <v>44879</v>
      </c>
      <c r="G215" t="s">
        <v>853</v>
      </c>
      <c r="H215">
        <v>1</v>
      </c>
    </row>
    <row r="216" spans="1:8">
      <c r="A216" t="s">
        <v>1028</v>
      </c>
      <c r="B216" t="s">
        <v>562</v>
      </c>
      <c r="C216" s="73">
        <v>10</v>
      </c>
      <c r="D216" t="s">
        <v>45</v>
      </c>
      <c r="E216" t="s">
        <v>250</v>
      </c>
      <c r="F216" s="2">
        <v>44879</v>
      </c>
      <c r="G216" t="s">
        <v>901</v>
      </c>
      <c r="H216">
        <v>1</v>
      </c>
    </row>
    <row r="217" spans="1:8">
      <c r="A217" t="s">
        <v>1029</v>
      </c>
      <c r="B217" t="s">
        <v>563</v>
      </c>
      <c r="C217" s="73">
        <v>11</v>
      </c>
      <c r="D217" t="s">
        <v>138</v>
      </c>
      <c r="E217" t="s">
        <v>250</v>
      </c>
      <c r="F217" s="2">
        <v>44879</v>
      </c>
      <c r="G217" t="s">
        <v>830</v>
      </c>
      <c r="H217">
        <v>1</v>
      </c>
    </row>
    <row r="218" spans="1:8">
      <c r="A218" t="s">
        <v>1030</v>
      </c>
      <c r="B218" t="s">
        <v>564</v>
      </c>
      <c r="C218" s="73">
        <v>11</v>
      </c>
      <c r="D218" t="s">
        <v>497</v>
      </c>
      <c r="E218" t="s">
        <v>218</v>
      </c>
      <c r="F218" s="2">
        <v>44880</v>
      </c>
      <c r="G218" t="s">
        <v>830</v>
      </c>
      <c r="H218">
        <v>1</v>
      </c>
    </row>
    <row r="219" spans="1:8">
      <c r="A219" t="s">
        <v>1031</v>
      </c>
      <c r="B219" t="s">
        <v>565</v>
      </c>
      <c r="C219" s="73">
        <v>17</v>
      </c>
      <c r="D219" t="s">
        <v>497</v>
      </c>
      <c r="E219" t="s">
        <v>218</v>
      </c>
      <c r="F219" s="2">
        <v>44880</v>
      </c>
      <c r="G219" t="s">
        <v>835</v>
      </c>
      <c r="H219">
        <v>1</v>
      </c>
    </row>
    <row r="220" spans="1:8">
      <c r="A220" t="s">
        <v>1032</v>
      </c>
      <c r="B220" t="s">
        <v>566</v>
      </c>
      <c r="C220" s="73">
        <v>8</v>
      </c>
      <c r="D220" t="s">
        <v>91</v>
      </c>
      <c r="E220" t="s">
        <v>352</v>
      </c>
      <c r="F220" s="2">
        <v>44880</v>
      </c>
      <c r="G220" t="s">
        <v>830</v>
      </c>
      <c r="H220">
        <v>1</v>
      </c>
    </row>
    <row r="221" spans="1:8">
      <c r="A221" t="s">
        <v>1033</v>
      </c>
      <c r="B221" t="s">
        <v>567</v>
      </c>
      <c r="C221" s="73">
        <v>11</v>
      </c>
      <c r="D221" t="s">
        <v>20</v>
      </c>
      <c r="E221" t="s">
        <v>401</v>
      </c>
      <c r="F221" s="2">
        <v>44880</v>
      </c>
      <c r="G221" t="s">
        <v>830</v>
      </c>
      <c r="H221">
        <v>1</v>
      </c>
    </row>
    <row r="222" spans="1:8">
      <c r="A222" t="s">
        <v>1034</v>
      </c>
      <c r="B222" t="s">
        <v>568</v>
      </c>
      <c r="C222" s="73">
        <v>17</v>
      </c>
      <c r="D222" t="s">
        <v>11</v>
      </c>
      <c r="E222" t="s">
        <v>267</v>
      </c>
      <c r="F222" s="2">
        <v>44880</v>
      </c>
      <c r="G222" t="s">
        <v>835</v>
      </c>
      <c r="H222">
        <v>1</v>
      </c>
    </row>
    <row r="223" spans="1:8">
      <c r="A223" t="s">
        <v>1035</v>
      </c>
      <c r="B223" t="s">
        <v>569</v>
      </c>
      <c r="C223" s="73">
        <v>2</v>
      </c>
      <c r="D223" t="s">
        <v>35</v>
      </c>
      <c r="E223" t="s">
        <v>56</v>
      </c>
      <c r="F223" s="2">
        <v>44880</v>
      </c>
      <c r="G223" t="s">
        <v>901</v>
      </c>
      <c r="H223">
        <v>1</v>
      </c>
    </row>
    <row r="224" spans="1:8">
      <c r="A224" t="s">
        <v>1036</v>
      </c>
      <c r="B224" t="s">
        <v>570</v>
      </c>
      <c r="C224" s="73">
        <v>35</v>
      </c>
      <c r="D224" t="s">
        <v>72</v>
      </c>
      <c r="E224" t="s">
        <v>191</v>
      </c>
      <c r="F224" s="2">
        <v>44880</v>
      </c>
      <c r="G224" t="s">
        <v>873</v>
      </c>
      <c r="H224">
        <v>1</v>
      </c>
    </row>
    <row r="225" spans="1:8">
      <c r="A225" t="s">
        <v>1037</v>
      </c>
      <c r="B225" t="s">
        <v>571</v>
      </c>
      <c r="C225" s="73">
        <v>4</v>
      </c>
      <c r="D225" t="s">
        <v>497</v>
      </c>
      <c r="E225" t="s">
        <v>218</v>
      </c>
      <c r="F225" s="2">
        <v>44880</v>
      </c>
      <c r="G225" t="s">
        <v>835</v>
      </c>
      <c r="H225">
        <v>1</v>
      </c>
    </row>
    <row r="226" spans="1:8">
      <c r="A226" t="s">
        <v>1038</v>
      </c>
      <c r="B226" t="s">
        <v>572</v>
      </c>
      <c r="C226" s="73">
        <v>3</v>
      </c>
      <c r="D226" t="s">
        <v>497</v>
      </c>
      <c r="E226" t="s">
        <v>218</v>
      </c>
      <c r="F226" s="2">
        <v>44880</v>
      </c>
      <c r="G226" t="s">
        <v>846</v>
      </c>
      <c r="H226">
        <v>1</v>
      </c>
    </row>
    <row r="227" spans="1:8">
      <c r="A227" t="s">
        <v>976</v>
      </c>
      <c r="B227" t="s">
        <v>495</v>
      </c>
      <c r="C227" s="73">
        <v>18</v>
      </c>
      <c r="D227" t="s">
        <v>11</v>
      </c>
      <c r="E227" t="s">
        <v>267</v>
      </c>
      <c r="F227" s="2">
        <v>44880</v>
      </c>
      <c r="G227" t="s">
        <v>835</v>
      </c>
      <c r="H227">
        <v>1</v>
      </c>
    </row>
    <row r="228" spans="1:8">
      <c r="A228" t="s">
        <v>1039</v>
      </c>
      <c r="B228" t="s">
        <v>573</v>
      </c>
      <c r="C228" s="73">
        <v>27</v>
      </c>
      <c r="D228" t="s">
        <v>72</v>
      </c>
      <c r="E228" t="s">
        <v>191</v>
      </c>
      <c r="F228" s="2">
        <v>44880</v>
      </c>
      <c r="G228" t="s">
        <v>873</v>
      </c>
      <c r="H228">
        <v>1</v>
      </c>
    </row>
    <row r="229" spans="1:8">
      <c r="A229" t="s">
        <v>1040</v>
      </c>
      <c r="B229" t="s">
        <v>574</v>
      </c>
      <c r="C229" s="73">
        <v>4</v>
      </c>
      <c r="D229" t="s">
        <v>110</v>
      </c>
      <c r="E229" t="s">
        <v>435</v>
      </c>
      <c r="F229" s="2">
        <v>44880</v>
      </c>
      <c r="G229" t="s">
        <v>1041</v>
      </c>
      <c r="H229">
        <v>1</v>
      </c>
    </row>
    <row r="230" spans="1:8">
      <c r="A230" t="s">
        <v>1042</v>
      </c>
      <c r="B230" t="s">
        <v>575</v>
      </c>
      <c r="C230" s="73">
        <v>1</v>
      </c>
      <c r="D230" t="s">
        <v>72</v>
      </c>
      <c r="E230" t="s">
        <v>191</v>
      </c>
      <c r="F230" s="2">
        <v>44880</v>
      </c>
      <c r="G230" t="s">
        <v>835</v>
      </c>
      <c r="H230">
        <v>1</v>
      </c>
    </row>
    <row r="231" spans="1:8">
      <c r="A231" t="s">
        <v>1043</v>
      </c>
      <c r="B231" t="s">
        <v>576</v>
      </c>
      <c r="C231" s="73">
        <v>10</v>
      </c>
      <c r="D231" t="s">
        <v>35</v>
      </c>
      <c r="E231" t="s">
        <v>56</v>
      </c>
      <c r="F231" s="2">
        <v>44880</v>
      </c>
      <c r="G231" t="s">
        <v>830</v>
      </c>
      <c r="H231">
        <v>2</v>
      </c>
    </row>
    <row r="232" spans="1:8">
      <c r="A232" t="s">
        <v>1044</v>
      </c>
      <c r="B232" t="s">
        <v>577</v>
      </c>
      <c r="C232" s="73">
        <v>4</v>
      </c>
      <c r="D232" t="s">
        <v>127</v>
      </c>
      <c r="E232" t="s">
        <v>191</v>
      </c>
      <c r="F232" s="2">
        <v>44880</v>
      </c>
      <c r="G232" t="s">
        <v>853</v>
      </c>
      <c r="H232">
        <v>1</v>
      </c>
    </row>
    <row r="233" spans="1:8">
      <c r="A233" t="s">
        <v>1045</v>
      </c>
      <c r="B233" t="s">
        <v>578</v>
      </c>
      <c r="C233" s="73">
        <v>7</v>
      </c>
      <c r="D233" t="s">
        <v>110</v>
      </c>
      <c r="E233" t="s">
        <v>342</v>
      </c>
      <c r="F233" s="2">
        <v>44880</v>
      </c>
      <c r="G233" t="s">
        <v>933</v>
      </c>
      <c r="H233">
        <v>1</v>
      </c>
    </row>
    <row r="234" spans="1:8">
      <c r="A234" t="s">
        <v>1046</v>
      </c>
      <c r="B234" t="s">
        <v>579</v>
      </c>
      <c r="C234" s="73">
        <v>16</v>
      </c>
      <c r="D234" t="s">
        <v>79</v>
      </c>
      <c r="E234" t="s">
        <v>278</v>
      </c>
      <c r="F234" s="2">
        <v>44881</v>
      </c>
      <c r="G234" t="s">
        <v>835</v>
      </c>
      <c r="H234">
        <v>1</v>
      </c>
    </row>
    <row r="235" spans="1:8">
      <c r="A235" t="s">
        <v>1047</v>
      </c>
      <c r="B235" t="s">
        <v>580</v>
      </c>
      <c r="C235" s="73">
        <v>18</v>
      </c>
      <c r="D235" t="s">
        <v>45</v>
      </c>
      <c r="E235" t="s">
        <v>46</v>
      </c>
      <c r="F235" s="2">
        <v>44881</v>
      </c>
      <c r="G235" t="s">
        <v>830</v>
      </c>
      <c r="H235">
        <v>1</v>
      </c>
    </row>
    <row r="236" spans="1:8">
      <c r="A236" t="s">
        <v>1048</v>
      </c>
      <c r="B236" t="s">
        <v>581</v>
      </c>
      <c r="C236" s="73">
        <v>6</v>
      </c>
      <c r="D236" t="s">
        <v>91</v>
      </c>
      <c r="E236" t="s">
        <v>365</v>
      </c>
      <c r="F236" s="2">
        <v>44881</v>
      </c>
      <c r="G236" t="s">
        <v>830</v>
      </c>
      <c r="H236">
        <v>1</v>
      </c>
    </row>
    <row r="237" spans="1:8">
      <c r="A237" t="s">
        <v>1049</v>
      </c>
      <c r="B237" t="s">
        <v>582</v>
      </c>
      <c r="C237" s="73">
        <v>13</v>
      </c>
      <c r="D237" t="s">
        <v>112</v>
      </c>
      <c r="E237" t="s">
        <v>261</v>
      </c>
      <c r="F237" s="2">
        <v>44881</v>
      </c>
      <c r="G237" t="s">
        <v>835</v>
      </c>
      <c r="H237">
        <v>1</v>
      </c>
    </row>
    <row r="238" spans="1:8">
      <c r="A238" t="s">
        <v>945</v>
      </c>
      <c r="B238" t="s">
        <v>26</v>
      </c>
      <c r="C238" s="73">
        <v>25</v>
      </c>
      <c r="D238" t="s">
        <v>20</v>
      </c>
      <c r="E238" t="s">
        <v>27</v>
      </c>
      <c r="F238" s="2">
        <v>44881</v>
      </c>
      <c r="G238" t="s">
        <v>830</v>
      </c>
      <c r="H238">
        <v>1</v>
      </c>
    </row>
    <row r="239" spans="1:8">
      <c r="A239" t="s">
        <v>1050</v>
      </c>
      <c r="B239" t="s">
        <v>583</v>
      </c>
      <c r="C239" s="73">
        <v>23</v>
      </c>
      <c r="D239" t="s">
        <v>20</v>
      </c>
      <c r="E239" t="s">
        <v>404</v>
      </c>
      <c r="F239" s="2">
        <v>44881</v>
      </c>
      <c r="G239" t="s">
        <v>830</v>
      </c>
      <c r="H239">
        <v>1</v>
      </c>
    </row>
    <row r="240" spans="1:8">
      <c r="A240" t="s">
        <v>1051</v>
      </c>
      <c r="B240" t="s">
        <v>584</v>
      </c>
      <c r="C240" s="73">
        <v>3</v>
      </c>
      <c r="D240" t="s">
        <v>112</v>
      </c>
      <c r="E240" t="s">
        <v>437</v>
      </c>
      <c r="F240" s="2">
        <v>44881</v>
      </c>
      <c r="G240" t="s">
        <v>901</v>
      </c>
      <c r="H240">
        <v>1</v>
      </c>
    </row>
    <row r="241" spans="1:8">
      <c r="A241" t="s">
        <v>1052</v>
      </c>
      <c r="B241" t="s">
        <v>585</v>
      </c>
      <c r="C241" s="73">
        <v>2</v>
      </c>
      <c r="D241" t="s">
        <v>61</v>
      </c>
      <c r="E241" t="s">
        <v>267</v>
      </c>
      <c r="F241" s="2">
        <v>44881</v>
      </c>
      <c r="G241" t="s">
        <v>901</v>
      </c>
      <c r="H241">
        <v>1</v>
      </c>
    </row>
    <row r="242" spans="1:8">
      <c r="A242" t="s">
        <v>1053</v>
      </c>
      <c r="B242" t="s">
        <v>586</v>
      </c>
      <c r="C242" s="73">
        <v>6</v>
      </c>
      <c r="D242" t="s">
        <v>25</v>
      </c>
      <c r="E242" t="s">
        <v>359</v>
      </c>
      <c r="F242" s="2">
        <v>44881</v>
      </c>
      <c r="G242" t="s">
        <v>835</v>
      </c>
      <c r="H242">
        <v>1</v>
      </c>
    </row>
    <row r="243" spans="1:8">
      <c r="A243" t="s">
        <v>1054</v>
      </c>
      <c r="B243" t="s">
        <v>587</v>
      </c>
      <c r="C243" s="73">
        <v>3</v>
      </c>
      <c r="D243" t="s">
        <v>25</v>
      </c>
      <c r="E243" t="s">
        <v>359</v>
      </c>
      <c r="F243" s="2">
        <v>44881</v>
      </c>
      <c r="G243" t="s">
        <v>901</v>
      </c>
      <c r="H243">
        <v>2</v>
      </c>
    </row>
    <row r="244" spans="1:8">
      <c r="A244" t="s">
        <v>1055</v>
      </c>
      <c r="B244" t="s">
        <v>588</v>
      </c>
      <c r="C244" s="73">
        <v>12</v>
      </c>
      <c r="D244" t="s">
        <v>20</v>
      </c>
      <c r="E244" t="s">
        <v>404</v>
      </c>
      <c r="F244" s="2">
        <v>44881</v>
      </c>
      <c r="G244" t="s">
        <v>830</v>
      </c>
      <c r="H244">
        <v>1</v>
      </c>
    </row>
    <row r="245" spans="1:8">
      <c r="A245" t="s">
        <v>1056</v>
      </c>
      <c r="B245" t="s">
        <v>589</v>
      </c>
      <c r="C245" s="73">
        <v>18</v>
      </c>
      <c r="D245" t="s">
        <v>20</v>
      </c>
      <c r="E245" t="s">
        <v>27</v>
      </c>
      <c r="F245" s="2">
        <v>44881</v>
      </c>
      <c r="G245" t="s">
        <v>830</v>
      </c>
      <c r="H245">
        <v>1</v>
      </c>
    </row>
    <row r="246" spans="1:8">
      <c r="A246" t="s">
        <v>1057</v>
      </c>
      <c r="B246" t="s">
        <v>590</v>
      </c>
      <c r="C246" s="73">
        <v>2</v>
      </c>
      <c r="D246" t="s">
        <v>25</v>
      </c>
      <c r="E246" t="s">
        <v>12</v>
      </c>
      <c r="F246" s="2">
        <v>44881</v>
      </c>
      <c r="G246" t="s">
        <v>835</v>
      </c>
      <c r="H246">
        <v>1</v>
      </c>
    </row>
    <row r="247" spans="1:8">
      <c r="A247" t="s">
        <v>1058</v>
      </c>
      <c r="B247" t="s">
        <v>591</v>
      </c>
      <c r="C247" s="73">
        <v>11</v>
      </c>
      <c r="D247" t="s">
        <v>69</v>
      </c>
      <c r="E247" t="s">
        <v>125</v>
      </c>
      <c r="F247" s="2">
        <v>44881</v>
      </c>
      <c r="G247" t="s">
        <v>830</v>
      </c>
      <c r="H247">
        <v>1</v>
      </c>
    </row>
    <row r="248" spans="1:8">
      <c r="A248" t="s">
        <v>1059</v>
      </c>
      <c r="B248" t="s">
        <v>592</v>
      </c>
      <c r="C248" s="73">
        <v>6</v>
      </c>
      <c r="D248" t="s">
        <v>61</v>
      </c>
      <c r="E248" t="s">
        <v>267</v>
      </c>
      <c r="F248" s="2">
        <v>44881</v>
      </c>
      <c r="G248" t="s">
        <v>924</v>
      </c>
      <c r="H248">
        <v>1</v>
      </c>
    </row>
    <row r="249" spans="1:8">
      <c r="A249" t="s">
        <v>1060</v>
      </c>
      <c r="B249" t="s">
        <v>593</v>
      </c>
      <c r="C249" s="73">
        <v>2</v>
      </c>
      <c r="D249" t="s">
        <v>91</v>
      </c>
      <c r="E249" t="s">
        <v>365</v>
      </c>
      <c r="F249" s="2">
        <v>44881</v>
      </c>
      <c r="G249" t="s">
        <v>863</v>
      </c>
      <c r="H249">
        <v>1</v>
      </c>
    </row>
    <row r="250" spans="1:8">
      <c r="A250" t="s">
        <v>1061</v>
      </c>
      <c r="B250" t="s">
        <v>594</v>
      </c>
      <c r="C250" s="73">
        <v>11</v>
      </c>
      <c r="D250" t="s">
        <v>497</v>
      </c>
      <c r="E250" t="s">
        <v>229</v>
      </c>
      <c r="F250" s="2">
        <v>44881</v>
      </c>
      <c r="G250" t="s">
        <v>1062</v>
      </c>
      <c r="H250">
        <v>1</v>
      </c>
    </row>
    <row r="251" spans="1:8">
      <c r="A251" t="s">
        <v>1063</v>
      </c>
      <c r="B251" t="s">
        <v>595</v>
      </c>
      <c r="C251" s="73">
        <v>10</v>
      </c>
      <c r="D251" t="s">
        <v>31</v>
      </c>
      <c r="E251" t="s">
        <v>415</v>
      </c>
      <c r="F251" s="2">
        <v>44881</v>
      </c>
      <c r="G251" t="s">
        <v>873</v>
      </c>
      <c r="H251">
        <v>1</v>
      </c>
    </row>
    <row r="252" spans="1:8">
      <c r="A252" t="s">
        <v>1064</v>
      </c>
      <c r="B252" t="s">
        <v>596</v>
      </c>
      <c r="C252" s="73">
        <v>4</v>
      </c>
      <c r="D252" t="s">
        <v>497</v>
      </c>
      <c r="E252" t="s">
        <v>229</v>
      </c>
      <c r="F252" s="2">
        <v>44881</v>
      </c>
      <c r="G252" t="s">
        <v>863</v>
      </c>
      <c r="H252">
        <v>1</v>
      </c>
    </row>
    <row r="253" spans="1:8">
      <c r="A253" t="s">
        <v>1065</v>
      </c>
      <c r="B253" t="s">
        <v>597</v>
      </c>
      <c r="C253" s="73">
        <v>13</v>
      </c>
      <c r="D253" t="s">
        <v>20</v>
      </c>
      <c r="E253" t="s">
        <v>27</v>
      </c>
      <c r="F253" s="2">
        <v>44881</v>
      </c>
      <c r="G253" t="s">
        <v>835</v>
      </c>
      <c r="H253">
        <v>1</v>
      </c>
    </row>
    <row r="254" spans="1:8">
      <c r="A254" t="s">
        <v>1066</v>
      </c>
      <c r="B254" t="s">
        <v>598</v>
      </c>
      <c r="C254" s="73">
        <v>24</v>
      </c>
      <c r="D254" t="s">
        <v>112</v>
      </c>
      <c r="E254" t="s">
        <v>437</v>
      </c>
      <c r="F254" s="2">
        <v>44881</v>
      </c>
      <c r="G254" t="s">
        <v>830</v>
      </c>
      <c r="H254">
        <v>1</v>
      </c>
    </row>
    <row r="255" spans="1:8">
      <c r="A255" t="s">
        <v>1067</v>
      </c>
      <c r="B255" t="s">
        <v>599</v>
      </c>
      <c r="C255" s="73">
        <v>15</v>
      </c>
      <c r="D255" t="s">
        <v>61</v>
      </c>
      <c r="E255" t="s">
        <v>267</v>
      </c>
      <c r="F255" s="2">
        <v>44881</v>
      </c>
      <c r="G255" t="s">
        <v>835</v>
      </c>
      <c r="H255">
        <v>1</v>
      </c>
    </row>
    <row r="256" spans="1:8">
      <c r="A256" t="s">
        <v>1068</v>
      </c>
      <c r="B256" t="s">
        <v>600</v>
      </c>
      <c r="C256" s="73">
        <v>1</v>
      </c>
      <c r="D256" t="s">
        <v>112</v>
      </c>
      <c r="E256" t="s">
        <v>437</v>
      </c>
      <c r="F256" s="2">
        <v>44881</v>
      </c>
      <c r="G256" t="s">
        <v>863</v>
      </c>
      <c r="H256">
        <v>1</v>
      </c>
    </row>
    <row r="257" spans="1:8">
      <c r="A257" t="s">
        <v>1069</v>
      </c>
      <c r="B257" t="s">
        <v>601</v>
      </c>
      <c r="C257" s="73">
        <v>8</v>
      </c>
      <c r="D257" t="s">
        <v>25</v>
      </c>
      <c r="E257" t="s">
        <v>15</v>
      </c>
      <c r="F257" s="2">
        <v>44881</v>
      </c>
      <c r="G257" t="s">
        <v>835</v>
      </c>
      <c r="H257">
        <v>1</v>
      </c>
    </row>
    <row r="258" spans="1:8">
      <c r="A258" t="s">
        <v>1070</v>
      </c>
      <c r="B258" t="s">
        <v>602</v>
      </c>
      <c r="C258" s="73">
        <v>4</v>
      </c>
      <c r="D258" t="s">
        <v>31</v>
      </c>
      <c r="E258" t="s">
        <v>415</v>
      </c>
      <c r="F258" s="2">
        <v>44881</v>
      </c>
      <c r="G258" t="s">
        <v>873</v>
      </c>
      <c r="H258">
        <v>1</v>
      </c>
    </row>
    <row r="259" spans="1:8">
      <c r="A259" t="s">
        <v>1071</v>
      </c>
      <c r="B259" t="s">
        <v>603</v>
      </c>
      <c r="C259" s="73">
        <v>12</v>
      </c>
      <c r="D259" t="s">
        <v>7</v>
      </c>
      <c r="E259" t="s">
        <v>278</v>
      </c>
      <c r="F259" s="2">
        <v>44881</v>
      </c>
      <c r="G259" t="s">
        <v>899</v>
      </c>
      <c r="H259">
        <v>1</v>
      </c>
    </row>
    <row r="260" spans="1:8">
      <c r="A260" t="s">
        <v>1072</v>
      </c>
      <c r="B260" t="s">
        <v>604</v>
      </c>
      <c r="C260" s="73">
        <v>15</v>
      </c>
      <c r="D260" t="s">
        <v>20</v>
      </c>
      <c r="E260" t="s">
        <v>27</v>
      </c>
      <c r="F260" s="2">
        <v>44881</v>
      </c>
      <c r="G260" t="s">
        <v>835</v>
      </c>
      <c r="H260">
        <v>1</v>
      </c>
    </row>
    <row r="261" spans="1:8">
      <c r="A261" t="s">
        <v>1073</v>
      </c>
      <c r="B261" t="s">
        <v>605</v>
      </c>
      <c r="C261" s="73">
        <v>5</v>
      </c>
      <c r="D261" t="s">
        <v>20</v>
      </c>
      <c r="E261" t="s">
        <v>415</v>
      </c>
      <c r="F261" s="2">
        <v>44881</v>
      </c>
      <c r="G261" t="s">
        <v>830</v>
      </c>
      <c r="H261">
        <v>1</v>
      </c>
    </row>
    <row r="262" spans="1:8">
      <c r="A262" t="s">
        <v>1074</v>
      </c>
      <c r="B262" t="s">
        <v>606</v>
      </c>
      <c r="C262" s="73">
        <v>17</v>
      </c>
      <c r="D262" t="s">
        <v>25</v>
      </c>
      <c r="E262" t="s">
        <v>359</v>
      </c>
      <c r="F262" s="2">
        <v>44881</v>
      </c>
      <c r="G262" t="s">
        <v>835</v>
      </c>
      <c r="H262">
        <v>1</v>
      </c>
    </row>
    <row r="263" spans="1:8">
      <c r="A263" t="s">
        <v>1075</v>
      </c>
      <c r="B263" t="s">
        <v>607</v>
      </c>
      <c r="C263" s="73">
        <v>28</v>
      </c>
      <c r="D263" t="s">
        <v>35</v>
      </c>
      <c r="E263" t="s">
        <v>12</v>
      </c>
      <c r="F263" s="2">
        <v>44881</v>
      </c>
      <c r="G263" t="s">
        <v>830</v>
      </c>
      <c r="H263">
        <v>1</v>
      </c>
    </row>
    <row r="264" spans="1:8">
      <c r="A264" t="s">
        <v>1076</v>
      </c>
      <c r="B264" t="s">
        <v>608</v>
      </c>
      <c r="C264" s="73">
        <v>26</v>
      </c>
      <c r="D264" t="s">
        <v>79</v>
      </c>
      <c r="E264" t="s">
        <v>278</v>
      </c>
      <c r="F264" s="2">
        <v>44881</v>
      </c>
      <c r="G264" t="s">
        <v>830</v>
      </c>
      <c r="H264">
        <v>1</v>
      </c>
    </row>
    <row r="265" spans="1:8">
      <c r="A265" t="s">
        <v>1077</v>
      </c>
      <c r="B265" t="s">
        <v>609</v>
      </c>
      <c r="C265" s="73">
        <v>4</v>
      </c>
      <c r="D265" t="s">
        <v>104</v>
      </c>
      <c r="E265" t="s">
        <v>229</v>
      </c>
      <c r="F265" s="2">
        <v>44881</v>
      </c>
      <c r="G265" t="s">
        <v>901</v>
      </c>
      <c r="H265">
        <v>1</v>
      </c>
    </row>
    <row r="266" spans="1:8">
      <c r="A266" t="s">
        <v>1078</v>
      </c>
      <c r="B266" t="s">
        <v>610</v>
      </c>
      <c r="C266" s="73">
        <v>2</v>
      </c>
      <c r="D266" t="s">
        <v>45</v>
      </c>
      <c r="E266" t="s">
        <v>46</v>
      </c>
      <c r="F266" s="2">
        <v>44881</v>
      </c>
      <c r="G266" t="s">
        <v>901</v>
      </c>
      <c r="H266">
        <v>1</v>
      </c>
    </row>
    <row r="267" spans="1:8">
      <c r="A267" t="s">
        <v>1079</v>
      </c>
      <c r="B267" t="s">
        <v>611</v>
      </c>
      <c r="C267" s="73">
        <v>2</v>
      </c>
      <c r="D267" t="s">
        <v>79</v>
      </c>
      <c r="E267" t="s">
        <v>278</v>
      </c>
      <c r="F267" s="2">
        <v>44881</v>
      </c>
      <c r="G267" t="s">
        <v>903</v>
      </c>
      <c r="H267">
        <v>1</v>
      </c>
    </row>
    <row r="268" spans="1:8">
      <c r="A268" t="s">
        <v>1080</v>
      </c>
      <c r="B268" t="s">
        <v>612</v>
      </c>
      <c r="C268" s="73">
        <v>4</v>
      </c>
      <c r="D268" t="s">
        <v>61</v>
      </c>
      <c r="E268" t="s">
        <v>267</v>
      </c>
      <c r="F268" s="2">
        <v>44881</v>
      </c>
      <c r="G268" t="s">
        <v>853</v>
      </c>
      <c r="H268">
        <v>1</v>
      </c>
    </row>
    <row r="269" spans="1:8">
      <c r="A269" t="s">
        <v>967</v>
      </c>
      <c r="B269" t="s">
        <v>512</v>
      </c>
      <c r="C269" s="73">
        <v>8</v>
      </c>
      <c r="D269" t="s">
        <v>35</v>
      </c>
      <c r="E269" t="s">
        <v>317</v>
      </c>
      <c r="F269" s="2">
        <v>44881</v>
      </c>
      <c r="G269" t="s">
        <v>853</v>
      </c>
      <c r="H269">
        <v>1</v>
      </c>
    </row>
    <row r="270" spans="1:8">
      <c r="A270" t="s">
        <v>1081</v>
      </c>
      <c r="B270" t="s">
        <v>613</v>
      </c>
      <c r="C270" s="73">
        <v>9</v>
      </c>
      <c r="D270" t="s">
        <v>20</v>
      </c>
      <c r="E270" t="s">
        <v>404</v>
      </c>
      <c r="F270" s="2">
        <v>44881</v>
      </c>
      <c r="G270" t="s">
        <v>901</v>
      </c>
      <c r="H270">
        <v>1</v>
      </c>
    </row>
    <row r="271" spans="1:8">
      <c r="A271" t="s">
        <v>1082</v>
      </c>
      <c r="B271" t="s">
        <v>614</v>
      </c>
      <c r="C271" s="73">
        <v>20</v>
      </c>
      <c r="D271" t="s">
        <v>45</v>
      </c>
      <c r="E271" t="s">
        <v>87</v>
      </c>
      <c r="F271" s="2">
        <v>44882</v>
      </c>
      <c r="G271" t="s">
        <v>830</v>
      </c>
      <c r="H271">
        <v>1</v>
      </c>
    </row>
    <row r="272" spans="1:8">
      <c r="A272" t="s">
        <v>1083</v>
      </c>
      <c r="B272" t="s">
        <v>615</v>
      </c>
      <c r="C272" s="73">
        <v>91</v>
      </c>
      <c r="D272" t="s">
        <v>25</v>
      </c>
      <c r="E272" t="s">
        <v>12</v>
      </c>
      <c r="F272" s="2">
        <v>44882</v>
      </c>
      <c r="G272" t="s">
        <v>830</v>
      </c>
      <c r="H272">
        <v>1</v>
      </c>
    </row>
    <row r="273" spans="1:8">
      <c r="A273" t="s">
        <v>1084</v>
      </c>
      <c r="B273" t="s">
        <v>616</v>
      </c>
      <c r="C273" s="73">
        <v>25</v>
      </c>
      <c r="D273" t="s">
        <v>7</v>
      </c>
      <c r="E273" t="s">
        <v>254</v>
      </c>
      <c r="F273" s="2">
        <v>44882</v>
      </c>
      <c r="G273" t="s">
        <v>830</v>
      </c>
      <c r="H273">
        <v>1</v>
      </c>
    </row>
    <row r="274" spans="1:8">
      <c r="A274" t="s">
        <v>1085</v>
      </c>
      <c r="B274" t="s">
        <v>617</v>
      </c>
      <c r="C274" s="73">
        <v>14</v>
      </c>
      <c r="D274" t="s">
        <v>7</v>
      </c>
      <c r="E274" t="s">
        <v>254</v>
      </c>
      <c r="F274" s="2">
        <v>44882</v>
      </c>
      <c r="G274" t="s">
        <v>835</v>
      </c>
      <c r="H274">
        <v>1</v>
      </c>
    </row>
    <row r="275" spans="1:8">
      <c r="A275" t="s">
        <v>1086</v>
      </c>
      <c r="B275" t="s">
        <v>618</v>
      </c>
      <c r="C275" s="73">
        <v>2</v>
      </c>
      <c r="D275" t="s">
        <v>110</v>
      </c>
      <c r="E275" t="s">
        <v>212</v>
      </c>
      <c r="F275" s="2">
        <v>44882</v>
      </c>
      <c r="G275" t="s">
        <v>830</v>
      </c>
      <c r="H275">
        <v>1</v>
      </c>
    </row>
    <row r="276" spans="1:8">
      <c r="A276" t="s">
        <v>1087</v>
      </c>
      <c r="B276" t="s">
        <v>619</v>
      </c>
      <c r="C276" s="73">
        <v>8</v>
      </c>
      <c r="D276" t="s">
        <v>7</v>
      </c>
      <c r="E276" t="s">
        <v>254</v>
      </c>
      <c r="F276" s="2">
        <v>44882</v>
      </c>
      <c r="G276" t="s">
        <v>830</v>
      </c>
      <c r="H276">
        <v>1</v>
      </c>
    </row>
    <row r="277" spans="1:8">
      <c r="A277" t="s">
        <v>906</v>
      </c>
      <c r="B277" t="s">
        <v>86</v>
      </c>
      <c r="C277" s="73">
        <v>7</v>
      </c>
      <c r="D277" t="s">
        <v>45</v>
      </c>
      <c r="E277" t="s">
        <v>87</v>
      </c>
      <c r="F277" s="2">
        <v>44882</v>
      </c>
      <c r="G277" t="s">
        <v>835</v>
      </c>
      <c r="H277">
        <v>1</v>
      </c>
    </row>
    <row r="278" spans="1:8">
      <c r="A278" t="s">
        <v>877</v>
      </c>
      <c r="B278" t="s">
        <v>89</v>
      </c>
      <c r="C278" s="73">
        <v>8</v>
      </c>
      <c r="D278" t="s">
        <v>35</v>
      </c>
      <c r="E278" t="s">
        <v>56</v>
      </c>
      <c r="F278" s="2">
        <v>44882</v>
      </c>
      <c r="G278" t="s">
        <v>835</v>
      </c>
      <c r="H278">
        <v>1</v>
      </c>
    </row>
    <row r="279" spans="1:8">
      <c r="A279" t="s">
        <v>1003</v>
      </c>
      <c r="B279" t="s">
        <v>537</v>
      </c>
      <c r="C279" s="73">
        <v>13</v>
      </c>
      <c r="D279" t="s">
        <v>17</v>
      </c>
      <c r="E279" t="s">
        <v>236</v>
      </c>
      <c r="F279" s="2">
        <v>44882</v>
      </c>
      <c r="G279" t="s">
        <v>830</v>
      </c>
      <c r="H279">
        <v>1</v>
      </c>
    </row>
    <row r="280" spans="1:8">
      <c r="A280" t="s">
        <v>1088</v>
      </c>
      <c r="B280" t="s">
        <v>620</v>
      </c>
      <c r="C280" s="73">
        <v>9</v>
      </c>
      <c r="D280" t="s">
        <v>45</v>
      </c>
      <c r="E280" t="s">
        <v>87</v>
      </c>
      <c r="F280" s="2">
        <v>44882</v>
      </c>
      <c r="G280" t="s">
        <v>835</v>
      </c>
      <c r="H280">
        <v>1</v>
      </c>
    </row>
    <row r="281" spans="1:8">
      <c r="A281" t="s">
        <v>1089</v>
      </c>
      <c r="B281" t="s">
        <v>621</v>
      </c>
      <c r="C281" s="73">
        <v>2</v>
      </c>
      <c r="D281" t="s">
        <v>45</v>
      </c>
      <c r="E281" t="s">
        <v>87</v>
      </c>
      <c r="F281" s="2">
        <v>44882</v>
      </c>
      <c r="G281" t="s">
        <v>835</v>
      </c>
      <c r="H281">
        <v>1</v>
      </c>
    </row>
    <row r="282" spans="1:8">
      <c r="A282" t="s">
        <v>1090</v>
      </c>
      <c r="B282" t="s">
        <v>622</v>
      </c>
      <c r="C282" s="73">
        <v>8</v>
      </c>
      <c r="D282" t="s">
        <v>110</v>
      </c>
      <c r="E282" t="s">
        <v>212</v>
      </c>
      <c r="F282" s="2">
        <v>44882</v>
      </c>
      <c r="G282" t="s">
        <v>899</v>
      </c>
      <c r="H282">
        <v>1</v>
      </c>
    </row>
    <row r="283" spans="1:8">
      <c r="A283" t="s">
        <v>1091</v>
      </c>
      <c r="B283" t="s">
        <v>623</v>
      </c>
      <c r="C283" s="73">
        <v>17</v>
      </c>
      <c r="D283" t="s">
        <v>112</v>
      </c>
      <c r="E283" t="s">
        <v>439</v>
      </c>
      <c r="F283" s="2">
        <v>44882</v>
      </c>
      <c r="G283" t="s">
        <v>843</v>
      </c>
      <c r="H283">
        <v>1</v>
      </c>
    </row>
    <row r="284" spans="1:8">
      <c r="A284" t="s">
        <v>1092</v>
      </c>
      <c r="B284" t="s">
        <v>624</v>
      </c>
      <c r="C284" s="73">
        <v>4</v>
      </c>
      <c r="D284" t="s">
        <v>112</v>
      </c>
      <c r="E284" t="s">
        <v>439</v>
      </c>
      <c r="F284" s="2">
        <v>44882</v>
      </c>
      <c r="G284" t="s">
        <v>835</v>
      </c>
      <c r="H284">
        <v>1</v>
      </c>
    </row>
    <row r="285" spans="1:8">
      <c r="A285" t="s">
        <v>1093</v>
      </c>
      <c r="B285" t="s">
        <v>625</v>
      </c>
      <c r="C285" s="73">
        <v>21</v>
      </c>
      <c r="D285" t="s">
        <v>110</v>
      </c>
      <c r="E285" t="s">
        <v>212</v>
      </c>
      <c r="F285" s="2">
        <v>44882</v>
      </c>
      <c r="G285" t="s">
        <v>835</v>
      </c>
      <c r="H285">
        <v>1</v>
      </c>
    </row>
    <row r="286" spans="1:8">
      <c r="A286" t="s">
        <v>1094</v>
      </c>
      <c r="B286" t="s">
        <v>626</v>
      </c>
      <c r="C286" s="73">
        <v>8</v>
      </c>
      <c r="D286" t="s">
        <v>110</v>
      </c>
      <c r="E286" t="s">
        <v>439</v>
      </c>
      <c r="F286" s="2">
        <v>44882</v>
      </c>
      <c r="G286" t="s">
        <v>835</v>
      </c>
      <c r="H286">
        <v>1</v>
      </c>
    </row>
    <row r="287" spans="1:8">
      <c r="A287" t="s">
        <v>1095</v>
      </c>
      <c r="B287" t="s">
        <v>627</v>
      </c>
      <c r="C287" s="73">
        <v>13</v>
      </c>
      <c r="D287" t="s">
        <v>25</v>
      </c>
      <c r="E287" t="s">
        <v>367</v>
      </c>
      <c r="F287" s="2">
        <v>44882</v>
      </c>
      <c r="G287" t="s">
        <v>846</v>
      </c>
      <c r="H287">
        <v>1</v>
      </c>
    </row>
    <row r="288" spans="1:8">
      <c r="A288" t="s">
        <v>1096</v>
      </c>
      <c r="B288" t="s">
        <v>628</v>
      </c>
      <c r="C288" s="73">
        <v>11</v>
      </c>
      <c r="D288" t="s">
        <v>25</v>
      </c>
      <c r="E288" t="s">
        <v>367</v>
      </c>
      <c r="F288" s="2">
        <v>44882</v>
      </c>
      <c r="G288" t="s">
        <v>830</v>
      </c>
      <c r="H288">
        <v>1</v>
      </c>
    </row>
    <row r="289" spans="1:8">
      <c r="A289" t="s">
        <v>1097</v>
      </c>
      <c r="B289" t="s">
        <v>629</v>
      </c>
      <c r="C289" s="73">
        <v>16</v>
      </c>
      <c r="D289" t="s">
        <v>7</v>
      </c>
      <c r="E289" t="s">
        <v>254</v>
      </c>
      <c r="F289" s="2">
        <v>44882</v>
      </c>
      <c r="G289" t="s">
        <v>837</v>
      </c>
      <c r="H289">
        <v>1</v>
      </c>
    </row>
    <row r="290" spans="1:8">
      <c r="A290" t="s">
        <v>1098</v>
      </c>
      <c r="B290" t="s">
        <v>630</v>
      </c>
      <c r="C290" s="73">
        <v>4</v>
      </c>
      <c r="D290" t="s">
        <v>35</v>
      </c>
      <c r="E290" t="s">
        <v>56</v>
      </c>
      <c r="F290" s="2">
        <v>44882</v>
      </c>
      <c r="G290" t="s">
        <v>863</v>
      </c>
      <c r="H290">
        <v>1</v>
      </c>
    </row>
    <row r="291" spans="1:8">
      <c r="A291" t="s">
        <v>1099</v>
      </c>
      <c r="B291" t="s">
        <v>631</v>
      </c>
      <c r="C291" s="73">
        <v>1</v>
      </c>
      <c r="D291" t="s">
        <v>14</v>
      </c>
      <c r="E291" t="s">
        <v>29</v>
      </c>
      <c r="F291" s="2">
        <v>44882</v>
      </c>
      <c r="G291" t="s">
        <v>933</v>
      </c>
      <c r="H291">
        <v>1</v>
      </c>
    </row>
    <row r="292" spans="1:8">
      <c r="A292" t="s">
        <v>1100</v>
      </c>
      <c r="B292" t="s">
        <v>632</v>
      </c>
      <c r="C292" s="73">
        <v>4</v>
      </c>
      <c r="D292" t="s">
        <v>79</v>
      </c>
      <c r="E292" t="s">
        <v>448</v>
      </c>
      <c r="F292" s="2">
        <v>44883</v>
      </c>
      <c r="G292" t="s">
        <v>830</v>
      </c>
      <c r="H292">
        <v>1</v>
      </c>
    </row>
    <row r="293" spans="1:8">
      <c r="A293" t="s">
        <v>1101</v>
      </c>
      <c r="B293" t="s">
        <v>633</v>
      </c>
      <c r="C293" s="73">
        <v>26</v>
      </c>
      <c r="D293" t="s">
        <v>25</v>
      </c>
      <c r="E293" t="s">
        <v>212</v>
      </c>
      <c r="F293" s="2">
        <v>44883</v>
      </c>
      <c r="G293" t="s">
        <v>1015</v>
      </c>
      <c r="H293">
        <v>1</v>
      </c>
    </row>
    <row r="294" spans="1:8">
      <c r="A294" t="s">
        <v>1102</v>
      </c>
      <c r="B294" t="s">
        <v>634</v>
      </c>
      <c r="C294" s="73">
        <v>24</v>
      </c>
      <c r="D294" t="s">
        <v>79</v>
      </c>
      <c r="E294" t="s">
        <v>448</v>
      </c>
      <c r="F294" s="2">
        <v>44883</v>
      </c>
      <c r="G294" t="s">
        <v>924</v>
      </c>
      <c r="H294">
        <v>1</v>
      </c>
    </row>
    <row r="295" spans="1:8">
      <c r="A295" t="s">
        <v>1103</v>
      </c>
      <c r="B295" t="s">
        <v>635</v>
      </c>
      <c r="C295" s="73">
        <v>10</v>
      </c>
      <c r="D295" t="s">
        <v>35</v>
      </c>
      <c r="E295" t="s">
        <v>12</v>
      </c>
      <c r="F295" s="2">
        <v>44883</v>
      </c>
      <c r="G295" t="s">
        <v>863</v>
      </c>
      <c r="H295">
        <v>1</v>
      </c>
    </row>
    <row r="296" spans="1:8">
      <c r="A296" t="s">
        <v>1104</v>
      </c>
      <c r="B296" t="s">
        <v>636</v>
      </c>
      <c r="C296" s="73">
        <v>4</v>
      </c>
      <c r="D296" t="s">
        <v>25</v>
      </c>
      <c r="E296" t="s">
        <v>29</v>
      </c>
      <c r="F296" s="2">
        <v>44883</v>
      </c>
      <c r="G296" t="s">
        <v>901</v>
      </c>
      <c r="H296">
        <v>1</v>
      </c>
    </row>
    <row r="297" spans="1:8">
      <c r="A297" t="s">
        <v>1105</v>
      </c>
      <c r="B297" t="s">
        <v>637</v>
      </c>
      <c r="C297" s="73">
        <v>25</v>
      </c>
      <c r="D297" t="s">
        <v>25</v>
      </c>
      <c r="E297" t="s">
        <v>212</v>
      </c>
      <c r="F297" s="2">
        <v>44883</v>
      </c>
      <c r="G297" t="s">
        <v>830</v>
      </c>
      <c r="H297">
        <v>1</v>
      </c>
    </row>
    <row r="298" spans="1:8">
      <c r="A298" t="s">
        <v>1106</v>
      </c>
      <c r="B298" t="s">
        <v>638</v>
      </c>
      <c r="C298" s="73">
        <v>2</v>
      </c>
      <c r="D298" t="s">
        <v>25</v>
      </c>
      <c r="E298" t="s">
        <v>29</v>
      </c>
      <c r="F298" s="2">
        <v>44883</v>
      </c>
      <c r="G298" t="s">
        <v>863</v>
      </c>
      <c r="H298">
        <v>1</v>
      </c>
    </row>
    <row r="299" spans="1:8">
      <c r="A299" t="s">
        <v>1107</v>
      </c>
      <c r="B299" t="s">
        <v>639</v>
      </c>
      <c r="C299" s="73">
        <v>21</v>
      </c>
      <c r="D299" t="s">
        <v>17</v>
      </c>
      <c r="E299" t="s">
        <v>325</v>
      </c>
      <c r="F299" s="2">
        <v>44883</v>
      </c>
      <c r="G299" t="s">
        <v>846</v>
      </c>
      <c r="H299">
        <v>1</v>
      </c>
    </row>
    <row r="300" spans="1:8">
      <c r="A300" t="s">
        <v>1108</v>
      </c>
      <c r="B300" t="s">
        <v>640</v>
      </c>
      <c r="C300" s="73">
        <v>2</v>
      </c>
      <c r="D300" t="s">
        <v>14</v>
      </c>
      <c r="E300" t="s">
        <v>29</v>
      </c>
      <c r="F300" s="2">
        <v>44883</v>
      </c>
      <c r="G300" t="s">
        <v>853</v>
      </c>
      <c r="H300">
        <v>1</v>
      </c>
    </row>
    <row r="301" spans="1:8">
      <c r="A301" t="s">
        <v>1109</v>
      </c>
      <c r="B301" t="s">
        <v>641</v>
      </c>
      <c r="C301" s="73">
        <v>3</v>
      </c>
      <c r="D301" t="s">
        <v>20</v>
      </c>
      <c r="E301" t="s">
        <v>21</v>
      </c>
      <c r="F301" s="2">
        <v>44883</v>
      </c>
      <c r="G301" t="s">
        <v>1110</v>
      </c>
      <c r="H301">
        <v>1</v>
      </c>
    </row>
    <row r="302" spans="1:8">
      <c r="A302" t="s">
        <v>1111</v>
      </c>
      <c r="B302" t="s">
        <v>642</v>
      </c>
      <c r="C302" s="73">
        <v>4</v>
      </c>
      <c r="D302" t="s">
        <v>79</v>
      </c>
      <c r="E302" t="s">
        <v>448</v>
      </c>
      <c r="F302" s="2">
        <v>44883</v>
      </c>
      <c r="G302" t="s">
        <v>863</v>
      </c>
      <c r="H302">
        <v>1</v>
      </c>
    </row>
    <row r="303" spans="1:8">
      <c r="A303" t="s">
        <v>1112</v>
      </c>
      <c r="B303" t="s">
        <v>643</v>
      </c>
      <c r="C303" s="73">
        <v>13</v>
      </c>
      <c r="D303" t="s">
        <v>31</v>
      </c>
      <c r="E303" t="s">
        <v>67</v>
      </c>
      <c r="F303" s="2">
        <v>44884</v>
      </c>
      <c r="G303" t="s">
        <v>830</v>
      </c>
      <c r="H303">
        <v>1</v>
      </c>
    </row>
    <row r="304" spans="1:8">
      <c r="A304" t="s">
        <v>1113</v>
      </c>
      <c r="B304" t="s">
        <v>644</v>
      </c>
      <c r="C304" s="73">
        <v>12</v>
      </c>
      <c r="D304" t="s">
        <v>31</v>
      </c>
      <c r="E304" t="s">
        <v>67</v>
      </c>
      <c r="F304" s="2">
        <v>44884</v>
      </c>
      <c r="G304" t="s">
        <v>835</v>
      </c>
      <c r="H304">
        <v>1</v>
      </c>
    </row>
    <row r="305" spans="1:8">
      <c r="A305" t="s">
        <v>1025</v>
      </c>
      <c r="B305" t="s">
        <v>559</v>
      </c>
      <c r="C305" s="73">
        <v>12</v>
      </c>
      <c r="D305" t="s">
        <v>31</v>
      </c>
      <c r="E305" t="s">
        <v>67</v>
      </c>
      <c r="F305" s="2">
        <v>44884</v>
      </c>
      <c r="G305" t="s">
        <v>853</v>
      </c>
      <c r="H305">
        <v>1</v>
      </c>
    </row>
    <row r="306" spans="1:8">
      <c r="A306" t="s">
        <v>1114</v>
      </c>
      <c r="B306" t="s">
        <v>669</v>
      </c>
      <c r="C306" s="73">
        <v>22</v>
      </c>
      <c r="D306" t="s">
        <v>14</v>
      </c>
      <c r="E306" t="s">
        <v>38</v>
      </c>
      <c r="F306" s="2">
        <v>44887</v>
      </c>
      <c r="G306" t="s">
        <v>835</v>
      </c>
      <c r="H306">
        <v>1</v>
      </c>
    </row>
    <row r="307" spans="1:8">
      <c r="A307" t="s">
        <v>1115</v>
      </c>
      <c r="B307" t="s">
        <v>670</v>
      </c>
      <c r="C307" s="73">
        <v>5</v>
      </c>
      <c r="D307" t="s">
        <v>138</v>
      </c>
      <c r="E307" t="s">
        <v>139</v>
      </c>
      <c r="F307" s="2">
        <v>44887</v>
      </c>
      <c r="G307" t="s">
        <v>830</v>
      </c>
      <c r="H307">
        <v>1</v>
      </c>
    </row>
    <row r="308" spans="1:8">
      <c r="A308" t="s">
        <v>1116</v>
      </c>
      <c r="B308" t="s">
        <v>671</v>
      </c>
      <c r="C308" s="73">
        <v>14</v>
      </c>
      <c r="D308" t="s">
        <v>25</v>
      </c>
      <c r="E308" t="s">
        <v>225</v>
      </c>
      <c r="F308" s="2">
        <v>44887</v>
      </c>
      <c r="G308" t="s">
        <v>835</v>
      </c>
      <c r="H308">
        <v>1</v>
      </c>
    </row>
    <row r="309" spans="1:8">
      <c r="A309" t="s">
        <v>1117</v>
      </c>
      <c r="B309" t="s">
        <v>672</v>
      </c>
      <c r="C309" s="73">
        <v>16</v>
      </c>
      <c r="D309" t="s">
        <v>497</v>
      </c>
      <c r="E309" t="s">
        <v>229</v>
      </c>
      <c r="F309" s="2">
        <v>44887</v>
      </c>
      <c r="G309" t="s">
        <v>843</v>
      </c>
      <c r="H309">
        <v>1</v>
      </c>
    </row>
    <row r="310" spans="1:8">
      <c r="A310" t="s">
        <v>1118</v>
      </c>
      <c r="B310" t="s">
        <v>673</v>
      </c>
      <c r="C310" s="73">
        <v>9</v>
      </c>
      <c r="D310" t="s">
        <v>31</v>
      </c>
      <c r="E310" t="s">
        <v>413</v>
      </c>
      <c r="F310" s="2">
        <v>44887</v>
      </c>
      <c r="G310" t="s">
        <v>835</v>
      </c>
      <c r="H310">
        <v>1</v>
      </c>
    </row>
    <row r="311" spans="1:8">
      <c r="A311" t="s">
        <v>1119</v>
      </c>
      <c r="B311" t="s">
        <v>674</v>
      </c>
      <c r="C311" s="73">
        <v>18</v>
      </c>
      <c r="D311" t="s">
        <v>61</v>
      </c>
      <c r="E311" t="s">
        <v>325</v>
      </c>
      <c r="F311" s="2">
        <v>44887</v>
      </c>
      <c r="G311" t="s">
        <v>830</v>
      </c>
      <c r="H311">
        <v>1</v>
      </c>
    </row>
    <row r="312" spans="1:8">
      <c r="A312" t="s">
        <v>1120</v>
      </c>
      <c r="B312" t="s">
        <v>675</v>
      </c>
      <c r="C312" s="73">
        <v>12</v>
      </c>
      <c r="D312" t="s">
        <v>11</v>
      </c>
      <c r="E312" t="s">
        <v>38</v>
      </c>
      <c r="F312" s="2">
        <v>44887</v>
      </c>
      <c r="G312" t="s">
        <v>835</v>
      </c>
      <c r="H312">
        <v>1</v>
      </c>
    </row>
    <row r="313" spans="1:8">
      <c r="A313" t="s">
        <v>1121</v>
      </c>
      <c r="B313" t="s">
        <v>676</v>
      </c>
      <c r="C313" s="73">
        <v>1</v>
      </c>
      <c r="D313" t="s">
        <v>35</v>
      </c>
      <c r="E313" t="s">
        <v>12</v>
      </c>
      <c r="F313" s="2">
        <v>44887</v>
      </c>
      <c r="G313" t="s">
        <v>863</v>
      </c>
      <c r="H313">
        <v>1</v>
      </c>
    </row>
    <row r="314" spans="1:8">
      <c r="A314" t="s">
        <v>1122</v>
      </c>
      <c r="B314" t="s">
        <v>677</v>
      </c>
      <c r="C314" s="73">
        <v>21</v>
      </c>
      <c r="D314" t="s">
        <v>69</v>
      </c>
      <c r="E314" t="s">
        <v>357</v>
      </c>
      <c r="F314" s="2">
        <v>44887</v>
      </c>
      <c r="G314" t="s">
        <v>830</v>
      </c>
      <c r="H314">
        <v>1</v>
      </c>
    </row>
    <row r="315" spans="1:8">
      <c r="A315" t="s">
        <v>1123</v>
      </c>
      <c r="B315" t="s">
        <v>678</v>
      </c>
      <c r="C315" s="73">
        <v>12</v>
      </c>
      <c r="D315" t="s">
        <v>138</v>
      </c>
      <c r="E315" t="s">
        <v>139</v>
      </c>
      <c r="F315" s="2">
        <v>44887</v>
      </c>
      <c r="G315" t="s">
        <v>924</v>
      </c>
      <c r="H315">
        <v>1</v>
      </c>
    </row>
    <row r="316" spans="1:8">
      <c r="A316" t="s">
        <v>1124</v>
      </c>
      <c r="B316" t="s">
        <v>679</v>
      </c>
      <c r="C316" s="73">
        <v>13</v>
      </c>
      <c r="D316" t="s">
        <v>25</v>
      </c>
      <c r="E316" t="s">
        <v>323</v>
      </c>
      <c r="F316" s="2">
        <v>44887</v>
      </c>
      <c r="G316" t="s">
        <v>830</v>
      </c>
      <c r="H316">
        <v>1</v>
      </c>
    </row>
    <row r="317" spans="1:8">
      <c r="A317" t="s">
        <v>1125</v>
      </c>
      <c r="B317" t="s">
        <v>680</v>
      </c>
      <c r="C317" s="73">
        <v>4</v>
      </c>
      <c r="D317" t="s">
        <v>138</v>
      </c>
      <c r="E317" t="s">
        <v>139</v>
      </c>
      <c r="F317" s="2">
        <v>44887</v>
      </c>
      <c r="G317" t="s">
        <v>901</v>
      </c>
      <c r="H317">
        <v>1</v>
      </c>
    </row>
    <row r="318" spans="1:8">
      <c r="A318" t="s">
        <v>1126</v>
      </c>
      <c r="B318" t="s">
        <v>681</v>
      </c>
      <c r="C318" s="73">
        <v>8</v>
      </c>
      <c r="D318" t="s">
        <v>138</v>
      </c>
      <c r="E318" t="s">
        <v>139</v>
      </c>
      <c r="F318" s="2">
        <v>44887</v>
      </c>
      <c r="G318" t="s">
        <v>835</v>
      </c>
      <c r="H318">
        <v>1</v>
      </c>
    </row>
    <row r="319" spans="1:8">
      <c r="A319" t="s">
        <v>1127</v>
      </c>
      <c r="B319" t="s">
        <v>682</v>
      </c>
      <c r="C319" s="73">
        <v>14</v>
      </c>
      <c r="D319" t="s">
        <v>11</v>
      </c>
      <c r="E319" t="s">
        <v>267</v>
      </c>
      <c r="F319" s="2">
        <v>44887</v>
      </c>
      <c r="G319" t="s">
        <v>830</v>
      </c>
      <c r="H319">
        <v>1</v>
      </c>
    </row>
    <row r="320" spans="1:8">
      <c r="A320" t="s">
        <v>1128</v>
      </c>
      <c r="B320" t="s">
        <v>683</v>
      </c>
      <c r="C320" s="73">
        <v>1</v>
      </c>
      <c r="D320" t="s">
        <v>497</v>
      </c>
      <c r="E320" t="s">
        <v>229</v>
      </c>
      <c r="F320" s="2">
        <v>44887</v>
      </c>
      <c r="G320" t="s">
        <v>830</v>
      </c>
      <c r="H320">
        <v>1</v>
      </c>
    </row>
    <row r="321" spans="1:8">
      <c r="A321" t="s">
        <v>1129</v>
      </c>
      <c r="B321" t="s">
        <v>684</v>
      </c>
      <c r="C321" s="73">
        <v>12</v>
      </c>
      <c r="D321" t="s">
        <v>112</v>
      </c>
      <c r="E321" t="s">
        <v>41</v>
      </c>
      <c r="F321" s="2">
        <v>44887</v>
      </c>
      <c r="G321" t="s">
        <v>830</v>
      </c>
      <c r="H321">
        <v>1</v>
      </c>
    </row>
    <row r="322" spans="1:8">
      <c r="A322" t="s">
        <v>1130</v>
      </c>
      <c r="B322" t="s">
        <v>685</v>
      </c>
      <c r="C322" s="73">
        <v>8</v>
      </c>
      <c r="D322" t="s">
        <v>61</v>
      </c>
      <c r="E322" t="s">
        <v>325</v>
      </c>
      <c r="F322" s="2">
        <v>44887</v>
      </c>
      <c r="G322" t="s">
        <v>873</v>
      </c>
      <c r="H322">
        <v>1</v>
      </c>
    </row>
    <row r="323" spans="1:8">
      <c r="A323" t="s">
        <v>1131</v>
      </c>
      <c r="B323" t="s">
        <v>686</v>
      </c>
      <c r="C323" s="73">
        <v>6</v>
      </c>
      <c r="D323" t="s">
        <v>138</v>
      </c>
      <c r="E323" t="s">
        <v>139</v>
      </c>
      <c r="F323" s="2">
        <v>44887</v>
      </c>
      <c r="G323" t="s">
        <v>830</v>
      </c>
      <c r="H323">
        <v>1</v>
      </c>
    </row>
    <row r="324" spans="1:8">
      <c r="A324" t="s">
        <v>1132</v>
      </c>
      <c r="B324" t="s">
        <v>687</v>
      </c>
      <c r="C324" s="73">
        <v>2</v>
      </c>
      <c r="D324" t="s">
        <v>138</v>
      </c>
      <c r="E324" t="s">
        <v>139</v>
      </c>
      <c r="F324" s="2">
        <v>44887</v>
      </c>
      <c r="G324" t="s">
        <v>863</v>
      </c>
      <c r="H324">
        <v>1</v>
      </c>
    </row>
    <row r="325" spans="1:8">
      <c r="A325" t="s">
        <v>1133</v>
      </c>
      <c r="B325" t="s">
        <v>688</v>
      </c>
      <c r="C325" s="73">
        <v>35</v>
      </c>
      <c r="D325" t="s">
        <v>138</v>
      </c>
      <c r="E325" t="s">
        <v>139</v>
      </c>
      <c r="F325" s="2">
        <v>44887</v>
      </c>
      <c r="G325" t="s">
        <v>924</v>
      </c>
      <c r="H325">
        <v>1</v>
      </c>
    </row>
    <row r="326" spans="1:8">
      <c r="A326" t="s">
        <v>1134</v>
      </c>
      <c r="B326" t="s">
        <v>689</v>
      </c>
      <c r="C326" s="73">
        <v>21</v>
      </c>
      <c r="D326" t="s">
        <v>61</v>
      </c>
      <c r="E326" t="s">
        <v>325</v>
      </c>
      <c r="F326" s="2">
        <v>44887</v>
      </c>
      <c r="G326" t="s">
        <v>830</v>
      </c>
      <c r="H326">
        <v>1</v>
      </c>
    </row>
    <row r="327" spans="1:8">
      <c r="A327" t="s">
        <v>1135</v>
      </c>
      <c r="B327" t="s">
        <v>690</v>
      </c>
      <c r="C327" s="73">
        <v>1</v>
      </c>
      <c r="D327" t="s">
        <v>7</v>
      </c>
      <c r="E327" t="s">
        <v>41</v>
      </c>
      <c r="F327" s="2">
        <v>44887</v>
      </c>
      <c r="G327" t="s">
        <v>903</v>
      </c>
      <c r="H327">
        <v>1</v>
      </c>
    </row>
    <row r="328" spans="1:8">
      <c r="A328" t="s">
        <v>1136</v>
      </c>
      <c r="B328" t="s">
        <v>691</v>
      </c>
      <c r="C328" s="73">
        <v>9</v>
      </c>
      <c r="D328" t="s">
        <v>7</v>
      </c>
      <c r="E328" t="s">
        <v>41</v>
      </c>
      <c r="F328" s="2">
        <v>44887</v>
      </c>
      <c r="G328" t="s">
        <v>843</v>
      </c>
      <c r="H328">
        <v>1</v>
      </c>
    </row>
    <row r="329" spans="1:8">
      <c r="A329" t="s">
        <v>875</v>
      </c>
      <c r="B329" t="s">
        <v>124</v>
      </c>
      <c r="C329" s="73">
        <v>7</v>
      </c>
      <c r="D329" t="s">
        <v>69</v>
      </c>
      <c r="E329" t="s">
        <v>125</v>
      </c>
      <c r="F329" s="2">
        <v>44887</v>
      </c>
      <c r="G329" t="s">
        <v>843</v>
      </c>
      <c r="H329">
        <v>1</v>
      </c>
    </row>
    <row r="330" spans="1:8">
      <c r="A330" t="s">
        <v>1137</v>
      </c>
      <c r="B330" t="s">
        <v>692</v>
      </c>
      <c r="C330" s="73">
        <v>6</v>
      </c>
      <c r="D330" t="s">
        <v>20</v>
      </c>
      <c r="E330" t="s">
        <v>225</v>
      </c>
      <c r="F330" s="2">
        <v>44887</v>
      </c>
      <c r="G330" t="s">
        <v>830</v>
      </c>
      <c r="H330">
        <v>1</v>
      </c>
    </row>
    <row r="331" spans="1:8">
      <c r="A331" t="s">
        <v>1138</v>
      </c>
      <c r="B331" t="s">
        <v>693</v>
      </c>
      <c r="C331" s="73">
        <v>29</v>
      </c>
      <c r="D331" t="s">
        <v>25</v>
      </c>
      <c r="E331" t="s">
        <v>225</v>
      </c>
      <c r="F331" s="2">
        <v>44887</v>
      </c>
      <c r="G331" t="s">
        <v>873</v>
      </c>
      <c r="H331">
        <v>1</v>
      </c>
    </row>
    <row r="332" spans="1:8">
      <c r="A332" t="s">
        <v>1139</v>
      </c>
      <c r="B332" t="s">
        <v>694</v>
      </c>
      <c r="C332" s="73">
        <v>5</v>
      </c>
      <c r="D332" t="s">
        <v>20</v>
      </c>
      <c r="E332" t="s">
        <v>231</v>
      </c>
      <c r="F332" s="2">
        <v>44887</v>
      </c>
      <c r="G332" t="s">
        <v>901</v>
      </c>
      <c r="H332">
        <v>1</v>
      </c>
    </row>
    <row r="333" spans="1:8">
      <c r="A333" t="s">
        <v>1140</v>
      </c>
      <c r="B333" t="s">
        <v>695</v>
      </c>
      <c r="C333" s="73">
        <v>11</v>
      </c>
      <c r="D333" t="s">
        <v>17</v>
      </c>
      <c r="E333" t="s">
        <v>325</v>
      </c>
      <c r="F333" s="2">
        <v>44887</v>
      </c>
      <c r="G333" t="s">
        <v>830</v>
      </c>
      <c r="H333">
        <v>1</v>
      </c>
    </row>
    <row r="334" spans="1:8">
      <c r="A334" t="s">
        <v>1107</v>
      </c>
      <c r="B334" t="s">
        <v>639</v>
      </c>
      <c r="C334" s="73">
        <v>21</v>
      </c>
      <c r="D334" t="s">
        <v>17</v>
      </c>
      <c r="E334" t="s">
        <v>325</v>
      </c>
      <c r="F334" s="2">
        <v>44887</v>
      </c>
      <c r="G334" t="s">
        <v>846</v>
      </c>
      <c r="H334">
        <v>1</v>
      </c>
    </row>
    <row r="335" spans="1:8">
      <c r="A335" t="s">
        <v>1141</v>
      </c>
      <c r="B335" t="s">
        <v>677</v>
      </c>
      <c r="C335" s="73">
        <v>22</v>
      </c>
      <c r="D335" t="s">
        <v>69</v>
      </c>
      <c r="E335" t="s">
        <v>357</v>
      </c>
      <c r="F335" s="2">
        <v>44887</v>
      </c>
      <c r="G335" t="s">
        <v>835</v>
      </c>
      <c r="H335">
        <v>1</v>
      </c>
    </row>
    <row r="336" spans="1:8">
      <c r="A336" t="s">
        <v>1142</v>
      </c>
      <c r="B336" t="s">
        <v>696</v>
      </c>
      <c r="C336" s="73">
        <v>17</v>
      </c>
      <c r="D336" t="s">
        <v>17</v>
      </c>
      <c r="E336" t="s">
        <v>325</v>
      </c>
      <c r="F336" s="2">
        <v>44887</v>
      </c>
      <c r="G336" t="s">
        <v>830</v>
      </c>
      <c r="H336">
        <v>1</v>
      </c>
    </row>
    <row r="337" spans="1:8">
      <c r="A337" t="s">
        <v>1143</v>
      </c>
      <c r="B337" t="s">
        <v>697</v>
      </c>
      <c r="C337" s="73">
        <v>9</v>
      </c>
      <c r="D337" t="s">
        <v>497</v>
      </c>
      <c r="E337" t="s">
        <v>229</v>
      </c>
      <c r="F337" s="2">
        <v>44887</v>
      </c>
      <c r="G337" t="s">
        <v>926</v>
      </c>
      <c r="H337">
        <v>1</v>
      </c>
    </row>
    <row r="338" spans="1:8">
      <c r="A338" t="s">
        <v>876</v>
      </c>
      <c r="B338" t="s">
        <v>137</v>
      </c>
      <c r="C338" s="73">
        <v>6</v>
      </c>
      <c r="D338" t="s">
        <v>138</v>
      </c>
      <c r="E338" t="s">
        <v>139</v>
      </c>
      <c r="F338" s="2">
        <v>44887</v>
      </c>
      <c r="G338" t="s">
        <v>863</v>
      </c>
      <c r="H338">
        <v>1</v>
      </c>
    </row>
    <row r="339" spans="1:8">
      <c r="A339" t="s">
        <v>1144</v>
      </c>
      <c r="B339" t="s">
        <v>698</v>
      </c>
      <c r="C339" s="73">
        <v>10</v>
      </c>
      <c r="D339" t="s">
        <v>138</v>
      </c>
      <c r="E339" t="s">
        <v>139</v>
      </c>
      <c r="F339" s="2">
        <v>44887</v>
      </c>
      <c r="G339" t="s">
        <v>863</v>
      </c>
      <c r="H339">
        <v>1</v>
      </c>
    </row>
    <row r="340" spans="1:8">
      <c r="A340" t="s">
        <v>1145</v>
      </c>
      <c r="B340" t="s">
        <v>699</v>
      </c>
      <c r="C340" s="73">
        <v>23</v>
      </c>
      <c r="D340" t="s">
        <v>45</v>
      </c>
      <c r="E340" t="s">
        <v>325</v>
      </c>
      <c r="F340" s="2">
        <v>44887</v>
      </c>
      <c r="G340" t="s">
        <v>830</v>
      </c>
      <c r="H340">
        <v>1</v>
      </c>
    </row>
    <row r="341" spans="1:8">
      <c r="A341" t="s">
        <v>927</v>
      </c>
      <c r="B341" t="s">
        <v>34</v>
      </c>
      <c r="C341" s="73">
        <v>2</v>
      </c>
      <c r="D341" t="s">
        <v>35</v>
      </c>
      <c r="E341" t="s">
        <v>36</v>
      </c>
      <c r="F341" s="2">
        <v>44888</v>
      </c>
      <c r="G341" t="s">
        <v>835</v>
      </c>
      <c r="H341">
        <v>2</v>
      </c>
    </row>
    <row r="342" spans="1:8">
      <c r="A342" t="s">
        <v>927</v>
      </c>
      <c r="B342" t="s">
        <v>34</v>
      </c>
      <c r="C342" s="73">
        <v>2</v>
      </c>
      <c r="D342" t="s">
        <v>35</v>
      </c>
      <c r="E342" t="s">
        <v>141</v>
      </c>
      <c r="F342" s="2">
        <v>44888</v>
      </c>
      <c r="G342" t="s">
        <v>835</v>
      </c>
      <c r="H342">
        <v>1</v>
      </c>
    </row>
    <row r="343" spans="1:8">
      <c r="A343" t="s">
        <v>1146</v>
      </c>
      <c r="B343" t="s">
        <v>645</v>
      </c>
      <c r="C343" s="73">
        <v>5</v>
      </c>
      <c r="D343" t="s">
        <v>11</v>
      </c>
      <c r="E343" t="s">
        <v>36</v>
      </c>
      <c r="F343" s="2">
        <v>44888</v>
      </c>
      <c r="G343" t="s">
        <v>830</v>
      </c>
      <c r="H343">
        <v>1</v>
      </c>
    </row>
    <row r="344" spans="1:8">
      <c r="A344" t="s">
        <v>944</v>
      </c>
      <c r="B344" t="s">
        <v>10</v>
      </c>
      <c r="C344" s="73">
        <v>7</v>
      </c>
      <c r="D344" t="s">
        <v>11</v>
      </c>
      <c r="E344" t="s">
        <v>141</v>
      </c>
      <c r="F344" s="2">
        <v>44888</v>
      </c>
      <c r="G344" t="s">
        <v>830</v>
      </c>
      <c r="H344">
        <v>1</v>
      </c>
    </row>
    <row r="345" spans="1:8">
      <c r="A345" t="s">
        <v>1147</v>
      </c>
      <c r="B345" t="s">
        <v>646</v>
      </c>
      <c r="C345" s="73">
        <v>10</v>
      </c>
      <c r="D345" t="s">
        <v>11</v>
      </c>
      <c r="E345" t="s">
        <v>36</v>
      </c>
      <c r="F345" s="2">
        <v>44888</v>
      </c>
      <c r="G345" t="s">
        <v>830</v>
      </c>
      <c r="H345">
        <v>1</v>
      </c>
    </row>
    <row r="346" spans="1:8">
      <c r="A346" t="s">
        <v>1148</v>
      </c>
      <c r="B346" t="s">
        <v>713</v>
      </c>
      <c r="C346" s="73">
        <v>1</v>
      </c>
      <c r="D346" t="s">
        <v>72</v>
      </c>
      <c r="E346" t="s">
        <v>196</v>
      </c>
      <c r="F346" s="2">
        <v>44888</v>
      </c>
      <c r="G346" t="s">
        <v>901</v>
      </c>
      <c r="H346">
        <v>1</v>
      </c>
    </row>
    <row r="347" spans="1:8">
      <c r="A347" t="s">
        <v>1149</v>
      </c>
      <c r="B347" t="s">
        <v>704</v>
      </c>
      <c r="C347" s="73">
        <v>19</v>
      </c>
      <c r="D347" t="s">
        <v>11</v>
      </c>
      <c r="E347" t="s">
        <v>250</v>
      </c>
      <c r="F347" s="2">
        <v>44888</v>
      </c>
      <c r="G347" t="s">
        <v>835</v>
      </c>
      <c r="H347">
        <v>1</v>
      </c>
    </row>
    <row r="348" spans="1:8">
      <c r="A348" t="s">
        <v>1150</v>
      </c>
      <c r="B348" t="s">
        <v>723</v>
      </c>
      <c r="C348" s="73">
        <v>14</v>
      </c>
      <c r="D348" t="s">
        <v>20</v>
      </c>
      <c r="E348" t="s">
        <v>231</v>
      </c>
      <c r="F348" s="2">
        <v>44888</v>
      </c>
      <c r="G348" t="s">
        <v>835</v>
      </c>
      <c r="H348">
        <v>1</v>
      </c>
    </row>
    <row r="349" spans="1:8">
      <c r="A349" t="s">
        <v>1151</v>
      </c>
      <c r="B349" t="s">
        <v>647</v>
      </c>
      <c r="C349" s="73">
        <v>23</v>
      </c>
      <c r="D349" t="s">
        <v>7</v>
      </c>
      <c r="E349" t="s">
        <v>82</v>
      </c>
      <c r="F349" s="2">
        <v>44888</v>
      </c>
      <c r="G349" t="s">
        <v>830</v>
      </c>
      <c r="H349">
        <v>1</v>
      </c>
    </row>
    <row r="350" spans="1:8">
      <c r="A350" t="s">
        <v>1152</v>
      </c>
      <c r="B350" t="s">
        <v>701</v>
      </c>
      <c r="C350" s="73">
        <v>22</v>
      </c>
      <c r="D350" t="s">
        <v>497</v>
      </c>
      <c r="E350" t="s">
        <v>240</v>
      </c>
      <c r="F350" s="2">
        <v>44888</v>
      </c>
      <c r="G350" t="s">
        <v>830</v>
      </c>
      <c r="H350">
        <v>1</v>
      </c>
    </row>
    <row r="351" spans="1:8">
      <c r="A351" t="s">
        <v>945</v>
      </c>
      <c r="B351" t="s">
        <v>26</v>
      </c>
      <c r="C351" s="73">
        <v>25</v>
      </c>
      <c r="D351" t="s">
        <v>20</v>
      </c>
      <c r="E351" t="s">
        <v>27</v>
      </c>
      <c r="F351" s="2">
        <v>44888</v>
      </c>
      <c r="G351" t="s">
        <v>830</v>
      </c>
      <c r="H351">
        <v>1</v>
      </c>
    </row>
    <row r="352" spans="1:8">
      <c r="A352" t="s">
        <v>1153</v>
      </c>
      <c r="B352" t="s">
        <v>707</v>
      </c>
      <c r="C352" s="73">
        <v>3</v>
      </c>
      <c r="D352" t="s">
        <v>69</v>
      </c>
      <c r="E352" t="s">
        <v>352</v>
      </c>
      <c r="F352" s="2">
        <v>44888</v>
      </c>
      <c r="G352" t="s">
        <v>830</v>
      </c>
      <c r="H352">
        <v>1</v>
      </c>
    </row>
    <row r="353" spans="1:8">
      <c r="A353" t="s">
        <v>1154</v>
      </c>
      <c r="B353" t="s">
        <v>726</v>
      </c>
      <c r="C353" s="73">
        <v>8</v>
      </c>
      <c r="D353" t="s">
        <v>497</v>
      </c>
      <c r="E353" t="s">
        <v>27</v>
      </c>
      <c r="F353" s="2">
        <v>44888</v>
      </c>
      <c r="G353" t="s">
        <v>830</v>
      </c>
      <c r="H353">
        <v>1</v>
      </c>
    </row>
    <row r="354" spans="1:8">
      <c r="A354" t="s">
        <v>958</v>
      </c>
      <c r="B354" t="s">
        <v>503</v>
      </c>
      <c r="C354" s="73">
        <v>9</v>
      </c>
      <c r="D354" t="s">
        <v>497</v>
      </c>
      <c r="E354" t="s">
        <v>27</v>
      </c>
      <c r="F354" s="2">
        <v>44888</v>
      </c>
      <c r="G354" t="s">
        <v>830</v>
      </c>
      <c r="H354">
        <v>1</v>
      </c>
    </row>
    <row r="355" spans="1:8">
      <c r="A355" t="s">
        <v>1155</v>
      </c>
      <c r="B355" t="s">
        <v>727</v>
      </c>
      <c r="C355" s="73">
        <v>9</v>
      </c>
      <c r="D355" t="s">
        <v>104</v>
      </c>
      <c r="E355" t="s">
        <v>27</v>
      </c>
      <c r="F355" s="2">
        <v>44888</v>
      </c>
      <c r="G355" t="s">
        <v>830</v>
      </c>
      <c r="H355">
        <v>1</v>
      </c>
    </row>
    <row r="356" spans="1:8">
      <c r="A356" t="s">
        <v>1156</v>
      </c>
      <c r="B356" t="s">
        <v>648</v>
      </c>
      <c r="C356" s="73">
        <v>9</v>
      </c>
      <c r="D356" t="s">
        <v>20</v>
      </c>
      <c r="E356" t="s">
        <v>417</v>
      </c>
      <c r="F356" s="2">
        <v>44888</v>
      </c>
      <c r="G356" t="s">
        <v>1062</v>
      </c>
      <c r="H356">
        <v>1</v>
      </c>
    </row>
    <row r="357" spans="1:8">
      <c r="A357" t="s">
        <v>1157</v>
      </c>
      <c r="B357" t="s">
        <v>709</v>
      </c>
      <c r="C357" s="73">
        <v>2</v>
      </c>
      <c r="D357" t="s">
        <v>14</v>
      </c>
      <c r="E357" t="s">
        <v>464</v>
      </c>
      <c r="F357" s="2">
        <v>44888</v>
      </c>
      <c r="G357" t="s">
        <v>899</v>
      </c>
      <c r="H357">
        <v>2</v>
      </c>
    </row>
    <row r="358" spans="1:8">
      <c r="A358" t="s">
        <v>1158</v>
      </c>
      <c r="B358" t="s">
        <v>718</v>
      </c>
      <c r="C358" s="73">
        <v>13</v>
      </c>
      <c r="D358" t="s">
        <v>127</v>
      </c>
      <c r="E358" t="s">
        <v>191</v>
      </c>
      <c r="F358" s="2">
        <v>44888</v>
      </c>
      <c r="G358" t="s">
        <v>830</v>
      </c>
      <c r="H358">
        <v>1</v>
      </c>
    </row>
    <row r="359" spans="1:8">
      <c r="A359" t="s">
        <v>1159</v>
      </c>
      <c r="B359" t="s">
        <v>703</v>
      </c>
      <c r="C359" s="73">
        <v>15</v>
      </c>
      <c r="D359" t="s">
        <v>25</v>
      </c>
      <c r="E359" t="s">
        <v>323</v>
      </c>
      <c r="F359" s="2">
        <v>44888</v>
      </c>
      <c r="G359" t="s">
        <v>830</v>
      </c>
      <c r="H359">
        <v>1</v>
      </c>
    </row>
    <row r="360" spans="1:8">
      <c r="A360" t="s">
        <v>1056</v>
      </c>
      <c r="B360" t="s">
        <v>589</v>
      </c>
      <c r="C360" s="73">
        <v>18</v>
      </c>
      <c r="D360" t="s">
        <v>20</v>
      </c>
      <c r="E360" t="s">
        <v>27</v>
      </c>
      <c r="F360" s="2">
        <v>44888</v>
      </c>
      <c r="G360" t="s">
        <v>830</v>
      </c>
      <c r="H360">
        <v>1</v>
      </c>
    </row>
    <row r="361" spans="1:8">
      <c r="A361" t="s">
        <v>1160</v>
      </c>
      <c r="B361" t="s">
        <v>649</v>
      </c>
      <c r="C361" s="73">
        <v>24</v>
      </c>
      <c r="D361" t="s">
        <v>104</v>
      </c>
      <c r="E361" t="s">
        <v>27</v>
      </c>
      <c r="F361" s="2">
        <v>44888</v>
      </c>
      <c r="G361" t="s">
        <v>830</v>
      </c>
      <c r="H361">
        <v>1</v>
      </c>
    </row>
    <row r="362" spans="1:8">
      <c r="A362" t="s">
        <v>858</v>
      </c>
      <c r="B362" t="s">
        <v>68</v>
      </c>
      <c r="C362" s="73">
        <v>1</v>
      </c>
      <c r="D362" t="s">
        <v>69</v>
      </c>
      <c r="E362" t="s">
        <v>70</v>
      </c>
      <c r="F362" s="2">
        <v>44888</v>
      </c>
      <c r="G362" t="s">
        <v>843</v>
      </c>
      <c r="H362">
        <v>1</v>
      </c>
    </row>
    <row r="363" spans="1:8">
      <c r="A363" t="s">
        <v>859</v>
      </c>
      <c r="B363" t="s">
        <v>106</v>
      </c>
      <c r="C363" s="73">
        <v>5</v>
      </c>
      <c r="D363" t="s">
        <v>69</v>
      </c>
      <c r="E363" t="s">
        <v>70</v>
      </c>
      <c r="F363" s="2">
        <v>44888</v>
      </c>
      <c r="G363" t="s">
        <v>830</v>
      </c>
      <c r="H363">
        <v>1</v>
      </c>
    </row>
    <row r="364" spans="1:8">
      <c r="A364" t="s">
        <v>1161</v>
      </c>
      <c r="B364" t="s">
        <v>650</v>
      </c>
      <c r="C364" s="73">
        <v>3</v>
      </c>
      <c r="D364" t="s">
        <v>72</v>
      </c>
      <c r="E364" t="s">
        <v>196</v>
      </c>
      <c r="F364" s="2">
        <v>44888</v>
      </c>
      <c r="G364" t="s">
        <v>835</v>
      </c>
      <c r="H364">
        <v>1</v>
      </c>
    </row>
    <row r="365" spans="1:8">
      <c r="A365" t="s">
        <v>1162</v>
      </c>
      <c r="B365" t="s">
        <v>714</v>
      </c>
      <c r="C365" s="73">
        <v>3</v>
      </c>
      <c r="D365" t="s">
        <v>72</v>
      </c>
      <c r="E365" t="s">
        <v>196</v>
      </c>
      <c r="F365" s="2">
        <v>44888</v>
      </c>
      <c r="G365" t="s">
        <v>846</v>
      </c>
      <c r="H365">
        <v>1</v>
      </c>
    </row>
    <row r="366" spans="1:8">
      <c r="A366" t="s">
        <v>1163</v>
      </c>
      <c r="B366" t="s">
        <v>705</v>
      </c>
      <c r="C366" s="73">
        <v>15</v>
      </c>
      <c r="D366" t="s">
        <v>11</v>
      </c>
      <c r="E366" t="s">
        <v>250</v>
      </c>
      <c r="F366" s="2">
        <v>44888</v>
      </c>
      <c r="G366" t="s">
        <v>830</v>
      </c>
      <c r="H366">
        <v>1</v>
      </c>
    </row>
    <row r="367" spans="1:8">
      <c r="A367" t="s">
        <v>1164</v>
      </c>
      <c r="B367" t="s">
        <v>651</v>
      </c>
      <c r="C367" s="73">
        <v>12</v>
      </c>
      <c r="D367" t="s">
        <v>91</v>
      </c>
      <c r="E367" t="s">
        <v>446</v>
      </c>
      <c r="F367" s="2">
        <v>44888</v>
      </c>
      <c r="G367" t="s">
        <v>830</v>
      </c>
      <c r="H367">
        <v>1</v>
      </c>
    </row>
    <row r="368" spans="1:8">
      <c r="A368" t="s">
        <v>1165</v>
      </c>
      <c r="B368" t="s">
        <v>710</v>
      </c>
      <c r="C368" s="73">
        <v>5</v>
      </c>
      <c r="D368" t="s">
        <v>14</v>
      </c>
      <c r="E368" t="s">
        <v>464</v>
      </c>
      <c r="F368" s="2">
        <v>44888</v>
      </c>
      <c r="G368" t="s">
        <v>830</v>
      </c>
      <c r="H368">
        <v>2</v>
      </c>
    </row>
    <row r="369" spans="1:8">
      <c r="A369" t="s">
        <v>1166</v>
      </c>
      <c r="B369" t="s">
        <v>719</v>
      </c>
      <c r="C369" s="73">
        <v>24</v>
      </c>
      <c r="D369" t="s">
        <v>72</v>
      </c>
      <c r="E369" t="s">
        <v>191</v>
      </c>
      <c r="F369" s="2">
        <v>44888</v>
      </c>
      <c r="G369" t="s">
        <v>830</v>
      </c>
      <c r="H369">
        <v>1</v>
      </c>
    </row>
    <row r="370" spans="1:8">
      <c r="A370" t="s">
        <v>1167</v>
      </c>
      <c r="B370" t="s">
        <v>652</v>
      </c>
      <c r="C370" s="73">
        <v>7</v>
      </c>
      <c r="D370" t="s">
        <v>31</v>
      </c>
      <c r="E370" t="s">
        <v>417</v>
      </c>
      <c r="F370" s="2">
        <v>44888</v>
      </c>
      <c r="G370" t="s">
        <v>835</v>
      </c>
      <c r="H370">
        <v>1</v>
      </c>
    </row>
    <row r="371" spans="1:8">
      <c r="A371" t="s">
        <v>1168</v>
      </c>
      <c r="B371" t="s">
        <v>730</v>
      </c>
      <c r="C371" s="73">
        <v>25</v>
      </c>
      <c r="D371" t="s">
        <v>91</v>
      </c>
      <c r="E371" t="s">
        <v>365</v>
      </c>
      <c r="F371" s="2">
        <v>44888</v>
      </c>
      <c r="G371" t="s">
        <v>830</v>
      </c>
      <c r="H371">
        <v>1</v>
      </c>
    </row>
    <row r="372" spans="1:8">
      <c r="A372" t="s">
        <v>1169</v>
      </c>
      <c r="B372" t="s">
        <v>653</v>
      </c>
      <c r="C372" s="73">
        <v>12</v>
      </c>
      <c r="D372" t="s">
        <v>52</v>
      </c>
      <c r="E372" t="s">
        <v>417</v>
      </c>
      <c r="F372" s="2">
        <v>44888</v>
      </c>
      <c r="G372" t="s">
        <v>835</v>
      </c>
      <c r="H372">
        <v>1</v>
      </c>
    </row>
    <row r="373" spans="1:8">
      <c r="A373" t="s">
        <v>1170</v>
      </c>
      <c r="B373" t="s">
        <v>729</v>
      </c>
      <c r="C373" s="73">
        <v>21</v>
      </c>
      <c r="D373" t="s">
        <v>112</v>
      </c>
      <c r="E373" t="s">
        <v>15</v>
      </c>
      <c r="F373" s="2">
        <v>44888</v>
      </c>
      <c r="G373" t="s">
        <v>846</v>
      </c>
      <c r="H373">
        <v>1</v>
      </c>
    </row>
    <row r="374" spans="1:8">
      <c r="A374" t="s">
        <v>1171</v>
      </c>
      <c r="B374" t="s">
        <v>654</v>
      </c>
      <c r="C374" s="73">
        <v>6</v>
      </c>
      <c r="D374" t="s">
        <v>104</v>
      </c>
      <c r="E374" t="s">
        <v>27</v>
      </c>
      <c r="F374" s="2">
        <v>44888</v>
      </c>
      <c r="G374" t="s">
        <v>830</v>
      </c>
      <c r="H374">
        <v>1</v>
      </c>
    </row>
    <row r="375" spans="1:8">
      <c r="A375" t="s">
        <v>1172</v>
      </c>
      <c r="B375" t="s">
        <v>655</v>
      </c>
      <c r="C375" s="73">
        <v>19</v>
      </c>
      <c r="D375" t="s">
        <v>104</v>
      </c>
      <c r="E375" t="s">
        <v>27</v>
      </c>
      <c r="F375" s="2">
        <v>44888</v>
      </c>
      <c r="G375" t="s">
        <v>830</v>
      </c>
      <c r="H375">
        <v>1</v>
      </c>
    </row>
    <row r="376" spans="1:8">
      <c r="A376" t="s">
        <v>1173</v>
      </c>
      <c r="B376" t="s">
        <v>656</v>
      </c>
      <c r="C376" s="73">
        <v>21</v>
      </c>
      <c r="D376" t="s">
        <v>104</v>
      </c>
      <c r="E376" t="s">
        <v>27</v>
      </c>
      <c r="F376" s="2">
        <v>44888</v>
      </c>
      <c r="G376" t="s">
        <v>837</v>
      </c>
      <c r="H376">
        <v>1</v>
      </c>
    </row>
    <row r="377" spans="1:8">
      <c r="A377" t="s">
        <v>1174</v>
      </c>
      <c r="B377" t="s">
        <v>657</v>
      </c>
      <c r="C377" s="73">
        <v>7</v>
      </c>
      <c r="D377" t="s">
        <v>14</v>
      </c>
      <c r="E377" t="s">
        <v>15</v>
      </c>
      <c r="F377" s="2">
        <v>44888</v>
      </c>
      <c r="G377" t="s">
        <v>1041</v>
      </c>
      <c r="H377">
        <v>1</v>
      </c>
    </row>
    <row r="378" spans="1:8">
      <c r="A378" t="s">
        <v>1175</v>
      </c>
      <c r="B378" t="s">
        <v>728</v>
      </c>
      <c r="C378" s="73">
        <v>2</v>
      </c>
      <c r="D378" t="s">
        <v>20</v>
      </c>
      <c r="E378" t="s">
        <v>27</v>
      </c>
      <c r="F378" s="2">
        <v>44888</v>
      </c>
      <c r="G378" t="s">
        <v>863</v>
      </c>
      <c r="H378">
        <v>1</v>
      </c>
    </row>
    <row r="379" spans="1:8">
      <c r="A379" t="s">
        <v>1176</v>
      </c>
      <c r="B379" t="s">
        <v>716</v>
      </c>
      <c r="C379" s="73">
        <v>12</v>
      </c>
      <c r="D379" t="s">
        <v>497</v>
      </c>
      <c r="E379" t="s">
        <v>218</v>
      </c>
      <c r="F379" s="2">
        <v>44888</v>
      </c>
      <c r="G379" t="s">
        <v>830</v>
      </c>
      <c r="H379">
        <v>1</v>
      </c>
    </row>
    <row r="380" spans="1:8">
      <c r="A380" t="s">
        <v>1177</v>
      </c>
      <c r="B380" t="s">
        <v>658</v>
      </c>
      <c r="C380" s="73">
        <v>15</v>
      </c>
      <c r="D380" t="s">
        <v>52</v>
      </c>
      <c r="E380" t="s">
        <v>417</v>
      </c>
      <c r="F380" s="2">
        <v>44888</v>
      </c>
      <c r="G380" t="s">
        <v>830</v>
      </c>
      <c r="H380">
        <v>1</v>
      </c>
    </row>
    <row r="381" spans="1:8">
      <c r="A381" t="s">
        <v>1178</v>
      </c>
      <c r="B381" t="s">
        <v>490</v>
      </c>
      <c r="C381" s="73">
        <v>18</v>
      </c>
      <c r="D381" t="s">
        <v>138</v>
      </c>
      <c r="E381" t="s">
        <v>250</v>
      </c>
      <c r="F381" s="2">
        <v>44888</v>
      </c>
      <c r="G381" t="s">
        <v>830</v>
      </c>
      <c r="H381">
        <v>1</v>
      </c>
    </row>
    <row r="382" spans="1:8">
      <c r="A382" t="s">
        <v>1179</v>
      </c>
      <c r="B382" t="s">
        <v>659</v>
      </c>
      <c r="C382" s="73">
        <v>17</v>
      </c>
      <c r="D382" t="s">
        <v>61</v>
      </c>
      <c r="E382" t="s">
        <v>46</v>
      </c>
      <c r="F382" s="2">
        <v>44888</v>
      </c>
      <c r="G382" t="s">
        <v>873</v>
      </c>
      <c r="H382">
        <v>1</v>
      </c>
    </row>
    <row r="383" spans="1:8">
      <c r="A383" t="s">
        <v>1180</v>
      </c>
      <c r="B383" t="s">
        <v>660</v>
      </c>
      <c r="C383" s="73">
        <v>23</v>
      </c>
      <c r="D383" t="s">
        <v>61</v>
      </c>
      <c r="E383" t="s">
        <v>46</v>
      </c>
      <c r="F383" s="2">
        <v>44888</v>
      </c>
      <c r="G383" t="s">
        <v>873</v>
      </c>
      <c r="H383">
        <v>1</v>
      </c>
    </row>
    <row r="384" spans="1:8">
      <c r="A384" t="s">
        <v>1181</v>
      </c>
      <c r="B384" t="s">
        <v>661</v>
      </c>
      <c r="C384" s="73">
        <v>19</v>
      </c>
      <c r="D384" t="s">
        <v>45</v>
      </c>
      <c r="E384" t="s">
        <v>334</v>
      </c>
      <c r="F384" s="2">
        <v>44888</v>
      </c>
      <c r="G384" t="s">
        <v>830</v>
      </c>
      <c r="H384">
        <v>1</v>
      </c>
    </row>
    <row r="385" spans="1:8">
      <c r="A385" t="s">
        <v>1182</v>
      </c>
      <c r="B385" t="s">
        <v>662</v>
      </c>
      <c r="C385" s="73">
        <v>20</v>
      </c>
      <c r="D385" t="s">
        <v>20</v>
      </c>
      <c r="E385" t="s">
        <v>426</v>
      </c>
      <c r="F385" s="2">
        <v>44888</v>
      </c>
      <c r="G385" t="s">
        <v>830</v>
      </c>
      <c r="H385">
        <v>1</v>
      </c>
    </row>
    <row r="386" spans="1:8">
      <c r="A386" t="s">
        <v>864</v>
      </c>
      <c r="B386" t="s">
        <v>74</v>
      </c>
      <c r="C386" s="73">
        <v>16</v>
      </c>
      <c r="D386" t="s">
        <v>69</v>
      </c>
      <c r="E386" t="s">
        <v>70</v>
      </c>
      <c r="F386" s="2">
        <v>44888</v>
      </c>
      <c r="G386" t="s">
        <v>830</v>
      </c>
      <c r="H386">
        <v>1</v>
      </c>
    </row>
    <row r="387" spans="1:8">
      <c r="A387" t="s">
        <v>977</v>
      </c>
      <c r="B387" t="s">
        <v>496</v>
      </c>
      <c r="C387" s="73">
        <v>10</v>
      </c>
      <c r="D387" t="s">
        <v>497</v>
      </c>
      <c r="E387" t="s">
        <v>27</v>
      </c>
      <c r="F387" s="2">
        <v>44888</v>
      </c>
      <c r="G387" t="s">
        <v>830</v>
      </c>
      <c r="H387">
        <v>1</v>
      </c>
    </row>
    <row r="388" spans="1:8">
      <c r="A388" t="s">
        <v>1065</v>
      </c>
      <c r="B388" t="s">
        <v>597</v>
      </c>
      <c r="C388" s="73">
        <v>13</v>
      </c>
      <c r="D388" t="s">
        <v>20</v>
      </c>
      <c r="E388" t="s">
        <v>27</v>
      </c>
      <c r="F388" s="2">
        <v>44888</v>
      </c>
      <c r="G388" t="s">
        <v>835</v>
      </c>
      <c r="H388">
        <v>1</v>
      </c>
    </row>
    <row r="389" spans="1:8">
      <c r="A389" t="s">
        <v>1183</v>
      </c>
      <c r="B389" t="s">
        <v>744</v>
      </c>
      <c r="C389" s="73"/>
      <c r="D389" t="s">
        <v>52</v>
      </c>
      <c r="E389" t="s">
        <v>464</v>
      </c>
      <c r="F389" s="2">
        <v>44888</v>
      </c>
      <c r="G389" t="s">
        <v>873</v>
      </c>
      <c r="H389">
        <v>1</v>
      </c>
    </row>
    <row r="390" spans="1:8">
      <c r="A390" t="s">
        <v>1184</v>
      </c>
      <c r="B390" t="s">
        <v>720</v>
      </c>
      <c r="C390" s="73">
        <v>2</v>
      </c>
      <c r="D390" t="s">
        <v>127</v>
      </c>
      <c r="E390" t="s">
        <v>191</v>
      </c>
      <c r="F390" s="2">
        <v>44888</v>
      </c>
      <c r="G390" t="s">
        <v>903</v>
      </c>
      <c r="H390">
        <v>1</v>
      </c>
    </row>
    <row r="391" spans="1:8">
      <c r="A391" t="s">
        <v>1185</v>
      </c>
      <c r="B391" t="s">
        <v>663</v>
      </c>
      <c r="C391" s="73">
        <v>25</v>
      </c>
      <c r="D391" t="s">
        <v>14</v>
      </c>
      <c r="E391" t="s">
        <v>15</v>
      </c>
      <c r="F391" s="2">
        <v>44888</v>
      </c>
      <c r="G391" t="s">
        <v>924</v>
      </c>
      <c r="H391">
        <v>1</v>
      </c>
    </row>
    <row r="392" spans="1:8">
      <c r="A392" t="s">
        <v>1186</v>
      </c>
      <c r="B392" t="s">
        <v>711</v>
      </c>
      <c r="C392" s="73">
        <v>4</v>
      </c>
      <c r="D392" t="s">
        <v>14</v>
      </c>
      <c r="E392" t="s">
        <v>464</v>
      </c>
      <c r="F392" s="2">
        <v>44888</v>
      </c>
      <c r="G392" t="s">
        <v>846</v>
      </c>
      <c r="H392">
        <v>1</v>
      </c>
    </row>
    <row r="393" spans="1:8">
      <c r="A393" t="s">
        <v>1187</v>
      </c>
      <c r="B393" t="s">
        <v>664</v>
      </c>
      <c r="C393" s="73">
        <v>18</v>
      </c>
      <c r="D393" t="s">
        <v>35</v>
      </c>
      <c r="E393" t="s">
        <v>12</v>
      </c>
      <c r="F393" s="2">
        <v>44888</v>
      </c>
      <c r="G393" t="s">
        <v>830</v>
      </c>
      <c r="H393">
        <v>1</v>
      </c>
    </row>
    <row r="394" spans="1:8">
      <c r="A394" t="s">
        <v>1188</v>
      </c>
      <c r="B394" t="s">
        <v>712</v>
      </c>
      <c r="C394" s="73">
        <v>4</v>
      </c>
      <c r="D394" t="s">
        <v>14</v>
      </c>
      <c r="E394" t="s">
        <v>464</v>
      </c>
      <c r="F394" s="2">
        <v>44888</v>
      </c>
      <c r="G394" t="s">
        <v>830</v>
      </c>
      <c r="H394">
        <v>1</v>
      </c>
    </row>
    <row r="395" spans="1:8">
      <c r="A395" t="s">
        <v>1189</v>
      </c>
      <c r="B395" t="s">
        <v>721</v>
      </c>
      <c r="C395" s="73">
        <v>25</v>
      </c>
      <c r="D395" t="s">
        <v>72</v>
      </c>
      <c r="E395" t="s">
        <v>191</v>
      </c>
      <c r="F395" s="2">
        <v>44888</v>
      </c>
      <c r="G395" t="s">
        <v>835</v>
      </c>
      <c r="H395">
        <v>1</v>
      </c>
    </row>
    <row r="396" spans="1:8">
      <c r="A396" t="s">
        <v>1190</v>
      </c>
      <c r="B396" t="s">
        <v>722</v>
      </c>
      <c r="C396" s="73">
        <v>16</v>
      </c>
      <c r="D396" t="s">
        <v>72</v>
      </c>
      <c r="E396" t="s">
        <v>191</v>
      </c>
      <c r="F396" s="2">
        <v>44888</v>
      </c>
      <c r="G396" t="s">
        <v>835</v>
      </c>
      <c r="H396">
        <v>1</v>
      </c>
    </row>
    <row r="397" spans="1:8">
      <c r="A397" t="s">
        <v>923</v>
      </c>
      <c r="B397" t="s">
        <v>76</v>
      </c>
      <c r="C397" s="73">
        <v>36</v>
      </c>
      <c r="D397" t="s">
        <v>69</v>
      </c>
      <c r="E397" t="s">
        <v>70</v>
      </c>
      <c r="F397" s="2">
        <v>44888</v>
      </c>
      <c r="G397" t="s">
        <v>924</v>
      </c>
      <c r="H397">
        <v>1</v>
      </c>
    </row>
    <row r="398" spans="1:8">
      <c r="A398" t="s">
        <v>1191</v>
      </c>
      <c r="B398" t="s">
        <v>717</v>
      </c>
      <c r="C398" s="73">
        <v>5</v>
      </c>
      <c r="D398" t="s">
        <v>17</v>
      </c>
      <c r="E398" t="s">
        <v>222</v>
      </c>
      <c r="F398" s="2">
        <v>44888</v>
      </c>
      <c r="G398" t="s">
        <v>835</v>
      </c>
      <c r="H398">
        <v>1</v>
      </c>
    </row>
    <row r="399" spans="1:8">
      <c r="A399" t="s">
        <v>1192</v>
      </c>
      <c r="B399" t="s">
        <v>665</v>
      </c>
      <c r="C399" s="73">
        <v>14</v>
      </c>
      <c r="D399" t="s">
        <v>17</v>
      </c>
      <c r="E399" t="s">
        <v>82</v>
      </c>
      <c r="F399" s="2">
        <v>44888</v>
      </c>
      <c r="G399" t="s">
        <v>835</v>
      </c>
      <c r="H399">
        <v>1</v>
      </c>
    </row>
    <row r="400" spans="1:8">
      <c r="A400" t="s">
        <v>997</v>
      </c>
      <c r="B400" t="s">
        <v>531</v>
      </c>
      <c r="C400" s="73">
        <v>3</v>
      </c>
      <c r="D400" t="s">
        <v>17</v>
      </c>
      <c r="E400" t="s">
        <v>82</v>
      </c>
      <c r="F400" s="2">
        <v>44888</v>
      </c>
      <c r="G400" t="s">
        <v>830</v>
      </c>
      <c r="H400">
        <v>1</v>
      </c>
    </row>
    <row r="401" spans="1:8">
      <c r="A401" t="s">
        <v>1193</v>
      </c>
      <c r="B401" t="s">
        <v>708</v>
      </c>
      <c r="C401" s="73">
        <v>27</v>
      </c>
      <c r="D401" t="s">
        <v>35</v>
      </c>
      <c r="E401" t="s">
        <v>352</v>
      </c>
      <c r="F401" s="2">
        <v>44888</v>
      </c>
      <c r="G401" t="s">
        <v>830</v>
      </c>
      <c r="H401">
        <v>1</v>
      </c>
    </row>
    <row r="402" spans="1:8">
      <c r="A402" t="s">
        <v>1194</v>
      </c>
      <c r="B402" t="s">
        <v>666</v>
      </c>
      <c r="C402" s="73">
        <v>2</v>
      </c>
      <c r="D402" t="s">
        <v>104</v>
      </c>
      <c r="E402" t="s">
        <v>27</v>
      </c>
      <c r="F402" s="2">
        <v>44888</v>
      </c>
      <c r="G402" t="s">
        <v>903</v>
      </c>
      <c r="H402">
        <v>1</v>
      </c>
    </row>
    <row r="403" spans="1:8">
      <c r="A403" t="s">
        <v>1195</v>
      </c>
      <c r="B403" t="s">
        <v>706</v>
      </c>
      <c r="C403" s="73">
        <v>5</v>
      </c>
      <c r="D403" t="s">
        <v>11</v>
      </c>
      <c r="E403" t="s">
        <v>250</v>
      </c>
      <c r="F403" s="2">
        <v>44888</v>
      </c>
      <c r="G403" t="s">
        <v>1196</v>
      </c>
      <c r="H403">
        <v>1</v>
      </c>
    </row>
    <row r="404" spans="1:8">
      <c r="A404" t="s">
        <v>1197</v>
      </c>
      <c r="B404" t="s">
        <v>667</v>
      </c>
      <c r="C404" s="73">
        <v>2</v>
      </c>
      <c r="D404" t="s">
        <v>61</v>
      </c>
      <c r="E404" t="s">
        <v>334</v>
      </c>
      <c r="F404" s="2">
        <v>44888</v>
      </c>
      <c r="G404" t="s">
        <v>903</v>
      </c>
      <c r="H404">
        <v>1</v>
      </c>
    </row>
    <row r="405" spans="1:8">
      <c r="A405" t="s">
        <v>1198</v>
      </c>
      <c r="B405" t="s">
        <v>751</v>
      </c>
      <c r="C405" s="73"/>
      <c r="D405" t="s">
        <v>61</v>
      </c>
      <c r="E405" t="s">
        <v>337</v>
      </c>
      <c r="F405" s="2">
        <v>44888</v>
      </c>
      <c r="G405" t="s">
        <v>1199</v>
      </c>
      <c r="H405">
        <v>1</v>
      </c>
    </row>
    <row r="406" spans="1:8">
      <c r="A406" t="s">
        <v>1200</v>
      </c>
      <c r="B406" t="s">
        <v>702</v>
      </c>
      <c r="C406" s="73">
        <v>5</v>
      </c>
      <c r="D406" t="s">
        <v>104</v>
      </c>
      <c r="E406" t="s">
        <v>240</v>
      </c>
      <c r="F406" s="2">
        <v>44888</v>
      </c>
      <c r="G406" t="s">
        <v>853</v>
      </c>
      <c r="H406">
        <v>1</v>
      </c>
    </row>
    <row r="407" spans="1:8">
      <c r="A407" t="s">
        <v>1201</v>
      </c>
      <c r="B407" t="s">
        <v>668</v>
      </c>
      <c r="C407" s="73">
        <v>28</v>
      </c>
      <c r="D407" t="s">
        <v>31</v>
      </c>
      <c r="E407" t="s">
        <v>419</v>
      </c>
      <c r="F407" s="2">
        <v>44888</v>
      </c>
      <c r="G407" t="s">
        <v>830</v>
      </c>
      <c r="H407">
        <v>2</v>
      </c>
    </row>
    <row r="408" spans="1:8">
      <c r="A408" t="s">
        <v>1202</v>
      </c>
      <c r="B408" t="s">
        <v>732</v>
      </c>
      <c r="C408" s="73">
        <v>13</v>
      </c>
      <c r="D408" t="s">
        <v>72</v>
      </c>
      <c r="E408" t="s">
        <v>314</v>
      </c>
      <c r="F408" s="2">
        <v>44889</v>
      </c>
      <c r="G408" t="s">
        <v>843</v>
      </c>
      <c r="H408">
        <v>1</v>
      </c>
    </row>
    <row r="409" spans="1:8">
      <c r="A409" t="s">
        <v>1203</v>
      </c>
      <c r="B409" t="s">
        <v>794</v>
      </c>
      <c r="C409" s="73">
        <v>13</v>
      </c>
      <c r="D409" t="s">
        <v>91</v>
      </c>
      <c r="E409" t="s">
        <v>352</v>
      </c>
      <c r="F409" s="2">
        <v>44889</v>
      </c>
      <c r="G409" t="s">
        <v>830</v>
      </c>
      <c r="H409">
        <v>1</v>
      </c>
    </row>
    <row r="410" spans="1:8">
      <c r="A410" t="s">
        <v>1204</v>
      </c>
      <c r="B410" t="s">
        <v>795</v>
      </c>
      <c r="C410" s="73">
        <v>4</v>
      </c>
      <c r="D410" t="s">
        <v>52</v>
      </c>
      <c r="E410" t="s">
        <v>464</v>
      </c>
      <c r="F410" s="2">
        <v>44889</v>
      </c>
      <c r="G410" t="s">
        <v>830</v>
      </c>
      <c r="H410">
        <v>1</v>
      </c>
    </row>
    <row r="411" spans="1:8">
      <c r="A411" t="s">
        <v>1205</v>
      </c>
      <c r="B411" t="s">
        <v>796</v>
      </c>
      <c r="C411" s="73">
        <v>8</v>
      </c>
      <c r="D411" t="s">
        <v>127</v>
      </c>
      <c r="E411" t="s">
        <v>248</v>
      </c>
      <c r="F411" s="2">
        <v>44889</v>
      </c>
      <c r="G411" t="s">
        <v>830</v>
      </c>
      <c r="H411">
        <v>1</v>
      </c>
    </row>
    <row r="412" spans="1:8">
      <c r="A412" t="s">
        <v>971</v>
      </c>
      <c r="B412" t="s">
        <v>490</v>
      </c>
      <c r="C412" s="73">
        <v>7</v>
      </c>
      <c r="D412" t="s">
        <v>7</v>
      </c>
      <c r="E412" t="s">
        <v>252</v>
      </c>
      <c r="F412" s="2">
        <v>44889</v>
      </c>
      <c r="G412" t="s">
        <v>835</v>
      </c>
      <c r="H412">
        <v>1</v>
      </c>
    </row>
    <row r="413" spans="1:8">
      <c r="A413" t="s">
        <v>1206</v>
      </c>
      <c r="B413" t="s">
        <v>749</v>
      </c>
      <c r="C413" s="73">
        <v>8</v>
      </c>
      <c r="D413" t="s">
        <v>31</v>
      </c>
      <c r="E413" t="s">
        <v>21</v>
      </c>
      <c r="F413" s="2">
        <v>44889</v>
      </c>
      <c r="G413" t="s">
        <v>835</v>
      </c>
      <c r="H413">
        <v>1</v>
      </c>
    </row>
    <row r="414" spans="1:8">
      <c r="A414" t="s">
        <v>1207</v>
      </c>
      <c r="B414" t="s">
        <v>797</v>
      </c>
      <c r="C414" s="73">
        <v>1</v>
      </c>
      <c r="D414" t="s">
        <v>110</v>
      </c>
      <c r="E414" t="s">
        <v>38</v>
      </c>
      <c r="F414" s="2">
        <v>44889</v>
      </c>
      <c r="G414" t="s">
        <v>837</v>
      </c>
      <c r="H414">
        <v>1</v>
      </c>
    </row>
    <row r="415" spans="1:8">
      <c r="A415" t="s">
        <v>1208</v>
      </c>
      <c r="B415" t="s">
        <v>798</v>
      </c>
      <c r="C415" s="73">
        <v>1</v>
      </c>
      <c r="D415" t="s">
        <v>25</v>
      </c>
      <c r="E415" t="s">
        <v>359</v>
      </c>
      <c r="F415" s="2">
        <v>44889</v>
      </c>
      <c r="G415" t="s">
        <v>863</v>
      </c>
      <c r="H415">
        <v>2</v>
      </c>
    </row>
    <row r="416" spans="1:8">
      <c r="A416" t="s">
        <v>1209</v>
      </c>
      <c r="B416" t="s">
        <v>799</v>
      </c>
      <c r="C416" s="73">
        <v>5</v>
      </c>
      <c r="D416" t="s">
        <v>104</v>
      </c>
      <c r="E416" t="s">
        <v>252</v>
      </c>
      <c r="F416" s="2">
        <v>44889</v>
      </c>
      <c r="G416" t="s">
        <v>830</v>
      </c>
      <c r="H416">
        <v>1</v>
      </c>
    </row>
    <row r="417" spans="1:8">
      <c r="A417" t="s">
        <v>1210</v>
      </c>
      <c r="B417" t="s">
        <v>800</v>
      </c>
      <c r="C417" s="73">
        <v>21</v>
      </c>
      <c r="D417" t="s">
        <v>17</v>
      </c>
      <c r="E417" t="s">
        <v>222</v>
      </c>
      <c r="F417" s="2">
        <v>44889</v>
      </c>
      <c r="G417" t="s">
        <v>924</v>
      </c>
      <c r="H417">
        <v>1</v>
      </c>
    </row>
    <row r="418" spans="1:8">
      <c r="A418" t="s">
        <v>1211</v>
      </c>
      <c r="B418" t="s">
        <v>801</v>
      </c>
      <c r="C418" s="73">
        <v>1</v>
      </c>
      <c r="D418" t="s">
        <v>20</v>
      </c>
      <c r="E418" t="s">
        <v>21</v>
      </c>
      <c r="F418" s="2">
        <v>44889</v>
      </c>
      <c r="G418" t="s">
        <v>830</v>
      </c>
      <c r="H418">
        <v>1</v>
      </c>
    </row>
    <row r="419" spans="1:8">
      <c r="A419" t="s">
        <v>1212</v>
      </c>
      <c r="B419" t="s">
        <v>802</v>
      </c>
      <c r="C419" s="73">
        <v>5</v>
      </c>
      <c r="D419" t="s">
        <v>17</v>
      </c>
      <c r="E419" t="s">
        <v>222</v>
      </c>
      <c r="F419" s="2">
        <v>44889</v>
      </c>
      <c r="G419" t="s">
        <v>1062</v>
      </c>
      <c r="H419">
        <v>1</v>
      </c>
    </row>
    <row r="420" spans="1:8">
      <c r="A420" t="s">
        <v>1213</v>
      </c>
      <c r="B420" t="s">
        <v>803</v>
      </c>
      <c r="C420" s="73">
        <v>4</v>
      </c>
      <c r="D420" t="s">
        <v>31</v>
      </c>
      <c r="E420" t="s">
        <v>352</v>
      </c>
      <c r="F420" s="2">
        <v>44889</v>
      </c>
      <c r="G420" t="s">
        <v>846</v>
      </c>
      <c r="H420">
        <v>1</v>
      </c>
    </row>
    <row r="421" spans="1:8">
      <c r="A421" t="s">
        <v>1214</v>
      </c>
      <c r="B421" t="s">
        <v>804</v>
      </c>
      <c r="C421" s="73">
        <v>8</v>
      </c>
      <c r="D421" t="s">
        <v>104</v>
      </c>
      <c r="E421" t="s">
        <v>252</v>
      </c>
      <c r="F421" s="2">
        <v>44889</v>
      </c>
      <c r="G421" t="s">
        <v>835</v>
      </c>
      <c r="H421">
        <v>1</v>
      </c>
    </row>
    <row r="422" spans="1:8">
      <c r="A422" t="s">
        <v>1164</v>
      </c>
      <c r="B422" t="s">
        <v>651</v>
      </c>
      <c r="C422" s="73">
        <v>12</v>
      </c>
      <c r="D422" t="s">
        <v>91</v>
      </c>
      <c r="E422" t="s">
        <v>446</v>
      </c>
      <c r="F422" s="2">
        <v>44889</v>
      </c>
      <c r="G422" t="s">
        <v>830</v>
      </c>
      <c r="H422">
        <v>1</v>
      </c>
    </row>
    <row r="423" spans="1:8">
      <c r="A423" t="s">
        <v>1215</v>
      </c>
      <c r="B423" t="s">
        <v>739</v>
      </c>
      <c r="C423" s="73">
        <v>26</v>
      </c>
      <c r="D423" t="s">
        <v>91</v>
      </c>
      <c r="E423" t="s">
        <v>446</v>
      </c>
      <c r="F423" s="2">
        <v>44889</v>
      </c>
      <c r="G423" t="s">
        <v>835</v>
      </c>
      <c r="H423">
        <v>1</v>
      </c>
    </row>
    <row r="424" spans="1:8">
      <c r="A424" t="s">
        <v>1216</v>
      </c>
      <c r="B424" t="s">
        <v>805</v>
      </c>
      <c r="C424" s="73">
        <v>6</v>
      </c>
      <c r="D424" t="s">
        <v>14</v>
      </c>
      <c r="E424" t="s">
        <v>464</v>
      </c>
      <c r="F424" s="2">
        <v>44889</v>
      </c>
      <c r="G424" t="s">
        <v>1041</v>
      </c>
      <c r="H424">
        <v>1</v>
      </c>
    </row>
    <row r="425" spans="1:8">
      <c r="A425" t="s">
        <v>1217</v>
      </c>
      <c r="B425" t="s">
        <v>733</v>
      </c>
      <c r="C425" s="73">
        <v>20</v>
      </c>
      <c r="D425" t="s">
        <v>72</v>
      </c>
      <c r="E425" t="s">
        <v>314</v>
      </c>
      <c r="F425" s="2">
        <v>44889</v>
      </c>
      <c r="G425" t="s">
        <v>835</v>
      </c>
      <c r="H425">
        <v>1</v>
      </c>
    </row>
    <row r="426" spans="1:8">
      <c r="A426" t="s">
        <v>1218</v>
      </c>
      <c r="B426" t="s">
        <v>734</v>
      </c>
      <c r="C426" s="73">
        <v>22</v>
      </c>
      <c r="D426" t="s">
        <v>72</v>
      </c>
      <c r="E426" t="s">
        <v>314</v>
      </c>
      <c r="F426" s="2">
        <v>44889</v>
      </c>
      <c r="G426" t="s">
        <v>830</v>
      </c>
      <c r="H426">
        <v>1</v>
      </c>
    </row>
    <row r="427" spans="1:8">
      <c r="A427" t="s">
        <v>1219</v>
      </c>
      <c r="B427" t="s">
        <v>806</v>
      </c>
      <c r="C427" s="73">
        <v>21</v>
      </c>
      <c r="D427" t="s">
        <v>17</v>
      </c>
      <c r="E427" t="s">
        <v>325</v>
      </c>
      <c r="F427" s="2">
        <v>44889</v>
      </c>
      <c r="G427" t="s">
        <v>835</v>
      </c>
      <c r="H427">
        <v>1</v>
      </c>
    </row>
    <row r="428" spans="1:8">
      <c r="A428" t="s">
        <v>1220</v>
      </c>
      <c r="B428" t="s">
        <v>807</v>
      </c>
      <c r="C428" s="73">
        <v>11</v>
      </c>
      <c r="D428" t="s">
        <v>52</v>
      </c>
      <c r="E428" t="s">
        <v>464</v>
      </c>
      <c r="F428" s="2">
        <v>44889</v>
      </c>
      <c r="G428" t="s">
        <v>830</v>
      </c>
      <c r="H428">
        <v>1</v>
      </c>
    </row>
    <row r="429" spans="1:8">
      <c r="A429" t="s">
        <v>1221</v>
      </c>
      <c r="B429" t="s">
        <v>779</v>
      </c>
      <c r="C429" s="73">
        <v>25</v>
      </c>
      <c r="D429" t="s">
        <v>25</v>
      </c>
      <c r="E429" t="s">
        <v>359</v>
      </c>
      <c r="F429" s="2">
        <v>44889</v>
      </c>
      <c r="G429" t="s">
        <v>873</v>
      </c>
      <c r="H429">
        <v>2</v>
      </c>
    </row>
    <row r="430" spans="1:8">
      <c r="A430" t="s">
        <v>1222</v>
      </c>
      <c r="B430" t="s">
        <v>808</v>
      </c>
      <c r="C430" s="73">
        <v>11</v>
      </c>
      <c r="D430" t="s">
        <v>127</v>
      </c>
      <c r="E430" t="s">
        <v>248</v>
      </c>
      <c r="F430" s="2">
        <v>44889</v>
      </c>
      <c r="G430" t="s">
        <v>924</v>
      </c>
      <c r="H430">
        <v>2</v>
      </c>
    </row>
    <row r="431" spans="1:8">
      <c r="A431" t="s">
        <v>1223</v>
      </c>
      <c r="B431" t="s">
        <v>809</v>
      </c>
      <c r="C431" s="73">
        <v>18</v>
      </c>
      <c r="D431" t="s">
        <v>127</v>
      </c>
      <c r="E431" t="s">
        <v>252</v>
      </c>
      <c r="F431" s="2">
        <v>44889</v>
      </c>
      <c r="G431" t="s">
        <v>830</v>
      </c>
      <c r="H431">
        <v>1</v>
      </c>
    </row>
    <row r="432" spans="1:8">
      <c r="A432" t="s">
        <v>1224</v>
      </c>
      <c r="B432" t="s">
        <v>810</v>
      </c>
      <c r="C432" s="73">
        <v>24</v>
      </c>
      <c r="D432" t="s">
        <v>127</v>
      </c>
      <c r="E432" t="s">
        <v>248</v>
      </c>
      <c r="F432" s="2">
        <v>44889</v>
      </c>
      <c r="G432" t="s">
        <v>873</v>
      </c>
      <c r="H432">
        <v>1</v>
      </c>
    </row>
    <row r="433" spans="1:8">
      <c r="A433" t="s">
        <v>1225</v>
      </c>
      <c r="B433" t="s">
        <v>735</v>
      </c>
      <c r="C433" s="73">
        <v>32</v>
      </c>
      <c r="D433" t="s">
        <v>61</v>
      </c>
      <c r="E433" t="s">
        <v>314</v>
      </c>
      <c r="F433" s="2">
        <v>44889</v>
      </c>
      <c r="G433" t="s">
        <v>924</v>
      </c>
      <c r="H433">
        <v>2</v>
      </c>
    </row>
    <row r="434" spans="1:8">
      <c r="A434" t="s">
        <v>1226</v>
      </c>
      <c r="B434" t="s">
        <v>811</v>
      </c>
      <c r="C434" s="73">
        <v>16</v>
      </c>
      <c r="D434" t="s">
        <v>127</v>
      </c>
      <c r="E434" t="s">
        <v>248</v>
      </c>
      <c r="F434" s="2">
        <v>44889</v>
      </c>
      <c r="G434" t="s">
        <v>873</v>
      </c>
      <c r="H434">
        <v>1</v>
      </c>
    </row>
    <row r="435" spans="1:8">
      <c r="A435" t="s">
        <v>1227</v>
      </c>
      <c r="B435" t="s">
        <v>746</v>
      </c>
      <c r="C435" s="73">
        <v>12</v>
      </c>
      <c r="D435" t="s">
        <v>497</v>
      </c>
      <c r="E435" t="s">
        <v>229</v>
      </c>
      <c r="F435" s="2">
        <v>44889</v>
      </c>
      <c r="G435" t="s">
        <v>843</v>
      </c>
      <c r="H435">
        <v>1</v>
      </c>
    </row>
    <row r="436" spans="1:8">
      <c r="A436" t="s">
        <v>1228</v>
      </c>
      <c r="B436" t="s">
        <v>752</v>
      </c>
      <c r="C436" s="73">
        <v>19</v>
      </c>
      <c r="D436" t="s">
        <v>497</v>
      </c>
      <c r="E436" t="s">
        <v>231</v>
      </c>
      <c r="F436" s="2">
        <v>44889</v>
      </c>
      <c r="G436" t="s">
        <v>835</v>
      </c>
      <c r="H436">
        <v>1</v>
      </c>
    </row>
    <row r="437" spans="1:8">
      <c r="A437" t="s">
        <v>1229</v>
      </c>
      <c r="B437" t="s">
        <v>740</v>
      </c>
      <c r="C437" s="73">
        <v>30</v>
      </c>
      <c r="D437" t="s">
        <v>52</v>
      </c>
      <c r="E437" t="s">
        <v>446</v>
      </c>
      <c r="F437" s="2">
        <v>44889</v>
      </c>
      <c r="G437" t="s">
        <v>835</v>
      </c>
      <c r="H437">
        <v>1</v>
      </c>
    </row>
    <row r="438" spans="1:8">
      <c r="A438" t="s">
        <v>1230</v>
      </c>
      <c r="B438" t="s">
        <v>741</v>
      </c>
      <c r="C438" s="73">
        <v>2</v>
      </c>
      <c r="D438" t="s">
        <v>52</v>
      </c>
      <c r="E438" t="s">
        <v>446</v>
      </c>
      <c r="F438" s="2">
        <v>44889</v>
      </c>
      <c r="G438" t="s">
        <v>901</v>
      </c>
      <c r="H438">
        <v>1</v>
      </c>
    </row>
    <row r="439" spans="1:8">
      <c r="A439" t="s">
        <v>1231</v>
      </c>
      <c r="B439" t="s">
        <v>812</v>
      </c>
      <c r="C439" s="73">
        <v>4</v>
      </c>
      <c r="D439" t="s">
        <v>7</v>
      </c>
      <c r="E439" t="s">
        <v>248</v>
      </c>
      <c r="F439" s="2">
        <v>44889</v>
      </c>
      <c r="G439" t="s">
        <v>835</v>
      </c>
      <c r="H439">
        <v>1</v>
      </c>
    </row>
    <row r="440" spans="1:8">
      <c r="A440" t="s">
        <v>1232</v>
      </c>
      <c r="B440" t="s">
        <v>813</v>
      </c>
      <c r="C440" s="73">
        <v>17</v>
      </c>
      <c r="D440" t="s">
        <v>7</v>
      </c>
      <c r="E440" t="s">
        <v>252</v>
      </c>
      <c r="F440" s="2">
        <v>44889</v>
      </c>
      <c r="G440" t="s">
        <v>835</v>
      </c>
      <c r="H440">
        <v>2</v>
      </c>
    </row>
    <row r="441" spans="1:8">
      <c r="A441" t="s">
        <v>1233</v>
      </c>
      <c r="B441" t="s">
        <v>814</v>
      </c>
      <c r="C441" s="73">
        <v>18</v>
      </c>
      <c r="D441" t="s">
        <v>17</v>
      </c>
      <c r="E441" t="s">
        <v>227</v>
      </c>
      <c r="F441" s="2">
        <v>44889</v>
      </c>
      <c r="G441" t="s">
        <v>873</v>
      </c>
      <c r="H441">
        <v>1</v>
      </c>
    </row>
    <row r="442" spans="1:8">
      <c r="A442" t="s">
        <v>1234</v>
      </c>
      <c r="B442" t="s">
        <v>724</v>
      </c>
      <c r="C442" s="73">
        <v>13</v>
      </c>
      <c r="D442" t="s">
        <v>52</v>
      </c>
      <c r="E442" t="s">
        <v>417</v>
      </c>
      <c r="F442" s="2">
        <v>44889</v>
      </c>
      <c r="G442" t="s">
        <v>835</v>
      </c>
      <c r="H442">
        <v>1</v>
      </c>
    </row>
    <row r="443" spans="1:8">
      <c r="A443" t="s">
        <v>1235</v>
      </c>
      <c r="B443" t="s">
        <v>815</v>
      </c>
      <c r="C443" s="73">
        <v>25</v>
      </c>
      <c r="D443" t="s">
        <v>52</v>
      </c>
      <c r="E443" t="s">
        <v>464</v>
      </c>
      <c r="F443" s="2">
        <v>44889</v>
      </c>
      <c r="G443" t="s">
        <v>837</v>
      </c>
      <c r="H443">
        <v>1</v>
      </c>
    </row>
    <row r="444" spans="1:8">
      <c r="A444" t="s">
        <v>1236</v>
      </c>
      <c r="B444" t="s">
        <v>816</v>
      </c>
      <c r="C444" s="73">
        <v>6</v>
      </c>
      <c r="D444" t="s">
        <v>17</v>
      </c>
      <c r="E444" t="s">
        <v>222</v>
      </c>
      <c r="F444" s="2">
        <v>44889</v>
      </c>
      <c r="G444" t="s">
        <v>1015</v>
      </c>
      <c r="H444">
        <v>1</v>
      </c>
    </row>
    <row r="445" spans="1:8">
      <c r="A445" t="s">
        <v>1237</v>
      </c>
      <c r="B445" t="s">
        <v>736</v>
      </c>
      <c r="C445" s="73">
        <v>7</v>
      </c>
      <c r="D445" t="s">
        <v>91</v>
      </c>
      <c r="E445" t="s">
        <v>314</v>
      </c>
      <c r="F445" s="2">
        <v>44889</v>
      </c>
      <c r="G445" t="s">
        <v>830</v>
      </c>
      <c r="H445">
        <v>1</v>
      </c>
    </row>
    <row r="446" spans="1:8">
      <c r="A446" t="s">
        <v>1238</v>
      </c>
      <c r="B446" t="s">
        <v>750</v>
      </c>
      <c r="C446" s="73">
        <v>25</v>
      </c>
      <c r="D446" t="s">
        <v>31</v>
      </c>
      <c r="E446" t="s">
        <v>21</v>
      </c>
      <c r="F446" s="2">
        <v>44889</v>
      </c>
      <c r="G446" t="s">
        <v>830</v>
      </c>
      <c r="H446">
        <v>1</v>
      </c>
    </row>
    <row r="447" spans="1:8">
      <c r="A447" t="s">
        <v>1239</v>
      </c>
      <c r="B447" t="s">
        <v>817</v>
      </c>
      <c r="C447" s="73">
        <v>4</v>
      </c>
      <c r="D447" t="s">
        <v>17</v>
      </c>
      <c r="E447" t="s">
        <v>222</v>
      </c>
      <c r="F447" s="2">
        <v>44889</v>
      </c>
      <c r="G447" t="s">
        <v>830</v>
      </c>
      <c r="H447">
        <v>1</v>
      </c>
    </row>
    <row r="448" spans="1:8">
      <c r="A448" t="s">
        <v>1240</v>
      </c>
      <c r="B448" t="s">
        <v>818</v>
      </c>
      <c r="C448" s="73">
        <v>9</v>
      </c>
      <c r="D448" t="s">
        <v>17</v>
      </c>
      <c r="E448" t="s">
        <v>222</v>
      </c>
      <c r="F448" s="2">
        <v>44889</v>
      </c>
      <c r="G448" t="s">
        <v>924</v>
      </c>
      <c r="H448">
        <v>1</v>
      </c>
    </row>
    <row r="449" spans="1:8">
      <c r="A449" t="s">
        <v>966</v>
      </c>
      <c r="B449" t="s">
        <v>511</v>
      </c>
      <c r="C449" s="73">
        <v>16</v>
      </c>
      <c r="D449" t="s">
        <v>14</v>
      </c>
      <c r="E449" t="s">
        <v>330</v>
      </c>
      <c r="F449" s="2">
        <v>44889</v>
      </c>
      <c r="G449" t="s">
        <v>830</v>
      </c>
      <c r="H449">
        <v>1</v>
      </c>
    </row>
    <row r="450" spans="1:8">
      <c r="A450" t="s">
        <v>1241</v>
      </c>
      <c r="B450" t="s">
        <v>747</v>
      </c>
      <c r="C450" s="73">
        <v>13</v>
      </c>
      <c r="D450" t="s">
        <v>20</v>
      </c>
      <c r="E450" t="s">
        <v>229</v>
      </c>
      <c r="F450" s="2">
        <v>44889</v>
      </c>
      <c r="G450" t="s">
        <v>846</v>
      </c>
      <c r="H450">
        <v>1</v>
      </c>
    </row>
    <row r="451" spans="1:8">
      <c r="A451" t="s">
        <v>1242</v>
      </c>
      <c r="B451" t="s">
        <v>819</v>
      </c>
      <c r="C451" s="73">
        <v>23</v>
      </c>
      <c r="D451" t="s">
        <v>17</v>
      </c>
      <c r="E451" t="s">
        <v>222</v>
      </c>
      <c r="F451" s="2">
        <v>44889</v>
      </c>
      <c r="G451" t="s">
        <v>835</v>
      </c>
      <c r="H451">
        <v>1</v>
      </c>
    </row>
    <row r="452" spans="1:8">
      <c r="A452" t="s">
        <v>1243</v>
      </c>
      <c r="B452" t="s">
        <v>742</v>
      </c>
      <c r="C452" s="73">
        <v>86</v>
      </c>
      <c r="D452" t="s">
        <v>52</v>
      </c>
      <c r="E452" t="s">
        <v>446</v>
      </c>
      <c r="F452" s="2">
        <v>44889</v>
      </c>
      <c r="G452" t="s">
        <v>1244</v>
      </c>
      <c r="H452">
        <v>1</v>
      </c>
    </row>
    <row r="453" spans="1:8">
      <c r="A453" t="s">
        <v>1245</v>
      </c>
      <c r="B453" t="s">
        <v>820</v>
      </c>
      <c r="C453" s="73">
        <v>10</v>
      </c>
      <c r="D453" t="s">
        <v>17</v>
      </c>
      <c r="E453" t="s">
        <v>222</v>
      </c>
      <c r="F453" s="2">
        <v>44889</v>
      </c>
      <c r="G453" t="s">
        <v>830</v>
      </c>
      <c r="H453">
        <v>1</v>
      </c>
    </row>
    <row r="454" spans="1:8">
      <c r="A454" t="s">
        <v>1246</v>
      </c>
      <c r="B454" t="s">
        <v>725</v>
      </c>
      <c r="C454" s="73">
        <v>18</v>
      </c>
      <c r="D454" t="s">
        <v>31</v>
      </c>
      <c r="E454" t="s">
        <v>417</v>
      </c>
      <c r="F454" s="2">
        <v>44889</v>
      </c>
      <c r="G454" t="s">
        <v>830</v>
      </c>
      <c r="H454">
        <v>1</v>
      </c>
    </row>
    <row r="455" spans="1:8">
      <c r="A455" t="s">
        <v>1247</v>
      </c>
      <c r="B455" t="s">
        <v>821</v>
      </c>
      <c r="C455" s="73">
        <v>20</v>
      </c>
      <c r="D455" t="s">
        <v>127</v>
      </c>
      <c r="E455" t="s">
        <v>252</v>
      </c>
      <c r="F455" s="2">
        <v>44889</v>
      </c>
      <c r="G455" t="s">
        <v>830</v>
      </c>
      <c r="H455">
        <v>1</v>
      </c>
    </row>
    <row r="456" spans="1:8">
      <c r="A456" t="s">
        <v>1248</v>
      </c>
      <c r="B456" t="s">
        <v>748</v>
      </c>
      <c r="C456" s="73">
        <v>20</v>
      </c>
      <c r="D456" t="s">
        <v>17</v>
      </c>
      <c r="E456" t="s">
        <v>325</v>
      </c>
      <c r="F456" s="2">
        <v>44889</v>
      </c>
      <c r="G456" t="s">
        <v>830</v>
      </c>
      <c r="H456">
        <v>1</v>
      </c>
    </row>
    <row r="457" spans="1:8">
      <c r="A457" t="s">
        <v>1249</v>
      </c>
      <c r="B457" t="s">
        <v>822</v>
      </c>
      <c r="C457" s="73">
        <v>15</v>
      </c>
      <c r="D457" t="s">
        <v>17</v>
      </c>
      <c r="E457" t="s">
        <v>222</v>
      </c>
      <c r="F457" s="2">
        <v>44889</v>
      </c>
      <c r="G457" t="s">
        <v>835</v>
      </c>
      <c r="H457">
        <v>1</v>
      </c>
    </row>
    <row r="458" spans="1:8">
      <c r="A458" t="s">
        <v>1250</v>
      </c>
      <c r="B458" t="s">
        <v>823</v>
      </c>
      <c r="C458" s="73">
        <v>11</v>
      </c>
      <c r="D458" t="s">
        <v>25</v>
      </c>
      <c r="E458" t="s">
        <v>404</v>
      </c>
      <c r="F458" s="2">
        <v>44889</v>
      </c>
      <c r="G458" t="s">
        <v>1041</v>
      </c>
      <c r="H458">
        <v>1</v>
      </c>
    </row>
    <row r="459" spans="1:8">
      <c r="A459" t="s">
        <v>1251</v>
      </c>
      <c r="B459" t="s">
        <v>824</v>
      </c>
      <c r="C459" s="73">
        <v>6</v>
      </c>
      <c r="D459" t="s">
        <v>31</v>
      </c>
      <c r="E459" t="s">
        <v>352</v>
      </c>
      <c r="F459" s="2">
        <v>44889</v>
      </c>
      <c r="G459" t="s">
        <v>835</v>
      </c>
      <c r="H459">
        <v>1</v>
      </c>
    </row>
    <row r="460" spans="1:8">
      <c r="A460" t="s">
        <v>1252</v>
      </c>
      <c r="B460" t="s">
        <v>825</v>
      </c>
      <c r="C460" s="73">
        <v>8</v>
      </c>
      <c r="D460" t="s">
        <v>25</v>
      </c>
      <c r="E460" t="s">
        <v>359</v>
      </c>
      <c r="F460" s="2">
        <v>44889</v>
      </c>
      <c r="G460" t="s">
        <v>1041</v>
      </c>
      <c r="H460">
        <v>1</v>
      </c>
    </row>
    <row r="461" spans="1:8">
      <c r="A461" t="s">
        <v>1253</v>
      </c>
      <c r="B461" t="s">
        <v>745</v>
      </c>
      <c r="C461" s="73">
        <v>7</v>
      </c>
      <c r="D461" t="s">
        <v>17</v>
      </c>
      <c r="E461" t="s">
        <v>227</v>
      </c>
      <c r="F461" s="2">
        <v>44889</v>
      </c>
      <c r="G461" t="s">
        <v>926</v>
      </c>
      <c r="H461">
        <v>1</v>
      </c>
    </row>
    <row r="462" spans="1:8">
      <c r="A462" t="s">
        <v>1254</v>
      </c>
      <c r="B462" t="s">
        <v>738</v>
      </c>
      <c r="C462" s="73">
        <v>6</v>
      </c>
      <c r="D462" t="s">
        <v>11</v>
      </c>
      <c r="E462" t="s">
        <v>38</v>
      </c>
      <c r="F462" s="2">
        <v>44889</v>
      </c>
      <c r="G462" t="s">
        <v>853</v>
      </c>
      <c r="H462">
        <v>1</v>
      </c>
    </row>
    <row r="463" spans="1:8">
      <c r="A463" t="s">
        <v>1255</v>
      </c>
      <c r="B463" t="s">
        <v>826</v>
      </c>
      <c r="C463" s="73">
        <v>6</v>
      </c>
      <c r="D463" t="s">
        <v>497</v>
      </c>
      <c r="E463" t="s">
        <v>227</v>
      </c>
      <c r="F463" s="2">
        <v>44889</v>
      </c>
      <c r="G463" t="s">
        <v>853</v>
      </c>
      <c r="H463">
        <v>1</v>
      </c>
    </row>
    <row r="464" spans="1:8">
      <c r="A464" t="s">
        <v>968</v>
      </c>
      <c r="B464" t="s">
        <v>513</v>
      </c>
      <c r="C464" s="73">
        <v>5</v>
      </c>
      <c r="D464" t="s">
        <v>14</v>
      </c>
      <c r="E464" t="s">
        <v>330</v>
      </c>
      <c r="F464" s="2">
        <v>44889</v>
      </c>
      <c r="G464" t="s">
        <v>853</v>
      </c>
      <c r="H464">
        <v>1</v>
      </c>
    </row>
    <row r="465" spans="1:8">
      <c r="A465" t="s">
        <v>1256</v>
      </c>
      <c r="B465" t="s">
        <v>743</v>
      </c>
      <c r="C465" s="73">
        <v>9</v>
      </c>
      <c r="D465" t="s">
        <v>91</v>
      </c>
      <c r="E465" t="s">
        <v>446</v>
      </c>
      <c r="F465" s="2">
        <v>44889</v>
      </c>
      <c r="G465" t="s">
        <v>901</v>
      </c>
      <c r="H465">
        <v>1</v>
      </c>
    </row>
    <row r="466" spans="1:8">
      <c r="A466" t="s">
        <v>1257</v>
      </c>
      <c r="B466" t="s">
        <v>764</v>
      </c>
      <c r="C466" s="73">
        <v>9</v>
      </c>
      <c r="D466" t="s">
        <v>35</v>
      </c>
      <c r="E466" t="s">
        <v>390</v>
      </c>
      <c r="F466" s="2">
        <v>44890</v>
      </c>
      <c r="G466" t="s">
        <v>835</v>
      </c>
      <c r="H466">
        <v>1</v>
      </c>
    </row>
    <row r="467" spans="1:8">
      <c r="A467" t="s">
        <v>844</v>
      </c>
      <c r="B467" t="s">
        <v>150</v>
      </c>
      <c r="C467" s="73">
        <v>5</v>
      </c>
      <c r="D467" t="s">
        <v>112</v>
      </c>
      <c r="E467" t="s">
        <v>41</v>
      </c>
      <c r="F467" s="2">
        <v>44890</v>
      </c>
      <c r="G467" t="s">
        <v>830</v>
      </c>
      <c r="H467">
        <v>1</v>
      </c>
    </row>
    <row r="468" spans="1:8">
      <c r="A468" t="s">
        <v>1258</v>
      </c>
      <c r="B468" t="s">
        <v>765</v>
      </c>
      <c r="C468" s="73">
        <v>6</v>
      </c>
      <c r="D468" t="s">
        <v>7</v>
      </c>
      <c r="E468" t="s">
        <v>41</v>
      </c>
      <c r="F468" s="2">
        <v>44890</v>
      </c>
      <c r="G468" t="s">
        <v>873</v>
      </c>
      <c r="H468">
        <v>1</v>
      </c>
    </row>
    <row r="469" spans="1:8">
      <c r="A469" t="s">
        <v>845</v>
      </c>
      <c r="B469" t="s">
        <v>151</v>
      </c>
      <c r="C469" s="73">
        <v>5</v>
      </c>
      <c r="D469" t="s">
        <v>7</v>
      </c>
      <c r="E469" t="s">
        <v>41</v>
      </c>
      <c r="F469" s="2">
        <v>44890</v>
      </c>
      <c r="G469" t="s">
        <v>846</v>
      </c>
      <c r="H469">
        <v>1</v>
      </c>
    </row>
    <row r="470" spans="1:8">
      <c r="A470" t="s">
        <v>1259</v>
      </c>
      <c r="B470" t="s">
        <v>766</v>
      </c>
      <c r="C470" s="73">
        <v>17</v>
      </c>
      <c r="D470" t="s">
        <v>79</v>
      </c>
      <c r="E470" t="s">
        <v>117</v>
      </c>
      <c r="F470" s="2">
        <v>44890</v>
      </c>
      <c r="G470" t="s">
        <v>830</v>
      </c>
      <c r="H470">
        <v>2</v>
      </c>
    </row>
    <row r="471" spans="1:8">
      <c r="A471" t="s">
        <v>1260</v>
      </c>
      <c r="B471" t="s">
        <v>767</v>
      </c>
      <c r="C471" s="73">
        <v>24</v>
      </c>
      <c r="D471" t="s">
        <v>14</v>
      </c>
      <c r="E471" t="s">
        <v>362</v>
      </c>
      <c r="F471" s="2">
        <v>44890</v>
      </c>
      <c r="G471" t="s">
        <v>846</v>
      </c>
      <c r="H471">
        <v>1</v>
      </c>
    </row>
    <row r="472" spans="1:8">
      <c r="A472" t="s">
        <v>1261</v>
      </c>
      <c r="B472" t="s">
        <v>768</v>
      </c>
      <c r="C472" s="73">
        <v>19</v>
      </c>
      <c r="D472" t="s">
        <v>31</v>
      </c>
      <c r="E472" t="s">
        <v>117</v>
      </c>
      <c r="F472" s="2">
        <v>44890</v>
      </c>
      <c r="G472" t="s">
        <v>830</v>
      </c>
      <c r="H472">
        <v>1</v>
      </c>
    </row>
    <row r="473" spans="1:8">
      <c r="A473" t="s">
        <v>882</v>
      </c>
      <c r="B473" t="s">
        <v>116</v>
      </c>
      <c r="C473" s="73">
        <v>4</v>
      </c>
      <c r="D473" t="s">
        <v>20</v>
      </c>
      <c r="E473" t="s">
        <v>117</v>
      </c>
      <c r="F473" s="2">
        <v>44890</v>
      </c>
      <c r="G473" t="s">
        <v>830</v>
      </c>
      <c r="H473">
        <v>1</v>
      </c>
    </row>
    <row r="474" spans="1:8">
      <c r="A474" t="s">
        <v>1262</v>
      </c>
      <c r="B474" t="s">
        <v>769</v>
      </c>
      <c r="C474" s="73">
        <v>1</v>
      </c>
      <c r="D474" t="s">
        <v>31</v>
      </c>
      <c r="E474" t="s">
        <v>117</v>
      </c>
      <c r="F474" s="2">
        <v>44890</v>
      </c>
      <c r="G474" t="s">
        <v>830</v>
      </c>
      <c r="H474">
        <v>1</v>
      </c>
    </row>
    <row r="475" spans="1:8">
      <c r="A475" t="s">
        <v>1263</v>
      </c>
      <c r="B475" t="s">
        <v>770</v>
      </c>
      <c r="C475" s="73">
        <v>9</v>
      </c>
      <c r="D475" t="s">
        <v>25</v>
      </c>
      <c r="E475" t="s">
        <v>359</v>
      </c>
      <c r="F475" s="2">
        <v>44890</v>
      </c>
      <c r="G475" t="s">
        <v>837</v>
      </c>
      <c r="H475">
        <v>1</v>
      </c>
    </row>
    <row r="476" spans="1:8">
      <c r="A476" t="s">
        <v>1264</v>
      </c>
      <c r="B476" t="s">
        <v>771</v>
      </c>
      <c r="C476" s="73">
        <v>3</v>
      </c>
      <c r="D476" t="s">
        <v>35</v>
      </c>
      <c r="E476" t="s">
        <v>332</v>
      </c>
      <c r="F476" s="2">
        <v>44890</v>
      </c>
      <c r="G476" t="s">
        <v>1041</v>
      </c>
      <c r="H476">
        <v>1</v>
      </c>
    </row>
    <row r="477" spans="1:8">
      <c r="A477" t="s">
        <v>1265</v>
      </c>
      <c r="B477" t="s">
        <v>772</v>
      </c>
      <c r="C477" s="73">
        <v>2</v>
      </c>
      <c r="D477" t="s">
        <v>31</v>
      </c>
      <c r="E477" t="s">
        <v>390</v>
      </c>
      <c r="F477" s="2">
        <v>44890</v>
      </c>
      <c r="G477" t="s">
        <v>863</v>
      </c>
      <c r="H477">
        <v>1</v>
      </c>
    </row>
    <row r="478" spans="1:8">
      <c r="A478" t="s">
        <v>1266</v>
      </c>
      <c r="B478" t="s">
        <v>773</v>
      </c>
      <c r="C478" s="73">
        <v>10</v>
      </c>
      <c r="D478" t="s">
        <v>91</v>
      </c>
      <c r="E478" t="s">
        <v>362</v>
      </c>
      <c r="F478" s="2">
        <v>44890</v>
      </c>
      <c r="G478" t="s">
        <v>830</v>
      </c>
      <c r="H478">
        <v>1</v>
      </c>
    </row>
    <row r="479" spans="1:8">
      <c r="A479" t="s">
        <v>1267</v>
      </c>
      <c r="B479" t="s">
        <v>774</v>
      </c>
      <c r="C479" s="73">
        <v>33</v>
      </c>
      <c r="D479" t="s">
        <v>72</v>
      </c>
      <c r="E479" t="s">
        <v>191</v>
      </c>
      <c r="F479" s="2">
        <v>44890</v>
      </c>
      <c r="G479" t="s">
        <v>924</v>
      </c>
      <c r="H479">
        <v>1</v>
      </c>
    </row>
    <row r="480" spans="1:8">
      <c r="A480" t="s">
        <v>1268</v>
      </c>
      <c r="B480" t="s">
        <v>775</v>
      </c>
      <c r="C480" s="73">
        <v>2</v>
      </c>
      <c r="D480" t="s">
        <v>497</v>
      </c>
      <c r="E480" t="s">
        <v>227</v>
      </c>
      <c r="F480" s="2">
        <v>44890</v>
      </c>
      <c r="G480" t="s">
        <v>846</v>
      </c>
      <c r="H480">
        <v>1</v>
      </c>
    </row>
    <row r="481" spans="1:8">
      <c r="A481" t="s">
        <v>1269</v>
      </c>
      <c r="B481" t="s">
        <v>776</v>
      </c>
      <c r="C481" s="73">
        <v>2</v>
      </c>
      <c r="D481" t="s">
        <v>497</v>
      </c>
      <c r="E481" t="s">
        <v>227</v>
      </c>
      <c r="F481" s="2">
        <v>44890</v>
      </c>
      <c r="G481" t="s">
        <v>830</v>
      </c>
      <c r="H481">
        <v>1</v>
      </c>
    </row>
    <row r="482" spans="1:8">
      <c r="A482" t="s">
        <v>1270</v>
      </c>
      <c r="B482" t="s">
        <v>777</v>
      </c>
      <c r="C482" s="73">
        <v>23</v>
      </c>
      <c r="D482" t="s">
        <v>52</v>
      </c>
      <c r="E482" t="s">
        <v>458</v>
      </c>
      <c r="F482" s="2">
        <v>44890</v>
      </c>
      <c r="G482" t="s">
        <v>830</v>
      </c>
      <c r="H482">
        <v>1</v>
      </c>
    </row>
    <row r="483" spans="1:8">
      <c r="A483" t="s">
        <v>1271</v>
      </c>
      <c r="B483" t="s">
        <v>778</v>
      </c>
      <c r="C483" s="73">
        <v>3</v>
      </c>
      <c r="D483" t="s">
        <v>52</v>
      </c>
      <c r="E483" t="s">
        <v>117</v>
      </c>
      <c r="F483" s="2">
        <v>44890</v>
      </c>
      <c r="G483" t="s">
        <v>830</v>
      </c>
      <c r="H483">
        <v>1</v>
      </c>
    </row>
    <row r="484" spans="1:8">
      <c r="A484" t="s">
        <v>1221</v>
      </c>
      <c r="B484" t="s">
        <v>779</v>
      </c>
      <c r="C484" s="73">
        <v>25</v>
      </c>
      <c r="D484" t="s">
        <v>25</v>
      </c>
      <c r="E484" t="s">
        <v>359</v>
      </c>
      <c r="F484" s="2">
        <v>44890</v>
      </c>
      <c r="G484" t="s">
        <v>873</v>
      </c>
      <c r="H484">
        <v>1</v>
      </c>
    </row>
    <row r="485" spans="1:8">
      <c r="A485" t="s">
        <v>1272</v>
      </c>
      <c r="B485" t="s">
        <v>780</v>
      </c>
      <c r="C485" s="73">
        <v>31</v>
      </c>
      <c r="D485" t="s">
        <v>52</v>
      </c>
      <c r="E485" t="s">
        <v>458</v>
      </c>
      <c r="F485" s="2">
        <v>44890</v>
      </c>
      <c r="G485" t="s">
        <v>924</v>
      </c>
      <c r="H485">
        <v>1</v>
      </c>
    </row>
    <row r="486" spans="1:8">
      <c r="A486" t="s">
        <v>1273</v>
      </c>
      <c r="B486" t="s">
        <v>781</v>
      </c>
      <c r="C486" s="73">
        <v>19</v>
      </c>
      <c r="D486" t="s">
        <v>52</v>
      </c>
      <c r="E486" t="s">
        <v>458</v>
      </c>
      <c r="F486" s="2">
        <v>44890</v>
      </c>
      <c r="G486" t="s">
        <v>835</v>
      </c>
      <c r="H486">
        <v>1</v>
      </c>
    </row>
    <row r="487" spans="1:8">
      <c r="A487" t="s">
        <v>1237</v>
      </c>
      <c r="B487" t="s">
        <v>736</v>
      </c>
      <c r="C487" s="73">
        <v>7</v>
      </c>
      <c r="D487" t="s">
        <v>91</v>
      </c>
      <c r="E487" t="s">
        <v>314</v>
      </c>
      <c r="F487" s="2">
        <v>44890</v>
      </c>
      <c r="G487" t="s">
        <v>830</v>
      </c>
      <c r="H487">
        <v>1</v>
      </c>
    </row>
    <row r="488" spans="1:8">
      <c r="A488" t="s">
        <v>852</v>
      </c>
      <c r="B488" t="s">
        <v>156</v>
      </c>
      <c r="C488" s="73">
        <v>4</v>
      </c>
      <c r="D488" t="s">
        <v>17</v>
      </c>
      <c r="E488" t="s">
        <v>41</v>
      </c>
      <c r="F488" s="2">
        <v>44890</v>
      </c>
      <c r="G488" t="s">
        <v>853</v>
      </c>
      <c r="H488">
        <v>1</v>
      </c>
    </row>
    <row r="489" spans="1:8">
      <c r="A489" t="s">
        <v>1135</v>
      </c>
      <c r="B489" t="s">
        <v>690</v>
      </c>
      <c r="C489" s="73">
        <v>1</v>
      </c>
      <c r="D489" t="s">
        <v>7</v>
      </c>
      <c r="E489" t="s">
        <v>41</v>
      </c>
      <c r="F489" s="2">
        <v>44890</v>
      </c>
      <c r="G489" t="s">
        <v>903</v>
      </c>
      <c r="H489">
        <v>1</v>
      </c>
    </row>
    <row r="490" spans="1:8">
      <c r="A490" t="s">
        <v>1274</v>
      </c>
      <c r="B490" t="s">
        <v>782</v>
      </c>
      <c r="C490" s="73">
        <v>22</v>
      </c>
      <c r="D490" t="s">
        <v>20</v>
      </c>
      <c r="E490" t="s">
        <v>117</v>
      </c>
      <c r="F490" s="2">
        <v>44890</v>
      </c>
      <c r="G490" t="s">
        <v>830</v>
      </c>
      <c r="H490">
        <v>1</v>
      </c>
    </row>
    <row r="491" spans="1:8">
      <c r="A491" t="s">
        <v>1136</v>
      </c>
      <c r="B491" t="s">
        <v>691</v>
      </c>
      <c r="C491" s="73">
        <v>9</v>
      </c>
      <c r="D491" t="s">
        <v>7</v>
      </c>
      <c r="E491" t="s">
        <v>41</v>
      </c>
      <c r="F491" s="2">
        <v>44890</v>
      </c>
      <c r="G491" t="s">
        <v>843</v>
      </c>
      <c r="H491">
        <v>1</v>
      </c>
    </row>
    <row r="492" spans="1:8">
      <c r="A492" t="s">
        <v>1275</v>
      </c>
      <c r="B492" t="s">
        <v>783</v>
      </c>
      <c r="C492" s="73">
        <v>23</v>
      </c>
      <c r="D492" t="s">
        <v>14</v>
      </c>
      <c r="E492" t="s">
        <v>362</v>
      </c>
      <c r="F492" s="2">
        <v>44890</v>
      </c>
      <c r="G492" t="s">
        <v>830</v>
      </c>
      <c r="H492">
        <v>1</v>
      </c>
    </row>
    <row r="493" spans="1:8">
      <c r="A493" t="s">
        <v>1276</v>
      </c>
      <c r="B493" t="s">
        <v>784</v>
      </c>
      <c r="C493" s="73">
        <v>16</v>
      </c>
      <c r="D493" t="s">
        <v>17</v>
      </c>
      <c r="E493" t="s">
        <v>225</v>
      </c>
      <c r="F493" s="2">
        <v>44890</v>
      </c>
      <c r="G493" t="s">
        <v>835</v>
      </c>
      <c r="H493">
        <v>1</v>
      </c>
    </row>
    <row r="494" spans="1:8">
      <c r="A494" t="s">
        <v>1277</v>
      </c>
      <c r="B494" t="s">
        <v>785</v>
      </c>
      <c r="C494" s="73">
        <v>9</v>
      </c>
      <c r="D494" t="s">
        <v>52</v>
      </c>
      <c r="E494" t="s">
        <v>117</v>
      </c>
      <c r="F494" s="2">
        <v>44890</v>
      </c>
      <c r="G494" t="s">
        <v>899</v>
      </c>
      <c r="H494">
        <v>1</v>
      </c>
    </row>
    <row r="495" spans="1:8">
      <c r="A495" t="s">
        <v>1278</v>
      </c>
      <c r="B495" t="s">
        <v>786</v>
      </c>
      <c r="C495" s="73">
        <v>1</v>
      </c>
      <c r="D495" t="s">
        <v>112</v>
      </c>
      <c r="E495" t="s">
        <v>458</v>
      </c>
      <c r="F495" s="2">
        <v>44890</v>
      </c>
      <c r="G495" t="s">
        <v>830</v>
      </c>
      <c r="H495">
        <v>1</v>
      </c>
    </row>
    <row r="496" spans="1:8">
      <c r="A496" t="s">
        <v>1279</v>
      </c>
      <c r="B496" t="s">
        <v>787</v>
      </c>
      <c r="C496" s="73">
        <v>16</v>
      </c>
      <c r="D496" t="s">
        <v>20</v>
      </c>
      <c r="E496" t="s">
        <v>426</v>
      </c>
      <c r="F496" s="2">
        <v>44890</v>
      </c>
      <c r="G496" t="s">
        <v>846</v>
      </c>
      <c r="H496">
        <v>1</v>
      </c>
    </row>
    <row r="497" spans="1:8">
      <c r="A497" t="s">
        <v>1076</v>
      </c>
      <c r="B497" t="s">
        <v>608</v>
      </c>
      <c r="C497" s="73">
        <v>26</v>
      </c>
      <c r="D497" t="s">
        <v>79</v>
      </c>
      <c r="E497" t="s">
        <v>278</v>
      </c>
      <c r="F497" s="2">
        <v>44890</v>
      </c>
      <c r="G497" t="s">
        <v>830</v>
      </c>
      <c r="H497">
        <v>1</v>
      </c>
    </row>
    <row r="498" spans="1:8">
      <c r="A498" t="s">
        <v>1280</v>
      </c>
      <c r="B498" t="s">
        <v>788</v>
      </c>
      <c r="C498" s="73">
        <v>7</v>
      </c>
      <c r="D498" t="s">
        <v>35</v>
      </c>
      <c r="E498" t="s">
        <v>390</v>
      </c>
      <c r="F498" s="2">
        <v>44890</v>
      </c>
      <c r="G498" t="s">
        <v>903</v>
      </c>
      <c r="H498">
        <v>1</v>
      </c>
    </row>
    <row r="499" spans="1:8">
      <c r="A499" t="s">
        <v>1281</v>
      </c>
      <c r="B499" t="s">
        <v>789</v>
      </c>
      <c r="C499" s="73">
        <v>8</v>
      </c>
      <c r="D499" t="s">
        <v>14</v>
      </c>
      <c r="E499" t="s">
        <v>362</v>
      </c>
      <c r="F499" s="2">
        <v>44890</v>
      </c>
      <c r="G499" t="s">
        <v>830</v>
      </c>
      <c r="H499">
        <v>1</v>
      </c>
    </row>
    <row r="500" spans="1:8">
      <c r="A500" t="s">
        <v>1282</v>
      </c>
      <c r="B500" t="s">
        <v>790</v>
      </c>
      <c r="C500" s="73">
        <v>10</v>
      </c>
      <c r="D500" t="s">
        <v>31</v>
      </c>
      <c r="E500" t="s">
        <v>117</v>
      </c>
      <c r="F500" s="2">
        <v>44890</v>
      </c>
      <c r="G500" t="s">
        <v>830</v>
      </c>
      <c r="H500">
        <v>1</v>
      </c>
    </row>
    <row r="501" spans="1:8">
      <c r="A501" t="s">
        <v>1283</v>
      </c>
      <c r="B501" t="s">
        <v>791</v>
      </c>
      <c r="C501" s="73">
        <v>6</v>
      </c>
      <c r="D501" t="s">
        <v>91</v>
      </c>
      <c r="E501" t="s">
        <v>263</v>
      </c>
      <c r="F501" s="2">
        <v>44890</v>
      </c>
      <c r="G501" t="s">
        <v>856</v>
      </c>
      <c r="H501">
        <v>1</v>
      </c>
    </row>
    <row r="502" spans="1:8">
      <c r="A502" t="s">
        <v>1284</v>
      </c>
      <c r="B502" t="s">
        <v>792</v>
      </c>
      <c r="C502" s="73">
        <v>7</v>
      </c>
      <c r="D502" t="s">
        <v>20</v>
      </c>
      <c r="E502" t="s">
        <v>117</v>
      </c>
      <c r="F502" s="2">
        <v>44890</v>
      </c>
      <c r="G502" t="s">
        <v>856</v>
      </c>
      <c r="H502">
        <v>1</v>
      </c>
    </row>
    <row r="503" spans="1:8">
      <c r="A503" t="s">
        <v>1285</v>
      </c>
      <c r="B503" t="s">
        <v>793</v>
      </c>
      <c r="C503" s="73">
        <v>11</v>
      </c>
      <c r="D503" t="s">
        <v>25</v>
      </c>
      <c r="E503" t="s">
        <v>362</v>
      </c>
      <c r="F503" s="2">
        <v>44890</v>
      </c>
      <c r="G503" t="s">
        <v>863</v>
      </c>
      <c r="H503">
        <v>1</v>
      </c>
    </row>
    <row r="504" spans="1:8">
      <c r="A504" t="s">
        <v>892</v>
      </c>
      <c r="B504" t="s">
        <v>133</v>
      </c>
      <c r="C504" s="73">
        <v>13</v>
      </c>
      <c r="D504" t="s">
        <v>91</v>
      </c>
      <c r="E504" t="s">
        <v>134</v>
      </c>
      <c r="F504" s="2">
        <v>44890</v>
      </c>
      <c r="G504" t="s">
        <v>863</v>
      </c>
      <c r="H504">
        <v>1</v>
      </c>
    </row>
    <row r="505" spans="1:8">
      <c r="A505" t="s">
        <v>1286</v>
      </c>
      <c r="B505" t="s">
        <v>763</v>
      </c>
      <c r="C505" s="73">
        <v>13</v>
      </c>
      <c r="D505" t="s">
        <v>35</v>
      </c>
      <c r="E505" t="s">
        <v>344</v>
      </c>
      <c r="F505" s="2">
        <v>44891</v>
      </c>
      <c r="G505" t="s">
        <v>863</v>
      </c>
      <c r="H505">
        <v>1</v>
      </c>
    </row>
    <row r="506" spans="1:8">
      <c r="A506" t="s">
        <v>1287</v>
      </c>
      <c r="B506" t="s">
        <v>755</v>
      </c>
      <c r="C506" s="73">
        <v>4</v>
      </c>
      <c r="D506" t="s">
        <v>138</v>
      </c>
      <c r="E506" t="s">
        <v>139</v>
      </c>
      <c r="F506" s="2">
        <v>44892</v>
      </c>
      <c r="G506" t="s">
        <v>903</v>
      </c>
      <c r="H506">
        <v>1</v>
      </c>
    </row>
    <row r="507" spans="1:8">
      <c r="A507" t="s">
        <v>1288</v>
      </c>
      <c r="B507" t="s">
        <v>756</v>
      </c>
      <c r="C507" s="73">
        <v>3</v>
      </c>
      <c r="D507" t="s">
        <v>138</v>
      </c>
      <c r="E507" t="s">
        <v>139</v>
      </c>
      <c r="F507" s="2">
        <v>44892</v>
      </c>
      <c r="G507" t="s">
        <v>835</v>
      </c>
      <c r="H507">
        <v>1</v>
      </c>
    </row>
    <row r="508" spans="1:8">
      <c r="A508" t="s">
        <v>1289</v>
      </c>
      <c r="B508" t="s">
        <v>757</v>
      </c>
      <c r="C508" s="73">
        <v>5</v>
      </c>
      <c r="D508" t="s">
        <v>138</v>
      </c>
      <c r="E508" t="s">
        <v>139</v>
      </c>
      <c r="F508" s="2">
        <v>44892</v>
      </c>
      <c r="G508" t="s">
        <v>853</v>
      </c>
      <c r="H508">
        <v>1</v>
      </c>
    </row>
    <row r="509" spans="1:8">
      <c r="A509" t="s">
        <v>1290</v>
      </c>
      <c r="B509" t="s">
        <v>758</v>
      </c>
      <c r="C509" s="73">
        <v>4</v>
      </c>
      <c r="D509" t="s">
        <v>138</v>
      </c>
      <c r="E509" t="s">
        <v>139</v>
      </c>
      <c r="F509" s="2">
        <v>44892</v>
      </c>
      <c r="G509" t="s">
        <v>835</v>
      </c>
      <c r="H509">
        <v>1</v>
      </c>
    </row>
    <row r="510" spans="1:8">
      <c r="A510" t="s">
        <v>1291</v>
      </c>
      <c r="B510" t="s">
        <v>759</v>
      </c>
      <c r="C510" s="73">
        <v>10</v>
      </c>
      <c r="D510" t="s">
        <v>138</v>
      </c>
      <c r="E510" t="s">
        <v>139</v>
      </c>
      <c r="F510" s="2">
        <v>44892</v>
      </c>
      <c r="G510" t="s">
        <v>835</v>
      </c>
      <c r="H510">
        <v>1</v>
      </c>
    </row>
    <row r="511" spans="1:8">
      <c r="A511" t="s">
        <v>1292</v>
      </c>
      <c r="B511" t="s">
        <v>760</v>
      </c>
      <c r="C511" s="73">
        <v>2</v>
      </c>
      <c r="D511" t="s">
        <v>138</v>
      </c>
      <c r="E511" t="s">
        <v>139</v>
      </c>
      <c r="F511" s="2">
        <v>44892</v>
      </c>
      <c r="G511" t="s">
        <v>830</v>
      </c>
      <c r="H511">
        <v>1</v>
      </c>
    </row>
    <row r="512" spans="1:8">
      <c r="A512" t="s">
        <v>1293</v>
      </c>
      <c r="B512" t="s">
        <v>761</v>
      </c>
      <c r="C512" s="73">
        <v>7</v>
      </c>
      <c r="D512" t="s">
        <v>138</v>
      </c>
      <c r="E512" t="s">
        <v>139</v>
      </c>
      <c r="F512" s="2">
        <v>44892</v>
      </c>
      <c r="G512" t="s">
        <v>901</v>
      </c>
      <c r="H512">
        <v>1</v>
      </c>
    </row>
    <row r="513" spans="1:8">
      <c r="A513" t="s">
        <v>1294</v>
      </c>
      <c r="B513" t="s">
        <v>762</v>
      </c>
      <c r="C513" s="73">
        <v>9</v>
      </c>
      <c r="D513" t="s">
        <v>138</v>
      </c>
      <c r="E513" t="s">
        <v>139</v>
      </c>
      <c r="F513" s="2">
        <v>44892</v>
      </c>
      <c r="G513" t="s">
        <v>863</v>
      </c>
      <c r="H513">
        <v>1</v>
      </c>
    </row>
    <row r="514" spans="1:8">
      <c r="A514" t="s">
        <v>1149</v>
      </c>
      <c r="B514" t="s">
        <v>704</v>
      </c>
      <c r="C514" s="73">
        <v>19</v>
      </c>
      <c r="D514" t="s">
        <v>11</v>
      </c>
      <c r="E514" t="s">
        <v>250</v>
      </c>
      <c r="F514" s="2">
        <v>44893</v>
      </c>
      <c r="G514" t="s">
        <v>835</v>
      </c>
      <c r="H514">
        <v>1</v>
      </c>
    </row>
    <row r="515" spans="1:8">
      <c r="A515" t="s">
        <v>1295</v>
      </c>
      <c r="B515" t="s">
        <v>1296</v>
      </c>
      <c r="C515" s="73">
        <v>18</v>
      </c>
      <c r="D515" t="s">
        <v>104</v>
      </c>
      <c r="E515" t="s">
        <v>218</v>
      </c>
      <c r="F515" s="2">
        <v>44893</v>
      </c>
      <c r="G515" t="s">
        <v>830</v>
      </c>
      <c r="H515">
        <v>1</v>
      </c>
    </row>
    <row r="516" spans="1:8">
      <c r="A516" t="s">
        <v>1297</v>
      </c>
      <c r="B516" t="s">
        <v>1298</v>
      </c>
      <c r="C516" s="73">
        <v>8</v>
      </c>
      <c r="D516" t="s">
        <v>497</v>
      </c>
      <c r="E516" t="s">
        <v>218</v>
      </c>
      <c r="F516" s="2">
        <v>44893</v>
      </c>
      <c r="G516" t="s">
        <v>853</v>
      </c>
      <c r="H516">
        <v>1</v>
      </c>
    </row>
    <row r="517" spans="1:8">
      <c r="A517" t="s">
        <v>838</v>
      </c>
      <c r="B517" t="s">
        <v>165</v>
      </c>
      <c r="C517" s="73">
        <v>1</v>
      </c>
      <c r="D517" t="s">
        <v>45</v>
      </c>
      <c r="E517" t="s">
        <v>87</v>
      </c>
      <c r="F517" s="2">
        <v>44893</v>
      </c>
      <c r="G517" t="s">
        <v>835</v>
      </c>
      <c r="H517">
        <v>1</v>
      </c>
    </row>
    <row r="518" spans="1:8">
      <c r="A518" t="s">
        <v>1299</v>
      </c>
      <c r="B518" t="s">
        <v>1300</v>
      </c>
      <c r="C518" s="73">
        <v>24</v>
      </c>
      <c r="D518" t="s">
        <v>497</v>
      </c>
      <c r="E518" t="s">
        <v>218</v>
      </c>
      <c r="F518" s="2">
        <v>44893</v>
      </c>
      <c r="G518" t="s">
        <v>830</v>
      </c>
      <c r="H518">
        <v>1</v>
      </c>
    </row>
    <row r="519" spans="1:8">
      <c r="A519" t="s">
        <v>1301</v>
      </c>
      <c r="B519" t="s">
        <v>1302</v>
      </c>
      <c r="C519" s="73">
        <v>21</v>
      </c>
      <c r="D519" t="s">
        <v>91</v>
      </c>
      <c r="E519" t="s">
        <v>282</v>
      </c>
      <c r="F519" s="2">
        <v>44893</v>
      </c>
      <c r="G519" t="s">
        <v>830</v>
      </c>
      <c r="H519">
        <v>1</v>
      </c>
    </row>
    <row r="520" spans="1:8">
      <c r="A520" t="s">
        <v>1182</v>
      </c>
      <c r="B520" t="s">
        <v>662</v>
      </c>
      <c r="C520" s="73">
        <v>20</v>
      </c>
      <c r="D520" t="s">
        <v>20</v>
      </c>
      <c r="E520" t="s">
        <v>122</v>
      </c>
      <c r="F520" s="2">
        <v>44893</v>
      </c>
      <c r="G520" t="s">
        <v>830</v>
      </c>
      <c r="H520">
        <v>1</v>
      </c>
    </row>
    <row r="521" spans="1:8">
      <c r="A521" t="s">
        <v>1303</v>
      </c>
      <c r="B521" t="s">
        <v>1304</v>
      </c>
      <c r="C521" s="73">
        <v>28</v>
      </c>
      <c r="D521" t="s">
        <v>497</v>
      </c>
      <c r="E521" t="s">
        <v>218</v>
      </c>
      <c r="F521" s="2">
        <v>44893</v>
      </c>
      <c r="G521" t="s">
        <v>924</v>
      </c>
      <c r="H521">
        <v>1</v>
      </c>
    </row>
    <row r="522" spans="1:8">
      <c r="A522" t="s">
        <v>1305</v>
      </c>
      <c r="B522" t="s">
        <v>1306</v>
      </c>
      <c r="C522" s="73">
        <v>2</v>
      </c>
      <c r="D522" t="s">
        <v>45</v>
      </c>
      <c r="E522" t="s">
        <v>250</v>
      </c>
      <c r="F522" s="2">
        <v>44893</v>
      </c>
      <c r="G522" t="s">
        <v>903</v>
      </c>
      <c r="H522">
        <v>1</v>
      </c>
    </row>
    <row r="523" spans="1:8">
      <c r="A523" t="s">
        <v>1028</v>
      </c>
      <c r="B523" t="s">
        <v>562</v>
      </c>
      <c r="C523" s="73">
        <v>10</v>
      </c>
      <c r="D523" t="s">
        <v>45</v>
      </c>
      <c r="E523" t="s">
        <v>250</v>
      </c>
      <c r="F523" s="2">
        <v>44893</v>
      </c>
      <c r="G523" t="s">
        <v>901</v>
      </c>
      <c r="H523">
        <v>1</v>
      </c>
    </row>
    <row r="524" spans="1:8">
      <c r="A524" t="s">
        <v>1029</v>
      </c>
      <c r="B524" t="s">
        <v>563</v>
      </c>
      <c r="C524" s="73">
        <v>11</v>
      </c>
      <c r="D524" t="s">
        <v>138</v>
      </c>
      <c r="E524" t="s">
        <v>250</v>
      </c>
      <c r="F524" s="2">
        <v>44893</v>
      </c>
      <c r="G524" t="s">
        <v>830</v>
      </c>
      <c r="H524">
        <v>1</v>
      </c>
    </row>
    <row r="525" spans="1:8">
      <c r="A525" t="s">
        <v>1307</v>
      </c>
      <c r="B525" t="s">
        <v>1308</v>
      </c>
      <c r="C525" s="73">
        <v>1</v>
      </c>
      <c r="D525" t="s">
        <v>127</v>
      </c>
      <c r="E525" t="s">
        <v>200</v>
      </c>
      <c r="F525" s="2">
        <v>44894</v>
      </c>
      <c r="G525" t="s">
        <v>901</v>
      </c>
      <c r="H525">
        <v>1</v>
      </c>
    </row>
    <row r="526" spans="1:8">
      <c r="A526" t="s">
        <v>1309</v>
      </c>
      <c r="B526" t="s">
        <v>1310</v>
      </c>
      <c r="C526" s="73">
        <v>37</v>
      </c>
      <c r="D526" t="s">
        <v>17</v>
      </c>
      <c r="E526" t="s">
        <v>82</v>
      </c>
      <c r="F526" s="2">
        <v>44894</v>
      </c>
      <c r="G526" t="s">
        <v>873</v>
      </c>
      <c r="H526">
        <v>1</v>
      </c>
    </row>
    <row r="527" spans="1:8">
      <c r="A527" t="s">
        <v>1311</v>
      </c>
      <c r="B527" t="s">
        <v>1312</v>
      </c>
      <c r="C527" s="73">
        <v>4</v>
      </c>
      <c r="D527" t="s">
        <v>20</v>
      </c>
      <c r="E527" t="s">
        <v>43</v>
      </c>
      <c r="F527" s="2">
        <v>44894</v>
      </c>
      <c r="G527" t="s">
        <v>863</v>
      </c>
      <c r="H527">
        <v>1</v>
      </c>
    </row>
    <row r="528" spans="1:8">
      <c r="A528" t="s">
        <v>889</v>
      </c>
      <c r="B528" t="s">
        <v>129</v>
      </c>
      <c r="C528" s="73">
        <v>7</v>
      </c>
      <c r="D528" t="s">
        <v>45</v>
      </c>
      <c r="E528" t="s">
        <v>46</v>
      </c>
      <c r="F528" s="2">
        <v>44894</v>
      </c>
      <c r="G528" t="s">
        <v>863</v>
      </c>
      <c r="H528">
        <v>1</v>
      </c>
    </row>
    <row r="529" spans="1:8">
      <c r="A529" t="s">
        <v>890</v>
      </c>
      <c r="B529" t="s">
        <v>131</v>
      </c>
      <c r="C529" s="73">
        <v>9</v>
      </c>
      <c r="D529" t="s">
        <v>45</v>
      </c>
      <c r="E529" t="s">
        <v>46</v>
      </c>
      <c r="F529" s="2">
        <v>44894</v>
      </c>
      <c r="G529" t="s">
        <v>863</v>
      </c>
      <c r="H529">
        <v>1</v>
      </c>
    </row>
    <row r="530" spans="1:8">
      <c r="A530" t="s">
        <v>891</v>
      </c>
      <c r="B530" t="s">
        <v>132</v>
      </c>
      <c r="C530" s="73">
        <v>20</v>
      </c>
      <c r="D530" t="s">
        <v>45</v>
      </c>
      <c r="E530" t="s">
        <v>46</v>
      </c>
      <c r="F530" s="2">
        <v>44894</v>
      </c>
      <c r="G530" t="s">
        <v>873</v>
      </c>
      <c r="H530">
        <v>1</v>
      </c>
    </row>
    <row r="531" spans="1:8">
      <c r="A531" t="s">
        <v>860</v>
      </c>
      <c r="B531" t="s">
        <v>146</v>
      </c>
      <c r="C531" s="73">
        <v>22</v>
      </c>
      <c r="D531" t="s">
        <v>17</v>
      </c>
      <c r="E531" t="s">
        <v>18</v>
      </c>
      <c r="F531" s="2">
        <v>44895</v>
      </c>
      <c r="G531" t="s">
        <v>830</v>
      </c>
      <c r="H531">
        <v>1</v>
      </c>
    </row>
    <row r="532" spans="1:8">
      <c r="A532" t="s">
        <v>861</v>
      </c>
      <c r="B532" t="s">
        <v>147</v>
      </c>
      <c r="C532" s="73">
        <v>1</v>
      </c>
      <c r="D532" t="s">
        <v>110</v>
      </c>
      <c r="E532" t="s">
        <v>18</v>
      </c>
      <c r="F532" s="2">
        <v>44895</v>
      </c>
      <c r="G532" t="s">
        <v>830</v>
      </c>
      <c r="H532">
        <v>1</v>
      </c>
    </row>
    <row r="533" spans="1:8">
      <c r="A533" t="s">
        <v>862</v>
      </c>
      <c r="B533" t="s">
        <v>148</v>
      </c>
      <c r="C533" s="73">
        <v>1</v>
      </c>
      <c r="D533" t="s">
        <v>110</v>
      </c>
      <c r="E533" t="s">
        <v>18</v>
      </c>
      <c r="F533" s="2">
        <v>44895</v>
      </c>
      <c r="G533" t="s">
        <v>863</v>
      </c>
      <c r="H533">
        <v>1</v>
      </c>
    </row>
    <row r="534" spans="1:8">
      <c r="A534" t="s">
        <v>966</v>
      </c>
      <c r="B534" t="s">
        <v>511</v>
      </c>
      <c r="C534" s="73">
        <v>16</v>
      </c>
      <c r="D534" t="s">
        <v>14</v>
      </c>
      <c r="E534" t="s">
        <v>330</v>
      </c>
      <c r="F534" s="2">
        <v>44895</v>
      </c>
      <c r="G534" t="s">
        <v>830</v>
      </c>
      <c r="H534">
        <v>1</v>
      </c>
    </row>
    <row r="535" spans="1:8">
      <c r="A535" t="s">
        <v>968</v>
      </c>
      <c r="B535" t="s">
        <v>513</v>
      </c>
      <c r="C535" s="73">
        <v>5</v>
      </c>
      <c r="D535" t="s">
        <v>14</v>
      </c>
      <c r="E535" t="s">
        <v>330</v>
      </c>
      <c r="F535" s="2">
        <v>44895</v>
      </c>
      <c r="G535" t="s">
        <v>853</v>
      </c>
      <c r="H535">
        <v>1</v>
      </c>
    </row>
    <row r="536" spans="1:8">
      <c r="A536" t="s">
        <v>1028</v>
      </c>
      <c r="B536" t="s">
        <v>562</v>
      </c>
      <c r="C536" s="73">
        <v>10</v>
      </c>
      <c r="D536" t="s">
        <v>45</v>
      </c>
      <c r="E536" t="s">
        <v>250</v>
      </c>
      <c r="F536" s="2">
        <v>44895</v>
      </c>
      <c r="G536" t="s">
        <v>901</v>
      </c>
      <c r="H536">
        <v>2</v>
      </c>
    </row>
    <row r="537" spans="1:8">
      <c r="A537" t="s">
        <v>1313</v>
      </c>
      <c r="B537" t="s">
        <v>1314</v>
      </c>
      <c r="C537" s="73">
        <v>5</v>
      </c>
      <c r="D537" t="s">
        <v>31</v>
      </c>
      <c r="E537" t="s">
        <v>32</v>
      </c>
      <c r="F537" s="2">
        <v>44895</v>
      </c>
      <c r="G537" t="s">
        <v>830</v>
      </c>
      <c r="H537">
        <v>1</v>
      </c>
    </row>
    <row r="538" spans="1:8">
      <c r="A538" t="s">
        <v>1315</v>
      </c>
      <c r="B538" t="s">
        <v>1316</v>
      </c>
      <c r="C538" s="73">
        <v>6</v>
      </c>
      <c r="D538" t="s">
        <v>14</v>
      </c>
      <c r="E538" t="s">
        <v>310</v>
      </c>
      <c r="F538" s="2">
        <v>44896</v>
      </c>
      <c r="G538" t="s">
        <v>843</v>
      </c>
      <c r="H538">
        <v>1</v>
      </c>
    </row>
    <row r="539" spans="1:8">
      <c r="A539" t="s">
        <v>1317</v>
      </c>
      <c r="B539" t="s">
        <v>1318</v>
      </c>
      <c r="C539" s="73">
        <v>15</v>
      </c>
      <c r="D539" t="s">
        <v>14</v>
      </c>
      <c r="E539" t="s">
        <v>310</v>
      </c>
      <c r="F539" s="2">
        <v>44896</v>
      </c>
      <c r="G539" t="s">
        <v>843</v>
      </c>
      <c r="H539">
        <v>1</v>
      </c>
    </row>
    <row r="540" spans="1:8">
      <c r="A540" t="s">
        <v>1319</v>
      </c>
      <c r="B540" t="s">
        <v>1320</v>
      </c>
      <c r="C540" s="73">
        <v>4</v>
      </c>
      <c r="D540" t="s">
        <v>14</v>
      </c>
      <c r="E540" t="s">
        <v>310</v>
      </c>
      <c r="F540" s="2">
        <v>44896</v>
      </c>
      <c r="G540" t="s">
        <v>863</v>
      </c>
      <c r="H540">
        <v>1</v>
      </c>
    </row>
    <row r="541" spans="1:8">
      <c r="A541" t="s">
        <v>895</v>
      </c>
      <c r="B541" t="s">
        <v>103</v>
      </c>
      <c r="C541" s="73">
        <v>23</v>
      </c>
      <c r="D541" t="s">
        <v>104</v>
      </c>
      <c r="E541" t="s">
        <v>18</v>
      </c>
      <c r="F541" s="2">
        <v>44897</v>
      </c>
      <c r="G541" t="s">
        <v>830</v>
      </c>
      <c r="H541">
        <v>1</v>
      </c>
    </row>
    <row r="542" spans="1:8">
      <c r="A542" t="s">
        <v>896</v>
      </c>
      <c r="B542" t="s">
        <v>105</v>
      </c>
      <c r="C542" s="73">
        <v>22</v>
      </c>
      <c r="D542" t="s">
        <v>104</v>
      </c>
      <c r="E542" t="s">
        <v>18</v>
      </c>
      <c r="F542" s="2">
        <v>44897</v>
      </c>
      <c r="G542" t="s">
        <v>835</v>
      </c>
      <c r="H542">
        <v>1</v>
      </c>
    </row>
    <row r="543" spans="1:8">
      <c r="A543" t="s">
        <v>959</v>
      </c>
      <c r="B543" t="s">
        <v>504</v>
      </c>
      <c r="C543" s="73">
        <v>21</v>
      </c>
      <c r="D543" t="s">
        <v>35</v>
      </c>
      <c r="E543" t="s">
        <v>317</v>
      </c>
      <c r="F543" s="2">
        <v>44897</v>
      </c>
      <c r="G543" t="s">
        <v>835</v>
      </c>
      <c r="H543">
        <v>1</v>
      </c>
    </row>
    <row r="544" spans="1:8">
      <c r="A544" t="s">
        <v>987</v>
      </c>
      <c r="B544" t="s">
        <v>486</v>
      </c>
      <c r="C544" s="73">
        <v>1</v>
      </c>
      <c r="D544" t="s">
        <v>35</v>
      </c>
      <c r="E544" t="s">
        <v>317</v>
      </c>
      <c r="F544" s="2">
        <v>44897</v>
      </c>
      <c r="G544" t="s">
        <v>873</v>
      </c>
      <c r="H544">
        <v>1</v>
      </c>
    </row>
    <row r="545" spans="1:8">
      <c r="A545" t="s">
        <v>965</v>
      </c>
      <c r="B545" t="s">
        <v>510</v>
      </c>
      <c r="C545" s="73">
        <v>1</v>
      </c>
      <c r="D545" t="s">
        <v>69</v>
      </c>
      <c r="E545" t="s">
        <v>317</v>
      </c>
      <c r="F545" s="2">
        <v>44897</v>
      </c>
      <c r="G545" t="s">
        <v>830</v>
      </c>
      <c r="H545">
        <v>1</v>
      </c>
    </row>
    <row r="546" spans="1:8">
      <c r="A546" t="s">
        <v>897</v>
      </c>
      <c r="B546" t="s">
        <v>107</v>
      </c>
      <c r="C546" s="73">
        <v>13</v>
      </c>
      <c r="D546" t="s">
        <v>104</v>
      </c>
      <c r="E546" t="s">
        <v>18</v>
      </c>
      <c r="F546" s="2">
        <v>44897</v>
      </c>
      <c r="G546" t="s">
        <v>846</v>
      </c>
      <c r="H546">
        <v>1</v>
      </c>
    </row>
    <row r="547" spans="1:8">
      <c r="A547" t="s">
        <v>967</v>
      </c>
      <c r="B547" t="s">
        <v>512</v>
      </c>
      <c r="C547" s="73">
        <v>8</v>
      </c>
      <c r="D547" t="s">
        <v>35</v>
      </c>
      <c r="E547" t="s">
        <v>317</v>
      </c>
      <c r="F547" s="2">
        <v>44897</v>
      </c>
      <c r="G547" t="s">
        <v>853</v>
      </c>
      <c r="H547">
        <v>1</v>
      </c>
    </row>
    <row r="548" spans="1:8">
      <c r="A548" t="s">
        <v>969</v>
      </c>
      <c r="B548" t="s">
        <v>514</v>
      </c>
      <c r="C548" s="73">
        <v>12</v>
      </c>
      <c r="D548" t="s">
        <v>35</v>
      </c>
      <c r="E548" t="s">
        <v>317</v>
      </c>
      <c r="F548" s="2">
        <v>44897</v>
      </c>
      <c r="G548" t="s">
        <v>856</v>
      </c>
      <c r="H548">
        <v>1</v>
      </c>
    </row>
    <row r="549" spans="1:8">
      <c r="A549" t="s">
        <v>986</v>
      </c>
      <c r="B549" t="s">
        <v>522</v>
      </c>
      <c r="C549" s="73">
        <v>7</v>
      </c>
      <c r="D549" t="s">
        <v>20</v>
      </c>
      <c r="E549" t="s">
        <v>21</v>
      </c>
      <c r="F549" s="2">
        <v>44898</v>
      </c>
      <c r="G549" t="s">
        <v>924</v>
      </c>
      <c r="H549">
        <v>1</v>
      </c>
    </row>
    <row r="550" spans="1:8">
      <c r="A550" t="s">
        <v>961</v>
      </c>
      <c r="B550" t="s">
        <v>506</v>
      </c>
      <c r="C550" s="73">
        <v>19</v>
      </c>
      <c r="D550" t="s">
        <v>20</v>
      </c>
      <c r="E550" t="s">
        <v>21</v>
      </c>
      <c r="F550" s="2">
        <v>44898</v>
      </c>
      <c r="G550" t="s">
        <v>835</v>
      </c>
      <c r="H550">
        <v>1</v>
      </c>
    </row>
    <row r="551" spans="1:8">
      <c r="A551" t="s">
        <v>1321</v>
      </c>
      <c r="B551" t="s">
        <v>1322</v>
      </c>
      <c r="C551" s="73">
        <v>18</v>
      </c>
      <c r="D551" t="s">
        <v>72</v>
      </c>
      <c r="E551" t="s">
        <v>65</v>
      </c>
      <c r="F551" s="2">
        <v>44900</v>
      </c>
      <c r="G551" t="s">
        <v>899</v>
      </c>
      <c r="H551">
        <v>1</v>
      </c>
    </row>
    <row r="552" spans="1:8">
      <c r="A552" t="s">
        <v>1323</v>
      </c>
      <c r="B552" t="s">
        <v>1324</v>
      </c>
      <c r="C552" s="73">
        <v>4</v>
      </c>
      <c r="D552" t="s">
        <v>72</v>
      </c>
      <c r="E552" t="s">
        <v>65</v>
      </c>
      <c r="F552" s="2">
        <v>44900</v>
      </c>
      <c r="G552" t="s">
        <v>835</v>
      </c>
      <c r="H552">
        <v>1</v>
      </c>
    </row>
    <row r="553" spans="1:8">
      <c r="A553" t="s">
        <v>1325</v>
      </c>
      <c r="B553" t="s">
        <v>1326</v>
      </c>
      <c r="C553" s="73">
        <v>17</v>
      </c>
      <c r="D553" t="s">
        <v>127</v>
      </c>
      <c r="E553" t="s">
        <v>65</v>
      </c>
      <c r="F553" s="2">
        <v>44900</v>
      </c>
      <c r="G553" t="s">
        <v>899</v>
      </c>
      <c r="H553">
        <v>1</v>
      </c>
    </row>
    <row r="554" spans="1:8">
      <c r="A554" t="s">
        <v>1327</v>
      </c>
      <c r="B554" t="s">
        <v>1328</v>
      </c>
      <c r="C554" s="73">
        <v>2</v>
      </c>
      <c r="D554" t="s">
        <v>72</v>
      </c>
      <c r="E554" t="s">
        <v>65</v>
      </c>
      <c r="F554" s="2">
        <v>44900</v>
      </c>
      <c r="G554" t="s">
        <v>835</v>
      </c>
      <c r="H554">
        <v>1</v>
      </c>
    </row>
    <row r="555" spans="1:8">
      <c r="A555" t="s">
        <v>1329</v>
      </c>
      <c r="B555" t="s">
        <v>1330</v>
      </c>
      <c r="C555" s="73">
        <v>8</v>
      </c>
      <c r="D555" t="s">
        <v>72</v>
      </c>
      <c r="E555" t="s">
        <v>65</v>
      </c>
      <c r="F555" s="2">
        <v>44900</v>
      </c>
      <c r="G555" t="s">
        <v>830</v>
      </c>
      <c r="H555">
        <v>1</v>
      </c>
    </row>
    <row r="556" spans="1:8">
      <c r="A556" t="s">
        <v>1331</v>
      </c>
      <c r="B556" t="s">
        <v>1332</v>
      </c>
      <c r="C556" s="73">
        <v>13</v>
      </c>
      <c r="D556" t="s">
        <v>72</v>
      </c>
      <c r="E556" t="s">
        <v>65</v>
      </c>
      <c r="F556" s="2">
        <v>44900</v>
      </c>
      <c r="G556" t="s">
        <v>830</v>
      </c>
      <c r="H556">
        <v>1</v>
      </c>
    </row>
    <row r="557" spans="1:8">
      <c r="A557" t="s">
        <v>1333</v>
      </c>
      <c r="B557" t="s">
        <v>1334</v>
      </c>
      <c r="C557" s="73">
        <v>24</v>
      </c>
      <c r="D557" t="s">
        <v>127</v>
      </c>
      <c r="E557" t="s">
        <v>82</v>
      </c>
      <c r="F557" s="2">
        <v>44900</v>
      </c>
      <c r="G557" t="s">
        <v>835</v>
      </c>
      <c r="H557">
        <v>1</v>
      </c>
    </row>
    <row r="558" spans="1:8">
      <c r="A558" t="s">
        <v>871</v>
      </c>
      <c r="B558" t="s">
        <v>142</v>
      </c>
      <c r="C558" s="73">
        <v>3</v>
      </c>
      <c r="D558" t="s">
        <v>14</v>
      </c>
      <c r="E558" t="s">
        <v>15</v>
      </c>
      <c r="F558" s="2">
        <v>44900</v>
      </c>
      <c r="G558" t="s">
        <v>835</v>
      </c>
      <c r="H558">
        <v>1</v>
      </c>
    </row>
    <row r="559" spans="1:8">
      <c r="A559" t="s">
        <v>978</v>
      </c>
      <c r="B559" t="s">
        <v>498</v>
      </c>
      <c r="C559" s="73">
        <v>22</v>
      </c>
      <c r="D559" t="s">
        <v>25</v>
      </c>
      <c r="E559" t="s">
        <v>15</v>
      </c>
      <c r="F559" s="2">
        <v>44900</v>
      </c>
      <c r="G559" t="s">
        <v>924</v>
      </c>
      <c r="H559">
        <v>1</v>
      </c>
    </row>
    <row r="560" spans="1:8">
      <c r="A560" t="s">
        <v>865</v>
      </c>
      <c r="B560" t="s">
        <v>149</v>
      </c>
      <c r="C560" s="73">
        <v>20</v>
      </c>
      <c r="D560" t="s">
        <v>110</v>
      </c>
      <c r="E560" t="s">
        <v>15</v>
      </c>
      <c r="F560" s="2">
        <v>44900</v>
      </c>
      <c r="G560" t="s">
        <v>835</v>
      </c>
      <c r="H560">
        <v>1</v>
      </c>
    </row>
    <row r="561" spans="1:8">
      <c r="A561" t="s">
        <v>1335</v>
      </c>
      <c r="B561" t="s">
        <v>1336</v>
      </c>
      <c r="C561" s="73">
        <v>20</v>
      </c>
      <c r="D561" t="s">
        <v>112</v>
      </c>
      <c r="E561" t="s">
        <v>433</v>
      </c>
      <c r="F561" s="2">
        <v>44900</v>
      </c>
      <c r="G561" t="s">
        <v>835</v>
      </c>
      <c r="H561">
        <v>1</v>
      </c>
    </row>
    <row r="562" spans="1:8">
      <c r="A562" t="s">
        <v>866</v>
      </c>
      <c r="B562" t="s">
        <v>143</v>
      </c>
      <c r="C562" s="73">
        <v>7</v>
      </c>
      <c r="D562" t="s">
        <v>25</v>
      </c>
      <c r="E562" t="s">
        <v>144</v>
      </c>
      <c r="F562" s="2">
        <v>44900</v>
      </c>
      <c r="G562" t="s">
        <v>830</v>
      </c>
      <c r="H562">
        <v>1</v>
      </c>
    </row>
    <row r="563" spans="1:8">
      <c r="A563" t="s">
        <v>1337</v>
      </c>
      <c r="B563" t="s">
        <v>1338</v>
      </c>
      <c r="C563" s="73">
        <v>19</v>
      </c>
      <c r="D563" t="s">
        <v>17</v>
      </c>
      <c r="E563" t="s">
        <v>82</v>
      </c>
      <c r="F563" s="2">
        <v>44900</v>
      </c>
      <c r="G563" t="s">
        <v>835</v>
      </c>
      <c r="H563">
        <v>1</v>
      </c>
    </row>
    <row r="564" spans="1:8">
      <c r="A564" t="s">
        <v>925</v>
      </c>
      <c r="B564" t="s">
        <v>77</v>
      </c>
      <c r="C564" s="73">
        <v>2</v>
      </c>
      <c r="D564" t="s">
        <v>72</v>
      </c>
      <c r="E564" t="s">
        <v>65</v>
      </c>
      <c r="F564" s="2">
        <v>44900</v>
      </c>
      <c r="G564" t="s">
        <v>926</v>
      </c>
      <c r="H564">
        <v>1</v>
      </c>
    </row>
    <row r="565" spans="1:8">
      <c r="A565" t="s">
        <v>1339</v>
      </c>
      <c r="B565" t="s">
        <v>1340</v>
      </c>
      <c r="C565" s="73">
        <v>3</v>
      </c>
      <c r="D565" t="s">
        <v>35</v>
      </c>
      <c r="E565" t="s">
        <v>32</v>
      </c>
      <c r="F565" s="2">
        <v>44900</v>
      </c>
      <c r="G565" t="s">
        <v>903</v>
      </c>
      <c r="H565">
        <v>1</v>
      </c>
    </row>
    <row r="566" spans="1:8">
      <c r="A566" t="s">
        <v>954</v>
      </c>
      <c r="B566" t="s">
        <v>515</v>
      </c>
      <c r="C566" s="73">
        <v>6</v>
      </c>
      <c r="D566" t="s">
        <v>25</v>
      </c>
      <c r="E566" t="s">
        <v>404</v>
      </c>
      <c r="F566" s="2">
        <v>44901</v>
      </c>
      <c r="G566" t="s">
        <v>899</v>
      </c>
      <c r="H566">
        <v>1</v>
      </c>
    </row>
    <row r="567" spans="1:8">
      <c r="A567" t="s">
        <v>984</v>
      </c>
      <c r="B567" t="s">
        <v>520</v>
      </c>
      <c r="C567" s="73">
        <v>20</v>
      </c>
      <c r="D567" t="s">
        <v>31</v>
      </c>
      <c r="E567" t="s">
        <v>56</v>
      </c>
      <c r="F567" s="2">
        <v>44901</v>
      </c>
      <c r="G567" t="s">
        <v>830</v>
      </c>
      <c r="H567">
        <v>1</v>
      </c>
    </row>
    <row r="568" spans="1:8">
      <c r="A568" t="s">
        <v>985</v>
      </c>
      <c r="B568" t="s">
        <v>521</v>
      </c>
      <c r="C568" s="73">
        <v>23</v>
      </c>
      <c r="D568" t="s">
        <v>31</v>
      </c>
      <c r="E568" t="s">
        <v>56</v>
      </c>
      <c r="F568" s="2">
        <v>44901</v>
      </c>
      <c r="G568" t="s">
        <v>830</v>
      </c>
      <c r="H568">
        <v>2</v>
      </c>
    </row>
    <row r="569" spans="1:8">
      <c r="A569" t="s">
        <v>877</v>
      </c>
      <c r="B569" t="s">
        <v>89</v>
      </c>
      <c r="C569" s="73">
        <v>8</v>
      </c>
      <c r="D569" t="s">
        <v>35</v>
      </c>
      <c r="E569" t="s">
        <v>56</v>
      </c>
      <c r="F569" s="2">
        <v>44901</v>
      </c>
      <c r="G569" t="s">
        <v>835</v>
      </c>
      <c r="H569">
        <v>1</v>
      </c>
    </row>
    <row r="570" spans="1:8">
      <c r="A570" t="s">
        <v>966</v>
      </c>
      <c r="B570" t="s">
        <v>511</v>
      </c>
      <c r="C570" s="73">
        <v>16</v>
      </c>
      <c r="D570" t="s">
        <v>14</v>
      </c>
      <c r="E570" t="s">
        <v>330</v>
      </c>
      <c r="F570" s="2">
        <v>44901</v>
      </c>
      <c r="G570" t="s">
        <v>830</v>
      </c>
      <c r="H570">
        <v>1</v>
      </c>
    </row>
    <row r="571" spans="1:8">
      <c r="A571" t="s">
        <v>1066</v>
      </c>
      <c r="B571" t="s">
        <v>598</v>
      </c>
      <c r="C571" s="73">
        <v>24</v>
      </c>
      <c r="D571" t="s">
        <v>112</v>
      </c>
      <c r="E571" t="s">
        <v>437</v>
      </c>
      <c r="F571" s="2">
        <v>44901</v>
      </c>
      <c r="G571" t="s">
        <v>830</v>
      </c>
      <c r="H571">
        <v>1</v>
      </c>
    </row>
    <row r="572" spans="1:8">
      <c r="A572" t="s">
        <v>1250</v>
      </c>
      <c r="B572" t="s">
        <v>823</v>
      </c>
      <c r="C572" s="73">
        <v>11</v>
      </c>
      <c r="D572" t="s">
        <v>25</v>
      </c>
      <c r="E572" t="s">
        <v>404</v>
      </c>
      <c r="F572" s="2">
        <v>44901</v>
      </c>
      <c r="G572" t="s">
        <v>1041</v>
      </c>
      <c r="H572">
        <v>1</v>
      </c>
    </row>
    <row r="573" spans="1:8">
      <c r="A573" t="s">
        <v>1341</v>
      </c>
      <c r="B573" t="s">
        <v>1342</v>
      </c>
      <c r="C573" s="73">
        <v>36</v>
      </c>
      <c r="D573" t="s">
        <v>25</v>
      </c>
      <c r="E573" t="s">
        <v>404</v>
      </c>
      <c r="F573" s="2">
        <v>44901</v>
      </c>
      <c r="G573" t="s">
        <v>837</v>
      </c>
      <c r="H573">
        <v>1</v>
      </c>
    </row>
    <row r="574" spans="1:8">
      <c r="A574" t="s">
        <v>968</v>
      </c>
      <c r="B574" t="s">
        <v>513</v>
      </c>
      <c r="C574" s="73">
        <v>5</v>
      </c>
      <c r="D574" t="s">
        <v>14</v>
      </c>
      <c r="E574" t="s">
        <v>330</v>
      </c>
      <c r="F574" s="2">
        <v>44901</v>
      </c>
      <c r="G574" t="s">
        <v>853</v>
      </c>
      <c r="H574">
        <v>1</v>
      </c>
    </row>
    <row r="575" spans="1:8">
      <c r="A575" t="s">
        <v>900</v>
      </c>
      <c r="B575" t="s">
        <v>81</v>
      </c>
      <c r="C575" s="73">
        <v>4</v>
      </c>
      <c r="D575" t="s">
        <v>72</v>
      </c>
      <c r="E575" t="s">
        <v>82</v>
      </c>
      <c r="F575" s="2">
        <v>44902</v>
      </c>
      <c r="G575" t="s">
        <v>901</v>
      </c>
      <c r="H575">
        <v>1</v>
      </c>
    </row>
    <row r="576" spans="1:8">
      <c r="A576" t="s">
        <v>1083</v>
      </c>
      <c r="B576" t="s">
        <v>615</v>
      </c>
      <c r="C576" s="73">
        <v>91</v>
      </c>
      <c r="D576" t="s">
        <v>25</v>
      </c>
      <c r="E576" t="s">
        <v>12</v>
      </c>
      <c r="F576" s="2">
        <v>44902</v>
      </c>
      <c r="G576" t="s">
        <v>830</v>
      </c>
      <c r="H576">
        <v>2</v>
      </c>
    </row>
    <row r="577" spans="1:8">
      <c r="A577" t="s">
        <v>1263</v>
      </c>
      <c r="B577" t="s">
        <v>770</v>
      </c>
      <c r="C577" s="73">
        <v>9</v>
      </c>
      <c r="D577" t="s">
        <v>25</v>
      </c>
      <c r="E577" t="s">
        <v>359</v>
      </c>
      <c r="F577" s="2">
        <v>44902</v>
      </c>
      <c r="G577" t="s">
        <v>837</v>
      </c>
      <c r="H577">
        <v>1</v>
      </c>
    </row>
    <row r="578" spans="1:8">
      <c r="A578" t="s">
        <v>1055</v>
      </c>
      <c r="B578" t="s">
        <v>588</v>
      </c>
      <c r="C578" s="73">
        <v>12</v>
      </c>
      <c r="D578" t="s">
        <v>20</v>
      </c>
      <c r="E578" t="s">
        <v>404</v>
      </c>
      <c r="F578" s="2">
        <v>44902</v>
      </c>
      <c r="G578" t="s">
        <v>830</v>
      </c>
      <c r="H578">
        <v>1</v>
      </c>
    </row>
    <row r="579" spans="1:8">
      <c r="A579" t="s">
        <v>1057</v>
      </c>
      <c r="B579" t="s">
        <v>590</v>
      </c>
      <c r="C579" s="73">
        <v>2</v>
      </c>
      <c r="D579" t="s">
        <v>25</v>
      </c>
      <c r="E579" t="s">
        <v>12</v>
      </c>
      <c r="F579" s="2">
        <v>44902</v>
      </c>
      <c r="G579" t="s">
        <v>835</v>
      </c>
      <c r="H579">
        <v>1</v>
      </c>
    </row>
    <row r="580" spans="1:8">
      <c r="A580" t="s">
        <v>858</v>
      </c>
      <c r="B580" t="s">
        <v>68</v>
      </c>
      <c r="C580" s="73">
        <v>1</v>
      </c>
      <c r="D580" t="s">
        <v>69</v>
      </c>
      <c r="E580" t="s">
        <v>70</v>
      </c>
      <c r="F580" s="2">
        <v>44902</v>
      </c>
      <c r="G580" t="s">
        <v>843</v>
      </c>
      <c r="H580">
        <v>1</v>
      </c>
    </row>
    <row r="581" spans="1:8">
      <c r="A581" t="s">
        <v>859</v>
      </c>
      <c r="B581" t="s">
        <v>106</v>
      </c>
      <c r="C581" s="73">
        <v>5</v>
      </c>
      <c r="D581" t="s">
        <v>69</v>
      </c>
      <c r="E581" t="s">
        <v>70</v>
      </c>
      <c r="F581" s="2">
        <v>44902</v>
      </c>
      <c r="G581" t="s">
        <v>830</v>
      </c>
      <c r="H581">
        <v>1</v>
      </c>
    </row>
    <row r="582" spans="1:8">
      <c r="A582" t="s">
        <v>910</v>
      </c>
      <c r="B582" t="s">
        <v>94</v>
      </c>
      <c r="C582" s="73">
        <v>9</v>
      </c>
      <c r="D582" t="s">
        <v>72</v>
      </c>
      <c r="E582" t="s">
        <v>82</v>
      </c>
      <c r="F582" s="2">
        <v>44902</v>
      </c>
      <c r="G582" t="s">
        <v>830</v>
      </c>
      <c r="H582">
        <v>1</v>
      </c>
    </row>
    <row r="583" spans="1:8">
      <c r="A583" t="s">
        <v>950</v>
      </c>
      <c r="B583" t="s">
        <v>16</v>
      </c>
      <c r="C583" s="73">
        <v>7</v>
      </c>
      <c r="D583" t="s">
        <v>17</v>
      </c>
      <c r="E583" t="s">
        <v>18</v>
      </c>
      <c r="F583" s="2">
        <v>44902</v>
      </c>
      <c r="G583" t="s">
        <v>835</v>
      </c>
      <c r="H583">
        <v>1</v>
      </c>
    </row>
    <row r="584" spans="1:8">
      <c r="A584" t="s">
        <v>931</v>
      </c>
      <c r="B584" t="s">
        <v>44</v>
      </c>
      <c r="C584" s="73">
        <v>10</v>
      </c>
      <c r="D584" t="s">
        <v>45</v>
      </c>
      <c r="E584" t="s">
        <v>46</v>
      </c>
      <c r="F584" s="2">
        <v>44902</v>
      </c>
      <c r="G584" t="s">
        <v>835</v>
      </c>
      <c r="H584">
        <v>1</v>
      </c>
    </row>
    <row r="585" spans="1:8">
      <c r="A585" t="s">
        <v>864</v>
      </c>
      <c r="B585" t="s">
        <v>74</v>
      </c>
      <c r="C585" s="73">
        <v>16</v>
      </c>
      <c r="D585" t="s">
        <v>69</v>
      </c>
      <c r="E585" t="s">
        <v>70</v>
      </c>
      <c r="F585" s="2">
        <v>44902</v>
      </c>
      <c r="G585" t="s">
        <v>830</v>
      </c>
      <c r="H585">
        <v>1</v>
      </c>
    </row>
    <row r="586" spans="1:8">
      <c r="A586" t="s">
        <v>936</v>
      </c>
      <c r="B586" t="s">
        <v>50</v>
      </c>
      <c r="C586" s="73">
        <v>20</v>
      </c>
      <c r="D586" t="s">
        <v>45</v>
      </c>
      <c r="E586" t="s">
        <v>46</v>
      </c>
      <c r="F586" s="2">
        <v>44902</v>
      </c>
      <c r="G586" t="s">
        <v>846</v>
      </c>
      <c r="H586">
        <v>1</v>
      </c>
    </row>
    <row r="587" spans="1:8">
      <c r="A587" t="s">
        <v>1311</v>
      </c>
      <c r="B587" t="s">
        <v>1312</v>
      </c>
      <c r="C587" s="73">
        <v>4</v>
      </c>
      <c r="D587" t="s">
        <v>20</v>
      </c>
      <c r="E587" t="s">
        <v>43</v>
      </c>
      <c r="F587" s="2">
        <v>44902</v>
      </c>
      <c r="G587" t="s">
        <v>863</v>
      </c>
      <c r="H587">
        <v>1</v>
      </c>
    </row>
    <row r="588" spans="1:8">
      <c r="A588" t="s">
        <v>952</v>
      </c>
      <c r="B588" t="s">
        <v>22</v>
      </c>
      <c r="C588" s="73">
        <v>24</v>
      </c>
      <c r="D588" t="s">
        <v>17</v>
      </c>
      <c r="E588" t="s">
        <v>18</v>
      </c>
      <c r="F588" s="2">
        <v>44902</v>
      </c>
      <c r="G588" t="s">
        <v>830</v>
      </c>
      <c r="H588">
        <v>1</v>
      </c>
    </row>
    <row r="589" spans="1:8">
      <c r="A589" t="s">
        <v>953</v>
      </c>
      <c r="B589" t="s">
        <v>23</v>
      </c>
      <c r="C589" s="73">
        <v>3</v>
      </c>
      <c r="D589" t="s">
        <v>17</v>
      </c>
      <c r="E589" t="s">
        <v>18</v>
      </c>
      <c r="F589" s="2">
        <v>44902</v>
      </c>
      <c r="G589" t="s">
        <v>863</v>
      </c>
      <c r="H589">
        <v>1</v>
      </c>
    </row>
    <row r="590" spans="1:8">
      <c r="A590" t="s">
        <v>939</v>
      </c>
      <c r="B590" t="s">
        <v>55</v>
      </c>
      <c r="C590" s="73">
        <v>11</v>
      </c>
      <c r="D590" t="s">
        <v>35</v>
      </c>
      <c r="E590" t="s">
        <v>56</v>
      </c>
      <c r="F590" s="2">
        <v>44902</v>
      </c>
      <c r="G590" t="s">
        <v>830</v>
      </c>
      <c r="H590">
        <v>1</v>
      </c>
    </row>
    <row r="591" spans="1:8">
      <c r="A591" t="s">
        <v>894</v>
      </c>
      <c r="B591" t="s">
        <v>102</v>
      </c>
      <c r="C591" s="73">
        <v>8</v>
      </c>
      <c r="D591" t="s">
        <v>31</v>
      </c>
      <c r="E591" t="s">
        <v>43</v>
      </c>
      <c r="F591" s="2">
        <v>44902</v>
      </c>
      <c r="G591" t="s">
        <v>863</v>
      </c>
      <c r="H591">
        <v>1</v>
      </c>
    </row>
    <row r="592" spans="1:8">
      <c r="A592" t="s">
        <v>940</v>
      </c>
      <c r="B592" t="s">
        <v>58</v>
      </c>
      <c r="C592" s="73">
        <v>6</v>
      </c>
      <c r="D592" t="s">
        <v>45</v>
      </c>
      <c r="E592" t="s">
        <v>46</v>
      </c>
      <c r="F592" s="2">
        <v>44902</v>
      </c>
      <c r="G592" t="s">
        <v>853</v>
      </c>
      <c r="H592">
        <v>1</v>
      </c>
    </row>
    <row r="593" spans="1:8">
      <c r="A593" t="s">
        <v>941</v>
      </c>
      <c r="B593" t="s">
        <v>24</v>
      </c>
      <c r="C593" s="73">
        <v>10</v>
      </c>
      <c r="D593" t="s">
        <v>25</v>
      </c>
      <c r="E593" t="s">
        <v>12</v>
      </c>
      <c r="F593" s="2">
        <v>44902</v>
      </c>
      <c r="G593" t="s">
        <v>863</v>
      </c>
      <c r="H593">
        <v>2</v>
      </c>
    </row>
    <row r="594" spans="1:8">
      <c r="A594" t="s">
        <v>943</v>
      </c>
      <c r="B594" t="s">
        <v>60</v>
      </c>
      <c r="C594" s="73">
        <v>6</v>
      </c>
      <c r="D594" t="s">
        <v>61</v>
      </c>
      <c r="E594" t="s">
        <v>46</v>
      </c>
      <c r="F594" s="2">
        <v>44902</v>
      </c>
      <c r="G594" t="s">
        <v>856</v>
      </c>
      <c r="H594">
        <v>1</v>
      </c>
    </row>
    <row r="595" spans="1:8">
      <c r="A595" t="s">
        <v>867</v>
      </c>
      <c r="B595" t="s">
        <v>130</v>
      </c>
      <c r="C595" s="73">
        <v>11</v>
      </c>
      <c r="D595" t="s">
        <v>35</v>
      </c>
      <c r="E595" t="s">
        <v>43</v>
      </c>
      <c r="F595" s="2">
        <v>44902</v>
      </c>
      <c r="G595" t="s">
        <v>853</v>
      </c>
      <c r="H595">
        <v>1</v>
      </c>
    </row>
    <row r="596" spans="1:8">
      <c r="A596" t="s">
        <v>1081</v>
      </c>
      <c r="B596" t="s">
        <v>613</v>
      </c>
      <c r="C596" s="73">
        <v>9</v>
      </c>
      <c r="D596" t="s">
        <v>20</v>
      </c>
      <c r="E596" t="s">
        <v>404</v>
      </c>
      <c r="F596" s="2">
        <v>44902</v>
      </c>
      <c r="G596" t="s">
        <v>901</v>
      </c>
      <c r="H596">
        <v>1</v>
      </c>
    </row>
    <row r="597" spans="1:8">
      <c r="A597" t="s">
        <v>1343</v>
      </c>
      <c r="B597" t="s">
        <v>1344</v>
      </c>
      <c r="C597" s="73">
        <v>17</v>
      </c>
      <c r="D597" t="s">
        <v>31</v>
      </c>
      <c r="E597" t="s">
        <v>394</v>
      </c>
      <c r="F597" s="2">
        <v>44902</v>
      </c>
      <c r="G597" t="s">
        <v>863</v>
      </c>
      <c r="H597">
        <v>1</v>
      </c>
    </row>
    <row r="598" spans="1:8">
      <c r="A598" t="s">
        <v>1182</v>
      </c>
      <c r="B598" t="s">
        <v>662</v>
      </c>
      <c r="C598" s="73">
        <v>20</v>
      </c>
      <c r="D598" t="s">
        <v>20</v>
      </c>
      <c r="E598" t="s">
        <v>426</v>
      </c>
      <c r="F598" s="2">
        <v>44903</v>
      </c>
      <c r="G598" t="s">
        <v>830</v>
      </c>
      <c r="H598">
        <v>1</v>
      </c>
    </row>
    <row r="599" spans="1:8">
      <c r="A599" t="s">
        <v>937</v>
      </c>
      <c r="B599" t="s">
        <v>9</v>
      </c>
      <c r="C599" s="73">
        <v>1</v>
      </c>
      <c r="D599" t="s">
        <v>7</v>
      </c>
      <c r="E599" t="s">
        <v>8</v>
      </c>
      <c r="F599" s="2">
        <v>44905</v>
      </c>
      <c r="G599" t="s">
        <v>863</v>
      </c>
      <c r="H599">
        <v>1</v>
      </c>
    </row>
    <row r="600" spans="1:8">
      <c r="A600" t="s">
        <v>1345</v>
      </c>
      <c r="B600" t="s">
        <v>1346</v>
      </c>
      <c r="C600" s="73">
        <v>7</v>
      </c>
      <c r="D600" t="s">
        <v>72</v>
      </c>
      <c r="E600" t="s">
        <v>200</v>
      </c>
      <c r="F600" s="2">
        <v>44907</v>
      </c>
      <c r="G600" t="s">
        <v>846</v>
      </c>
      <c r="H600">
        <v>3</v>
      </c>
    </row>
    <row r="601" spans="1:8">
      <c r="A601" t="s">
        <v>929</v>
      </c>
      <c r="B601" t="s">
        <v>39</v>
      </c>
      <c r="C601" s="73">
        <v>1</v>
      </c>
      <c r="D601" t="s">
        <v>17</v>
      </c>
      <c r="E601" t="s">
        <v>38</v>
      </c>
      <c r="F601" s="2">
        <v>44907</v>
      </c>
      <c r="G601" t="s">
        <v>863</v>
      </c>
      <c r="H601">
        <v>1</v>
      </c>
    </row>
    <row r="602" spans="1:8">
      <c r="A602" t="s">
        <v>1114</v>
      </c>
      <c r="B602" t="s">
        <v>669</v>
      </c>
      <c r="C602" s="73">
        <v>22</v>
      </c>
      <c r="D602" t="s">
        <v>14</v>
      </c>
      <c r="E602" t="s">
        <v>38</v>
      </c>
      <c r="F602" s="2">
        <v>44907</v>
      </c>
      <c r="G602" t="s">
        <v>835</v>
      </c>
      <c r="H602">
        <v>1</v>
      </c>
    </row>
    <row r="603" spans="1:8">
      <c r="A603" t="s">
        <v>1307</v>
      </c>
      <c r="B603" t="s">
        <v>1308</v>
      </c>
      <c r="C603" s="73">
        <v>1</v>
      </c>
      <c r="D603" t="s">
        <v>127</v>
      </c>
      <c r="E603" t="s">
        <v>200</v>
      </c>
      <c r="F603" s="2">
        <v>44907</v>
      </c>
      <c r="G603" t="s">
        <v>901</v>
      </c>
      <c r="H603">
        <v>1</v>
      </c>
    </row>
    <row r="604" spans="1:8">
      <c r="A604" t="s">
        <v>949</v>
      </c>
      <c r="B604" t="s">
        <v>13</v>
      </c>
      <c r="C604" s="73">
        <v>11</v>
      </c>
      <c r="D604" t="s">
        <v>14</v>
      </c>
      <c r="E604" t="s">
        <v>15</v>
      </c>
      <c r="F604" s="2">
        <v>44907</v>
      </c>
      <c r="G604" t="s">
        <v>830</v>
      </c>
      <c r="H604">
        <v>1</v>
      </c>
    </row>
    <row r="605" spans="1:8">
      <c r="A605" t="s">
        <v>884</v>
      </c>
      <c r="B605" t="s">
        <v>119</v>
      </c>
      <c r="C605" s="73">
        <v>11</v>
      </c>
      <c r="D605" t="s">
        <v>11</v>
      </c>
      <c r="E605" t="s">
        <v>12</v>
      </c>
      <c r="F605" s="2">
        <v>44907</v>
      </c>
      <c r="G605" t="s">
        <v>835</v>
      </c>
      <c r="H605">
        <v>1</v>
      </c>
    </row>
    <row r="606" spans="1:8">
      <c r="A606" t="s">
        <v>870</v>
      </c>
      <c r="B606" t="s">
        <v>109</v>
      </c>
      <c r="C606" s="73">
        <v>2</v>
      </c>
      <c r="D606" t="s">
        <v>110</v>
      </c>
      <c r="E606" t="s">
        <v>15</v>
      </c>
      <c r="F606" s="2">
        <v>44907</v>
      </c>
      <c r="G606" t="s">
        <v>863</v>
      </c>
      <c r="H606">
        <v>1</v>
      </c>
    </row>
    <row r="607" spans="1:8">
      <c r="A607" t="s">
        <v>989</v>
      </c>
      <c r="B607" t="s">
        <v>487</v>
      </c>
      <c r="C607" s="73">
        <v>6</v>
      </c>
      <c r="D607" t="s">
        <v>110</v>
      </c>
      <c r="E607" t="s">
        <v>15</v>
      </c>
      <c r="F607" s="2">
        <v>44907</v>
      </c>
      <c r="G607" t="s">
        <v>835</v>
      </c>
      <c r="H607">
        <v>1</v>
      </c>
    </row>
    <row r="608" spans="1:8">
      <c r="A608" t="s">
        <v>1174</v>
      </c>
      <c r="B608" t="s">
        <v>657</v>
      </c>
      <c r="C608" s="73">
        <v>7</v>
      </c>
      <c r="D608" t="s">
        <v>14</v>
      </c>
      <c r="E608" t="s">
        <v>15</v>
      </c>
      <c r="F608" s="2">
        <v>44907</v>
      </c>
      <c r="G608" t="s">
        <v>1041</v>
      </c>
      <c r="H608">
        <v>1</v>
      </c>
    </row>
    <row r="609" spans="1:8">
      <c r="A609" t="s">
        <v>1347</v>
      </c>
      <c r="B609" t="s">
        <v>1348</v>
      </c>
      <c r="C609" s="73">
        <v>14</v>
      </c>
      <c r="D609" t="s">
        <v>127</v>
      </c>
      <c r="E609" t="s">
        <v>200</v>
      </c>
      <c r="F609" s="2">
        <v>44907</v>
      </c>
      <c r="G609" t="s">
        <v>835</v>
      </c>
      <c r="H609">
        <v>1</v>
      </c>
    </row>
    <row r="610" spans="1:8">
      <c r="A610" t="s">
        <v>1254</v>
      </c>
      <c r="B610" t="s">
        <v>738</v>
      </c>
      <c r="C610" s="73">
        <v>6</v>
      </c>
      <c r="D610" t="s">
        <v>11</v>
      </c>
      <c r="E610" t="s">
        <v>38</v>
      </c>
      <c r="F610" s="2">
        <v>44907</v>
      </c>
      <c r="G610" t="s">
        <v>853</v>
      </c>
      <c r="H610">
        <v>2</v>
      </c>
    </row>
    <row r="611" spans="1:8">
      <c r="A611" t="s">
        <v>1047</v>
      </c>
      <c r="B611" t="s">
        <v>580</v>
      </c>
      <c r="C611" s="73">
        <v>18</v>
      </c>
      <c r="D611" t="s">
        <v>45</v>
      </c>
      <c r="E611" t="s">
        <v>46</v>
      </c>
      <c r="F611" s="2">
        <v>44908</v>
      </c>
      <c r="G611" t="s">
        <v>830</v>
      </c>
      <c r="H611">
        <v>1</v>
      </c>
    </row>
    <row r="612" spans="1:8">
      <c r="A612" t="s">
        <v>1349</v>
      </c>
      <c r="B612" t="s">
        <v>1350</v>
      </c>
      <c r="C612" s="73">
        <v>28</v>
      </c>
      <c r="D612" t="s">
        <v>20</v>
      </c>
      <c r="E612" t="s">
        <v>415</v>
      </c>
      <c r="F612" s="2">
        <v>44908</v>
      </c>
      <c r="G612" t="s">
        <v>873</v>
      </c>
      <c r="H612">
        <v>1</v>
      </c>
    </row>
    <row r="613" spans="1:8">
      <c r="A613" t="s">
        <v>1104</v>
      </c>
      <c r="B613" t="s">
        <v>636</v>
      </c>
      <c r="C613" s="73">
        <v>4</v>
      </c>
      <c r="D613" t="s">
        <v>25</v>
      </c>
      <c r="E613" t="s">
        <v>29</v>
      </c>
      <c r="F613" s="2">
        <v>44908</v>
      </c>
      <c r="G613" t="s">
        <v>901</v>
      </c>
      <c r="H613">
        <v>1</v>
      </c>
    </row>
    <row r="614" spans="1:8">
      <c r="A614" t="s">
        <v>1108</v>
      </c>
      <c r="B614" t="s">
        <v>640</v>
      </c>
      <c r="C614" s="73">
        <v>2</v>
      </c>
      <c r="D614" t="s">
        <v>14</v>
      </c>
      <c r="E614" t="s">
        <v>29</v>
      </c>
      <c r="F614" s="2">
        <v>44908</v>
      </c>
      <c r="G614" t="s">
        <v>853</v>
      </c>
      <c r="H614">
        <v>1</v>
      </c>
    </row>
    <row r="615" spans="1:8">
      <c r="A615" t="s">
        <v>1078</v>
      </c>
      <c r="B615" t="s">
        <v>610</v>
      </c>
      <c r="C615" s="73">
        <v>2</v>
      </c>
      <c r="D615" t="s">
        <v>45</v>
      </c>
      <c r="E615" t="s">
        <v>46</v>
      </c>
      <c r="F615" s="2">
        <v>44908</v>
      </c>
      <c r="G615" t="s">
        <v>901</v>
      </c>
      <c r="H615">
        <v>1</v>
      </c>
    </row>
    <row r="616" spans="1:8">
      <c r="A616" t="s">
        <v>1050</v>
      </c>
      <c r="B616" t="s">
        <v>583</v>
      </c>
      <c r="C616" s="73">
        <v>23</v>
      </c>
      <c r="D616" t="s">
        <v>20</v>
      </c>
      <c r="E616" t="s">
        <v>404</v>
      </c>
      <c r="F616" s="2">
        <v>44909</v>
      </c>
      <c r="G616" t="s">
        <v>830</v>
      </c>
      <c r="H616">
        <v>1</v>
      </c>
    </row>
    <row r="617" spans="1:8">
      <c r="A617" t="s">
        <v>904</v>
      </c>
      <c r="B617" t="s">
        <v>84</v>
      </c>
      <c r="C617" s="73">
        <v>20</v>
      </c>
      <c r="D617" t="s">
        <v>52</v>
      </c>
      <c r="E617" t="s">
        <v>53</v>
      </c>
      <c r="F617" s="2">
        <v>44909</v>
      </c>
      <c r="G617" t="s">
        <v>846</v>
      </c>
      <c r="H617">
        <v>1</v>
      </c>
    </row>
    <row r="618" spans="1:8">
      <c r="A618" t="s">
        <v>1351</v>
      </c>
      <c r="B618" t="s">
        <v>1352</v>
      </c>
      <c r="C618" s="73">
        <v>4</v>
      </c>
      <c r="D618" t="s">
        <v>31</v>
      </c>
      <c r="E618" t="s">
        <v>1353</v>
      </c>
      <c r="F618" s="2">
        <v>44909</v>
      </c>
      <c r="G618" t="s">
        <v>901</v>
      </c>
      <c r="H618">
        <v>1</v>
      </c>
    </row>
    <row r="619" spans="1:8">
      <c r="A619" t="s">
        <v>1354</v>
      </c>
      <c r="B619" t="s">
        <v>1355</v>
      </c>
      <c r="C619" s="73">
        <v>14</v>
      </c>
      <c r="D619" t="s">
        <v>31</v>
      </c>
      <c r="E619" t="s">
        <v>1353</v>
      </c>
      <c r="F619" s="2">
        <v>44909</v>
      </c>
      <c r="G619" t="s">
        <v>835</v>
      </c>
      <c r="H619">
        <v>1</v>
      </c>
    </row>
    <row r="620" spans="1:8">
      <c r="A620" t="s">
        <v>1356</v>
      </c>
      <c r="B620" t="s">
        <v>1357</v>
      </c>
      <c r="C620" s="73">
        <v>4</v>
      </c>
      <c r="D620" t="s">
        <v>52</v>
      </c>
      <c r="E620" t="s">
        <v>53</v>
      </c>
      <c r="F620" s="2">
        <v>44909</v>
      </c>
      <c r="G620" t="s">
        <v>863</v>
      </c>
      <c r="H620">
        <v>1</v>
      </c>
    </row>
    <row r="621" spans="1:8">
      <c r="A621" t="s">
        <v>913</v>
      </c>
      <c r="B621" t="s">
        <v>97</v>
      </c>
      <c r="C621" s="73">
        <v>1</v>
      </c>
      <c r="D621" t="s">
        <v>52</v>
      </c>
      <c r="E621" t="s">
        <v>53</v>
      </c>
      <c r="F621" s="2">
        <v>44909</v>
      </c>
      <c r="G621" t="s">
        <v>863</v>
      </c>
      <c r="H621">
        <v>1</v>
      </c>
    </row>
    <row r="622" spans="1:8">
      <c r="A622" t="s">
        <v>1002</v>
      </c>
      <c r="B622" t="s">
        <v>536</v>
      </c>
      <c r="C622" s="73">
        <v>7</v>
      </c>
      <c r="D622" t="s">
        <v>110</v>
      </c>
      <c r="E622" t="s">
        <v>18</v>
      </c>
      <c r="F622" s="2">
        <v>44909</v>
      </c>
      <c r="G622" t="s">
        <v>835</v>
      </c>
      <c r="H622">
        <v>1</v>
      </c>
    </row>
    <row r="623" spans="1:8">
      <c r="A623" t="s">
        <v>1358</v>
      </c>
      <c r="B623" t="s">
        <v>1359</v>
      </c>
      <c r="C623" s="73">
        <v>2</v>
      </c>
      <c r="D623" t="s">
        <v>25</v>
      </c>
      <c r="E623" t="s">
        <v>323</v>
      </c>
      <c r="F623" s="2">
        <v>44909</v>
      </c>
      <c r="G623" t="s">
        <v>1041</v>
      </c>
      <c r="H623">
        <v>1</v>
      </c>
    </row>
    <row r="624" spans="1:8">
      <c r="A624" t="s">
        <v>957</v>
      </c>
      <c r="B624" t="s">
        <v>517</v>
      </c>
      <c r="C624" s="73">
        <v>1</v>
      </c>
      <c r="D624" t="s">
        <v>25</v>
      </c>
      <c r="E624" t="s">
        <v>518</v>
      </c>
      <c r="F624" s="2">
        <v>44909</v>
      </c>
      <c r="G624" t="s">
        <v>835</v>
      </c>
      <c r="H624">
        <v>1</v>
      </c>
    </row>
    <row r="625" spans="1:8">
      <c r="A625" t="s">
        <v>1005</v>
      </c>
      <c r="B625" t="s">
        <v>539</v>
      </c>
      <c r="C625" s="73">
        <v>10</v>
      </c>
      <c r="D625" t="s">
        <v>110</v>
      </c>
      <c r="E625" t="s">
        <v>18</v>
      </c>
      <c r="F625" s="2">
        <v>44909</v>
      </c>
      <c r="G625" t="s">
        <v>835</v>
      </c>
      <c r="H625">
        <v>1</v>
      </c>
    </row>
    <row r="626" spans="1:8">
      <c r="A626" t="s">
        <v>1006</v>
      </c>
      <c r="B626" t="s">
        <v>540</v>
      </c>
      <c r="C626" s="73">
        <v>5</v>
      </c>
      <c r="D626" t="s">
        <v>110</v>
      </c>
      <c r="E626" t="s">
        <v>18</v>
      </c>
      <c r="F626" s="2">
        <v>44909</v>
      </c>
      <c r="G626" t="s">
        <v>901</v>
      </c>
      <c r="H626">
        <v>1</v>
      </c>
    </row>
    <row r="627" spans="1:8">
      <c r="A627" t="s">
        <v>932</v>
      </c>
      <c r="B627" t="s">
        <v>48</v>
      </c>
      <c r="C627" s="73">
        <v>0</v>
      </c>
      <c r="D627" t="s">
        <v>35</v>
      </c>
      <c r="E627" t="s">
        <v>1353</v>
      </c>
      <c r="F627" s="2">
        <v>44909</v>
      </c>
      <c r="G627" t="s">
        <v>933</v>
      </c>
      <c r="H627">
        <v>1</v>
      </c>
    </row>
    <row r="628" spans="1:8">
      <c r="A628" t="s">
        <v>935</v>
      </c>
      <c r="B628" t="s">
        <v>737</v>
      </c>
      <c r="C628" s="73"/>
      <c r="D628" t="s">
        <v>20</v>
      </c>
      <c r="E628" t="s">
        <v>404</v>
      </c>
      <c r="F628" s="2">
        <v>44909</v>
      </c>
      <c r="G628" t="s">
        <v>873</v>
      </c>
      <c r="H628">
        <v>1</v>
      </c>
    </row>
    <row r="629" spans="1:8">
      <c r="A629" t="s">
        <v>1106</v>
      </c>
      <c r="B629" t="s">
        <v>638</v>
      </c>
      <c r="C629" s="73">
        <v>2</v>
      </c>
      <c r="D629" t="s">
        <v>25</v>
      </c>
      <c r="E629" t="s">
        <v>29</v>
      </c>
      <c r="F629" s="2">
        <v>44909</v>
      </c>
      <c r="G629" t="s">
        <v>863</v>
      </c>
      <c r="H629">
        <v>1</v>
      </c>
    </row>
    <row r="630" spans="1:8">
      <c r="A630" t="s">
        <v>887</v>
      </c>
      <c r="B630" t="s">
        <v>51</v>
      </c>
      <c r="C630" s="73">
        <v>20</v>
      </c>
      <c r="D630" t="s">
        <v>52</v>
      </c>
      <c r="E630" t="s">
        <v>53</v>
      </c>
      <c r="F630" s="2">
        <v>44909</v>
      </c>
      <c r="G630" t="s">
        <v>830</v>
      </c>
      <c r="H630">
        <v>1</v>
      </c>
    </row>
    <row r="631" spans="1:8">
      <c r="A631" t="s">
        <v>1360</v>
      </c>
      <c r="B631" t="s">
        <v>1361</v>
      </c>
      <c r="C631" s="73">
        <v>3</v>
      </c>
      <c r="D631" t="s">
        <v>20</v>
      </c>
      <c r="E631" t="s">
        <v>43</v>
      </c>
      <c r="F631" s="2">
        <v>44909</v>
      </c>
      <c r="G631" t="s">
        <v>903</v>
      </c>
      <c r="H631">
        <v>1</v>
      </c>
    </row>
    <row r="632" spans="1:8">
      <c r="A632" t="s">
        <v>1045</v>
      </c>
      <c r="B632" t="s">
        <v>578</v>
      </c>
      <c r="C632" s="73">
        <v>7</v>
      </c>
      <c r="D632" t="s">
        <v>110</v>
      </c>
      <c r="E632" t="s">
        <v>342</v>
      </c>
      <c r="F632" s="2">
        <v>44909</v>
      </c>
      <c r="G632" t="s">
        <v>933</v>
      </c>
      <c r="H632">
        <v>1</v>
      </c>
    </row>
    <row r="633" spans="1:8">
      <c r="A633" t="s">
        <v>1362</v>
      </c>
      <c r="B633" t="s">
        <v>1363</v>
      </c>
      <c r="C633" s="73">
        <v>7</v>
      </c>
      <c r="D633" t="s">
        <v>61</v>
      </c>
      <c r="E633" t="s">
        <v>82</v>
      </c>
      <c r="F633" s="2">
        <v>44910</v>
      </c>
      <c r="G633" t="s">
        <v>835</v>
      </c>
      <c r="H633">
        <v>1</v>
      </c>
    </row>
    <row r="634" spans="1:8">
      <c r="A634" t="s">
        <v>944</v>
      </c>
      <c r="B634" t="s">
        <v>10</v>
      </c>
      <c r="C634" s="73">
        <v>7</v>
      </c>
      <c r="D634" t="s">
        <v>11</v>
      </c>
      <c r="E634" t="s">
        <v>12</v>
      </c>
      <c r="F634" s="2">
        <v>44910</v>
      </c>
      <c r="G634" t="s">
        <v>830</v>
      </c>
      <c r="H634">
        <v>1</v>
      </c>
    </row>
    <row r="635" spans="1:8">
      <c r="A635" t="s">
        <v>983</v>
      </c>
      <c r="B635" t="s">
        <v>519</v>
      </c>
      <c r="C635" s="73">
        <v>17</v>
      </c>
      <c r="D635" t="s">
        <v>31</v>
      </c>
      <c r="E635" t="s">
        <v>56</v>
      </c>
      <c r="F635" s="2">
        <v>44910</v>
      </c>
      <c r="G635" t="s">
        <v>835</v>
      </c>
      <c r="H635">
        <v>1</v>
      </c>
    </row>
    <row r="636" spans="1:8">
      <c r="A636" t="s">
        <v>984</v>
      </c>
      <c r="B636" t="s">
        <v>520</v>
      </c>
      <c r="C636" s="73">
        <v>20</v>
      </c>
      <c r="D636" t="s">
        <v>31</v>
      </c>
      <c r="E636" t="s">
        <v>56</v>
      </c>
      <c r="F636" s="2">
        <v>44910</v>
      </c>
      <c r="G636" t="s">
        <v>830</v>
      </c>
      <c r="H636">
        <v>1</v>
      </c>
    </row>
    <row r="637" spans="1:8">
      <c r="A637" t="s">
        <v>985</v>
      </c>
      <c r="B637" t="s">
        <v>521</v>
      </c>
      <c r="C637" s="73">
        <v>23</v>
      </c>
      <c r="D637" t="s">
        <v>31</v>
      </c>
      <c r="E637" t="s">
        <v>56</v>
      </c>
      <c r="F637" s="2">
        <v>44910</v>
      </c>
      <c r="G637" t="s">
        <v>830</v>
      </c>
      <c r="H637">
        <v>1</v>
      </c>
    </row>
    <row r="638" spans="1:8">
      <c r="A638" t="s">
        <v>959</v>
      </c>
      <c r="B638" t="s">
        <v>504</v>
      </c>
      <c r="C638" s="73">
        <v>21</v>
      </c>
      <c r="D638" t="s">
        <v>35</v>
      </c>
      <c r="E638" t="s">
        <v>317</v>
      </c>
      <c r="F638" s="2">
        <v>44910</v>
      </c>
      <c r="G638" t="s">
        <v>835</v>
      </c>
      <c r="H638">
        <v>1</v>
      </c>
    </row>
    <row r="639" spans="1:8">
      <c r="A639" t="s">
        <v>908</v>
      </c>
      <c r="B639" t="s">
        <v>90</v>
      </c>
      <c r="C639" s="73">
        <v>14</v>
      </c>
      <c r="D639" t="s">
        <v>91</v>
      </c>
      <c r="E639" t="s">
        <v>92</v>
      </c>
      <c r="F639" s="2">
        <v>44910</v>
      </c>
      <c r="G639" t="s">
        <v>830</v>
      </c>
      <c r="H639">
        <v>1</v>
      </c>
    </row>
    <row r="640" spans="1:8">
      <c r="A640" t="s">
        <v>885</v>
      </c>
      <c r="B640" t="s">
        <v>120</v>
      </c>
      <c r="C640" s="73">
        <v>14</v>
      </c>
      <c r="D640" t="s">
        <v>91</v>
      </c>
      <c r="E640" t="s">
        <v>92</v>
      </c>
      <c r="F640" s="2">
        <v>44910</v>
      </c>
      <c r="G640" t="s">
        <v>846</v>
      </c>
      <c r="H640">
        <v>1</v>
      </c>
    </row>
    <row r="641" spans="1:8">
      <c r="A641" t="s">
        <v>987</v>
      </c>
      <c r="B641" t="s">
        <v>486</v>
      </c>
      <c r="C641" s="73">
        <v>1</v>
      </c>
      <c r="D641" t="s">
        <v>35</v>
      </c>
      <c r="E641" t="s">
        <v>317</v>
      </c>
      <c r="F641" s="2">
        <v>44910</v>
      </c>
      <c r="G641" t="s">
        <v>873</v>
      </c>
      <c r="H641">
        <v>1</v>
      </c>
    </row>
    <row r="642" spans="1:8">
      <c r="A642" t="s">
        <v>878</v>
      </c>
      <c r="B642" t="s">
        <v>135</v>
      </c>
      <c r="C642" s="73">
        <v>5</v>
      </c>
      <c r="D642" t="s">
        <v>25</v>
      </c>
      <c r="E642" t="s">
        <v>92</v>
      </c>
      <c r="F642" s="2">
        <v>44910</v>
      </c>
      <c r="G642" t="s">
        <v>830</v>
      </c>
      <c r="H642">
        <v>1</v>
      </c>
    </row>
    <row r="643" spans="1:8">
      <c r="A643" t="s">
        <v>1364</v>
      </c>
      <c r="B643" t="s">
        <v>1365</v>
      </c>
      <c r="C643" s="73">
        <v>10</v>
      </c>
      <c r="D643" t="s">
        <v>25</v>
      </c>
      <c r="E643" t="s">
        <v>92</v>
      </c>
      <c r="F643" s="2">
        <v>44910</v>
      </c>
      <c r="G643" t="s">
        <v>1062</v>
      </c>
      <c r="H643">
        <v>1</v>
      </c>
    </row>
    <row r="644" spans="1:8">
      <c r="A644" t="s">
        <v>879</v>
      </c>
      <c r="B644" t="s">
        <v>136</v>
      </c>
      <c r="C644" s="73">
        <v>12</v>
      </c>
      <c r="D644" t="s">
        <v>25</v>
      </c>
      <c r="E644" t="s">
        <v>92</v>
      </c>
      <c r="F644" s="2">
        <v>44910</v>
      </c>
      <c r="G644" t="s">
        <v>830</v>
      </c>
      <c r="H644">
        <v>1</v>
      </c>
    </row>
    <row r="645" spans="1:8">
      <c r="A645" t="s">
        <v>979</v>
      </c>
      <c r="B645" t="s">
        <v>499</v>
      </c>
      <c r="C645" s="73">
        <v>17</v>
      </c>
      <c r="D645" t="s">
        <v>20</v>
      </c>
      <c r="E645" t="s">
        <v>21</v>
      </c>
      <c r="F645" s="2">
        <v>44910</v>
      </c>
      <c r="G645" t="s">
        <v>830</v>
      </c>
      <c r="H645">
        <v>1</v>
      </c>
    </row>
    <row r="646" spans="1:8">
      <c r="A646" t="s">
        <v>1109</v>
      </c>
      <c r="B646" t="s">
        <v>641</v>
      </c>
      <c r="C646" s="73">
        <v>3</v>
      </c>
      <c r="D646" t="s">
        <v>20</v>
      </c>
      <c r="E646" t="s">
        <v>21</v>
      </c>
      <c r="F646" s="2">
        <v>44910</v>
      </c>
      <c r="G646" t="s">
        <v>1110</v>
      </c>
      <c r="H646">
        <v>1</v>
      </c>
    </row>
    <row r="647" spans="1:8">
      <c r="A647" t="s">
        <v>942</v>
      </c>
      <c r="B647" t="s">
        <v>59</v>
      </c>
      <c r="C647" s="73">
        <v>7</v>
      </c>
      <c r="D647" t="s">
        <v>35</v>
      </c>
      <c r="E647" t="s">
        <v>56</v>
      </c>
      <c r="F647" s="2">
        <v>44910</v>
      </c>
      <c r="G647" t="s">
        <v>853</v>
      </c>
      <c r="H647">
        <v>1</v>
      </c>
    </row>
    <row r="648" spans="1:8">
      <c r="A648" t="s">
        <v>1366</v>
      </c>
      <c r="B648" t="s">
        <v>1367</v>
      </c>
      <c r="C648" s="73">
        <v>0</v>
      </c>
      <c r="D648" t="s">
        <v>61</v>
      </c>
      <c r="E648" t="s">
        <v>82</v>
      </c>
      <c r="F648" s="2">
        <v>44910</v>
      </c>
      <c r="G648" t="s">
        <v>933</v>
      </c>
      <c r="H648">
        <v>1</v>
      </c>
    </row>
    <row r="649" spans="1:8">
      <c r="A649" t="s">
        <v>1345</v>
      </c>
      <c r="B649" t="s">
        <v>1346</v>
      </c>
      <c r="C649" s="73">
        <v>7</v>
      </c>
      <c r="D649" t="s">
        <v>72</v>
      </c>
      <c r="E649" t="s">
        <v>200</v>
      </c>
      <c r="F649" s="2">
        <v>44911</v>
      </c>
      <c r="G649" t="s">
        <v>846</v>
      </c>
      <c r="H649">
        <v>1</v>
      </c>
    </row>
    <row r="650" spans="1:8">
      <c r="A650" t="s">
        <v>1368</v>
      </c>
      <c r="B650" t="s">
        <v>1369</v>
      </c>
      <c r="C650" s="73">
        <v>22</v>
      </c>
      <c r="D650" t="s">
        <v>25</v>
      </c>
      <c r="E650" t="s">
        <v>225</v>
      </c>
      <c r="F650" s="2">
        <v>44911</v>
      </c>
      <c r="G650" t="s">
        <v>835</v>
      </c>
      <c r="H650">
        <v>1</v>
      </c>
    </row>
    <row r="651" spans="1:8">
      <c r="A651" t="s">
        <v>1315</v>
      </c>
      <c r="B651" t="s">
        <v>1316</v>
      </c>
      <c r="C651" s="73">
        <v>6</v>
      </c>
      <c r="D651" t="s">
        <v>14</v>
      </c>
      <c r="E651" t="s">
        <v>310</v>
      </c>
      <c r="F651" s="2">
        <v>44911</v>
      </c>
      <c r="G651" t="s">
        <v>843</v>
      </c>
      <c r="H651">
        <v>1</v>
      </c>
    </row>
    <row r="652" spans="1:8">
      <c r="A652" t="s">
        <v>1347</v>
      </c>
      <c r="B652" t="s">
        <v>1348</v>
      </c>
      <c r="C652" s="73">
        <v>14</v>
      </c>
      <c r="D652" t="s">
        <v>127</v>
      </c>
      <c r="E652" t="s">
        <v>200</v>
      </c>
      <c r="F652" s="2">
        <v>44911</v>
      </c>
      <c r="G652" t="s">
        <v>835</v>
      </c>
      <c r="H652">
        <v>1</v>
      </c>
    </row>
    <row r="653" spans="1:8">
      <c r="A653" t="s">
        <v>1370</v>
      </c>
      <c r="B653" t="s">
        <v>1371</v>
      </c>
      <c r="C653" s="73">
        <v>8</v>
      </c>
      <c r="D653" t="s">
        <v>25</v>
      </c>
      <c r="E653" t="s">
        <v>225</v>
      </c>
      <c r="F653" s="2">
        <v>44911</v>
      </c>
      <c r="G653" t="s">
        <v>863</v>
      </c>
      <c r="H653">
        <v>1</v>
      </c>
    </row>
    <row r="654" spans="1:8">
      <c r="A654" t="s">
        <v>1372</v>
      </c>
      <c r="B654" t="s">
        <v>1373</v>
      </c>
      <c r="C654" s="73">
        <v>5</v>
      </c>
      <c r="D654" t="s">
        <v>14</v>
      </c>
      <c r="E654" t="s">
        <v>354</v>
      </c>
      <c r="F654" s="2">
        <v>44913</v>
      </c>
      <c r="G654" t="s">
        <v>843</v>
      </c>
      <c r="H654">
        <v>1</v>
      </c>
    </row>
    <row r="655" spans="1:8">
      <c r="A655" t="s">
        <v>1345</v>
      </c>
      <c r="B655" t="s">
        <v>1346</v>
      </c>
      <c r="C655" s="73">
        <v>7</v>
      </c>
      <c r="D655" t="s">
        <v>72</v>
      </c>
      <c r="E655" t="s">
        <v>200</v>
      </c>
      <c r="F655" s="2">
        <v>44914</v>
      </c>
      <c r="G655" t="s">
        <v>846</v>
      </c>
      <c r="H655">
        <v>3</v>
      </c>
    </row>
    <row r="656" spans="1:8">
      <c r="A656" t="s">
        <v>1307</v>
      </c>
      <c r="B656" t="s">
        <v>1308</v>
      </c>
      <c r="C656" s="73">
        <v>1</v>
      </c>
      <c r="D656" t="s">
        <v>127</v>
      </c>
      <c r="E656" t="s">
        <v>200</v>
      </c>
      <c r="F656" s="2">
        <v>44914</v>
      </c>
      <c r="G656" t="s">
        <v>901</v>
      </c>
      <c r="H656">
        <v>1</v>
      </c>
    </row>
    <row r="657" spans="1:8">
      <c r="A657" t="s">
        <v>1117</v>
      </c>
      <c r="B657" t="s">
        <v>672</v>
      </c>
      <c r="C657" s="73">
        <v>16</v>
      </c>
      <c r="D657" t="s">
        <v>497</v>
      </c>
      <c r="E657" t="s">
        <v>229</v>
      </c>
      <c r="F657" s="2">
        <v>44914</v>
      </c>
      <c r="G657" t="s">
        <v>843</v>
      </c>
      <c r="H657">
        <v>1</v>
      </c>
    </row>
    <row r="658" spans="1:8">
      <c r="A658" t="s">
        <v>857</v>
      </c>
      <c r="B658" t="s">
        <v>145</v>
      </c>
      <c r="C658" s="73">
        <v>94</v>
      </c>
      <c r="D658" t="s">
        <v>25</v>
      </c>
      <c r="E658" t="s">
        <v>32</v>
      </c>
      <c r="F658" s="2">
        <v>44914</v>
      </c>
      <c r="G658" t="s">
        <v>835</v>
      </c>
      <c r="H658">
        <v>1</v>
      </c>
    </row>
    <row r="659" spans="1:8">
      <c r="A659" t="s">
        <v>872</v>
      </c>
      <c r="B659" t="s">
        <v>700</v>
      </c>
      <c r="C659" s="73"/>
      <c r="D659" t="s">
        <v>35</v>
      </c>
      <c r="E659" t="s">
        <v>125</v>
      </c>
      <c r="F659" s="2">
        <v>44914</v>
      </c>
      <c r="G659" t="s">
        <v>873</v>
      </c>
      <c r="H659">
        <v>1</v>
      </c>
    </row>
    <row r="660" spans="1:8">
      <c r="A660" t="s">
        <v>1128</v>
      </c>
      <c r="B660" t="s">
        <v>683</v>
      </c>
      <c r="C660" s="73">
        <v>1</v>
      </c>
      <c r="D660" t="s">
        <v>497</v>
      </c>
      <c r="E660" t="s">
        <v>229</v>
      </c>
      <c r="F660" s="2">
        <v>44914</v>
      </c>
      <c r="G660" t="s">
        <v>830</v>
      </c>
      <c r="H660">
        <v>1</v>
      </c>
    </row>
    <row r="661" spans="1:8">
      <c r="A661" t="s">
        <v>1374</v>
      </c>
      <c r="B661" t="s">
        <v>1375</v>
      </c>
      <c r="C661" s="73">
        <v>9</v>
      </c>
      <c r="D661" t="s">
        <v>112</v>
      </c>
      <c r="E661" t="s">
        <v>431</v>
      </c>
      <c r="F661" s="2">
        <v>44914</v>
      </c>
      <c r="G661" t="s">
        <v>873</v>
      </c>
      <c r="H661">
        <v>1</v>
      </c>
    </row>
    <row r="662" spans="1:8">
      <c r="A662" t="s">
        <v>957</v>
      </c>
      <c r="B662" t="s">
        <v>517</v>
      </c>
      <c r="C662" s="73">
        <v>1</v>
      </c>
      <c r="D662" t="s">
        <v>25</v>
      </c>
      <c r="E662" t="s">
        <v>518</v>
      </c>
      <c r="F662" s="2">
        <v>44914</v>
      </c>
      <c r="G662" t="s">
        <v>835</v>
      </c>
      <c r="H662">
        <v>1</v>
      </c>
    </row>
    <row r="663" spans="1:8">
      <c r="A663" t="s">
        <v>1272</v>
      </c>
      <c r="B663" t="s">
        <v>780</v>
      </c>
      <c r="C663" s="73">
        <v>31</v>
      </c>
      <c r="D663" t="s">
        <v>52</v>
      </c>
      <c r="E663" t="s">
        <v>458</v>
      </c>
      <c r="F663" s="2">
        <v>44914</v>
      </c>
      <c r="G663" t="s">
        <v>924</v>
      </c>
      <c r="H663">
        <v>1</v>
      </c>
    </row>
    <row r="664" spans="1:8">
      <c r="A664" t="s">
        <v>1227</v>
      </c>
      <c r="B664" t="s">
        <v>746</v>
      </c>
      <c r="C664" s="73">
        <v>12</v>
      </c>
      <c r="D664" t="s">
        <v>497</v>
      </c>
      <c r="E664" t="s">
        <v>229</v>
      </c>
      <c r="F664" s="2">
        <v>44914</v>
      </c>
      <c r="G664" t="s">
        <v>843</v>
      </c>
      <c r="H664">
        <v>1</v>
      </c>
    </row>
    <row r="665" spans="1:8">
      <c r="A665" t="s">
        <v>1061</v>
      </c>
      <c r="B665" t="s">
        <v>594</v>
      </c>
      <c r="C665" s="73">
        <v>11</v>
      </c>
      <c r="D665" t="s">
        <v>497</v>
      </c>
      <c r="E665" t="s">
        <v>229</v>
      </c>
      <c r="F665" s="2">
        <v>44914</v>
      </c>
      <c r="G665" t="s">
        <v>1062</v>
      </c>
      <c r="H665">
        <v>1</v>
      </c>
    </row>
    <row r="666" spans="1:8">
      <c r="A666" t="s">
        <v>993</v>
      </c>
      <c r="B666" t="s">
        <v>527</v>
      </c>
      <c r="C666" s="73">
        <v>19</v>
      </c>
      <c r="D666" t="s">
        <v>91</v>
      </c>
      <c r="E666" t="s">
        <v>314</v>
      </c>
      <c r="F666" s="2">
        <v>44914</v>
      </c>
      <c r="G666" t="s">
        <v>873</v>
      </c>
      <c r="H666">
        <v>1</v>
      </c>
    </row>
    <row r="667" spans="1:8">
      <c r="A667" t="s">
        <v>1376</v>
      </c>
      <c r="B667" t="s">
        <v>1377</v>
      </c>
      <c r="C667" s="73">
        <v>3</v>
      </c>
      <c r="D667" t="s">
        <v>112</v>
      </c>
      <c r="E667" t="s">
        <v>431</v>
      </c>
      <c r="F667" s="2">
        <v>44914</v>
      </c>
      <c r="G667" t="s">
        <v>924</v>
      </c>
      <c r="H667">
        <v>1</v>
      </c>
    </row>
    <row r="668" spans="1:8">
      <c r="A668" t="s">
        <v>1064</v>
      </c>
      <c r="B668" t="s">
        <v>596</v>
      </c>
      <c r="C668" s="73">
        <v>4</v>
      </c>
      <c r="D668" t="s">
        <v>497</v>
      </c>
      <c r="E668" t="s">
        <v>229</v>
      </c>
      <c r="F668" s="2">
        <v>44914</v>
      </c>
      <c r="G668" t="s">
        <v>863</v>
      </c>
      <c r="H668">
        <v>1</v>
      </c>
    </row>
    <row r="669" spans="1:8">
      <c r="A669" t="s">
        <v>1143</v>
      </c>
      <c r="B669" t="s">
        <v>697</v>
      </c>
      <c r="C669" s="73">
        <v>9</v>
      </c>
      <c r="D669" t="s">
        <v>497</v>
      </c>
      <c r="E669" t="s">
        <v>229</v>
      </c>
      <c r="F669" s="2">
        <v>44914</v>
      </c>
      <c r="G669" t="s">
        <v>926</v>
      </c>
      <c r="H669">
        <v>1</v>
      </c>
    </row>
    <row r="670" spans="1:8">
      <c r="A670" t="s">
        <v>1077</v>
      </c>
      <c r="B670" t="s">
        <v>609</v>
      </c>
      <c r="C670" s="73">
        <v>4</v>
      </c>
      <c r="D670" t="s">
        <v>104</v>
      </c>
      <c r="E670" t="s">
        <v>229</v>
      </c>
      <c r="F670" s="2">
        <v>44914</v>
      </c>
      <c r="G670" t="s">
        <v>901</v>
      </c>
      <c r="H670">
        <v>1</v>
      </c>
    </row>
    <row r="671" spans="1:8">
      <c r="A671" t="s">
        <v>1149</v>
      </c>
      <c r="B671" t="s">
        <v>704</v>
      </c>
      <c r="C671" s="73">
        <v>19</v>
      </c>
      <c r="D671" t="s">
        <v>11</v>
      </c>
      <c r="E671" t="s">
        <v>250</v>
      </c>
      <c r="F671" s="2">
        <v>44915</v>
      </c>
      <c r="G671" t="s">
        <v>835</v>
      </c>
      <c r="H671">
        <v>1</v>
      </c>
    </row>
    <row r="672" spans="1:8">
      <c r="A672" t="s">
        <v>1163</v>
      </c>
      <c r="B672" t="s">
        <v>705</v>
      </c>
      <c r="C672" s="73">
        <v>15</v>
      </c>
      <c r="D672" t="s">
        <v>11</v>
      </c>
      <c r="E672" t="s">
        <v>250</v>
      </c>
      <c r="F672" s="2">
        <v>44915</v>
      </c>
      <c r="G672" t="s">
        <v>830</v>
      </c>
      <c r="H672">
        <v>1</v>
      </c>
    </row>
    <row r="673" spans="1:8">
      <c r="A673" t="s">
        <v>1178</v>
      </c>
      <c r="B673" t="s">
        <v>490</v>
      </c>
      <c r="C673" s="73">
        <v>18</v>
      </c>
      <c r="D673" t="s">
        <v>138</v>
      </c>
      <c r="E673" t="s">
        <v>250</v>
      </c>
      <c r="F673" s="2">
        <v>44915</v>
      </c>
      <c r="G673" t="s">
        <v>830</v>
      </c>
      <c r="H673">
        <v>1</v>
      </c>
    </row>
    <row r="674" spans="1:8">
      <c r="A674" t="s">
        <v>1022</v>
      </c>
      <c r="B674" t="s">
        <v>556</v>
      </c>
      <c r="C674" s="73">
        <v>3</v>
      </c>
      <c r="D674" t="s">
        <v>45</v>
      </c>
      <c r="E674" t="s">
        <v>250</v>
      </c>
      <c r="F674" s="2">
        <v>44915</v>
      </c>
      <c r="G674" t="s">
        <v>863</v>
      </c>
      <c r="H674">
        <v>1</v>
      </c>
    </row>
    <row r="675" spans="1:8">
      <c r="A675" t="s">
        <v>1305</v>
      </c>
      <c r="B675" t="s">
        <v>1306</v>
      </c>
      <c r="C675" s="73">
        <v>2</v>
      </c>
      <c r="D675" t="s">
        <v>45</v>
      </c>
      <c r="E675" t="s">
        <v>250</v>
      </c>
      <c r="F675" s="2">
        <v>44915</v>
      </c>
      <c r="G675" t="s">
        <v>903</v>
      </c>
      <c r="H675">
        <v>1</v>
      </c>
    </row>
    <row r="676" spans="1:8">
      <c r="A676" t="s">
        <v>1023</v>
      </c>
      <c r="B676" t="s">
        <v>557</v>
      </c>
      <c r="C676" s="73">
        <v>5</v>
      </c>
      <c r="D676" t="s">
        <v>45</v>
      </c>
      <c r="E676" t="s">
        <v>250</v>
      </c>
      <c r="F676" s="2">
        <v>44915</v>
      </c>
      <c r="G676" t="s">
        <v>856</v>
      </c>
      <c r="H676">
        <v>1</v>
      </c>
    </row>
    <row r="677" spans="1:8">
      <c r="A677" t="s">
        <v>1195</v>
      </c>
      <c r="B677" t="s">
        <v>706</v>
      </c>
      <c r="C677" s="73">
        <v>5</v>
      </c>
      <c r="D677" t="s">
        <v>11</v>
      </c>
      <c r="E677" t="s">
        <v>250</v>
      </c>
      <c r="F677" s="2">
        <v>44915</v>
      </c>
      <c r="G677" t="s">
        <v>1196</v>
      </c>
      <c r="H677">
        <v>1</v>
      </c>
    </row>
    <row r="678" spans="1:8">
      <c r="A678" t="s">
        <v>1027</v>
      </c>
      <c r="B678" t="s">
        <v>561</v>
      </c>
      <c r="C678" s="73">
        <v>11</v>
      </c>
      <c r="D678" t="s">
        <v>138</v>
      </c>
      <c r="E678" t="s">
        <v>250</v>
      </c>
      <c r="F678" s="2">
        <v>44915</v>
      </c>
      <c r="G678" t="s">
        <v>853</v>
      </c>
      <c r="H678">
        <v>1</v>
      </c>
    </row>
    <row r="679" spans="1:8">
      <c r="A679" t="s">
        <v>1028</v>
      </c>
      <c r="B679" t="s">
        <v>562</v>
      </c>
      <c r="C679" s="73">
        <v>10</v>
      </c>
      <c r="D679" t="s">
        <v>45</v>
      </c>
      <c r="E679" t="s">
        <v>250</v>
      </c>
      <c r="F679" s="2">
        <v>44915</v>
      </c>
      <c r="G679" t="s">
        <v>901</v>
      </c>
      <c r="H679">
        <v>1</v>
      </c>
    </row>
    <row r="680" spans="1:8">
      <c r="A680" t="s">
        <v>1029</v>
      </c>
      <c r="B680" t="s">
        <v>563</v>
      </c>
      <c r="C680" s="73">
        <v>11</v>
      </c>
      <c r="D680" t="s">
        <v>138</v>
      </c>
      <c r="E680" t="s">
        <v>250</v>
      </c>
      <c r="F680" s="2">
        <v>44915</v>
      </c>
      <c r="G680" t="s">
        <v>830</v>
      </c>
      <c r="H680">
        <v>1</v>
      </c>
    </row>
    <row r="681" spans="1:8">
      <c r="A681" t="s">
        <v>929</v>
      </c>
      <c r="B681" t="s">
        <v>39</v>
      </c>
      <c r="C681" s="73">
        <v>1</v>
      </c>
      <c r="D681" t="s">
        <v>17</v>
      </c>
      <c r="E681" t="s">
        <v>38</v>
      </c>
      <c r="F681" s="2">
        <v>44916</v>
      </c>
      <c r="G681" t="s">
        <v>863</v>
      </c>
      <c r="H681">
        <v>1</v>
      </c>
    </row>
    <row r="682" spans="1:8">
      <c r="A682" t="s">
        <v>1114</v>
      </c>
      <c r="B682" t="s">
        <v>669</v>
      </c>
      <c r="C682" s="73">
        <v>22</v>
      </c>
      <c r="D682" t="s">
        <v>14</v>
      </c>
      <c r="E682" t="s">
        <v>38</v>
      </c>
      <c r="F682" s="2">
        <v>44916</v>
      </c>
      <c r="G682" t="s">
        <v>835</v>
      </c>
      <c r="H682">
        <v>1</v>
      </c>
    </row>
    <row r="683" spans="1:8">
      <c r="A683" t="s">
        <v>930</v>
      </c>
      <c r="B683" t="s">
        <v>42</v>
      </c>
      <c r="C683" s="73">
        <v>5</v>
      </c>
      <c r="D683" t="s">
        <v>25</v>
      </c>
      <c r="E683" t="s">
        <v>43</v>
      </c>
      <c r="F683" s="2">
        <v>44916</v>
      </c>
      <c r="G683" t="s">
        <v>901</v>
      </c>
      <c r="H683">
        <v>1</v>
      </c>
    </row>
    <row r="684" spans="1:8">
      <c r="A684" t="s">
        <v>1054</v>
      </c>
      <c r="B684" t="s">
        <v>587</v>
      </c>
      <c r="C684" s="73">
        <v>3</v>
      </c>
      <c r="D684" t="s">
        <v>25</v>
      </c>
      <c r="E684" t="s">
        <v>359</v>
      </c>
      <c r="F684" s="2">
        <v>44916</v>
      </c>
      <c r="G684" t="s">
        <v>901</v>
      </c>
      <c r="H684">
        <v>1</v>
      </c>
    </row>
    <row r="685" spans="1:8">
      <c r="A685" t="s">
        <v>1120</v>
      </c>
      <c r="B685" t="s">
        <v>675</v>
      </c>
      <c r="C685" s="73">
        <v>12</v>
      </c>
      <c r="D685" t="s">
        <v>11</v>
      </c>
      <c r="E685" t="s">
        <v>38</v>
      </c>
      <c r="F685" s="2">
        <v>44916</v>
      </c>
      <c r="G685" t="s">
        <v>835</v>
      </c>
      <c r="H685">
        <v>1</v>
      </c>
    </row>
    <row r="686" spans="1:8">
      <c r="A686" t="s">
        <v>833</v>
      </c>
      <c r="B686" t="s">
        <v>162</v>
      </c>
      <c r="C686" s="73">
        <v>13</v>
      </c>
      <c r="D686" t="s">
        <v>79</v>
      </c>
      <c r="E686" t="s">
        <v>122</v>
      </c>
      <c r="F686" s="2">
        <v>44916</v>
      </c>
      <c r="G686" t="s">
        <v>830</v>
      </c>
      <c r="H686">
        <v>1</v>
      </c>
    </row>
    <row r="687" spans="1:8">
      <c r="A687" t="s">
        <v>1378</v>
      </c>
      <c r="B687" t="s">
        <v>1379</v>
      </c>
      <c r="C687" s="73">
        <v>1</v>
      </c>
      <c r="D687" t="s">
        <v>35</v>
      </c>
      <c r="E687" t="s">
        <v>415</v>
      </c>
      <c r="F687" s="2">
        <v>44916</v>
      </c>
      <c r="G687" t="s">
        <v>924</v>
      </c>
      <c r="H687">
        <v>1</v>
      </c>
    </row>
    <row r="688" spans="1:8">
      <c r="A688" t="s">
        <v>1124</v>
      </c>
      <c r="B688" t="s">
        <v>679</v>
      </c>
      <c r="C688" s="73">
        <v>13</v>
      </c>
      <c r="D688" t="s">
        <v>25</v>
      </c>
      <c r="E688" t="s">
        <v>323</v>
      </c>
      <c r="F688" s="2">
        <v>44916</v>
      </c>
      <c r="G688" t="s">
        <v>830</v>
      </c>
      <c r="H688">
        <v>1</v>
      </c>
    </row>
    <row r="689" spans="1:8">
      <c r="A689" t="s">
        <v>1267</v>
      </c>
      <c r="B689" t="s">
        <v>774</v>
      </c>
      <c r="C689" s="73">
        <v>33</v>
      </c>
      <c r="D689" t="s">
        <v>72</v>
      </c>
      <c r="E689" t="s">
        <v>191</v>
      </c>
      <c r="F689" s="2">
        <v>44916</v>
      </c>
      <c r="G689" t="s">
        <v>924</v>
      </c>
      <c r="H689">
        <v>1</v>
      </c>
    </row>
    <row r="690" spans="1:8">
      <c r="A690" t="s">
        <v>1036</v>
      </c>
      <c r="B690" t="s">
        <v>570</v>
      </c>
      <c r="C690" s="73">
        <v>35</v>
      </c>
      <c r="D690" t="s">
        <v>72</v>
      </c>
      <c r="E690" t="s">
        <v>191</v>
      </c>
      <c r="F690" s="2">
        <v>44916</v>
      </c>
      <c r="G690" t="s">
        <v>873</v>
      </c>
      <c r="H690">
        <v>1</v>
      </c>
    </row>
    <row r="691" spans="1:8">
      <c r="A691" t="s">
        <v>1166</v>
      </c>
      <c r="B691" t="s">
        <v>719</v>
      </c>
      <c r="C691" s="73">
        <v>24</v>
      </c>
      <c r="D691" t="s">
        <v>72</v>
      </c>
      <c r="E691" t="s">
        <v>191</v>
      </c>
      <c r="F691" s="2">
        <v>44916</v>
      </c>
      <c r="G691" t="s">
        <v>830</v>
      </c>
      <c r="H691">
        <v>1</v>
      </c>
    </row>
    <row r="692" spans="1:8">
      <c r="A692" t="s">
        <v>1221</v>
      </c>
      <c r="B692" t="s">
        <v>779</v>
      </c>
      <c r="C692" s="73">
        <v>25</v>
      </c>
      <c r="D692" t="s">
        <v>25</v>
      </c>
      <c r="E692" t="s">
        <v>359</v>
      </c>
      <c r="F692" s="2">
        <v>44916</v>
      </c>
      <c r="G692" t="s">
        <v>873</v>
      </c>
      <c r="H692">
        <v>1</v>
      </c>
    </row>
    <row r="693" spans="1:8">
      <c r="A693" t="s">
        <v>957</v>
      </c>
      <c r="B693" t="s">
        <v>517</v>
      </c>
      <c r="C693" s="73">
        <v>1</v>
      </c>
      <c r="D693" t="s">
        <v>25</v>
      </c>
      <c r="E693" t="s">
        <v>518</v>
      </c>
      <c r="F693" s="2">
        <v>44916</v>
      </c>
      <c r="G693" t="s">
        <v>835</v>
      </c>
      <c r="H693">
        <v>2</v>
      </c>
    </row>
    <row r="694" spans="1:8">
      <c r="A694" t="s">
        <v>1380</v>
      </c>
      <c r="B694" t="s">
        <v>1381</v>
      </c>
      <c r="C694" s="73">
        <v>15</v>
      </c>
      <c r="D694" t="s">
        <v>127</v>
      </c>
      <c r="E694" t="s">
        <v>276</v>
      </c>
      <c r="F694" s="2">
        <v>44916</v>
      </c>
      <c r="G694" t="s">
        <v>835</v>
      </c>
      <c r="H694">
        <v>1</v>
      </c>
    </row>
    <row r="695" spans="1:8">
      <c r="A695" t="s">
        <v>1063</v>
      </c>
      <c r="B695" t="s">
        <v>595</v>
      </c>
      <c r="C695" s="73">
        <v>10</v>
      </c>
      <c r="D695" t="s">
        <v>31</v>
      </c>
      <c r="E695" t="s">
        <v>415</v>
      </c>
      <c r="F695" s="2">
        <v>44916</v>
      </c>
      <c r="G695" t="s">
        <v>873</v>
      </c>
      <c r="H695">
        <v>1</v>
      </c>
    </row>
    <row r="696" spans="1:8">
      <c r="A696" t="s">
        <v>1039</v>
      </c>
      <c r="B696" t="s">
        <v>573</v>
      </c>
      <c r="C696" s="73">
        <v>27</v>
      </c>
      <c r="D696" t="s">
        <v>72</v>
      </c>
      <c r="E696" t="s">
        <v>191</v>
      </c>
      <c r="F696" s="2">
        <v>44916</v>
      </c>
      <c r="G696" t="s">
        <v>873</v>
      </c>
      <c r="H696">
        <v>1</v>
      </c>
    </row>
    <row r="697" spans="1:8">
      <c r="A697" t="s">
        <v>1070</v>
      </c>
      <c r="B697" t="s">
        <v>602</v>
      </c>
      <c r="C697" s="73">
        <v>4</v>
      </c>
      <c r="D697" t="s">
        <v>31</v>
      </c>
      <c r="E697" t="s">
        <v>415</v>
      </c>
      <c r="F697" s="2">
        <v>44916</v>
      </c>
      <c r="G697" t="s">
        <v>873</v>
      </c>
      <c r="H697">
        <v>1</v>
      </c>
    </row>
    <row r="698" spans="1:8">
      <c r="A698" t="s">
        <v>1020</v>
      </c>
      <c r="B698" t="s">
        <v>554</v>
      </c>
      <c r="C698" s="73">
        <v>33</v>
      </c>
      <c r="D698" t="s">
        <v>11</v>
      </c>
      <c r="E698" t="s">
        <v>409</v>
      </c>
      <c r="F698" s="2">
        <v>44916</v>
      </c>
      <c r="G698" t="s">
        <v>873</v>
      </c>
      <c r="H698">
        <v>1</v>
      </c>
    </row>
    <row r="699" spans="1:8">
      <c r="A699" t="s">
        <v>1187</v>
      </c>
      <c r="B699" t="s">
        <v>664</v>
      </c>
      <c r="C699" s="73">
        <v>18</v>
      </c>
      <c r="D699" t="s">
        <v>35</v>
      </c>
      <c r="E699" t="s">
        <v>12</v>
      </c>
      <c r="F699" s="2">
        <v>44916</v>
      </c>
      <c r="G699" t="s">
        <v>830</v>
      </c>
      <c r="H699">
        <v>1</v>
      </c>
    </row>
    <row r="700" spans="1:8">
      <c r="A700" t="s">
        <v>938</v>
      </c>
      <c r="B700" t="s">
        <v>54</v>
      </c>
      <c r="C700" s="73">
        <v>93</v>
      </c>
      <c r="D700" t="s">
        <v>25</v>
      </c>
      <c r="E700" t="s">
        <v>43</v>
      </c>
      <c r="F700" s="2">
        <v>44916</v>
      </c>
      <c r="G700" t="s">
        <v>835</v>
      </c>
      <c r="H700">
        <v>1</v>
      </c>
    </row>
    <row r="701" spans="1:8">
      <c r="A701" t="s">
        <v>1075</v>
      </c>
      <c r="B701" t="s">
        <v>607</v>
      </c>
      <c r="C701" s="73">
        <v>28</v>
      </c>
      <c r="D701" t="s">
        <v>35</v>
      </c>
      <c r="E701" t="s">
        <v>12</v>
      </c>
      <c r="F701" s="2">
        <v>44916</v>
      </c>
      <c r="G701" t="s">
        <v>830</v>
      </c>
      <c r="H701">
        <v>1</v>
      </c>
    </row>
    <row r="702" spans="1:8">
      <c r="A702" t="s">
        <v>1189</v>
      </c>
      <c r="B702" t="s">
        <v>721</v>
      </c>
      <c r="C702" s="73">
        <v>25</v>
      </c>
      <c r="D702" t="s">
        <v>72</v>
      </c>
      <c r="E702" t="s">
        <v>191</v>
      </c>
      <c r="F702" s="2">
        <v>44916</v>
      </c>
      <c r="G702" t="s">
        <v>835</v>
      </c>
      <c r="H702">
        <v>1</v>
      </c>
    </row>
    <row r="703" spans="1:8">
      <c r="A703" t="s">
        <v>1190</v>
      </c>
      <c r="B703" t="s">
        <v>722</v>
      </c>
      <c r="C703" s="73">
        <v>16</v>
      </c>
      <c r="D703" t="s">
        <v>72</v>
      </c>
      <c r="E703" t="s">
        <v>191</v>
      </c>
      <c r="F703" s="2">
        <v>44916</v>
      </c>
      <c r="G703" t="s">
        <v>835</v>
      </c>
      <c r="H703">
        <v>1</v>
      </c>
    </row>
    <row r="704" spans="1:8">
      <c r="A704" t="s">
        <v>1252</v>
      </c>
      <c r="B704" t="s">
        <v>825</v>
      </c>
      <c r="C704" s="73">
        <v>8</v>
      </c>
      <c r="D704" t="s">
        <v>25</v>
      </c>
      <c r="E704" t="s">
        <v>359</v>
      </c>
      <c r="F704" s="2">
        <v>44916</v>
      </c>
      <c r="G704" t="s">
        <v>1041</v>
      </c>
      <c r="H704">
        <v>1</v>
      </c>
    </row>
    <row r="705" spans="1:8">
      <c r="A705" t="s">
        <v>946</v>
      </c>
      <c r="B705" t="s">
        <v>28</v>
      </c>
      <c r="C705" s="73">
        <v>9</v>
      </c>
      <c r="D705" t="s">
        <v>25</v>
      </c>
      <c r="E705" t="s">
        <v>29</v>
      </c>
      <c r="F705" s="2">
        <v>44916</v>
      </c>
      <c r="G705" t="s">
        <v>856</v>
      </c>
      <c r="H705">
        <v>1</v>
      </c>
    </row>
    <row r="706" spans="1:8">
      <c r="A706" t="s">
        <v>1044</v>
      </c>
      <c r="B706" t="s">
        <v>577</v>
      </c>
      <c r="C706" s="73">
        <v>4</v>
      </c>
      <c r="D706" t="s">
        <v>127</v>
      </c>
      <c r="E706" t="s">
        <v>191</v>
      </c>
      <c r="F706" s="2">
        <v>44916</v>
      </c>
      <c r="G706" t="s">
        <v>853</v>
      </c>
      <c r="H706">
        <v>1</v>
      </c>
    </row>
    <row r="707" spans="1:8">
      <c r="A707" t="s">
        <v>1099</v>
      </c>
      <c r="B707" t="s">
        <v>631</v>
      </c>
      <c r="C707" s="73">
        <v>1</v>
      </c>
      <c r="D707" t="s">
        <v>14</v>
      </c>
      <c r="E707" t="s">
        <v>29</v>
      </c>
      <c r="F707" s="2">
        <v>44916</v>
      </c>
      <c r="G707" t="s">
        <v>933</v>
      </c>
      <c r="H707">
        <v>1</v>
      </c>
    </row>
    <row r="708" spans="1:8">
      <c r="A708" t="s">
        <v>928</v>
      </c>
      <c r="B708" t="s">
        <v>37</v>
      </c>
      <c r="C708" s="73">
        <v>1</v>
      </c>
      <c r="D708" t="s">
        <v>11</v>
      </c>
      <c r="E708" t="s">
        <v>38</v>
      </c>
      <c r="F708" s="2">
        <v>44917</v>
      </c>
      <c r="G708" t="s">
        <v>863</v>
      </c>
      <c r="H708">
        <v>1</v>
      </c>
    </row>
    <row r="709" spans="1:8">
      <c r="A709" t="s">
        <v>1100</v>
      </c>
      <c r="B709" t="s">
        <v>632</v>
      </c>
      <c r="C709" s="73">
        <v>4</v>
      </c>
      <c r="D709" t="s">
        <v>79</v>
      </c>
      <c r="E709" t="s">
        <v>448</v>
      </c>
      <c r="F709" s="2">
        <v>44917</v>
      </c>
      <c r="G709" t="s">
        <v>830</v>
      </c>
      <c r="H709">
        <v>1</v>
      </c>
    </row>
    <row r="710" spans="1:8">
      <c r="A710" t="s">
        <v>1206</v>
      </c>
      <c r="B710" t="s">
        <v>749</v>
      </c>
      <c r="C710" s="73">
        <v>8</v>
      </c>
      <c r="D710" t="s">
        <v>31</v>
      </c>
      <c r="E710" t="s">
        <v>21</v>
      </c>
      <c r="F710" s="2">
        <v>44917</v>
      </c>
      <c r="G710" t="s">
        <v>835</v>
      </c>
      <c r="H710">
        <v>1</v>
      </c>
    </row>
    <row r="711" spans="1:8">
      <c r="A711" t="s">
        <v>1207</v>
      </c>
      <c r="B711" t="s">
        <v>797</v>
      </c>
      <c r="C711" s="73">
        <v>1</v>
      </c>
      <c r="D711" t="s">
        <v>110</v>
      </c>
      <c r="E711" t="s">
        <v>38</v>
      </c>
      <c r="F711" s="2">
        <v>44917</v>
      </c>
      <c r="G711" t="s">
        <v>837</v>
      </c>
      <c r="H711">
        <v>1</v>
      </c>
    </row>
    <row r="712" spans="1:8">
      <c r="A712" t="s">
        <v>1102</v>
      </c>
      <c r="B712" t="s">
        <v>634</v>
      </c>
      <c r="C712" s="73">
        <v>24</v>
      </c>
      <c r="D712" t="s">
        <v>79</v>
      </c>
      <c r="E712" t="s">
        <v>448</v>
      </c>
      <c r="F712" s="2">
        <v>44917</v>
      </c>
      <c r="G712" t="s">
        <v>924</v>
      </c>
      <c r="H712">
        <v>1</v>
      </c>
    </row>
    <row r="713" spans="1:8">
      <c r="A713" t="s">
        <v>877</v>
      </c>
      <c r="B713" t="s">
        <v>89</v>
      </c>
      <c r="C713" s="73">
        <v>8</v>
      </c>
      <c r="D713" t="s">
        <v>35</v>
      </c>
      <c r="E713" t="s">
        <v>56</v>
      </c>
      <c r="F713" s="2">
        <v>44917</v>
      </c>
      <c r="G713" t="s">
        <v>835</v>
      </c>
      <c r="H713">
        <v>1</v>
      </c>
    </row>
    <row r="714" spans="1:8">
      <c r="A714" t="s">
        <v>1035</v>
      </c>
      <c r="B714" t="s">
        <v>569</v>
      </c>
      <c r="C714" s="73">
        <v>2</v>
      </c>
      <c r="D714" t="s">
        <v>35</v>
      </c>
      <c r="E714" t="s">
        <v>56</v>
      </c>
      <c r="F714" s="2">
        <v>44917</v>
      </c>
      <c r="G714" t="s">
        <v>901</v>
      </c>
      <c r="H714">
        <v>1</v>
      </c>
    </row>
    <row r="715" spans="1:8">
      <c r="A715" t="s">
        <v>1211</v>
      </c>
      <c r="B715" t="s">
        <v>801</v>
      </c>
      <c r="C715" s="73">
        <v>1</v>
      </c>
      <c r="D715" t="s">
        <v>20</v>
      </c>
      <c r="E715" t="s">
        <v>21</v>
      </c>
      <c r="F715" s="2">
        <v>44917</v>
      </c>
      <c r="G715" t="s">
        <v>830</v>
      </c>
      <c r="H715">
        <v>1</v>
      </c>
    </row>
    <row r="716" spans="1:8">
      <c r="A716" t="s">
        <v>1121</v>
      </c>
      <c r="B716" t="s">
        <v>676</v>
      </c>
      <c r="C716" s="73">
        <v>1</v>
      </c>
      <c r="D716" t="s">
        <v>35</v>
      </c>
      <c r="E716" t="s">
        <v>12</v>
      </c>
      <c r="F716" s="2">
        <v>44917</v>
      </c>
      <c r="G716" t="s">
        <v>863</v>
      </c>
      <c r="H716">
        <v>1</v>
      </c>
    </row>
    <row r="717" spans="1:8">
      <c r="A717" t="s">
        <v>1103</v>
      </c>
      <c r="B717" t="s">
        <v>635</v>
      </c>
      <c r="C717" s="73">
        <v>10</v>
      </c>
      <c r="D717" t="s">
        <v>35</v>
      </c>
      <c r="E717" t="s">
        <v>12</v>
      </c>
      <c r="F717" s="2">
        <v>44917</v>
      </c>
      <c r="G717" t="s">
        <v>863</v>
      </c>
      <c r="H717">
        <v>1</v>
      </c>
    </row>
    <row r="718" spans="1:8">
      <c r="A718" t="s">
        <v>858</v>
      </c>
      <c r="B718" t="s">
        <v>68</v>
      </c>
      <c r="C718" s="73">
        <v>1</v>
      </c>
      <c r="D718" t="s">
        <v>69</v>
      </c>
      <c r="E718" t="s">
        <v>70</v>
      </c>
      <c r="F718" s="2">
        <v>44917</v>
      </c>
      <c r="G718" t="s">
        <v>843</v>
      </c>
      <c r="H718">
        <v>1</v>
      </c>
    </row>
    <row r="719" spans="1:8">
      <c r="A719" t="s">
        <v>859</v>
      </c>
      <c r="B719" t="s">
        <v>106</v>
      </c>
      <c r="C719" s="73">
        <v>5</v>
      </c>
      <c r="D719" t="s">
        <v>69</v>
      </c>
      <c r="E719" t="s">
        <v>70</v>
      </c>
      <c r="F719" s="2">
        <v>44917</v>
      </c>
      <c r="G719" t="s">
        <v>830</v>
      </c>
      <c r="H719">
        <v>1</v>
      </c>
    </row>
    <row r="720" spans="1:8">
      <c r="A720" t="s">
        <v>1004</v>
      </c>
      <c r="B720" t="s">
        <v>538</v>
      </c>
      <c r="C720" s="73">
        <v>22</v>
      </c>
      <c r="D720" t="s">
        <v>79</v>
      </c>
      <c r="E720" t="s">
        <v>448</v>
      </c>
      <c r="F720" s="2">
        <v>44917</v>
      </c>
      <c r="G720" t="s">
        <v>830</v>
      </c>
      <c r="H720">
        <v>1</v>
      </c>
    </row>
    <row r="721" spans="1:8">
      <c r="A721" t="s">
        <v>1382</v>
      </c>
      <c r="B721" t="s">
        <v>90</v>
      </c>
      <c r="C721" s="73">
        <v>21</v>
      </c>
      <c r="D721" t="s">
        <v>20</v>
      </c>
      <c r="E721" t="s">
        <v>225</v>
      </c>
      <c r="F721" s="2">
        <v>44917</v>
      </c>
      <c r="G721" t="s">
        <v>830</v>
      </c>
      <c r="H721">
        <v>1</v>
      </c>
    </row>
    <row r="722" spans="1:8">
      <c r="A722" t="s">
        <v>1383</v>
      </c>
      <c r="B722" t="s">
        <v>1384</v>
      </c>
      <c r="C722" s="73">
        <v>15</v>
      </c>
      <c r="D722" t="s">
        <v>138</v>
      </c>
      <c r="E722" t="s">
        <v>272</v>
      </c>
      <c r="F722" s="2">
        <v>44917</v>
      </c>
      <c r="G722" t="s">
        <v>835</v>
      </c>
      <c r="H722">
        <v>1</v>
      </c>
    </row>
    <row r="723" spans="1:8">
      <c r="A723" t="s">
        <v>1238</v>
      </c>
      <c r="B723" t="s">
        <v>750</v>
      </c>
      <c r="C723" s="73">
        <v>25</v>
      </c>
      <c r="D723" t="s">
        <v>31</v>
      </c>
      <c r="E723" t="s">
        <v>21</v>
      </c>
      <c r="F723" s="2">
        <v>44917</v>
      </c>
      <c r="G723" t="s">
        <v>830</v>
      </c>
      <c r="H723">
        <v>1</v>
      </c>
    </row>
    <row r="724" spans="1:8">
      <c r="A724" t="s">
        <v>951</v>
      </c>
      <c r="B724" t="s">
        <v>19</v>
      </c>
      <c r="C724" s="73">
        <v>8</v>
      </c>
      <c r="D724" t="s">
        <v>20</v>
      </c>
      <c r="E724" t="s">
        <v>21</v>
      </c>
      <c r="F724" s="2">
        <v>44917</v>
      </c>
      <c r="G724" t="s">
        <v>830</v>
      </c>
      <c r="H724">
        <v>1</v>
      </c>
    </row>
    <row r="725" spans="1:8">
      <c r="A725" t="s">
        <v>864</v>
      </c>
      <c r="B725" t="s">
        <v>74</v>
      </c>
      <c r="C725" s="73">
        <v>16</v>
      </c>
      <c r="D725" t="s">
        <v>69</v>
      </c>
      <c r="E725" t="s">
        <v>70</v>
      </c>
      <c r="F725" s="2">
        <v>44917</v>
      </c>
      <c r="G725" t="s">
        <v>830</v>
      </c>
      <c r="H725">
        <v>1</v>
      </c>
    </row>
    <row r="726" spans="1:8">
      <c r="A726" t="s">
        <v>1309</v>
      </c>
      <c r="B726" t="s">
        <v>1310</v>
      </c>
      <c r="C726" s="73">
        <v>37</v>
      </c>
      <c r="D726" t="s">
        <v>17</v>
      </c>
      <c r="E726" t="s">
        <v>82</v>
      </c>
      <c r="F726" s="2">
        <v>44917</v>
      </c>
      <c r="G726" t="s">
        <v>873</v>
      </c>
      <c r="H726">
        <v>1</v>
      </c>
    </row>
    <row r="727" spans="1:8">
      <c r="A727" t="s">
        <v>1385</v>
      </c>
      <c r="B727" t="s">
        <v>1386</v>
      </c>
      <c r="C727" s="73">
        <v>6</v>
      </c>
      <c r="D727" t="s">
        <v>14</v>
      </c>
      <c r="E727" t="s">
        <v>354</v>
      </c>
      <c r="F727" s="2">
        <v>44917</v>
      </c>
      <c r="G727" t="s">
        <v>830</v>
      </c>
      <c r="H727">
        <v>1</v>
      </c>
    </row>
    <row r="728" spans="1:8">
      <c r="A728" t="s">
        <v>1007</v>
      </c>
      <c r="B728" t="s">
        <v>541</v>
      </c>
      <c r="C728" s="73">
        <v>27</v>
      </c>
      <c r="D728" t="s">
        <v>497</v>
      </c>
      <c r="E728" t="s">
        <v>448</v>
      </c>
      <c r="F728" s="2">
        <v>44917</v>
      </c>
      <c r="G728" t="s">
        <v>830</v>
      </c>
      <c r="H728">
        <v>1</v>
      </c>
    </row>
    <row r="729" spans="1:8">
      <c r="A729" t="s">
        <v>1387</v>
      </c>
      <c r="B729" t="s">
        <v>1388</v>
      </c>
      <c r="C729" s="73">
        <v>2</v>
      </c>
      <c r="D729" t="s">
        <v>11</v>
      </c>
      <c r="E729" t="s">
        <v>272</v>
      </c>
      <c r="F729" s="2">
        <v>44917</v>
      </c>
      <c r="G729" t="s">
        <v>903</v>
      </c>
      <c r="H729">
        <v>1</v>
      </c>
    </row>
    <row r="730" spans="1:8">
      <c r="A730" t="s">
        <v>1043</v>
      </c>
      <c r="B730" t="s">
        <v>576</v>
      </c>
      <c r="C730" s="73">
        <v>10</v>
      </c>
      <c r="D730" t="s">
        <v>35</v>
      </c>
      <c r="E730" t="s">
        <v>56</v>
      </c>
      <c r="F730" s="2">
        <v>44917</v>
      </c>
      <c r="G730" t="s">
        <v>830</v>
      </c>
      <c r="H730">
        <v>1</v>
      </c>
    </row>
    <row r="731" spans="1:8">
      <c r="A731" t="s">
        <v>939</v>
      </c>
      <c r="B731" t="s">
        <v>55</v>
      </c>
      <c r="C731" s="73">
        <v>11</v>
      </c>
      <c r="D731" t="s">
        <v>35</v>
      </c>
      <c r="E731" t="s">
        <v>56</v>
      </c>
      <c r="F731" s="2">
        <v>44917</v>
      </c>
      <c r="G731" t="s">
        <v>830</v>
      </c>
      <c r="H731">
        <v>1</v>
      </c>
    </row>
    <row r="732" spans="1:8">
      <c r="A732" t="s">
        <v>1098</v>
      </c>
      <c r="B732" t="s">
        <v>630</v>
      </c>
      <c r="C732" s="73">
        <v>4</v>
      </c>
      <c r="D732" t="s">
        <v>35</v>
      </c>
      <c r="E732" t="s">
        <v>56</v>
      </c>
      <c r="F732" s="2">
        <v>44917</v>
      </c>
      <c r="G732" t="s">
        <v>863</v>
      </c>
      <c r="H732">
        <v>1</v>
      </c>
    </row>
    <row r="733" spans="1:8">
      <c r="A733" t="s">
        <v>1111</v>
      </c>
      <c r="B733" t="s">
        <v>642</v>
      </c>
      <c r="C733" s="73">
        <v>4</v>
      </c>
      <c r="D733" t="s">
        <v>79</v>
      </c>
      <c r="E733" t="s">
        <v>448</v>
      </c>
      <c r="F733" s="2">
        <v>44917</v>
      </c>
      <c r="G733" t="s">
        <v>863</v>
      </c>
      <c r="H733">
        <v>1</v>
      </c>
    </row>
    <row r="734" spans="1:8">
      <c r="A734" t="s">
        <v>1389</v>
      </c>
      <c r="B734" t="s">
        <v>1390</v>
      </c>
      <c r="C734" s="73">
        <v>5</v>
      </c>
      <c r="D734" t="s">
        <v>35</v>
      </c>
      <c r="E734" t="s">
        <v>380</v>
      </c>
      <c r="F734" s="2">
        <v>44917</v>
      </c>
      <c r="G734" t="s">
        <v>853</v>
      </c>
      <c r="H734">
        <v>1</v>
      </c>
    </row>
    <row r="735" spans="1:8">
      <c r="A735" t="s">
        <v>1208</v>
      </c>
      <c r="B735" t="s">
        <v>798</v>
      </c>
      <c r="C735" s="73">
        <v>1</v>
      </c>
      <c r="D735" t="s">
        <v>25</v>
      </c>
      <c r="E735" t="s">
        <v>359</v>
      </c>
      <c r="F735" s="2">
        <v>44918</v>
      </c>
      <c r="G735" t="s">
        <v>863</v>
      </c>
      <c r="H735">
        <v>1</v>
      </c>
    </row>
    <row r="736" spans="1:8">
      <c r="A736" t="s">
        <v>962</v>
      </c>
      <c r="B736" t="s">
        <v>507</v>
      </c>
      <c r="C736" s="73">
        <v>4</v>
      </c>
      <c r="D736" t="s">
        <v>35</v>
      </c>
      <c r="E736" t="s">
        <v>404</v>
      </c>
      <c r="F736" s="2">
        <v>44918</v>
      </c>
      <c r="G736" t="s">
        <v>899</v>
      </c>
      <c r="H736">
        <v>1</v>
      </c>
    </row>
    <row r="737" spans="1:8">
      <c r="A737" t="s">
        <v>932</v>
      </c>
      <c r="B737" t="s">
        <v>48</v>
      </c>
      <c r="C737" s="73">
        <v>0</v>
      </c>
      <c r="D737" t="s">
        <v>35</v>
      </c>
      <c r="E737" t="s">
        <v>1353</v>
      </c>
      <c r="F737" s="2">
        <v>44918</v>
      </c>
      <c r="G737" t="s">
        <v>933</v>
      </c>
      <c r="H737">
        <v>1</v>
      </c>
    </row>
    <row r="738" spans="1:8">
      <c r="A738" t="s">
        <v>966</v>
      </c>
      <c r="B738" t="s">
        <v>511</v>
      </c>
      <c r="C738" s="73">
        <v>16</v>
      </c>
      <c r="D738" t="s">
        <v>14</v>
      </c>
      <c r="E738" t="s">
        <v>330</v>
      </c>
      <c r="F738" s="2">
        <v>44918</v>
      </c>
      <c r="G738" t="s">
        <v>830</v>
      </c>
      <c r="H738">
        <v>1</v>
      </c>
    </row>
    <row r="739" spans="1:8">
      <c r="A739" t="s">
        <v>1391</v>
      </c>
      <c r="B739" t="s">
        <v>1392</v>
      </c>
      <c r="C739" s="73">
        <v>5</v>
      </c>
      <c r="D739" t="s">
        <v>31</v>
      </c>
      <c r="E739" t="s">
        <v>1353</v>
      </c>
      <c r="F739" s="2">
        <v>44918</v>
      </c>
      <c r="G739" t="s">
        <v>853</v>
      </c>
      <c r="H739">
        <v>1</v>
      </c>
    </row>
    <row r="740" spans="1:8">
      <c r="A740" t="s">
        <v>968</v>
      </c>
      <c r="B740" t="s">
        <v>513</v>
      </c>
      <c r="C740" s="73">
        <v>5</v>
      </c>
      <c r="D740" t="s">
        <v>14</v>
      </c>
      <c r="E740" t="s">
        <v>330</v>
      </c>
      <c r="F740" s="2">
        <v>44918</v>
      </c>
      <c r="G740" t="s">
        <v>853</v>
      </c>
      <c r="H740">
        <v>1</v>
      </c>
    </row>
    <row r="741" spans="1:8">
      <c r="A741" t="s">
        <v>1389</v>
      </c>
      <c r="B741" t="s">
        <v>1390</v>
      </c>
      <c r="C741" s="73">
        <v>5</v>
      </c>
      <c r="D741" t="s">
        <v>35</v>
      </c>
      <c r="E741" t="s">
        <v>380</v>
      </c>
      <c r="F741" s="2">
        <v>44919</v>
      </c>
      <c r="G741" t="s">
        <v>853</v>
      </c>
      <c r="H741">
        <v>1</v>
      </c>
    </row>
    <row r="742" spans="1:8">
      <c r="A742" t="s">
        <v>1393</v>
      </c>
      <c r="B742" t="s">
        <v>1394</v>
      </c>
      <c r="C742" s="73">
        <v>7</v>
      </c>
      <c r="D742" t="s">
        <v>14</v>
      </c>
      <c r="E742" t="s">
        <v>437</v>
      </c>
      <c r="F742" s="2">
        <v>44921</v>
      </c>
      <c r="G742" t="s">
        <v>830</v>
      </c>
      <c r="H742">
        <v>1</v>
      </c>
    </row>
    <row r="743" spans="1:8">
      <c r="A743" t="s">
        <v>1092</v>
      </c>
      <c r="B743" t="s">
        <v>624</v>
      </c>
      <c r="C743" s="73">
        <v>4</v>
      </c>
      <c r="D743" t="s">
        <v>112</v>
      </c>
      <c r="E743" t="s">
        <v>437</v>
      </c>
      <c r="F743" s="2">
        <v>44921</v>
      </c>
      <c r="G743" t="s">
        <v>835</v>
      </c>
      <c r="H743">
        <v>1</v>
      </c>
    </row>
    <row r="744" spans="1:8">
      <c r="A744" t="s">
        <v>1068</v>
      </c>
      <c r="B744" t="s">
        <v>600</v>
      </c>
      <c r="C744" s="73">
        <v>1</v>
      </c>
      <c r="D744" t="s">
        <v>112</v>
      </c>
      <c r="E744" t="s">
        <v>437</v>
      </c>
      <c r="F744" s="2">
        <v>44921</v>
      </c>
      <c r="G744" t="s">
        <v>863</v>
      </c>
      <c r="H744">
        <v>1</v>
      </c>
    </row>
    <row r="745" spans="1:8">
      <c r="A745" t="s">
        <v>1395</v>
      </c>
      <c r="B745" t="s">
        <v>1396</v>
      </c>
      <c r="C745" s="73">
        <v>10</v>
      </c>
      <c r="D745" t="s">
        <v>112</v>
      </c>
      <c r="E745" t="s">
        <v>437</v>
      </c>
      <c r="F745" s="2">
        <v>44921</v>
      </c>
      <c r="G745" t="s">
        <v>835</v>
      </c>
      <c r="H745">
        <v>1</v>
      </c>
    </row>
    <row r="746" spans="1:8">
      <c r="A746" t="s">
        <v>1254</v>
      </c>
      <c r="B746" t="s">
        <v>738</v>
      </c>
      <c r="C746" s="73">
        <v>6</v>
      </c>
      <c r="D746" t="s">
        <v>11</v>
      </c>
      <c r="E746" t="s">
        <v>38</v>
      </c>
      <c r="F746" s="2">
        <v>44921</v>
      </c>
      <c r="G746" t="s">
        <v>853</v>
      </c>
      <c r="H746">
        <v>1</v>
      </c>
    </row>
    <row r="747" spans="1:8">
      <c r="A747" t="s">
        <v>1389</v>
      </c>
      <c r="B747" t="s">
        <v>1390</v>
      </c>
      <c r="C747" s="73">
        <v>5</v>
      </c>
      <c r="D747" t="s">
        <v>35</v>
      </c>
      <c r="E747" t="s">
        <v>380</v>
      </c>
      <c r="F747" s="2">
        <v>44921</v>
      </c>
      <c r="G747" t="s">
        <v>853</v>
      </c>
      <c r="H747">
        <v>1</v>
      </c>
    </row>
    <row r="748" spans="1:8">
      <c r="A748" t="s">
        <v>1397</v>
      </c>
      <c r="B748" t="s">
        <v>1398</v>
      </c>
      <c r="C748" s="73">
        <v>3</v>
      </c>
      <c r="D748" t="s">
        <v>35</v>
      </c>
      <c r="E748" t="s">
        <v>1353</v>
      </c>
      <c r="F748" s="2">
        <v>44922</v>
      </c>
      <c r="G748" t="s">
        <v>830</v>
      </c>
      <c r="H748">
        <v>1</v>
      </c>
    </row>
    <row r="749" spans="1:8">
      <c r="A749" t="s">
        <v>829</v>
      </c>
      <c r="B749" t="s">
        <v>158</v>
      </c>
      <c r="C749" s="73">
        <v>10</v>
      </c>
      <c r="D749" t="s">
        <v>79</v>
      </c>
      <c r="E749" t="s">
        <v>122</v>
      </c>
      <c r="F749" s="2">
        <v>44922</v>
      </c>
      <c r="G749" t="s">
        <v>830</v>
      </c>
      <c r="H749">
        <v>1</v>
      </c>
    </row>
    <row r="751" spans="1:8">
      <c r="A751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2"/>
  <sheetViews>
    <sheetView workbookViewId="0">
      <selection activeCell="B6" sqref="B6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t="s">
        <v>481</v>
      </c>
      <c r="B3" t="s">
        <v>480</v>
      </c>
    </row>
    <row r="4" spans="1:2">
      <c r="A4" s="49" t="s">
        <v>187</v>
      </c>
      <c r="B4" s="3">
        <v>50</v>
      </c>
    </row>
    <row r="5" spans="1:2">
      <c r="A5" s="50" t="s">
        <v>82</v>
      </c>
      <c r="B5" s="3">
        <v>13</v>
      </c>
    </row>
    <row r="6" spans="1:2">
      <c r="A6" s="50" t="s">
        <v>191</v>
      </c>
      <c r="B6" s="3">
        <v>10</v>
      </c>
    </row>
    <row r="7" spans="1:2">
      <c r="A7" s="50" t="s">
        <v>65</v>
      </c>
      <c r="B7" s="3">
        <v>10</v>
      </c>
    </row>
    <row r="8" spans="1:2">
      <c r="A8" s="50" t="s">
        <v>160</v>
      </c>
      <c r="B8" s="3">
        <v>7</v>
      </c>
    </row>
    <row r="9" spans="1:2">
      <c r="A9" s="50" t="s">
        <v>200</v>
      </c>
      <c r="B9" s="3">
        <v>3</v>
      </c>
    </row>
    <row r="10" spans="1:2">
      <c r="A10" s="50" t="s">
        <v>196</v>
      </c>
      <c r="B10" s="3">
        <v>3</v>
      </c>
    </row>
    <row r="11" spans="1:2">
      <c r="A11" s="50" t="s">
        <v>204</v>
      </c>
      <c r="B11" s="3">
        <v>2</v>
      </c>
    </row>
    <row r="12" spans="1:2">
      <c r="A12" s="50" t="s">
        <v>8</v>
      </c>
      <c r="B12" s="3">
        <v>2</v>
      </c>
    </row>
    <row r="13" spans="1:2">
      <c r="A13" s="49" t="s">
        <v>208</v>
      </c>
      <c r="B13" s="3">
        <v>118</v>
      </c>
    </row>
    <row r="14" spans="1:2">
      <c r="A14" s="50" t="s">
        <v>27</v>
      </c>
      <c r="B14" s="3">
        <v>14</v>
      </c>
    </row>
    <row r="15" spans="1:2">
      <c r="A15" s="50" t="s">
        <v>41</v>
      </c>
      <c r="B15" s="3">
        <v>13</v>
      </c>
    </row>
    <row r="16" spans="1:2">
      <c r="A16" s="50" t="s">
        <v>18</v>
      </c>
      <c r="B16" s="3">
        <v>12</v>
      </c>
    </row>
    <row r="17" spans="1:2">
      <c r="A17" s="50" t="s">
        <v>15</v>
      </c>
      <c r="B17" s="3">
        <v>11</v>
      </c>
    </row>
    <row r="18" spans="1:2">
      <c r="A18" s="50" t="s">
        <v>225</v>
      </c>
      <c r="B18" s="3">
        <v>9</v>
      </c>
    </row>
    <row r="19" spans="1:2">
      <c r="A19" s="50" t="s">
        <v>218</v>
      </c>
      <c r="B19" s="3">
        <v>9</v>
      </c>
    </row>
    <row r="20" spans="1:2">
      <c r="A20" s="50" t="s">
        <v>222</v>
      </c>
      <c r="B20" s="3">
        <v>9</v>
      </c>
    </row>
    <row r="21" spans="1:2">
      <c r="A21" s="50" t="s">
        <v>212</v>
      </c>
      <c r="B21" s="3">
        <v>8</v>
      </c>
    </row>
    <row r="22" spans="1:2">
      <c r="A22" s="50" t="s">
        <v>229</v>
      </c>
      <c r="B22" s="3">
        <v>8</v>
      </c>
    </row>
    <row r="23" spans="1:2">
      <c r="A23" s="50" t="s">
        <v>38</v>
      </c>
      <c r="B23" s="3">
        <v>6</v>
      </c>
    </row>
    <row r="24" spans="1:2">
      <c r="A24" s="50" t="s">
        <v>29</v>
      </c>
      <c r="B24" s="3">
        <v>5</v>
      </c>
    </row>
    <row r="25" spans="1:2">
      <c r="A25" s="50" t="s">
        <v>227</v>
      </c>
      <c r="B25" s="3">
        <v>5</v>
      </c>
    </row>
    <row r="26" spans="1:2">
      <c r="A26" s="50" t="s">
        <v>231</v>
      </c>
      <c r="B26" s="3">
        <v>3</v>
      </c>
    </row>
    <row r="27" spans="1:2">
      <c r="A27" s="50" t="s">
        <v>234</v>
      </c>
      <c r="B27" s="3">
        <v>3</v>
      </c>
    </row>
    <row r="28" spans="1:2">
      <c r="A28" s="50" t="s">
        <v>240</v>
      </c>
      <c r="B28" s="3">
        <v>2</v>
      </c>
    </row>
    <row r="29" spans="1:2">
      <c r="A29" s="50" t="s">
        <v>236</v>
      </c>
      <c r="B29" s="3">
        <v>1</v>
      </c>
    </row>
    <row r="30" spans="1:2">
      <c r="A30" s="49" t="s">
        <v>246</v>
      </c>
      <c r="B30" s="3">
        <v>65</v>
      </c>
    </row>
    <row r="31" spans="1:2">
      <c r="A31" s="50" t="s">
        <v>139</v>
      </c>
      <c r="B31" s="3">
        <v>17</v>
      </c>
    </row>
    <row r="32" spans="1:2">
      <c r="A32" s="50" t="s">
        <v>250</v>
      </c>
      <c r="B32" s="3">
        <v>10</v>
      </c>
    </row>
    <row r="33" spans="1:2">
      <c r="A33" s="50" t="s">
        <v>267</v>
      </c>
      <c r="B33" s="3">
        <v>9</v>
      </c>
    </row>
    <row r="34" spans="1:2">
      <c r="A34" s="50" t="s">
        <v>252</v>
      </c>
      <c r="B34" s="3">
        <v>6</v>
      </c>
    </row>
    <row r="35" spans="1:2">
      <c r="A35" s="50" t="s">
        <v>248</v>
      </c>
      <c r="B35" s="3">
        <v>5</v>
      </c>
    </row>
    <row r="36" spans="1:2">
      <c r="A36" s="50" t="s">
        <v>254</v>
      </c>
      <c r="B36" s="3">
        <v>4</v>
      </c>
    </row>
    <row r="37" spans="1:2">
      <c r="A37" s="50" t="s">
        <v>278</v>
      </c>
      <c r="B37" s="3">
        <v>4</v>
      </c>
    </row>
    <row r="38" spans="1:2">
      <c r="A38" s="50" t="s">
        <v>310</v>
      </c>
      <c r="B38" s="3">
        <v>3</v>
      </c>
    </row>
    <row r="39" spans="1:2">
      <c r="A39" s="50" t="s">
        <v>272</v>
      </c>
      <c r="B39" s="3">
        <v>2</v>
      </c>
    </row>
    <row r="40" spans="1:2">
      <c r="A40" s="50" t="s">
        <v>263</v>
      </c>
      <c r="B40" s="3">
        <v>1</v>
      </c>
    </row>
    <row r="41" spans="1:2">
      <c r="A41" s="50" t="s">
        <v>282</v>
      </c>
      <c r="B41" s="3">
        <v>1</v>
      </c>
    </row>
    <row r="42" spans="1:2">
      <c r="A42" s="50" t="s">
        <v>274</v>
      </c>
      <c r="B42" s="3">
        <v>1</v>
      </c>
    </row>
    <row r="43" spans="1:2">
      <c r="A43" s="50" t="s">
        <v>276</v>
      </c>
      <c r="B43" s="3">
        <v>1</v>
      </c>
    </row>
    <row r="44" spans="1:2">
      <c r="A44" s="50" t="s">
        <v>261</v>
      </c>
      <c r="B44" s="3">
        <v>1</v>
      </c>
    </row>
    <row r="45" spans="1:2">
      <c r="A45" s="49" t="s">
        <v>312</v>
      </c>
      <c r="B45" s="3">
        <v>104</v>
      </c>
    </row>
    <row r="46" spans="1:2">
      <c r="A46" s="50" t="s">
        <v>46</v>
      </c>
      <c r="B46" s="3">
        <v>11</v>
      </c>
    </row>
    <row r="47" spans="1:2">
      <c r="A47" s="50" t="s">
        <v>325</v>
      </c>
      <c r="B47" s="3">
        <v>9</v>
      </c>
    </row>
    <row r="48" spans="1:2">
      <c r="A48" s="50" t="s">
        <v>359</v>
      </c>
      <c r="B48" s="3">
        <v>7</v>
      </c>
    </row>
    <row r="49" spans="1:2">
      <c r="A49" s="50" t="s">
        <v>352</v>
      </c>
      <c r="B49" s="3">
        <v>7</v>
      </c>
    </row>
    <row r="50" spans="1:2">
      <c r="A50" s="50" t="s">
        <v>314</v>
      </c>
      <c r="B50" s="3">
        <v>6</v>
      </c>
    </row>
    <row r="51" spans="1:2">
      <c r="A51" s="50" t="s">
        <v>362</v>
      </c>
      <c r="B51" s="3">
        <v>5</v>
      </c>
    </row>
    <row r="52" spans="1:2">
      <c r="A52" s="50" t="s">
        <v>92</v>
      </c>
      <c r="B52" s="3">
        <v>5</v>
      </c>
    </row>
    <row r="53" spans="1:2">
      <c r="A53" s="50" t="s">
        <v>317</v>
      </c>
      <c r="B53" s="3">
        <v>5</v>
      </c>
    </row>
    <row r="54" spans="1:2">
      <c r="A54" s="50" t="s">
        <v>87</v>
      </c>
      <c r="B54" s="3">
        <v>5</v>
      </c>
    </row>
    <row r="55" spans="1:2">
      <c r="A55" s="50" t="s">
        <v>378</v>
      </c>
      <c r="B55" s="3">
        <v>4</v>
      </c>
    </row>
    <row r="56" spans="1:2">
      <c r="A56" s="50" t="s">
        <v>70</v>
      </c>
      <c r="B56" s="3">
        <v>4</v>
      </c>
    </row>
    <row r="57" spans="1:2">
      <c r="A57" s="50" t="s">
        <v>114</v>
      </c>
      <c r="B57" s="3">
        <v>4</v>
      </c>
    </row>
    <row r="58" spans="1:2">
      <c r="A58" s="50" t="s">
        <v>323</v>
      </c>
      <c r="B58" s="3">
        <v>3</v>
      </c>
    </row>
    <row r="59" spans="1:2">
      <c r="A59" s="50" t="s">
        <v>365</v>
      </c>
      <c r="B59" s="3">
        <v>3</v>
      </c>
    </row>
    <row r="60" spans="1:2">
      <c r="A60" s="50" t="s">
        <v>328</v>
      </c>
      <c r="B60" s="3">
        <v>3</v>
      </c>
    </row>
    <row r="61" spans="1:2">
      <c r="A61" s="50" t="s">
        <v>367</v>
      </c>
      <c r="B61" s="3">
        <v>3</v>
      </c>
    </row>
    <row r="62" spans="1:2">
      <c r="A62" s="50" t="s">
        <v>125</v>
      </c>
      <c r="B62" s="3">
        <v>3</v>
      </c>
    </row>
    <row r="63" spans="1:2">
      <c r="A63" s="50" t="s">
        <v>357</v>
      </c>
      <c r="B63" s="3">
        <v>2</v>
      </c>
    </row>
    <row r="64" spans="1:2">
      <c r="A64" s="50" t="s">
        <v>330</v>
      </c>
      <c r="B64" s="3">
        <v>2</v>
      </c>
    </row>
    <row r="65" spans="1:2">
      <c r="A65" s="50" t="s">
        <v>354</v>
      </c>
      <c r="B65" s="3">
        <v>2</v>
      </c>
    </row>
    <row r="66" spans="1:2">
      <c r="A66" s="50" t="s">
        <v>334</v>
      </c>
      <c r="B66" s="3">
        <v>2</v>
      </c>
    </row>
    <row r="67" spans="1:2">
      <c r="A67" s="50" t="s">
        <v>518</v>
      </c>
      <c r="B67" s="3">
        <v>1</v>
      </c>
    </row>
    <row r="68" spans="1:2">
      <c r="A68" s="50" t="s">
        <v>134</v>
      </c>
      <c r="B68" s="3">
        <v>1</v>
      </c>
    </row>
    <row r="69" spans="1:2">
      <c r="A69" s="50" t="s">
        <v>144</v>
      </c>
      <c r="B69" s="3">
        <v>1</v>
      </c>
    </row>
    <row r="70" spans="1:2">
      <c r="A70" s="50" t="s">
        <v>339</v>
      </c>
      <c r="B70" s="3">
        <v>1</v>
      </c>
    </row>
    <row r="71" spans="1:2">
      <c r="A71" s="50" t="s">
        <v>342</v>
      </c>
      <c r="B71" s="3">
        <v>1</v>
      </c>
    </row>
    <row r="72" spans="1:2">
      <c r="A72" s="50" t="s">
        <v>380</v>
      </c>
      <c r="B72" s="3">
        <v>1</v>
      </c>
    </row>
    <row r="73" spans="1:2">
      <c r="A73" s="50" t="s">
        <v>344</v>
      </c>
      <c r="B73" s="3">
        <v>1</v>
      </c>
    </row>
    <row r="74" spans="1:2">
      <c r="A74" s="50" t="s">
        <v>337</v>
      </c>
      <c r="B74" s="3">
        <v>1</v>
      </c>
    </row>
    <row r="75" spans="1:2">
      <c r="A75" s="50" t="s">
        <v>332</v>
      </c>
      <c r="B75" s="3">
        <v>1</v>
      </c>
    </row>
    <row r="76" spans="1:2">
      <c r="A76" s="49" t="s">
        <v>387</v>
      </c>
      <c r="B76" s="3">
        <v>101</v>
      </c>
    </row>
    <row r="77" spans="1:2">
      <c r="A77" s="50" t="s">
        <v>12</v>
      </c>
      <c r="B77" s="3">
        <v>9</v>
      </c>
    </row>
    <row r="78" spans="1:2">
      <c r="A78" s="50" t="s">
        <v>56</v>
      </c>
      <c r="B78" s="3">
        <v>9</v>
      </c>
    </row>
    <row r="79" spans="1:2">
      <c r="A79" s="50" t="s">
        <v>117</v>
      </c>
      <c r="B79" s="3">
        <v>9</v>
      </c>
    </row>
    <row r="80" spans="1:2">
      <c r="A80" s="50" t="s">
        <v>404</v>
      </c>
      <c r="B80" s="3">
        <v>9</v>
      </c>
    </row>
    <row r="81" spans="1:2">
      <c r="A81" s="50" t="s">
        <v>21</v>
      </c>
      <c r="B81" s="3">
        <v>8</v>
      </c>
    </row>
    <row r="82" spans="1:2">
      <c r="A82" s="50" t="s">
        <v>36</v>
      </c>
      <c r="B82" s="3">
        <v>8</v>
      </c>
    </row>
    <row r="83" spans="1:2">
      <c r="A83" s="50" t="s">
        <v>32</v>
      </c>
      <c r="B83" s="3">
        <v>8</v>
      </c>
    </row>
    <row r="84" spans="1:2">
      <c r="A84" s="50" t="s">
        <v>419</v>
      </c>
      <c r="B84" s="3">
        <v>7</v>
      </c>
    </row>
    <row r="85" spans="1:2">
      <c r="A85" s="50" t="s">
        <v>415</v>
      </c>
      <c r="B85" s="3">
        <v>7</v>
      </c>
    </row>
    <row r="86" spans="1:2">
      <c r="A86" s="50" t="s">
        <v>43</v>
      </c>
      <c r="B86" s="3">
        <v>6</v>
      </c>
    </row>
    <row r="87" spans="1:2">
      <c r="A87" s="50" t="s">
        <v>417</v>
      </c>
      <c r="B87" s="3">
        <v>6</v>
      </c>
    </row>
    <row r="88" spans="1:2">
      <c r="A88" s="50" t="s">
        <v>67</v>
      </c>
      <c r="B88" s="3">
        <v>4</v>
      </c>
    </row>
    <row r="89" spans="1:2">
      <c r="A89" s="50" t="s">
        <v>390</v>
      </c>
      <c r="B89" s="3">
        <v>3</v>
      </c>
    </row>
    <row r="90" spans="1:2">
      <c r="A90" s="50" t="s">
        <v>401</v>
      </c>
      <c r="B90" s="3">
        <v>2</v>
      </c>
    </row>
    <row r="91" spans="1:2">
      <c r="A91" s="50" t="s">
        <v>409</v>
      </c>
      <c r="B91" s="3">
        <v>2</v>
      </c>
    </row>
    <row r="92" spans="1:2">
      <c r="A92" s="50" t="s">
        <v>426</v>
      </c>
      <c r="B92" s="3">
        <v>2</v>
      </c>
    </row>
    <row r="93" spans="1:2">
      <c r="A93" s="50" t="s">
        <v>413</v>
      </c>
      <c r="B93" s="3">
        <v>1</v>
      </c>
    </row>
    <row r="94" spans="1:2">
      <c r="A94" s="50" t="s">
        <v>394</v>
      </c>
      <c r="B94" s="3">
        <v>1</v>
      </c>
    </row>
    <row r="95" spans="1:2">
      <c r="A95" s="49" t="s">
        <v>429</v>
      </c>
      <c r="B95" s="3">
        <v>12</v>
      </c>
    </row>
    <row r="96" spans="1:2">
      <c r="A96" s="50" t="s">
        <v>437</v>
      </c>
      <c r="B96" s="3">
        <v>5</v>
      </c>
    </row>
    <row r="97" spans="1:2">
      <c r="A97" s="50" t="s">
        <v>439</v>
      </c>
      <c r="B97" s="3">
        <v>3</v>
      </c>
    </row>
    <row r="98" spans="1:2">
      <c r="A98" s="50" t="s">
        <v>431</v>
      </c>
      <c r="B98" s="3">
        <v>2</v>
      </c>
    </row>
    <row r="99" spans="1:2">
      <c r="A99" s="50" t="s">
        <v>433</v>
      </c>
      <c r="B99" s="3">
        <v>1</v>
      </c>
    </row>
    <row r="100" spans="1:2">
      <c r="A100" s="50" t="s">
        <v>435</v>
      </c>
      <c r="B100" s="3">
        <v>1</v>
      </c>
    </row>
    <row r="101" spans="1:2">
      <c r="A101" s="49" t="s">
        <v>441</v>
      </c>
      <c r="B101" s="3">
        <v>44</v>
      </c>
    </row>
    <row r="102" spans="1:2">
      <c r="A102" s="50" t="s">
        <v>464</v>
      </c>
      <c r="B102" s="3">
        <v>9</v>
      </c>
    </row>
    <row r="103" spans="1:2">
      <c r="A103" s="50" t="s">
        <v>53</v>
      </c>
      <c r="B103" s="3">
        <v>8</v>
      </c>
    </row>
    <row r="104" spans="1:2">
      <c r="A104" s="50" t="s">
        <v>446</v>
      </c>
      <c r="B104" s="3">
        <v>6</v>
      </c>
    </row>
    <row r="105" spans="1:2">
      <c r="A105" s="50" t="s">
        <v>80</v>
      </c>
      <c r="B105" s="3">
        <v>5</v>
      </c>
    </row>
    <row r="106" spans="1:2">
      <c r="A106" s="50" t="s">
        <v>448</v>
      </c>
      <c r="B106" s="3">
        <v>5</v>
      </c>
    </row>
    <row r="107" spans="1:2">
      <c r="A107" s="50" t="s">
        <v>458</v>
      </c>
      <c r="B107" s="3">
        <v>4</v>
      </c>
    </row>
    <row r="108" spans="1:2">
      <c r="A108" s="50" t="s">
        <v>122</v>
      </c>
      <c r="B108" s="3">
        <v>3</v>
      </c>
    </row>
    <row r="109" spans="1:2">
      <c r="A109" s="50" t="s">
        <v>63</v>
      </c>
      <c r="B109" s="3">
        <v>2</v>
      </c>
    </row>
    <row r="110" spans="1:2">
      <c r="A110" s="50" t="s">
        <v>101</v>
      </c>
      <c r="B110" s="3">
        <v>1</v>
      </c>
    </row>
    <row r="111" spans="1:2">
      <c r="A111" s="50" t="s">
        <v>155</v>
      </c>
      <c r="B111" s="3">
        <v>1</v>
      </c>
    </row>
    <row r="112" spans="1:2">
      <c r="A112" s="49" t="s">
        <v>482</v>
      </c>
      <c r="B112" s="3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2"/>
  <sheetViews>
    <sheetView topLeftCell="A66" workbookViewId="0">
      <selection activeCell="B85" sqref="B85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36</v>
      </c>
    </row>
    <row r="5" spans="1:2">
      <c r="A5" s="50" t="s">
        <v>191</v>
      </c>
      <c r="B5" s="3">
        <v>10</v>
      </c>
    </row>
    <row r="6" spans="1:2">
      <c r="A6" s="50" t="s">
        <v>82</v>
      </c>
      <c r="B6" s="3">
        <v>8</v>
      </c>
    </row>
    <row r="7" spans="1:2">
      <c r="A7" s="50" t="s">
        <v>160</v>
      </c>
      <c r="B7" s="3">
        <v>7</v>
      </c>
    </row>
    <row r="8" spans="1:2">
      <c r="A8" s="50" t="s">
        <v>65</v>
      </c>
      <c r="B8" s="3">
        <v>4</v>
      </c>
    </row>
    <row r="9" spans="1:2">
      <c r="A9" s="50" t="s">
        <v>196</v>
      </c>
      <c r="B9" s="3">
        <v>3</v>
      </c>
    </row>
    <row r="10" spans="1:2">
      <c r="A10" s="50" t="s">
        <v>204</v>
      </c>
      <c r="B10" s="3">
        <v>2</v>
      </c>
    </row>
    <row r="11" spans="1:2">
      <c r="A11" s="50" t="s">
        <v>8</v>
      </c>
      <c r="B11" s="3">
        <v>2</v>
      </c>
    </row>
    <row r="12" spans="1:2">
      <c r="A12" s="49" t="s">
        <v>208</v>
      </c>
      <c r="B12" s="3">
        <v>111</v>
      </c>
    </row>
    <row r="13" spans="1:2">
      <c r="A13" s="50" t="s">
        <v>27</v>
      </c>
      <c r="B13" s="3">
        <v>14</v>
      </c>
    </row>
    <row r="14" spans="1:2">
      <c r="A14" s="50" t="s">
        <v>41</v>
      </c>
      <c r="B14" s="3">
        <v>13</v>
      </c>
    </row>
    <row r="15" spans="1:2">
      <c r="A15" s="50" t="s">
        <v>18</v>
      </c>
      <c r="B15" s="3">
        <v>12</v>
      </c>
    </row>
    <row r="16" spans="1:2">
      <c r="A16" s="50" t="s">
        <v>15</v>
      </c>
      <c r="B16" s="3">
        <v>11</v>
      </c>
    </row>
    <row r="17" spans="1:2">
      <c r="A17" s="50" t="s">
        <v>222</v>
      </c>
      <c r="B17" s="3">
        <v>9</v>
      </c>
    </row>
    <row r="18" spans="1:2">
      <c r="A18" s="50" t="s">
        <v>229</v>
      </c>
      <c r="B18" s="3">
        <v>8</v>
      </c>
    </row>
    <row r="19" spans="1:2">
      <c r="A19" s="50" t="s">
        <v>212</v>
      </c>
      <c r="B19" s="3">
        <v>8</v>
      </c>
    </row>
    <row r="20" spans="1:2">
      <c r="A20" s="50" t="s">
        <v>38</v>
      </c>
      <c r="B20" s="3">
        <v>6</v>
      </c>
    </row>
    <row r="21" spans="1:2">
      <c r="A21" s="50" t="s">
        <v>225</v>
      </c>
      <c r="B21" s="3">
        <v>6</v>
      </c>
    </row>
    <row r="22" spans="1:2">
      <c r="A22" s="50" t="s">
        <v>218</v>
      </c>
      <c r="B22" s="3">
        <v>5</v>
      </c>
    </row>
    <row r="23" spans="1:2">
      <c r="A23" s="50" t="s">
        <v>227</v>
      </c>
      <c r="B23" s="3">
        <v>5</v>
      </c>
    </row>
    <row r="24" spans="1:2">
      <c r="A24" s="50" t="s">
        <v>29</v>
      </c>
      <c r="B24" s="3">
        <v>5</v>
      </c>
    </row>
    <row r="25" spans="1:2">
      <c r="A25" s="50" t="s">
        <v>234</v>
      </c>
      <c r="B25" s="3">
        <v>3</v>
      </c>
    </row>
    <row r="26" spans="1:2">
      <c r="A26" s="50" t="s">
        <v>231</v>
      </c>
      <c r="B26" s="3">
        <v>3</v>
      </c>
    </row>
    <row r="27" spans="1:2">
      <c r="A27" s="50" t="s">
        <v>240</v>
      </c>
      <c r="B27" s="3">
        <v>2</v>
      </c>
    </row>
    <row r="28" spans="1:2">
      <c r="A28" s="50" t="s">
        <v>236</v>
      </c>
      <c r="B28" s="3">
        <v>1</v>
      </c>
    </row>
    <row r="29" spans="1:2">
      <c r="A29" s="49" t="s">
        <v>246</v>
      </c>
      <c r="B29" s="3">
        <v>57</v>
      </c>
    </row>
    <row r="30" spans="1:2">
      <c r="A30" s="50" t="s">
        <v>139</v>
      </c>
      <c r="B30" s="3">
        <v>17</v>
      </c>
    </row>
    <row r="31" spans="1:2">
      <c r="A31" s="50" t="s">
        <v>267</v>
      </c>
      <c r="B31" s="3">
        <v>9</v>
      </c>
    </row>
    <row r="32" spans="1:2">
      <c r="A32" s="50" t="s">
        <v>250</v>
      </c>
      <c r="B32" s="3">
        <v>9</v>
      </c>
    </row>
    <row r="33" spans="1:2">
      <c r="A33" s="50" t="s">
        <v>252</v>
      </c>
      <c r="B33" s="3">
        <v>6</v>
      </c>
    </row>
    <row r="34" spans="1:2">
      <c r="A34" s="50" t="s">
        <v>248</v>
      </c>
      <c r="B34" s="3">
        <v>5</v>
      </c>
    </row>
    <row r="35" spans="1:2">
      <c r="A35" s="50" t="s">
        <v>278</v>
      </c>
      <c r="B35" s="3">
        <v>4</v>
      </c>
    </row>
    <row r="36" spans="1:2">
      <c r="A36" s="50" t="s">
        <v>254</v>
      </c>
      <c r="B36" s="3">
        <v>4</v>
      </c>
    </row>
    <row r="37" spans="1:2">
      <c r="A37" s="50" t="s">
        <v>261</v>
      </c>
      <c r="B37" s="3">
        <v>1</v>
      </c>
    </row>
    <row r="38" spans="1:2">
      <c r="A38" s="50" t="s">
        <v>263</v>
      </c>
      <c r="B38" s="3">
        <v>1</v>
      </c>
    </row>
    <row r="39" spans="1:2">
      <c r="A39" s="50" t="s">
        <v>274</v>
      </c>
      <c r="B39" s="3">
        <v>1</v>
      </c>
    </row>
    <row r="40" spans="1:2">
      <c r="A40" s="49" t="s">
        <v>312</v>
      </c>
      <c r="B40" s="3">
        <v>99</v>
      </c>
    </row>
    <row r="41" spans="1:2">
      <c r="A41" s="50" t="s">
        <v>46</v>
      </c>
      <c r="B41" s="3">
        <v>11</v>
      </c>
    </row>
    <row r="42" spans="1:2">
      <c r="A42" s="50" t="s">
        <v>325</v>
      </c>
      <c r="B42" s="3">
        <v>9</v>
      </c>
    </row>
    <row r="43" spans="1:2">
      <c r="A43" s="50" t="s">
        <v>359</v>
      </c>
      <c r="B43" s="3">
        <v>7</v>
      </c>
    </row>
    <row r="44" spans="1:2">
      <c r="A44" s="50" t="s">
        <v>352</v>
      </c>
      <c r="B44" s="3">
        <v>7</v>
      </c>
    </row>
    <row r="45" spans="1:2">
      <c r="A45" s="50" t="s">
        <v>314</v>
      </c>
      <c r="B45" s="3">
        <v>6</v>
      </c>
    </row>
    <row r="46" spans="1:2">
      <c r="A46" s="50" t="s">
        <v>87</v>
      </c>
      <c r="B46" s="3">
        <v>5</v>
      </c>
    </row>
    <row r="47" spans="1:2">
      <c r="A47" s="50" t="s">
        <v>317</v>
      </c>
      <c r="B47" s="3">
        <v>5</v>
      </c>
    </row>
    <row r="48" spans="1:2">
      <c r="A48" s="50" t="s">
        <v>362</v>
      </c>
      <c r="B48" s="3">
        <v>5</v>
      </c>
    </row>
    <row r="49" spans="1:2">
      <c r="A49" s="50" t="s">
        <v>70</v>
      </c>
      <c r="B49" s="3">
        <v>4</v>
      </c>
    </row>
    <row r="50" spans="1:2">
      <c r="A50" s="50" t="s">
        <v>92</v>
      </c>
      <c r="B50" s="3">
        <v>4</v>
      </c>
    </row>
    <row r="51" spans="1:2">
      <c r="A51" s="50" t="s">
        <v>378</v>
      </c>
      <c r="B51" s="3">
        <v>4</v>
      </c>
    </row>
    <row r="52" spans="1:2">
      <c r="A52" s="50" t="s">
        <v>114</v>
      </c>
      <c r="B52" s="3">
        <v>4</v>
      </c>
    </row>
    <row r="53" spans="1:2">
      <c r="A53" s="50" t="s">
        <v>367</v>
      </c>
      <c r="B53" s="3">
        <v>3</v>
      </c>
    </row>
    <row r="54" spans="1:2">
      <c r="A54" s="50" t="s">
        <v>328</v>
      </c>
      <c r="B54" s="3">
        <v>3</v>
      </c>
    </row>
    <row r="55" spans="1:2">
      <c r="A55" s="50" t="s">
        <v>365</v>
      </c>
      <c r="B55" s="3">
        <v>3</v>
      </c>
    </row>
    <row r="56" spans="1:2">
      <c r="A56" s="50" t="s">
        <v>125</v>
      </c>
      <c r="B56" s="3">
        <v>3</v>
      </c>
    </row>
    <row r="57" spans="1:2">
      <c r="A57" s="50" t="s">
        <v>323</v>
      </c>
      <c r="B57" s="3">
        <v>2</v>
      </c>
    </row>
    <row r="58" spans="1:2">
      <c r="A58" s="50" t="s">
        <v>334</v>
      </c>
      <c r="B58" s="3">
        <v>2</v>
      </c>
    </row>
    <row r="59" spans="1:2">
      <c r="A59" s="50" t="s">
        <v>357</v>
      </c>
      <c r="B59" s="3">
        <v>2</v>
      </c>
    </row>
    <row r="60" spans="1:2">
      <c r="A60" s="50" t="s">
        <v>330</v>
      </c>
      <c r="B60" s="3">
        <v>2</v>
      </c>
    </row>
    <row r="61" spans="1:2">
      <c r="A61" s="50" t="s">
        <v>337</v>
      </c>
      <c r="B61" s="3">
        <v>1</v>
      </c>
    </row>
    <row r="62" spans="1:2">
      <c r="A62" s="50" t="s">
        <v>342</v>
      </c>
      <c r="B62" s="3">
        <v>1</v>
      </c>
    </row>
    <row r="63" spans="1:2">
      <c r="A63" s="50" t="s">
        <v>134</v>
      </c>
      <c r="B63" s="3">
        <v>1</v>
      </c>
    </row>
    <row r="64" spans="1:2">
      <c r="A64" s="50" t="s">
        <v>344</v>
      </c>
      <c r="B64" s="3">
        <v>1</v>
      </c>
    </row>
    <row r="65" spans="1:2">
      <c r="A65" s="50" t="s">
        <v>339</v>
      </c>
      <c r="B65" s="3">
        <v>1</v>
      </c>
    </row>
    <row r="66" spans="1:2">
      <c r="A66" s="50" t="s">
        <v>518</v>
      </c>
      <c r="B66" s="3">
        <v>1</v>
      </c>
    </row>
    <row r="67" spans="1:2">
      <c r="A67" s="50" t="s">
        <v>144</v>
      </c>
      <c r="B67" s="3">
        <v>1</v>
      </c>
    </row>
    <row r="68" spans="1:2">
      <c r="A68" s="50" t="s">
        <v>332</v>
      </c>
      <c r="B68" s="3">
        <v>1</v>
      </c>
    </row>
    <row r="69" spans="1:2">
      <c r="A69" s="49" t="s">
        <v>387</v>
      </c>
      <c r="B69" s="3">
        <v>89</v>
      </c>
    </row>
    <row r="70" spans="1:2">
      <c r="A70" s="50" t="s">
        <v>56</v>
      </c>
      <c r="B70" s="3">
        <v>9</v>
      </c>
    </row>
    <row r="71" spans="1:2">
      <c r="A71" s="50" t="s">
        <v>12</v>
      </c>
      <c r="B71" s="3">
        <v>9</v>
      </c>
    </row>
    <row r="72" spans="1:2">
      <c r="A72" s="50" t="s">
        <v>117</v>
      </c>
      <c r="B72" s="3">
        <v>9</v>
      </c>
    </row>
    <row r="73" spans="1:2">
      <c r="A73" s="50" t="s">
        <v>404</v>
      </c>
      <c r="B73" s="3">
        <v>8</v>
      </c>
    </row>
    <row r="74" spans="1:2">
      <c r="A74" s="50" t="s">
        <v>21</v>
      </c>
      <c r="B74" s="3">
        <v>8</v>
      </c>
    </row>
    <row r="75" spans="1:2">
      <c r="A75" s="50" t="s">
        <v>419</v>
      </c>
      <c r="B75" s="3">
        <v>7</v>
      </c>
    </row>
    <row r="76" spans="1:2">
      <c r="A76" s="50" t="s">
        <v>32</v>
      </c>
      <c r="B76" s="3">
        <v>6</v>
      </c>
    </row>
    <row r="77" spans="1:2">
      <c r="A77" s="50" t="s">
        <v>417</v>
      </c>
      <c r="B77" s="3">
        <v>6</v>
      </c>
    </row>
    <row r="78" spans="1:2">
      <c r="A78" s="50" t="s">
        <v>415</v>
      </c>
      <c r="B78" s="3">
        <v>5</v>
      </c>
    </row>
    <row r="79" spans="1:2">
      <c r="A79" s="50" t="s">
        <v>43</v>
      </c>
      <c r="B79" s="3">
        <v>4</v>
      </c>
    </row>
    <row r="80" spans="1:2">
      <c r="A80" s="50" t="s">
        <v>36</v>
      </c>
      <c r="B80" s="3">
        <v>4</v>
      </c>
    </row>
    <row r="81" spans="1:2">
      <c r="A81" s="50" t="s">
        <v>67</v>
      </c>
      <c r="B81" s="3">
        <v>4</v>
      </c>
    </row>
    <row r="82" spans="1:2">
      <c r="A82" s="50" t="s">
        <v>390</v>
      </c>
      <c r="B82" s="3">
        <v>3</v>
      </c>
    </row>
    <row r="83" spans="1:2">
      <c r="A83" s="50" t="s">
        <v>426</v>
      </c>
      <c r="B83" s="3">
        <v>2</v>
      </c>
    </row>
    <row r="84" spans="1:2">
      <c r="A84" s="50" t="s">
        <v>409</v>
      </c>
      <c r="B84" s="3">
        <v>2</v>
      </c>
    </row>
    <row r="85" spans="1:2">
      <c r="A85" s="50" t="s">
        <v>401</v>
      </c>
      <c r="B85" s="3">
        <v>2</v>
      </c>
    </row>
    <row r="86" spans="1:2">
      <c r="A86" s="50" t="s">
        <v>413</v>
      </c>
      <c r="B86" s="3">
        <v>1</v>
      </c>
    </row>
    <row r="87" spans="1:2">
      <c r="A87" s="49" t="s">
        <v>429</v>
      </c>
      <c r="B87" s="3">
        <v>7</v>
      </c>
    </row>
    <row r="88" spans="1:2">
      <c r="A88" s="50" t="s">
        <v>437</v>
      </c>
      <c r="B88" s="3">
        <v>3</v>
      </c>
    </row>
    <row r="89" spans="1:2">
      <c r="A89" s="50" t="s">
        <v>439</v>
      </c>
      <c r="B89" s="3">
        <v>3</v>
      </c>
    </row>
    <row r="90" spans="1:2">
      <c r="A90" s="50" t="s">
        <v>435</v>
      </c>
      <c r="B90" s="3">
        <v>1</v>
      </c>
    </row>
    <row r="91" spans="1:2">
      <c r="A91" s="49" t="s">
        <v>441</v>
      </c>
      <c r="B91" s="3">
        <v>43</v>
      </c>
    </row>
    <row r="92" spans="1:2">
      <c r="A92" s="50" t="s">
        <v>464</v>
      </c>
      <c r="B92" s="3">
        <v>9</v>
      </c>
    </row>
    <row r="93" spans="1:2">
      <c r="A93" s="50" t="s">
        <v>53</v>
      </c>
      <c r="B93" s="3">
        <v>7</v>
      </c>
    </row>
    <row r="94" spans="1:2">
      <c r="A94" s="50" t="s">
        <v>446</v>
      </c>
      <c r="B94" s="3">
        <v>6</v>
      </c>
    </row>
    <row r="95" spans="1:2">
      <c r="A95" s="50" t="s">
        <v>80</v>
      </c>
      <c r="B95" s="3">
        <v>5</v>
      </c>
    </row>
    <row r="96" spans="1:2">
      <c r="A96" s="50" t="s">
        <v>448</v>
      </c>
      <c r="B96" s="3">
        <v>5</v>
      </c>
    </row>
    <row r="97" spans="1:2">
      <c r="A97" s="50" t="s">
        <v>458</v>
      </c>
      <c r="B97" s="3">
        <v>4</v>
      </c>
    </row>
    <row r="98" spans="1:2">
      <c r="A98" s="50" t="s">
        <v>122</v>
      </c>
      <c r="B98" s="3">
        <v>3</v>
      </c>
    </row>
    <row r="99" spans="1:2">
      <c r="A99" s="50" t="s">
        <v>63</v>
      </c>
      <c r="B99" s="3">
        <v>2</v>
      </c>
    </row>
    <row r="100" spans="1:2">
      <c r="A100" s="50" t="s">
        <v>101</v>
      </c>
      <c r="B100" s="3">
        <v>1</v>
      </c>
    </row>
    <row r="101" spans="1:2">
      <c r="A101" s="50" t="s">
        <v>155</v>
      </c>
      <c r="B101" s="3">
        <v>1</v>
      </c>
    </row>
    <row r="102" spans="1:2">
      <c r="A102" s="49" t="s">
        <v>482</v>
      </c>
      <c r="B102" s="3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workbookViewId="0">
      <selection activeCell="G2" sqref="G2"/>
    </sheetView>
  </sheetViews>
  <sheetFormatPr baseColWidth="10" defaultRowHeight="15"/>
  <cols>
    <col min="1" max="2" width="11.42578125" style="38"/>
    <col min="3" max="4" width="11.42578125" style="63"/>
    <col min="5" max="16384" width="11.42578125" style="38"/>
  </cols>
  <sheetData>
    <row r="1" spans="1:7">
      <c r="A1" s="58" t="s">
        <v>0</v>
      </c>
      <c r="B1" s="58" t="s">
        <v>1</v>
      </c>
      <c r="C1" s="59" t="s">
        <v>2</v>
      </c>
      <c r="D1" s="59" t="s">
        <v>3</v>
      </c>
      <c r="E1" s="58" t="s">
        <v>4</v>
      </c>
      <c r="F1" s="58" t="s">
        <v>5</v>
      </c>
      <c r="G1" s="60" t="s">
        <v>754</v>
      </c>
    </row>
    <row r="2" spans="1:7">
      <c r="A2" s="65">
        <v>200286</v>
      </c>
      <c r="B2" s="38" t="s">
        <v>755</v>
      </c>
      <c r="C2" s="62">
        <v>4</v>
      </c>
      <c r="D2" s="63" t="s">
        <v>138</v>
      </c>
      <c r="E2" s="38" t="s">
        <v>139</v>
      </c>
      <c r="F2" s="64">
        <v>44892</v>
      </c>
      <c r="G2" s="38" t="str">
        <f>+VLOOKUP(E2,Tabla!A:B,2,FALSE)</f>
        <v>SSCPEE</v>
      </c>
    </row>
    <row r="3" spans="1:7">
      <c r="A3" s="65">
        <v>200638</v>
      </c>
      <c r="B3" s="38" t="s">
        <v>756</v>
      </c>
      <c r="C3" s="62">
        <v>3</v>
      </c>
      <c r="D3" s="63" t="s">
        <v>138</v>
      </c>
      <c r="E3" s="38" t="s">
        <v>139</v>
      </c>
      <c r="F3" s="64">
        <v>44892</v>
      </c>
      <c r="G3" s="38" t="str">
        <f>+VLOOKUP(E3,Tabla!A:B,2,FALSE)</f>
        <v>SSCPEE</v>
      </c>
    </row>
    <row r="4" spans="1:7">
      <c r="A4" s="65">
        <v>200639</v>
      </c>
      <c r="B4" s="38" t="s">
        <v>757</v>
      </c>
      <c r="C4" s="62">
        <v>5</v>
      </c>
      <c r="D4" s="63" t="s">
        <v>138</v>
      </c>
      <c r="E4" s="38" t="s">
        <v>139</v>
      </c>
      <c r="F4" s="64">
        <v>44892</v>
      </c>
      <c r="G4" s="38" t="str">
        <f>+VLOOKUP(E4,Tabla!A:B,2,FALSE)</f>
        <v>SSCPEE</v>
      </c>
    </row>
    <row r="5" spans="1:7">
      <c r="A5" s="65">
        <v>200667</v>
      </c>
      <c r="B5" s="38" t="s">
        <v>758</v>
      </c>
      <c r="C5" s="62">
        <v>4</v>
      </c>
      <c r="D5" s="63" t="s">
        <v>138</v>
      </c>
      <c r="E5" s="38" t="s">
        <v>139</v>
      </c>
      <c r="F5" s="64">
        <v>44892</v>
      </c>
      <c r="G5" s="38" t="str">
        <f>+VLOOKUP(E5,Tabla!A:B,2,FALSE)</f>
        <v>SSCPEE</v>
      </c>
    </row>
    <row r="6" spans="1:7">
      <c r="A6" s="65">
        <v>201093</v>
      </c>
      <c r="B6" s="38" t="s">
        <v>759</v>
      </c>
      <c r="C6" s="62">
        <v>10</v>
      </c>
      <c r="D6" s="63" t="s">
        <v>138</v>
      </c>
      <c r="E6" s="38" t="s">
        <v>139</v>
      </c>
      <c r="F6" s="64">
        <v>44892</v>
      </c>
      <c r="G6" s="38" t="str">
        <f>+VLOOKUP(E6,Tabla!A:B,2,FALSE)</f>
        <v>SSCPEE</v>
      </c>
    </row>
    <row r="7" spans="1:7">
      <c r="A7" s="65">
        <v>202139</v>
      </c>
      <c r="B7" s="38" t="s">
        <v>760</v>
      </c>
      <c r="C7" s="62">
        <v>2</v>
      </c>
      <c r="D7" s="63" t="s">
        <v>138</v>
      </c>
      <c r="E7" s="38" t="s">
        <v>139</v>
      </c>
      <c r="F7" s="64">
        <v>44892</v>
      </c>
      <c r="G7" s="38" t="str">
        <f>+VLOOKUP(E7,Tabla!A:B,2,FALSE)</f>
        <v>SSCPEE</v>
      </c>
    </row>
    <row r="8" spans="1:7">
      <c r="A8" s="65">
        <v>202211</v>
      </c>
      <c r="B8" s="38" t="s">
        <v>761</v>
      </c>
      <c r="C8" s="62">
        <v>7</v>
      </c>
      <c r="D8" s="63" t="s">
        <v>138</v>
      </c>
      <c r="E8" s="38" t="s">
        <v>139</v>
      </c>
      <c r="F8" s="64">
        <v>44892</v>
      </c>
      <c r="G8" s="38" t="str">
        <f>+VLOOKUP(E8,Tabla!A:B,2,FALSE)</f>
        <v>SSCPEE</v>
      </c>
    </row>
    <row r="9" spans="1:7">
      <c r="A9" s="65">
        <v>203037</v>
      </c>
      <c r="B9" s="38" t="s">
        <v>762</v>
      </c>
      <c r="C9" s="62">
        <v>9</v>
      </c>
      <c r="D9" s="63" t="s">
        <v>138</v>
      </c>
      <c r="E9" s="38" t="s">
        <v>139</v>
      </c>
      <c r="F9" s="64">
        <v>44892</v>
      </c>
      <c r="G9" s="38" t="str">
        <f>+VLOOKUP(E9,Tabla!A:B,2,FALSE)</f>
        <v>SSCPEE</v>
      </c>
    </row>
    <row r="10" spans="1:7">
      <c r="A10" s="65">
        <v>203087</v>
      </c>
      <c r="B10" s="38" t="s">
        <v>763</v>
      </c>
      <c r="C10" s="62">
        <v>13</v>
      </c>
      <c r="D10" s="63" t="s">
        <v>35</v>
      </c>
      <c r="E10" s="38" t="s">
        <v>344</v>
      </c>
      <c r="F10" s="64">
        <v>44891</v>
      </c>
      <c r="G10" s="38" t="str">
        <f>+VLOOKUP(E10,Tabla!A:B,2,FALSE)</f>
        <v>SSGEFYAR</v>
      </c>
    </row>
    <row r="11" spans="1:7">
      <c r="A11" s="65">
        <v>200009</v>
      </c>
      <c r="B11" s="38" t="s">
        <v>764</v>
      </c>
      <c r="C11" s="62">
        <v>9</v>
      </c>
      <c r="D11" s="63" t="s">
        <v>35</v>
      </c>
      <c r="E11" s="38" t="s">
        <v>390</v>
      </c>
      <c r="F11" s="64">
        <v>44890</v>
      </c>
      <c r="G11" s="38" t="str">
        <f>+VLOOKUP(E11,Tabla!A:B,2,FALSE)</f>
        <v>SSTEYS</v>
      </c>
    </row>
    <row r="12" spans="1:7">
      <c r="A12" s="65">
        <v>200139</v>
      </c>
      <c r="B12" s="38" t="s">
        <v>150</v>
      </c>
      <c r="C12" s="62">
        <v>5</v>
      </c>
      <c r="D12" s="63" t="s">
        <v>112</v>
      </c>
      <c r="E12" s="38" t="s">
        <v>41</v>
      </c>
      <c r="F12" s="64">
        <v>44890</v>
      </c>
      <c r="G12" s="38" t="str">
        <f>+VLOOKUP(E12,Tabla!A:B,2,FALSE)</f>
        <v>SSCD</v>
      </c>
    </row>
    <row r="13" spans="1:7">
      <c r="A13" s="65">
        <v>200192</v>
      </c>
      <c r="B13" s="38" t="s">
        <v>765</v>
      </c>
      <c r="C13" s="62">
        <v>6</v>
      </c>
      <c r="D13" s="63" t="s">
        <v>7</v>
      </c>
      <c r="E13" s="38" t="s">
        <v>41</v>
      </c>
      <c r="F13" s="64">
        <v>44890</v>
      </c>
      <c r="G13" s="38" t="str">
        <f>+VLOOKUP(E13,Tabla!A:B,2,FALSE)</f>
        <v>SSCD</v>
      </c>
    </row>
    <row r="14" spans="1:7">
      <c r="A14" s="65">
        <v>200220</v>
      </c>
      <c r="B14" s="38" t="s">
        <v>151</v>
      </c>
      <c r="C14" s="62">
        <v>5</v>
      </c>
      <c r="D14" s="63" t="s">
        <v>7</v>
      </c>
      <c r="E14" s="38" t="s">
        <v>41</v>
      </c>
      <c r="F14" s="64">
        <v>44890</v>
      </c>
      <c r="G14" s="38" t="str">
        <f>+VLOOKUP(E14,Tabla!A:B,2,FALSE)</f>
        <v>SSCD</v>
      </c>
    </row>
    <row r="15" spans="1:7">
      <c r="A15" s="65">
        <v>200281</v>
      </c>
      <c r="B15" s="38" t="s">
        <v>766</v>
      </c>
      <c r="C15" s="62">
        <v>17</v>
      </c>
      <c r="D15" s="63" t="s">
        <v>79</v>
      </c>
      <c r="E15" s="38" t="s">
        <v>117</v>
      </c>
      <c r="F15" s="64">
        <v>44890</v>
      </c>
      <c r="G15" s="38" t="str">
        <f>+VLOOKUP(E15,Tabla!A:B,2,FALSE)</f>
        <v>SSTEYS</v>
      </c>
    </row>
    <row r="16" spans="1:7">
      <c r="A16" s="65">
        <v>200294</v>
      </c>
      <c r="B16" s="38" t="s">
        <v>767</v>
      </c>
      <c r="C16" s="62">
        <v>24</v>
      </c>
      <c r="D16" s="63" t="s">
        <v>14</v>
      </c>
      <c r="E16" s="38" t="s">
        <v>362</v>
      </c>
      <c r="F16" s="64">
        <v>44890</v>
      </c>
      <c r="G16" s="38" t="str">
        <f>+VLOOKUP(E16,Tabla!A:B,2,FALSE)</f>
        <v>SSGEFYAR</v>
      </c>
    </row>
    <row r="17" spans="1:7">
      <c r="A17" s="65">
        <v>200298</v>
      </c>
      <c r="B17" s="38" t="s">
        <v>768</v>
      </c>
      <c r="C17" s="62">
        <v>19</v>
      </c>
      <c r="D17" s="63" t="s">
        <v>31</v>
      </c>
      <c r="E17" s="38" t="s">
        <v>117</v>
      </c>
      <c r="F17" s="64">
        <v>44890</v>
      </c>
      <c r="G17" s="38" t="str">
        <f>+VLOOKUP(E17,Tabla!A:B,2,FALSE)</f>
        <v>SSTEYS</v>
      </c>
    </row>
    <row r="18" spans="1:7">
      <c r="A18" s="65">
        <v>200461</v>
      </c>
      <c r="B18" s="38" t="s">
        <v>116</v>
      </c>
      <c r="C18" s="62">
        <v>4</v>
      </c>
      <c r="D18" s="63" t="s">
        <v>20</v>
      </c>
      <c r="E18" s="38" t="s">
        <v>117</v>
      </c>
      <c r="F18" s="64">
        <v>44890</v>
      </c>
      <c r="G18" s="38" t="str">
        <f>+VLOOKUP(E18,Tabla!A:B,2,FALSE)</f>
        <v>SSTEYS</v>
      </c>
    </row>
    <row r="19" spans="1:7">
      <c r="A19" s="65">
        <v>200472</v>
      </c>
      <c r="B19" s="38" t="s">
        <v>769</v>
      </c>
      <c r="C19" s="62">
        <v>1</v>
      </c>
      <c r="D19" s="63" t="s">
        <v>31</v>
      </c>
      <c r="E19" s="38" t="s">
        <v>117</v>
      </c>
      <c r="F19" s="64">
        <v>44890</v>
      </c>
      <c r="G19" s="38" t="str">
        <f>+VLOOKUP(E19,Tabla!A:B,2,FALSE)</f>
        <v>SSTEYS</v>
      </c>
    </row>
    <row r="20" spans="1:7">
      <c r="A20" s="65">
        <v>200505</v>
      </c>
      <c r="B20" s="38" t="s">
        <v>770</v>
      </c>
      <c r="C20" s="62">
        <v>9</v>
      </c>
      <c r="D20" s="63" t="s">
        <v>25</v>
      </c>
      <c r="E20" s="38" t="s">
        <v>359</v>
      </c>
      <c r="F20" s="64">
        <v>44890</v>
      </c>
      <c r="G20" s="38" t="str">
        <f>+VLOOKUP(E20,Tabla!A:B,2,FALSE)</f>
        <v>SSGEFYAR</v>
      </c>
    </row>
    <row r="21" spans="1:7">
      <c r="A21" s="65">
        <v>200536</v>
      </c>
      <c r="B21" s="38" t="s">
        <v>771</v>
      </c>
      <c r="C21" s="62">
        <v>3</v>
      </c>
      <c r="D21" s="63" t="s">
        <v>35</v>
      </c>
      <c r="E21" s="38" t="s">
        <v>332</v>
      </c>
      <c r="F21" s="64">
        <v>44890</v>
      </c>
      <c r="G21" s="38" t="str">
        <f>+VLOOKUP(E21,Tabla!A:B,2,FALSE)</f>
        <v>SSGEFYAR</v>
      </c>
    </row>
    <row r="22" spans="1:7">
      <c r="A22" s="65">
        <v>200621</v>
      </c>
      <c r="B22" s="38" t="s">
        <v>772</v>
      </c>
      <c r="C22" s="62">
        <v>2</v>
      </c>
      <c r="D22" s="63" t="s">
        <v>31</v>
      </c>
      <c r="E22" s="38" t="s">
        <v>390</v>
      </c>
      <c r="F22" s="64">
        <v>44890</v>
      </c>
      <c r="G22" s="38" t="str">
        <f>+VLOOKUP(E22,Tabla!A:B,2,FALSE)</f>
        <v>SSTEYS</v>
      </c>
    </row>
    <row r="23" spans="1:7">
      <c r="A23" s="65">
        <v>200644</v>
      </c>
      <c r="B23" s="38" t="s">
        <v>773</v>
      </c>
      <c r="C23" s="62">
        <v>10</v>
      </c>
      <c r="D23" s="63" t="s">
        <v>91</v>
      </c>
      <c r="E23" s="38" t="s">
        <v>362</v>
      </c>
      <c r="F23" s="64">
        <v>44890</v>
      </c>
      <c r="G23" s="38" t="str">
        <f>+VLOOKUP(E23,Tabla!A:B,2,FALSE)</f>
        <v>SSGEFYAR</v>
      </c>
    </row>
    <row r="24" spans="1:7">
      <c r="A24" s="65">
        <v>200680</v>
      </c>
      <c r="B24" s="38" t="s">
        <v>774</v>
      </c>
      <c r="C24" s="62">
        <v>33</v>
      </c>
      <c r="D24" s="63" t="s">
        <v>72</v>
      </c>
      <c r="E24" s="38" t="s">
        <v>191</v>
      </c>
      <c r="F24" s="64">
        <v>44890</v>
      </c>
      <c r="G24" s="38" t="str">
        <f>+VLOOKUP(E24,Tabla!A:B,2,FALSE)</f>
        <v>DGCLEI</v>
      </c>
    </row>
    <row r="25" spans="1:7">
      <c r="A25" s="65">
        <v>200706</v>
      </c>
      <c r="B25" s="38" t="s">
        <v>775</v>
      </c>
      <c r="C25" s="62">
        <v>2</v>
      </c>
      <c r="D25" s="63" t="s">
        <v>497</v>
      </c>
      <c r="E25" s="38" t="s">
        <v>227</v>
      </c>
      <c r="F25" s="64">
        <v>44890</v>
      </c>
      <c r="G25" s="38" t="str">
        <f>+VLOOKUP(E25,Tabla!A:B,2,FALSE)</f>
        <v>SSCD</v>
      </c>
    </row>
    <row r="26" spans="1:7">
      <c r="A26" s="65">
        <v>200707</v>
      </c>
      <c r="B26" s="38" t="s">
        <v>776</v>
      </c>
      <c r="C26" s="62">
        <v>2</v>
      </c>
      <c r="D26" s="63" t="s">
        <v>497</v>
      </c>
      <c r="E26" s="38" t="s">
        <v>227</v>
      </c>
      <c r="F26" s="64">
        <v>44890</v>
      </c>
      <c r="G26" s="38" t="str">
        <f>+VLOOKUP(E26,Tabla!A:B,2,FALSE)</f>
        <v>SSCD</v>
      </c>
    </row>
    <row r="27" spans="1:7">
      <c r="A27" s="65">
        <v>200731</v>
      </c>
      <c r="B27" s="38" t="s">
        <v>777</v>
      </c>
      <c r="C27" s="62">
        <v>23</v>
      </c>
      <c r="D27" s="63" t="s">
        <v>52</v>
      </c>
      <c r="E27" s="38" t="s">
        <v>458</v>
      </c>
      <c r="F27" s="64">
        <v>44890</v>
      </c>
      <c r="G27" s="38" t="str">
        <f>+VLOOKUP(E27,Tabla!A:B,2,FALSE)</f>
        <v>UM</v>
      </c>
    </row>
    <row r="28" spans="1:7">
      <c r="A28" s="65">
        <v>200805</v>
      </c>
      <c r="B28" s="38" t="s">
        <v>778</v>
      </c>
      <c r="C28" s="62">
        <v>3</v>
      </c>
      <c r="D28" s="63" t="s">
        <v>52</v>
      </c>
      <c r="E28" s="38" t="s">
        <v>117</v>
      </c>
      <c r="F28" s="64">
        <v>44890</v>
      </c>
      <c r="G28" s="38" t="str">
        <f>+VLOOKUP(E28,Tabla!A:B,2,FALSE)</f>
        <v>SSTEYS</v>
      </c>
    </row>
    <row r="29" spans="1:7">
      <c r="A29" s="65">
        <v>200840</v>
      </c>
      <c r="B29" s="38" t="s">
        <v>779</v>
      </c>
      <c r="C29" s="62">
        <v>25</v>
      </c>
      <c r="D29" s="63" t="s">
        <v>25</v>
      </c>
      <c r="E29" s="38" t="s">
        <v>359</v>
      </c>
      <c r="F29" s="64">
        <v>44890</v>
      </c>
      <c r="G29" s="38" t="str">
        <f>+VLOOKUP(E29,Tabla!A:B,2,FALSE)</f>
        <v>SSGEFYAR</v>
      </c>
    </row>
    <row r="30" spans="1:7">
      <c r="A30" s="65">
        <v>200950</v>
      </c>
      <c r="B30" s="38" t="s">
        <v>780</v>
      </c>
      <c r="C30" s="62">
        <v>31</v>
      </c>
      <c r="D30" s="63" t="s">
        <v>52</v>
      </c>
      <c r="E30" s="38" t="s">
        <v>458</v>
      </c>
      <c r="F30" s="64">
        <v>44890</v>
      </c>
      <c r="G30" s="38" t="str">
        <f>+VLOOKUP(E30,Tabla!A:B,2,FALSE)</f>
        <v>UM</v>
      </c>
    </row>
    <row r="31" spans="1:7">
      <c r="A31" s="65">
        <v>201009</v>
      </c>
      <c r="B31" s="38" t="s">
        <v>781</v>
      </c>
      <c r="C31" s="62">
        <v>19</v>
      </c>
      <c r="D31" s="63" t="s">
        <v>52</v>
      </c>
      <c r="E31" s="38" t="s">
        <v>458</v>
      </c>
      <c r="F31" s="64">
        <v>44890</v>
      </c>
      <c r="G31" s="38" t="str">
        <f>+VLOOKUP(E31,Tabla!A:B,2,FALSE)</f>
        <v>UM</v>
      </c>
    </row>
    <row r="32" spans="1:7">
      <c r="A32" s="65">
        <v>201152</v>
      </c>
      <c r="B32" s="38" t="s">
        <v>736</v>
      </c>
      <c r="C32" s="62">
        <v>7</v>
      </c>
      <c r="D32" s="63" t="s">
        <v>91</v>
      </c>
      <c r="E32" s="38" t="s">
        <v>314</v>
      </c>
      <c r="F32" s="64">
        <v>44890</v>
      </c>
      <c r="G32" s="38" t="str">
        <f>+VLOOKUP(E32,Tabla!A:B,2,FALSE)</f>
        <v>SSGEFYAR</v>
      </c>
    </row>
    <row r="33" spans="1:7">
      <c r="A33" s="65">
        <v>201193</v>
      </c>
      <c r="B33" s="38" t="s">
        <v>156</v>
      </c>
      <c r="C33" s="62">
        <v>4</v>
      </c>
      <c r="D33" s="63" t="s">
        <v>17</v>
      </c>
      <c r="E33" s="38" t="s">
        <v>41</v>
      </c>
      <c r="F33" s="64">
        <v>44890</v>
      </c>
      <c r="G33" s="38" t="str">
        <f>+VLOOKUP(E33,Tabla!A:B,2,FALSE)</f>
        <v>SSCD</v>
      </c>
    </row>
    <row r="34" spans="1:7">
      <c r="A34" s="65">
        <v>201198</v>
      </c>
      <c r="B34" s="38" t="s">
        <v>690</v>
      </c>
      <c r="C34" s="62">
        <v>1</v>
      </c>
      <c r="D34" s="63" t="s">
        <v>7</v>
      </c>
      <c r="E34" s="38" t="s">
        <v>41</v>
      </c>
      <c r="F34" s="64">
        <v>44890</v>
      </c>
      <c r="G34" s="38" t="str">
        <f>+VLOOKUP(E34,Tabla!A:B,2,FALSE)</f>
        <v>SSCD</v>
      </c>
    </row>
    <row r="35" spans="1:7">
      <c r="A35" s="65">
        <v>201212</v>
      </c>
      <c r="B35" s="38" t="s">
        <v>782</v>
      </c>
      <c r="C35" s="62">
        <v>22</v>
      </c>
      <c r="D35" s="63" t="s">
        <v>20</v>
      </c>
      <c r="E35" s="38" t="s">
        <v>117</v>
      </c>
      <c r="F35" s="64">
        <v>44890</v>
      </c>
      <c r="G35" s="38" t="str">
        <f>+VLOOKUP(E35,Tabla!A:B,2,FALSE)</f>
        <v>SSTEYS</v>
      </c>
    </row>
    <row r="36" spans="1:7">
      <c r="A36" s="65">
        <v>201228</v>
      </c>
      <c r="B36" s="38" t="s">
        <v>691</v>
      </c>
      <c r="C36" s="62">
        <v>9</v>
      </c>
      <c r="D36" s="63" t="s">
        <v>7</v>
      </c>
      <c r="E36" s="38" t="s">
        <v>41</v>
      </c>
      <c r="F36" s="64">
        <v>44890</v>
      </c>
      <c r="G36" s="38" t="str">
        <f>+VLOOKUP(E36,Tabla!A:B,2,FALSE)</f>
        <v>SSCD</v>
      </c>
    </row>
    <row r="37" spans="1:7">
      <c r="A37" s="65">
        <v>201255</v>
      </c>
      <c r="B37" s="38" t="s">
        <v>783</v>
      </c>
      <c r="C37" s="62">
        <v>23</v>
      </c>
      <c r="D37" s="63" t="s">
        <v>14</v>
      </c>
      <c r="E37" s="38" t="s">
        <v>362</v>
      </c>
      <c r="F37" s="64">
        <v>44890</v>
      </c>
      <c r="G37" s="38" t="str">
        <f>+VLOOKUP(E37,Tabla!A:B,2,FALSE)</f>
        <v>SSGEFYAR</v>
      </c>
    </row>
    <row r="38" spans="1:7">
      <c r="A38" s="65">
        <v>201320</v>
      </c>
      <c r="B38" s="38" t="s">
        <v>784</v>
      </c>
      <c r="C38" s="62">
        <v>16</v>
      </c>
      <c r="D38" s="63" t="s">
        <v>17</v>
      </c>
      <c r="E38" s="38" t="s">
        <v>225</v>
      </c>
      <c r="F38" s="64">
        <v>44890</v>
      </c>
      <c r="G38" s="38" t="str">
        <f>+VLOOKUP(E38,Tabla!A:B,2,FALSE)</f>
        <v>SSCD</v>
      </c>
    </row>
    <row r="39" spans="1:7">
      <c r="A39" s="65">
        <v>201387</v>
      </c>
      <c r="B39" s="38" t="s">
        <v>785</v>
      </c>
      <c r="C39" s="62">
        <v>9</v>
      </c>
      <c r="D39" s="63" t="s">
        <v>52</v>
      </c>
      <c r="E39" s="38" t="s">
        <v>117</v>
      </c>
      <c r="F39" s="64">
        <v>44890</v>
      </c>
      <c r="G39" s="38" t="str">
        <f>+VLOOKUP(E39,Tabla!A:B,2,FALSE)</f>
        <v>SSTEYS</v>
      </c>
    </row>
    <row r="40" spans="1:7">
      <c r="A40" s="65">
        <v>201399</v>
      </c>
      <c r="B40" s="38" t="s">
        <v>786</v>
      </c>
      <c r="C40" s="62">
        <v>1</v>
      </c>
      <c r="D40" s="63" t="s">
        <v>112</v>
      </c>
      <c r="E40" s="38" t="s">
        <v>458</v>
      </c>
      <c r="F40" s="64">
        <v>44890</v>
      </c>
      <c r="G40" s="38" t="str">
        <f>+VLOOKUP(E40,Tabla!A:B,2,FALSE)</f>
        <v>UM</v>
      </c>
    </row>
    <row r="41" spans="1:7">
      <c r="A41" s="65">
        <v>201601</v>
      </c>
      <c r="B41" s="38" t="s">
        <v>787</v>
      </c>
      <c r="C41" s="62">
        <v>16</v>
      </c>
      <c r="D41" s="63" t="s">
        <v>20</v>
      </c>
      <c r="E41" s="38" t="s">
        <v>426</v>
      </c>
      <c r="F41" s="64">
        <v>44890</v>
      </c>
      <c r="G41" s="38" t="str">
        <f>+VLOOKUP(E41,Tabla!A:B,2,FALSE)</f>
        <v>SSTEYS</v>
      </c>
    </row>
    <row r="42" spans="1:7">
      <c r="A42" s="65">
        <v>201637</v>
      </c>
      <c r="B42" s="38" t="s">
        <v>608</v>
      </c>
      <c r="C42" s="62">
        <v>26</v>
      </c>
      <c r="D42" s="63" t="s">
        <v>79</v>
      </c>
      <c r="E42" s="38" t="s">
        <v>278</v>
      </c>
      <c r="F42" s="64">
        <v>44890</v>
      </c>
      <c r="G42" s="38" t="str">
        <f>+VLOOKUP(E42,Tabla!A:B,2,FALSE)</f>
        <v>SSCPEE</v>
      </c>
    </row>
    <row r="43" spans="1:7">
      <c r="A43" s="65">
        <v>201671</v>
      </c>
      <c r="B43" s="38" t="s">
        <v>788</v>
      </c>
      <c r="C43" s="62">
        <v>7</v>
      </c>
      <c r="D43" s="63" t="s">
        <v>35</v>
      </c>
      <c r="E43" s="38" t="s">
        <v>390</v>
      </c>
      <c r="F43" s="64">
        <v>44890</v>
      </c>
      <c r="G43" s="38" t="str">
        <f>+VLOOKUP(E43,Tabla!A:B,2,FALSE)</f>
        <v>SSTEYS</v>
      </c>
    </row>
    <row r="44" spans="1:7">
      <c r="A44" s="65">
        <v>201713</v>
      </c>
      <c r="B44" s="38" t="s">
        <v>789</v>
      </c>
      <c r="C44" s="62">
        <v>8</v>
      </c>
      <c r="D44" s="63" t="s">
        <v>14</v>
      </c>
      <c r="E44" s="38" t="s">
        <v>362</v>
      </c>
      <c r="F44" s="64">
        <v>44890</v>
      </c>
      <c r="G44" s="38" t="str">
        <f>+VLOOKUP(E44,Tabla!A:B,2,FALSE)</f>
        <v>SSGEFYAR</v>
      </c>
    </row>
    <row r="45" spans="1:7">
      <c r="A45" s="65">
        <v>201839</v>
      </c>
      <c r="B45" s="38" t="s">
        <v>790</v>
      </c>
      <c r="C45" s="62">
        <v>10</v>
      </c>
      <c r="D45" s="63" t="s">
        <v>31</v>
      </c>
      <c r="E45" s="38" t="s">
        <v>117</v>
      </c>
      <c r="F45" s="64">
        <v>44890</v>
      </c>
      <c r="G45" s="38" t="str">
        <f>+VLOOKUP(E45,Tabla!A:B,2,FALSE)</f>
        <v>SSTEYS</v>
      </c>
    </row>
    <row r="46" spans="1:7">
      <c r="A46" s="65">
        <v>202403</v>
      </c>
      <c r="B46" s="38" t="s">
        <v>791</v>
      </c>
      <c r="C46" s="62">
        <v>6</v>
      </c>
      <c r="D46" s="63" t="s">
        <v>91</v>
      </c>
      <c r="E46" s="38" t="s">
        <v>263</v>
      </c>
      <c r="F46" s="64">
        <v>44890</v>
      </c>
      <c r="G46" s="38" t="str">
        <f>+VLOOKUP(E46,Tabla!A:B,2,FALSE)</f>
        <v>SSCPEE</v>
      </c>
    </row>
    <row r="47" spans="1:7">
      <c r="A47" s="65">
        <v>202508</v>
      </c>
      <c r="B47" s="38" t="s">
        <v>792</v>
      </c>
      <c r="C47" s="62">
        <v>7</v>
      </c>
      <c r="D47" s="63" t="s">
        <v>20</v>
      </c>
      <c r="E47" s="38" t="s">
        <v>117</v>
      </c>
      <c r="F47" s="64">
        <v>44890</v>
      </c>
      <c r="G47" s="38" t="str">
        <f>+VLOOKUP(E47,Tabla!A:B,2,FALSE)</f>
        <v>SSTEYS</v>
      </c>
    </row>
    <row r="48" spans="1:7">
      <c r="A48" s="65">
        <v>203066</v>
      </c>
      <c r="B48" s="38" t="s">
        <v>793</v>
      </c>
      <c r="C48" s="62">
        <v>11</v>
      </c>
      <c r="D48" s="63" t="s">
        <v>25</v>
      </c>
      <c r="E48" s="38" t="s">
        <v>362</v>
      </c>
      <c r="F48" s="64">
        <v>44890</v>
      </c>
      <c r="G48" s="38" t="str">
        <f>+VLOOKUP(E48,Tabla!A:B,2,FALSE)</f>
        <v>SSGEFYAR</v>
      </c>
    </row>
    <row r="49" spans="1:7">
      <c r="A49" s="65">
        <v>203130</v>
      </c>
      <c r="B49" s="38" t="s">
        <v>133</v>
      </c>
      <c r="C49" s="62">
        <v>13</v>
      </c>
      <c r="D49" s="63" t="s">
        <v>91</v>
      </c>
      <c r="E49" s="38" t="s">
        <v>134</v>
      </c>
      <c r="F49" s="64">
        <v>44890</v>
      </c>
      <c r="G49" s="38" t="str">
        <f>+VLOOKUP(E49,Tabla!A:B,2,FALSE)</f>
        <v>SSGEFYAR</v>
      </c>
    </row>
    <row r="50" spans="1:7">
      <c r="A50" s="65">
        <v>200079</v>
      </c>
      <c r="B50" s="38" t="s">
        <v>732</v>
      </c>
      <c r="C50" s="62">
        <v>13</v>
      </c>
      <c r="D50" s="63" t="s">
        <v>72</v>
      </c>
      <c r="E50" s="38" t="s">
        <v>314</v>
      </c>
      <c r="F50" s="64">
        <v>44889</v>
      </c>
      <c r="G50" s="38" t="str">
        <f>+VLOOKUP(E50,Tabla!A:B,2,FALSE)</f>
        <v>SSGEFYAR</v>
      </c>
    </row>
    <row r="51" spans="1:7">
      <c r="A51" s="65">
        <v>200120</v>
      </c>
      <c r="B51" s="38" t="s">
        <v>794</v>
      </c>
      <c r="C51" s="62">
        <v>13</v>
      </c>
      <c r="D51" s="63" t="s">
        <v>91</v>
      </c>
      <c r="E51" s="38" t="s">
        <v>352</v>
      </c>
      <c r="F51" s="64">
        <v>44889</v>
      </c>
      <c r="G51" s="38" t="str">
        <f>+VLOOKUP(E51,Tabla!A:B,2,FALSE)</f>
        <v>SSGEFYAR</v>
      </c>
    </row>
    <row r="52" spans="1:7">
      <c r="A52" s="65">
        <v>200128</v>
      </c>
      <c r="B52" s="38" t="s">
        <v>795</v>
      </c>
      <c r="C52" s="62">
        <v>4</v>
      </c>
      <c r="D52" s="63" t="s">
        <v>52</v>
      </c>
      <c r="E52" s="38" t="s">
        <v>464</v>
      </c>
      <c r="F52" s="64">
        <v>44889</v>
      </c>
      <c r="G52" s="38" t="str">
        <f>+VLOOKUP(E52,Tabla!A:B,2,FALSE)</f>
        <v>UM</v>
      </c>
    </row>
    <row r="53" spans="1:7">
      <c r="A53" s="65">
        <v>200181</v>
      </c>
      <c r="B53" s="38" t="s">
        <v>796</v>
      </c>
      <c r="C53" s="62">
        <v>8</v>
      </c>
      <c r="D53" s="63" t="s">
        <v>127</v>
      </c>
      <c r="E53" s="38" t="s">
        <v>248</v>
      </c>
      <c r="F53" s="64">
        <v>44889</v>
      </c>
      <c r="G53" s="38" t="str">
        <f>+VLOOKUP(E53,Tabla!A:B,2,FALSE)</f>
        <v>SSCPEE</v>
      </c>
    </row>
    <row r="54" spans="1:7">
      <c r="A54" s="65">
        <v>200219</v>
      </c>
      <c r="B54" s="38" t="s">
        <v>490</v>
      </c>
      <c r="C54" s="62">
        <v>7</v>
      </c>
      <c r="D54" s="63" t="s">
        <v>7</v>
      </c>
      <c r="E54" s="38" t="s">
        <v>252</v>
      </c>
      <c r="F54" s="64">
        <v>44889</v>
      </c>
      <c r="G54" s="38" t="str">
        <f>+VLOOKUP(E54,Tabla!A:B,2,FALSE)</f>
        <v>SSCPEE</v>
      </c>
    </row>
    <row r="55" spans="1:7">
      <c r="A55" s="65">
        <v>200297</v>
      </c>
      <c r="B55" s="38" t="s">
        <v>749</v>
      </c>
      <c r="C55" s="62">
        <v>8</v>
      </c>
      <c r="D55" s="63" t="s">
        <v>31</v>
      </c>
      <c r="E55" s="38" t="s">
        <v>21</v>
      </c>
      <c r="F55" s="64">
        <v>44889</v>
      </c>
      <c r="G55" s="38" t="str">
        <f>+VLOOKUP(E55,Tabla!A:B,2,FALSE)</f>
        <v>SSTEYS</v>
      </c>
    </row>
    <row r="56" spans="1:7">
      <c r="A56" s="65">
        <v>200345</v>
      </c>
      <c r="B56" s="38" t="s">
        <v>797</v>
      </c>
      <c r="C56" s="62">
        <v>1</v>
      </c>
      <c r="D56" s="63" t="s">
        <v>110</v>
      </c>
      <c r="E56" s="38" t="s">
        <v>38</v>
      </c>
      <c r="F56" s="64">
        <v>44889</v>
      </c>
      <c r="G56" s="38" t="str">
        <f>+VLOOKUP(E56,Tabla!A:B,2,FALSE)</f>
        <v>SSCD</v>
      </c>
    </row>
    <row r="57" spans="1:7">
      <c r="A57" s="65">
        <v>200439</v>
      </c>
      <c r="B57" s="38" t="s">
        <v>798</v>
      </c>
      <c r="C57" s="62">
        <v>1</v>
      </c>
      <c r="D57" s="63" t="s">
        <v>25</v>
      </c>
      <c r="E57" s="38" t="s">
        <v>359</v>
      </c>
      <c r="F57" s="64">
        <v>44889</v>
      </c>
      <c r="G57" s="38" t="str">
        <f>+VLOOKUP(E57,Tabla!A:B,2,FALSE)</f>
        <v>SSGEFYAR</v>
      </c>
    </row>
    <row r="58" spans="1:7">
      <c r="A58" s="65">
        <v>200447</v>
      </c>
      <c r="B58" s="38" t="s">
        <v>799</v>
      </c>
      <c r="C58" s="62">
        <v>5</v>
      </c>
      <c r="D58" s="63" t="s">
        <v>104</v>
      </c>
      <c r="E58" s="38" t="s">
        <v>252</v>
      </c>
      <c r="F58" s="64">
        <v>44889</v>
      </c>
      <c r="G58" s="38" t="str">
        <f>+VLOOKUP(E58,Tabla!A:B,2,FALSE)</f>
        <v>SSCPEE</v>
      </c>
    </row>
    <row r="59" spans="1:7">
      <c r="A59" s="65">
        <v>200487</v>
      </c>
      <c r="B59" s="38" t="s">
        <v>800</v>
      </c>
      <c r="C59" s="62">
        <v>21</v>
      </c>
      <c r="D59" s="63" t="s">
        <v>17</v>
      </c>
      <c r="E59" s="38" t="s">
        <v>222</v>
      </c>
      <c r="F59" s="64">
        <v>44889</v>
      </c>
      <c r="G59" s="38" t="str">
        <f>+VLOOKUP(E59,Tabla!A:B,2,FALSE)</f>
        <v>SSCD</v>
      </c>
    </row>
    <row r="60" spans="1:7">
      <c r="A60" s="65">
        <v>200592</v>
      </c>
      <c r="B60" s="38" t="s">
        <v>801</v>
      </c>
      <c r="C60" s="62">
        <v>1</v>
      </c>
      <c r="D60" s="63" t="s">
        <v>20</v>
      </c>
      <c r="E60" s="38" t="s">
        <v>21</v>
      </c>
      <c r="F60" s="64">
        <v>44889</v>
      </c>
      <c r="G60" s="38" t="str">
        <f>+VLOOKUP(E60,Tabla!A:B,2,FALSE)</f>
        <v>SSTEYS</v>
      </c>
    </row>
    <row r="61" spans="1:7">
      <c r="A61" s="65">
        <v>200611</v>
      </c>
      <c r="B61" s="38" t="s">
        <v>802</v>
      </c>
      <c r="C61" s="62">
        <v>5</v>
      </c>
      <c r="D61" s="63" t="s">
        <v>17</v>
      </c>
      <c r="E61" s="38" t="s">
        <v>222</v>
      </c>
      <c r="F61" s="64">
        <v>44889</v>
      </c>
      <c r="G61" s="38" t="str">
        <f>+VLOOKUP(E61,Tabla!A:B,2,FALSE)</f>
        <v>SSCD</v>
      </c>
    </row>
    <row r="62" spans="1:7">
      <c r="A62" s="65">
        <v>200617</v>
      </c>
      <c r="B62" s="38" t="s">
        <v>803</v>
      </c>
      <c r="C62" s="62">
        <v>4</v>
      </c>
      <c r="D62" s="63" t="s">
        <v>31</v>
      </c>
      <c r="E62" s="38" t="s">
        <v>352</v>
      </c>
      <c r="F62" s="64">
        <v>44889</v>
      </c>
      <c r="G62" s="38" t="str">
        <f>+VLOOKUP(E62,Tabla!A:B,2,FALSE)</f>
        <v>SSGEFYAR</v>
      </c>
    </row>
    <row r="63" spans="1:7">
      <c r="A63" s="65">
        <v>200618</v>
      </c>
      <c r="B63" s="38" t="s">
        <v>804</v>
      </c>
      <c r="C63" s="62">
        <v>8</v>
      </c>
      <c r="D63" s="63" t="s">
        <v>104</v>
      </c>
      <c r="E63" s="38" t="s">
        <v>252</v>
      </c>
      <c r="F63" s="64">
        <v>44889</v>
      </c>
      <c r="G63" s="38" t="str">
        <f>+VLOOKUP(E63,Tabla!A:B,2,FALSE)</f>
        <v>SSCPEE</v>
      </c>
    </row>
    <row r="64" spans="1:7">
      <c r="A64" s="65">
        <v>200710</v>
      </c>
      <c r="B64" s="38" t="s">
        <v>651</v>
      </c>
      <c r="C64" s="62">
        <v>12</v>
      </c>
      <c r="D64" s="63" t="s">
        <v>91</v>
      </c>
      <c r="E64" s="38" t="s">
        <v>446</v>
      </c>
      <c r="F64" s="64">
        <v>44889</v>
      </c>
      <c r="G64" s="38" t="str">
        <f>+VLOOKUP(E64,Tabla!A:B,2,FALSE)</f>
        <v>UM</v>
      </c>
    </row>
    <row r="65" spans="1:7">
      <c r="A65" s="65">
        <v>200714</v>
      </c>
      <c r="B65" s="38" t="s">
        <v>739</v>
      </c>
      <c r="C65" s="62">
        <v>26</v>
      </c>
      <c r="D65" s="63" t="s">
        <v>91</v>
      </c>
      <c r="E65" s="38" t="s">
        <v>446</v>
      </c>
      <c r="F65" s="64">
        <v>44889</v>
      </c>
      <c r="G65" s="38" t="str">
        <f>+VLOOKUP(E65,Tabla!A:B,2,FALSE)</f>
        <v>UM</v>
      </c>
    </row>
    <row r="66" spans="1:7">
      <c r="A66" s="65">
        <v>200717</v>
      </c>
      <c r="B66" s="38" t="s">
        <v>805</v>
      </c>
      <c r="C66" s="62">
        <v>6</v>
      </c>
      <c r="D66" s="63" t="s">
        <v>14</v>
      </c>
      <c r="E66" s="38" t="s">
        <v>464</v>
      </c>
      <c r="F66" s="64">
        <v>44889</v>
      </c>
      <c r="G66" s="38" t="str">
        <f>+VLOOKUP(E66,Tabla!A:B,2,FALSE)</f>
        <v>UM</v>
      </c>
    </row>
    <row r="67" spans="1:7">
      <c r="A67" s="65">
        <v>200760</v>
      </c>
      <c r="B67" s="38" t="s">
        <v>733</v>
      </c>
      <c r="C67" s="62">
        <v>20</v>
      </c>
      <c r="D67" s="63" t="s">
        <v>72</v>
      </c>
      <c r="E67" s="38" t="s">
        <v>314</v>
      </c>
      <c r="F67" s="64">
        <v>44889</v>
      </c>
      <c r="G67" s="38" t="str">
        <f>+VLOOKUP(E67,Tabla!A:B,2,FALSE)</f>
        <v>SSGEFYAR</v>
      </c>
    </row>
    <row r="68" spans="1:7">
      <c r="A68" s="65">
        <v>200762</v>
      </c>
      <c r="B68" s="38" t="s">
        <v>734</v>
      </c>
      <c r="C68" s="62">
        <v>22</v>
      </c>
      <c r="D68" s="63" t="s">
        <v>72</v>
      </c>
      <c r="E68" s="38" t="s">
        <v>314</v>
      </c>
      <c r="F68" s="64">
        <v>44889</v>
      </c>
      <c r="G68" s="38" t="str">
        <f>+VLOOKUP(E68,Tabla!A:B,2,FALSE)</f>
        <v>SSGEFYAR</v>
      </c>
    </row>
    <row r="69" spans="1:7">
      <c r="A69" s="65">
        <v>200780</v>
      </c>
      <c r="B69" s="38" t="s">
        <v>806</v>
      </c>
      <c r="C69" s="62">
        <v>21</v>
      </c>
      <c r="D69" s="63" t="s">
        <v>17</v>
      </c>
      <c r="E69" s="38" t="s">
        <v>325</v>
      </c>
      <c r="F69" s="64">
        <v>44889</v>
      </c>
      <c r="G69" s="38" t="str">
        <f>+VLOOKUP(E69,Tabla!A:B,2,FALSE)</f>
        <v>SSGEFYAR</v>
      </c>
    </row>
    <row r="70" spans="1:7">
      <c r="A70" s="65">
        <v>200809</v>
      </c>
      <c r="B70" s="38" t="s">
        <v>807</v>
      </c>
      <c r="C70" s="62">
        <v>11</v>
      </c>
      <c r="D70" s="63" t="s">
        <v>52</v>
      </c>
      <c r="E70" s="38" t="s">
        <v>464</v>
      </c>
      <c r="F70" s="64">
        <v>44889</v>
      </c>
      <c r="G70" s="38" t="str">
        <f>+VLOOKUP(E70,Tabla!A:B,2,FALSE)</f>
        <v>UM</v>
      </c>
    </row>
    <row r="71" spans="1:7">
      <c r="A71" s="65">
        <v>200859</v>
      </c>
      <c r="B71" s="38" t="s">
        <v>808</v>
      </c>
      <c r="C71" s="62">
        <v>11</v>
      </c>
      <c r="D71" s="63" t="s">
        <v>127</v>
      </c>
      <c r="E71" s="38" t="s">
        <v>248</v>
      </c>
      <c r="F71" s="64">
        <v>44889</v>
      </c>
      <c r="G71" s="38" t="str">
        <f>+VLOOKUP(E71,Tabla!A:B,2,FALSE)</f>
        <v>SSCPEE</v>
      </c>
    </row>
    <row r="72" spans="1:7">
      <c r="A72" s="65">
        <v>200893</v>
      </c>
      <c r="B72" s="38" t="s">
        <v>809</v>
      </c>
      <c r="C72" s="62">
        <v>18</v>
      </c>
      <c r="D72" s="63" t="s">
        <v>127</v>
      </c>
      <c r="E72" s="38" t="s">
        <v>252</v>
      </c>
      <c r="F72" s="64">
        <v>44889</v>
      </c>
      <c r="G72" s="38" t="str">
        <f>+VLOOKUP(E72,Tabla!A:B,2,FALSE)</f>
        <v>SSCPEE</v>
      </c>
    </row>
    <row r="73" spans="1:7">
      <c r="A73" s="65">
        <v>200903</v>
      </c>
      <c r="B73" s="38" t="s">
        <v>810</v>
      </c>
      <c r="C73" s="62">
        <v>24</v>
      </c>
      <c r="D73" s="63" t="s">
        <v>127</v>
      </c>
      <c r="E73" s="38" t="s">
        <v>248</v>
      </c>
      <c r="F73" s="64">
        <v>44889</v>
      </c>
      <c r="G73" s="38" t="str">
        <f>+VLOOKUP(E73,Tabla!A:B,2,FALSE)</f>
        <v>SSCPEE</v>
      </c>
    </row>
    <row r="74" spans="1:7">
      <c r="A74" s="65">
        <v>200930</v>
      </c>
      <c r="B74" s="38" t="s">
        <v>735</v>
      </c>
      <c r="C74" s="62">
        <v>32</v>
      </c>
      <c r="D74" s="63" t="s">
        <v>61</v>
      </c>
      <c r="E74" s="38" t="s">
        <v>314</v>
      </c>
      <c r="F74" s="64">
        <v>44889</v>
      </c>
      <c r="G74" s="38" t="str">
        <f>+VLOOKUP(E74,Tabla!A:B,2,FALSE)</f>
        <v>SSGEFYAR</v>
      </c>
    </row>
    <row r="75" spans="1:7">
      <c r="A75" s="65">
        <v>200939</v>
      </c>
      <c r="B75" s="38" t="s">
        <v>811</v>
      </c>
      <c r="C75" s="62">
        <v>16</v>
      </c>
      <c r="D75" s="63" t="s">
        <v>127</v>
      </c>
      <c r="E75" s="38" t="s">
        <v>248</v>
      </c>
      <c r="F75" s="64">
        <v>44889</v>
      </c>
      <c r="G75" s="38" t="str">
        <f>+VLOOKUP(E75,Tabla!A:B,2,FALSE)</f>
        <v>SSCPEE</v>
      </c>
    </row>
    <row r="76" spans="1:7">
      <c r="A76" s="65">
        <v>200985</v>
      </c>
      <c r="B76" s="38" t="s">
        <v>746</v>
      </c>
      <c r="C76" s="62">
        <v>12</v>
      </c>
      <c r="D76" s="63" t="s">
        <v>497</v>
      </c>
      <c r="E76" s="38" t="s">
        <v>229</v>
      </c>
      <c r="F76" s="64">
        <v>44889</v>
      </c>
      <c r="G76" s="38" t="str">
        <f>+VLOOKUP(E76,Tabla!A:B,2,FALSE)</f>
        <v>SSCD</v>
      </c>
    </row>
    <row r="77" spans="1:7">
      <c r="A77" s="65">
        <v>200987</v>
      </c>
      <c r="B77" s="38" t="s">
        <v>752</v>
      </c>
      <c r="C77" s="62">
        <v>19</v>
      </c>
      <c r="D77" s="63" t="s">
        <v>497</v>
      </c>
      <c r="E77" s="38" t="s">
        <v>231</v>
      </c>
      <c r="F77" s="64">
        <v>44889</v>
      </c>
      <c r="G77" s="38" t="str">
        <f>+VLOOKUP(E77,Tabla!A:B,2,FALSE)</f>
        <v>SSCD</v>
      </c>
    </row>
    <row r="78" spans="1:7">
      <c r="A78" s="65">
        <v>201000</v>
      </c>
      <c r="B78" s="38" t="s">
        <v>740</v>
      </c>
      <c r="C78" s="62">
        <v>30</v>
      </c>
      <c r="D78" s="63" t="s">
        <v>52</v>
      </c>
      <c r="E78" s="38" t="s">
        <v>446</v>
      </c>
      <c r="F78" s="64">
        <v>44889</v>
      </c>
      <c r="G78" s="38" t="str">
        <f>+VLOOKUP(E78,Tabla!A:B,2,FALSE)</f>
        <v>UM</v>
      </c>
    </row>
    <row r="79" spans="1:7">
      <c r="A79" s="65">
        <v>201001</v>
      </c>
      <c r="B79" s="38" t="s">
        <v>741</v>
      </c>
      <c r="C79" s="62">
        <v>2</v>
      </c>
      <c r="D79" s="63" t="s">
        <v>52</v>
      </c>
      <c r="E79" s="38" t="s">
        <v>446</v>
      </c>
      <c r="F79" s="64">
        <v>44889</v>
      </c>
      <c r="G79" s="38" t="str">
        <f>+VLOOKUP(E79,Tabla!A:B,2,FALSE)</f>
        <v>UM</v>
      </c>
    </row>
    <row r="80" spans="1:7">
      <c r="A80" s="65">
        <v>201005</v>
      </c>
      <c r="B80" s="38" t="s">
        <v>812</v>
      </c>
      <c r="C80" s="62">
        <v>4</v>
      </c>
      <c r="D80" s="63" t="s">
        <v>7</v>
      </c>
      <c r="E80" s="38" t="s">
        <v>248</v>
      </c>
      <c r="F80" s="64">
        <v>44889</v>
      </c>
      <c r="G80" s="38" t="str">
        <f>+VLOOKUP(E80,Tabla!A:B,2,FALSE)</f>
        <v>SSCPEE</v>
      </c>
    </row>
    <row r="81" spans="1:7">
      <c r="A81" s="65">
        <v>201008</v>
      </c>
      <c r="B81" s="38" t="s">
        <v>813</v>
      </c>
      <c r="C81" s="62">
        <v>17</v>
      </c>
      <c r="D81" s="63" t="s">
        <v>7</v>
      </c>
      <c r="E81" s="38" t="s">
        <v>252</v>
      </c>
      <c r="F81" s="64">
        <v>44889</v>
      </c>
      <c r="G81" s="38" t="str">
        <f>+VLOOKUP(E81,Tabla!A:B,2,FALSE)</f>
        <v>SSCPEE</v>
      </c>
    </row>
    <row r="82" spans="1:7">
      <c r="A82" s="65">
        <v>201079</v>
      </c>
      <c r="B82" s="38" t="s">
        <v>814</v>
      </c>
      <c r="C82" s="62">
        <v>18</v>
      </c>
      <c r="D82" s="63" t="s">
        <v>17</v>
      </c>
      <c r="E82" s="38" t="s">
        <v>227</v>
      </c>
      <c r="F82" s="64">
        <v>44889</v>
      </c>
      <c r="G82" s="38" t="str">
        <f>+VLOOKUP(E82,Tabla!A:B,2,FALSE)</f>
        <v>SSCD</v>
      </c>
    </row>
    <row r="83" spans="1:7">
      <c r="A83" s="65">
        <v>201080</v>
      </c>
      <c r="B83" s="38" t="s">
        <v>724</v>
      </c>
      <c r="C83" s="62">
        <v>13</v>
      </c>
      <c r="D83" s="63" t="s">
        <v>52</v>
      </c>
      <c r="E83" s="38" t="s">
        <v>417</v>
      </c>
      <c r="F83" s="64">
        <v>44889</v>
      </c>
      <c r="G83" s="38" t="str">
        <f>+VLOOKUP(E83,Tabla!A:B,2,FALSE)</f>
        <v>SSTEYS</v>
      </c>
    </row>
    <row r="84" spans="1:7">
      <c r="A84" s="65">
        <v>201083</v>
      </c>
      <c r="B84" s="38" t="s">
        <v>815</v>
      </c>
      <c r="C84" s="62">
        <v>25</v>
      </c>
      <c r="D84" s="63" t="s">
        <v>52</v>
      </c>
      <c r="E84" s="38" t="s">
        <v>464</v>
      </c>
      <c r="F84" s="64">
        <v>44889</v>
      </c>
      <c r="G84" s="38" t="str">
        <f>+VLOOKUP(E84,Tabla!A:B,2,FALSE)</f>
        <v>UM</v>
      </c>
    </row>
    <row r="85" spans="1:7">
      <c r="A85" s="65">
        <v>201105</v>
      </c>
      <c r="B85" s="38" t="s">
        <v>816</v>
      </c>
      <c r="C85" s="62">
        <v>6</v>
      </c>
      <c r="D85" s="63" t="s">
        <v>17</v>
      </c>
      <c r="E85" s="38" t="s">
        <v>222</v>
      </c>
      <c r="F85" s="64">
        <v>44889</v>
      </c>
      <c r="G85" s="38" t="str">
        <f>+VLOOKUP(E85,Tabla!A:B,2,FALSE)</f>
        <v>SSCD</v>
      </c>
    </row>
    <row r="86" spans="1:7">
      <c r="A86" s="65">
        <v>201178</v>
      </c>
      <c r="B86" s="38" t="s">
        <v>750</v>
      </c>
      <c r="C86" s="62">
        <v>25</v>
      </c>
      <c r="D86" s="63" t="s">
        <v>31</v>
      </c>
      <c r="E86" s="38" t="s">
        <v>21</v>
      </c>
      <c r="F86" s="64">
        <v>44889</v>
      </c>
      <c r="G86" s="38" t="str">
        <f>+VLOOKUP(E86,Tabla!A:B,2,FALSE)</f>
        <v>SSTEYS</v>
      </c>
    </row>
    <row r="87" spans="1:7">
      <c r="A87" s="65">
        <v>201192</v>
      </c>
      <c r="B87" s="38" t="s">
        <v>817</v>
      </c>
      <c r="C87" s="62">
        <v>4</v>
      </c>
      <c r="D87" s="63" t="s">
        <v>17</v>
      </c>
      <c r="E87" s="38" t="s">
        <v>222</v>
      </c>
      <c r="F87" s="64">
        <v>44889</v>
      </c>
      <c r="G87" s="38" t="str">
        <f>+VLOOKUP(E87,Tabla!A:B,2,FALSE)</f>
        <v>SSCD</v>
      </c>
    </row>
    <row r="88" spans="1:7">
      <c r="A88" s="65">
        <v>201250</v>
      </c>
      <c r="B88" s="38" t="s">
        <v>818</v>
      </c>
      <c r="C88" s="62">
        <v>9</v>
      </c>
      <c r="D88" s="63" t="s">
        <v>17</v>
      </c>
      <c r="E88" s="38" t="s">
        <v>222</v>
      </c>
      <c r="F88" s="64">
        <v>44889</v>
      </c>
      <c r="G88" s="38" t="str">
        <f>+VLOOKUP(E88,Tabla!A:B,2,FALSE)</f>
        <v>SSCD</v>
      </c>
    </row>
    <row r="89" spans="1:7">
      <c r="A89" s="65">
        <v>201261</v>
      </c>
      <c r="B89" s="38" t="s">
        <v>511</v>
      </c>
      <c r="C89" s="62">
        <v>16</v>
      </c>
      <c r="D89" s="63" t="s">
        <v>14</v>
      </c>
      <c r="E89" s="38" t="s">
        <v>330</v>
      </c>
      <c r="F89" s="64">
        <v>44889</v>
      </c>
      <c r="G89" s="38" t="str">
        <f>+VLOOKUP(E89,Tabla!A:B,2,FALSE)</f>
        <v>SSGEFYAR</v>
      </c>
    </row>
    <row r="90" spans="1:7">
      <c r="A90" s="65">
        <v>201278</v>
      </c>
      <c r="B90" s="38" t="s">
        <v>747</v>
      </c>
      <c r="C90" s="62">
        <v>13</v>
      </c>
      <c r="D90" s="63" t="s">
        <v>20</v>
      </c>
      <c r="E90" s="38" t="s">
        <v>229</v>
      </c>
      <c r="F90" s="64">
        <v>44889</v>
      </c>
      <c r="G90" s="38" t="str">
        <f>+VLOOKUP(E90,Tabla!A:B,2,FALSE)</f>
        <v>SSCD</v>
      </c>
    </row>
    <row r="91" spans="1:7">
      <c r="A91" s="65">
        <v>201321</v>
      </c>
      <c r="B91" s="38" t="s">
        <v>819</v>
      </c>
      <c r="C91" s="62">
        <v>23</v>
      </c>
      <c r="D91" s="63" t="s">
        <v>17</v>
      </c>
      <c r="E91" s="38" t="s">
        <v>222</v>
      </c>
      <c r="F91" s="64">
        <v>44889</v>
      </c>
      <c r="G91" s="38" t="str">
        <f>+VLOOKUP(E91,Tabla!A:B,2,FALSE)</f>
        <v>SSCD</v>
      </c>
    </row>
    <row r="92" spans="1:7">
      <c r="A92" s="65">
        <v>201329</v>
      </c>
      <c r="B92" s="38" t="s">
        <v>742</v>
      </c>
      <c r="C92" s="62">
        <v>86</v>
      </c>
      <c r="D92" s="63" t="s">
        <v>52</v>
      </c>
      <c r="E92" s="38" t="s">
        <v>446</v>
      </c>
      <c r="F92" s="64">
        <v>44889</v>
      </c>
      <c r="G92" s="38" t="str">
        <f>+VLOOKUP(E92,Tabla!A:B,2,FALSE)</f>
        <v>UM</v>
      </c>
    </row>
    <row r="93" spans="1:7">
      <c r="A93" s="65">
        <v>201343</v>
      </c>
      <c r="B93" s="38" t="s">
        <v>820</v>
      </c>
      <c r="C93" s="62">
        <v>10</v>
      </c>
      <c r="D93" s="63" t="s">
        <v>17</v>
      </c>
      <c r="E93" s="38" t="s">
        <v>222</v>
      </c>
      <c r="F93" s="64">
        <v>44889</v>
      </c>
      <c r="G93" s="38" t="str">
        <f>+VLOOKUP(E93,Tabla!A:B,2,FALSE)</f>
        <v>SSCD</v>
      </c>
    </row>
    <row r="94" spans="1:7">
      <c r="A94" s="65">
        <v>201498</v>
      </c>
      <c r="B94" s="38" t="s">
        <v>725</v>
      </c>
      <c r="C94" s="62">
        <v>18</v>
      </c>
      <c r="D94" s="63" t="s">
        <v>31</v>
      </c>
      <c r="E94" s="38" t="s">
        <v>417</v>
      </c>
      <c r="F94" s="64">
        <v>44889</v>
      </c>
      <c r="G94" s="38" t="str">
        <f>+VLOOKUP(E94,Tabla!A:B,2,FALSE)</f>
        <v>SSTEYS</v>
      </c>
    </row>
    <row r="95" spans="1:7">
      <c r="A95" s="65">
        <v>201652</v>
      </c>
      <c r="B95" s="38" t="s">
        <v>821</v>
      </c>
      <c r="C95" s="62">
        <v>20</v>
      </c>
      <c r="D95" s="63" t="s">
        <v>127</v>
      </c>
      <c r="E95" s="38" t="s">
        <v>252</v>
      </c>
      <c r="F95" s="64">
        <v>44889</v>
      </c>
      <c r="G95" s="38" t="str">
        <f>+VLOOKUP(E95,Tabla!A:B,2,FALSE)</f>
        <v>SSCPEE</v>
      </c>
    </row>
    <row r="96" spans="1:7">
      <c r="A96" s="65">
        <v>201662</v>
      </c>
      <c r="B96" s="38" t="s">
        <v>748</v>
      </c>
      <c r="C96" s="62">
        <v>20</v>
      </c>
      <c r="D96" s="63" t="s">
        <v>17</v>
      </c>
      <c r="E96" s="38" t="s">
        <v>325</v>
      </c>
      <c r="F96" s="64">
        <v>44889</v>
      </c>
      <c r="G96" s="38" t="str">
        <f>+VLOOKUP(E96,Tabla!A:B,2,FALSE)</f>
        <v>SSGEFYAR</v>
      </c>
    </row>
    <row r="97" spans="1:7">
      <c r="A97" s="65">
        <v>201686</v>
      </c>
      <c r="B97" s="38" t="s">
        <v>822</v>
      </c>
      <c r="C97" s="62">
        <v>15</v>
      </c>
      <c r="D97" s="63" t="s">
        <v>17</v>
      </c>
      <c r="E97" s="38" t="s">
        <v>222</v>
      </c>
      <c r="F97" s="64">
        <v>44889</v>
      </c>
      <c r="G97" s="38" t="str">
        <f>+VLOOKUP(E97,Tabla!A:B,2,FALSE)</f>
        <v>SSCD</v>
      </c>
    </row>
    <row r="98" spans="1:7">
      <c r="A98" s="65">
        <v>201693</v>
      </c>
      <c r="B98" s="38" t="s">
        <v>823</v>
      </c>
      <c r="C98" s="62">
        <v>11</v>
      </c>
      <c r="D98" s="63" t="s">
        <v>25</v>
      </c>
      <c r="E98" s="38" t="s">
        <v>404</v>
      </c>
      <c r="F98" s="64">
        <v>44889</v>
      </c>
      <c r="G98" s="38" t="str">
        <f>+VLOOKUP(E98,Tabla!A:B,2,FALSE)</f>
        <v>SSTEYS</v>
      </c>
    </row>
    <row r="99" spans="1:7">
      <c r="A99" s="65">
        <v>201698</v>
      </c>
      <c r="B99" s="38" t="s">
        <v>824</v>
      </c>
      <c r="C99" s="62">
        <v>6</v>
      </c>
      <c r="D99" s="63" t="s">
        <v>31</v>
      </c>
      <c r="E99" s="38" t="s">
        <v>352</v>
      </c>
      <c r="F99" s="64">
        <v>44889</v>
      </c>
      <c r="G99" s="38" t="str">
        <f>+VLOOKUP(E99,Tabla!A:B,2,FALSE)</f>
        <v>SSGEFYAR</v>
      </c>
    </row>
    <row r="100" spans="1:7">
      <c r="A100" s="65">
        <v>201778</v>
      </c>
      <c r="B100" s="38" t="s">
        <v>825</v>
      </c>
      <c r="C100" s="62">
        <v>8</v>
      </c>
      <c r="D100" s="63" t="s">
        <v>25</v>
      </c>
      <c r="E100" s="38" t="s">
        <v>359</v>
      </c>
      <c r="F100" s="64">
        <v>44889</v>
      </c>
      <c r="G100" s="38" t="str">
        <f>+VLOOKUP(E100,Tabla!A:B,2,FALSE)</f>
        <v>SSGEFYAR</v>
      </c>
    </row>
    <row r="101" spans="1:7">
      <c r="A101" s="65">
        <v>201946</v>
      </c>
      <c r="B101" s="38" t="s">
        <v>745</v>
      </c>
      <c r="C101" s="62">
        <v>7</v>
      </c>
      <c r="D101" s="63" t="s">
        <v>17</v>
      </c>
      <c r="E101" s="38" t="s">
        <v>227</v>
      </c>
      <c r="F101" s="64">
        <v>44889</v>
      </c>
      <c r="G101" s="38" t="str">
        <f>+VLOOKUP(E101,Tabla!A:B,2,FALSE)</f>
        <v>SSCD</v>
      </c>
    </row>
    <row r="102" spans="1:7">
      <c r="A102" s="65">
        <v>202270</v>
      </c>
      <c r="B102" s="38" t="s">
        <v>738</v>
      </c>
      <c r="C102" s="62">
        <v>6</v>
      </c>
      <c r="D102" s="63" t="s">
        <v>11</v>
      </c>
      <c r="E102" s="38" t="s">
        <v>38</v>
      </c>
      <c r="F102" s="64">
        <v>44889</v>
      </c>
      <c r="G102" s="38" t="str">
        <f>+VLOOKUP(E102,Tabla!A:B,2,FALSE)</f>
        <v>SSCD</v>
      </c>
    </row>
    <row r="103" spans="1:7">
      <c r="A103" s="65">
        <v>202816</v>
      </c>
      <c r="B103" s="38" t="s">
        <v>826</v>
      </c>
      <c r="C103" s="62">
        <v>6</v>
      </c>
      <c r="D103" s="63" t="s">
        <v>497</v>
      </c>
      <c r="E103" s="38" t="s">
        <v>227</v>
      </c>
      <c r="F103" s="64">
        <v>44889</v>
      </c>
      <c r="G103" s="38" t="str">
        <f>+VLOOKUP(E103,Tabla!A:B,2,FALSE)</f>
        <v>SSCD</v>
      </c>
    </row>
    <row r="104" spans="1:7">
      <c r="A104" s="65">
        <v>202953</v>
      </c>
      <c r="B104" s="38" t="s">
        <v>513</v>
      </c>
      <c r="C104" s="62">
        <v>5</v>
      </c>
      <c r="D104" s="63" t="s">
        <v>14</v>
      </c>
      <c r="E104" s="38" t="s">
        <v>330</v>
      </c>
      <c r="F104" s="64">
        <v>44889</v>
      </c>
      <c r="G104" s="38" t="str">
        <f>+VLOOKUP(E104,Tabla!A:B,2,FALSE)</f>
        <v>SSGEFYAR</v>
      </c>
    </row>
    <row r="105" spans="1:7">
      <c r="A105" s="65">
        <v>202955</v>
      </c>
      <c r="B105" s="38" t="s">
        <v>743</v>
      </c>
      <c r="C105" s="62">
        <v>9</v>
      </c>
      <c r="D105" s="63" t="s">
        <v>91</v>
      </c>
      <c r="E105" s="38" t="s">
        <v>446</v>
      </c>
      <c r="F105" s="64">
        <v>44889</v>
      </c>
      <c r="G105" s="38" t="str">
        <f>+VLOOKUP(E105,Tabla!A:B,2,FALSE)</f>
        <v>UM</v>
      </c>
    </row>
    <row r="106" spans="1:7">
      <c r="A106" s="65">
        <v>200002</v>
      </c>
      <c r="B106" s="38" t="s">
        <v>34</v>
      </c>
      <c r="C106" s="62">
        <v>2</v>
      </c>
      <c r="D106" s="63" t="s">
        <v>35</v>
      </c>
      <c r="E106" s="38" t="s">
        <v>36</v>
      </c>
      <c r="F106" s="64">
        <v>44888</v>
      </c>
      <c r="G106" s="38" t="str">
        <f>+VLOOKUP(E106,Tabla!A:B,2,FALSE)</f>
        <v>SSTEYS</v>
      </c>
    </row>
    <row r="107" spans="1:7">
      <c r="A107" s="65">
        <v>200041</v>
      </c>
      <c r="B107" s="38" t="s">
        <v>645</v>
      </c>
      <c r="C107" s="62">
        <v>5</v>
      </c>
      <c r="D107" s="63" t="s">
        <v>11</v>
      </c>
      <c r="E107" s="38" t="s">
        <v>36</v>
      </c>
      <c r="F107" s="64">
        <v>44888</v>
      </c>
      <c r="G107" s="38" t="str">
        <f>+VLOOKUP(E107,Tabla!A:B,2,FALSE)</f>
        <v>SSTEYS</v>
      </c>
    </row>
    <row r="108" spans="1:7">
      <c r="A108" s="65">
        <v>200043</v>
      </c>
      <c r="B108" s="38" t="s">
        <v>646</v>
      </c>
      <c r="C108" s="62">
        <v>10</v>
      </c>
      <c r="D108" s="63" t="s">
        <v>11</v>
      </c>
      <c r="E108" s="38" t="s">
        <v>36</v>
      </c>
      <c r="F108" s="64">
        <v>44888</v>
      </c>
      <c r="G108" s="38" t="str">
        <f>+VLOOKUP(E108,Tabla!A:B,2,FALSE)</f>
        <v>SSTEYS</v>
      </c>
    </row>
    <row r="109" spans="1:7">
      <c r="A109" s="65">
        <v>200084</v>
      </c>
      <c r="B109" s="38" t="s">
        <v>713</v>
      </c>
      <c r="C109" s="62">
        <v>1</v>
      </c>
      <c r="D109" s="63" t="s">
        <v>72</v>
      </c>
      <c r="E109" s="38" t="s">
        <v>196</v>
      </c>
      <c r="F109" s="64">
        <v>44888</v>
      </c>
      <c r="G109" s="38" t="str">
        <f>+VLOOKUP(E109,Tabla!A:B,2,FALSE)</f>
        <v>DGCLEI</v>
      </c>
    </row>
    <row r="110" spans="1:7">
      <c r="A110" s="65">
        <v>200090</v>
      </c>
      <c r="B110" s="38" t="s">
        <v>704</v>
      </c>
      <c r="C110" s="62">
        <v>19</v>
      </c>
      <c r="D110" s="63" t="s">
        <v>11</v>
      </c>
      <c r="E110" s="38" t="s">
        <v>250</v>
      </c>
      <c r="F110" s="64">
        <v>44888</v>
      </c>
      <c r="G110" s="38" t="str">
        <f>+VLOOKUP(E110,Tabla!A:B,2,FALSE)</f>
        <v>SSCPEE</v>
      </c>
    </row>
    <row r="111" spans="1:7">
      <c r="A111" s="65">
        <v>200136</v>
      </c>
      <c r="B111" s="38" t="s">
        <v>723</v>
      </c>
      <c r="C111" s="62">
        <v>14</v>
      </c>
      <c r="D111" s="63" t="s">
        <v>20</v>
      </c>
      <c r="E111" s="38" t="s">
        <v>231</v>
      </c>
      <c r="F111" s="64">
        <v>44888</v>
      </c>
      <c r="G111" s="38" t="str">
        <f>+VLOOKUP(E111,Tabla!A:B,2,FALSE)</f>
        <v>SSCD</v>
      </c>
    </row>
    <row r="112" spans="1:7">
      <c r="A112" s="65">
        <v>200193</v>
      </c>
      <c r="B112" s="38" t="s">
        <v>647</v>
      </c>
      <c r="C112" s="62">
        <v>23</v>
      </c>
      <c r="D112" s="63" t="s">
        <v>7</v>
      </c>
      <c r="E112" s="38" t="s">
        <v>82</v>
      </c>
      <c r="F112" s="64">
        <v>44888</v>
      </c>
      <c r="G112" s="38" t="str">
        <f>+VLOOKUP(E112,Tabla!A:B,2,FALSE)</f>
        <v>DGCLEI</v>
      </c>
    </row>
    <row r="113" spans="1:7">
      <c r="A113" s="65">
        <v>200230</v>
      </c>
      <c r="B113" s="38" t="s">
        <v>701</v>
      </c>
      <c r="C113" s="62">
        <v>22</v>
      </c>
      <c r="D113" s="63" t="s">
        <v>497</v>
      </c>
      <c r="E113" s="38" t="s">
        <v>240</v>
      </c>
      <c r="F113" s="64">
        <v>44888</v>
      </c>
      <c r="G113" s="38" t="str">
        <f>+VLOOKUP(E113,Tabla!A:B,2,FALSE)</f>
        <v>SSCD</v>
      </c>
    </row>
    <row r="114" spans="1:7">
      <c r="A114" s="65">
        <v>200237</v>
      </c>
      <c r="B114" s="38" t="s">
        <v>26</v>
      </c>
      <c r="C114" s="62">
        <v>25</v>
      </c>
      <c r="D114" s="63" t="s">
        <v>20</v>
      </c>
      <c r="E114" s="38" t="s">
        <v>27</v>
      </c>
      <c r="F114" s="64">
        <v>44888</v>
      </c>
      <c r="G114" s="38" t="str">
        <f>+VLOOKUP(E114,Tabla!A:B,2,FALSE)</f>
        <v>SSCD</v>
      </c>
    </row>
    <row r="115" spans="1:7">
      <c r="A115" s="65">
        <v>200311</v>
      </c>
      <c r="B115" s="38" t="s">
        <v>707</v>
      </c>
      <c r="C115" s="62">
        <v>3</v>
      </c>
      <c r="D115" s="63" t="s">
        <v>69</v>
      </c>
      <c r="E115" s="38" t="s">
        <v>352</v>
      </c>
      <c r="F115" s="64">
        <v>44888</v>
      </c>
      <c r="G115" s="38" t="str">
        <f>+VLOOKUP(E115,Tabla!A:B,2,FALSE)</f>
        <v>SSGEFYAR</v>
      </c>
    </row>
    <row r="116" spans="1:7">
      <c r="A116" s="65">
        <v>200324</v>
      </c>
      <c r="B116" s="38" t="s">
        <v>726</v>
      </c>
      <c r="C116" s="62">
        <v>8</v>
      </c>
      <c r="D116" s="63" t="s">
        <v>497</v>
      </c>
      <c r="E116" s="38" t="s">
        <v>27</v>
      </c>
      <c r="F116" s="64">
        <v>44888</v>
      </c>
      <c r="G116" s="38" t="str">
        <f>+VLOOKUP(E116,Tabla!A:B,2,FALSE)</f>
        <v>SSCD</v>
      </c>
    </row>
    <row r="117" spans="1:7">
      <c r="A117" s="65">
        <v>200325</v>
      </c>
      <c r="B117" s="38" t="s">
        <v>503</v>
      </c>
      <c r="C117" s="62">
        <v>9</v>
      </c>
      <c r="D117" s="63" t="s">
        <v>497</v>
      </c>
      <c r="E117" s="38" t="s">
        <v>27</v>
      </c>
      <c r="F117" s="64">
        <v>44888</v>
      </c>
      <c r="G117" s="38" t="str">
        <f>+VLOOKUP(E117,Tabla!A:B,2,FALSE)</f>
        <v>SSCD</v>
      </c>
    </row>
    <row r="118" spans="1:7">
      <c r="A118" s="65">
        <v>200341</v>
      </c>
      <c r="B118" s="38" t="s">
        <v>727</v>
      </c>
      <c r="C118" s="62">
        <v>9</v>
      </c>
      <c r="D118" s="63" t="s">
        <v>104</v>
      </c>
      <c r="E118" s="38" t="s">
        <v>27</v>
      </c>
      <c r="F118" s="64">
        <v>44888</v>
      </c>
      <c r="G118" s="38" t="str">
        <f>+VLOOKUP(E118,Tabla!A:B,2,FALSE)</f>
        <v>SSCD</v>
      </c>
    </row>
    <row r="119" spans="1:7">
      <c r="A119" s="65">
        <v>200401</v>
      </c>
      <c r="B119" s="38" t="s">
        <v>648</v>
      </c>
      <c r="C119" s="62">
        <v>9</v>
      </c>
      <c r="D119" s="63" t="s">
        <v>20</v>
      </c>
      <c r="E119" s="38" t="s">
        <v>417</v>
      </c>
      <c r="F119" s="64">
        <v>44888</v>
      </c>
      <c r="G119" s="38" t="str">
        <f>+VLOOKUP(E119,Tabla!A:B,2,FALSE)</f>
        <v>SSTEYS</v>
      </c>
    </row>
    <row r="120" spans="1:7">
      <c r="A120" s="65">
        <v>200405</v>
      </c>
      <c r="B120" s="38" t="s">
        <v>709</v>
      </c>
      <c r="C120" s="62">
        <v>2</v>
      </c>
      <c r="D120" s="63" t="s">
        <v>14</v>
      </c>
      <c r="E120" s="38" t="s">
        <v>464</v>
      </c>
      <c r="F120" s="64">
        <v>44888</v>
      </c>
      <c r="G120" s="38" t="str">
        <f>+VLOOKUP(E120,Tabla!A:B,2,FALSE)</f>
        <v>UM</v>
      </c>
    </row>
    <row r="121" spans="1:7">
      <c r="A121" s="65">
        <v>200462</v>
      </c>
      <c r="B121" s="38" t="s">
        <v>718</v>
      </c>
      <c r="C121" s="62">
        <v>13</v>
      </c>
      <c r="D121" s="63" t="s">
        <v>127</v>
      </c>
      <c r="E121" s="38" t="s">
        <v>191</v>
      </c>
      <c r="F121" s="64">
        <v>44888</v>
      </c>
      <c r="G121" s="38" t="str">
        <f>+VLOOKUP(E121,Tabla!A:B,2,FALSE)</f>
        <v>DGCLEI</v>
      </c>
    </row>
    <row r="122" spans="1:7">
      <c r="A122" s="65">
        <v>200491</v>
      </c>
      <c r="B122" s="38" t="s">
        <v>703</v>
      </c>
      <c r="C122" s="62">
        <v>15</v>
      </c>
      <c r="D122" s="63" t="s">
        <v>25</v>
      </c>
      <c r="E122" s="38" t="s">
        <v>323</v>
      </c>
      <c r="F122" s="64">
        <v>44888</v>
      </c>
      <c r="G122" s="38" t="str">
        <f>+VLOOKUP(E122,Tabla!A:B,2,FALSE)</f>
        <v>SSGEFYAR</v>
      </c>
    </row>
    <row r="123" spans="1:7">
      <c r="A123" s="65">
        <v>200533</v>
      </c>
      <c r="B123" s="38" t="s">
        <v>589</v>
      </c>
      <c r="C123" s="62">
        <v>18</v>
      </c>
      <c r="D123" s="63" t="s">
        <v>20</v>
      </c>
      <c r="E123" s="38" t="s">
        <v>27</v>
      </c>
      <c r="F123" s="64">
        <v>44888</v>
      </c>
      <c r="G123" s="38" t="str">
        <f>+VLOOKUP(E123,Tabla!A:B,2,FALSE)</f>
        <v>SSCD</v>
      </c>
    </row>
    <row r="124" spans="1:7">
      <c r="A124" s="65">
        <v>200599</v>
      </c>
      <c r="B124" s="38" t="s">
        <v>649</v>
      </c>
      <c r="C124" s="62">
        <v>24</v>
      </c>
      <c r="D124" s="63" t="s">
        <v>104</v>
      </c>
      <c r="E124" s="38" t="s">
        <v>27</v>
      </c>
      <c r="F124" s="64">
        <v>44888</v>
      </c>
      <c r="G124" s="38" t="str">
        <f>+VLOOKUP(E124,Tabla!A:B,2,FALSE)</f>
        <v>SSCD</v>
      </c>
    </row>
    <row r="125" spans="1:7">
      <c r="A125" s="65">
        <v>200628</v>
      </c>
      <c r="B125" s="38" t="s">
        <v>68</v>
      </c>
      <c r="C125" s="62">
        <v>1</v>
      </c>
      <c r="D125" s="63" t="s">
        <v>69</v>
      </c>
      <c r="E125" s="38" t="s">
        <v>70</v>
      </c>
      <c r="F125" s="64">
        <v>44888</v>
      </c>
      <c r="G125" s="38" t="str">
        <f>+VLOOKUP(E125,Tabla!A:B,2,FALSE)</f>
        <v>SSGEFYAR</v>
      </c>
    </row>
    <row r="126" spans="1:7">
      <c r="A126" s="65">
        <v>200629</v>
      </c>
      <c r="B126" s="38" t="s">
        <v>106</v>
      </c>
      <c r="C126" s="62">
        <v>5</v>
      </c>
      <c r="D126" s="63" t="s">
        <v>69</v>
      </c>
      <c r="E126" s="38" t="s">
        <v>70</v>
      </c>
      <c r="F126" s="64">
        <v>44888</v>
      </c>
      <c r="G126" s="38" t="str">
        <f>+VLOOKUP(E126,Tabla!A:B,2,FALSE)</f>
        <v>SSGEFYAR</v>
      </c>
    </row>
    <row r="127" spans="1:7">
      <c r="A127" s="65">
        <v>200662</v>
      </c>
      <c r="B127" s="38" t="s">
        <v>650</v>
      </c>
      <c r="C127" s="62">
        <v>3</v>
      </c>
      <c r="D127" s="63" t="s">
        <v>72</v>
      </c>
      <c r="E127" s="38" t="s">
        <v>196</v>
      </c>
      <c r="F127" s="64">
        <v>44888</v>
      </c>
      <c r="G127" s="38" t="str">
        <f>+VLOOKUP(E127,Tabla!A:B,2,FALSE)</f>
        <v>DGCLEI</v>
      </c>
    </row>
    <row r="128" spans="1:7">
      <c r="A128" s="65">
        <v>200695</v>
      </c>
      <c r="B128" s="38" t="s">
        <v>714</v>
      </c>
      <c r="C128" s="62">
        <v>3</v>
      </c>
      <c r="D128" s="63" t="s">
        <v>72</v>
      </c>
      <c r="E128" s="38" t="s">
        <v>196</v>
      </c>
      <c r="F128" s="64">
        <v>44888</v>
      </c>
      <c r="G128" s="38" t="str">
        <f>+VLOOKUP(E128,Tabla!A:B,2,FALSE)</f>
        <v>DGCLEI</v>
      </c>
    </row>
    <row r="129" spans="1:7">
      <c r="A129" s="65">
        <v>200701</v>
      </c>
      <c r="B129" s="38" t="s">
        <v>705</v>
      </c>
      <c r="C129" s="62">
        <v>15</v>
      </c>
      <c r="D129" s="63" t="s">
        <v>11</v>
      </c>
      <c r="E129" s="38" t="s">
        <v>250</v>
      </c>
      <c r="F129" s="64">
        <v>44888</v>
      </c>
      <c r="G129" s="38" t="str">
        <f>+VLOOKUP(E129,Tabla!A:B,2,FALSE)</f>
        <v>SSCPEE</v>
      </c>
    </row>
    <row r="130" spans="1:7">
      <c r="A130" s="65">
        <v>200743</v>
      </c>
      <c r="B130" s="38" t="s">
        <v>710</v>
      </c>
      <c r="C130" s="62">
        <v>5</v>
      </c>
      <c r="D130" s="63" t="s">
        <v>14</v>
      </c>
      <c r="E130" s="38" t="s">
        <v>464</v>
      </c>
      <c r="F130" s="64">
        <v>44888</v>
      </c>
      <c r="G130" s="38" t="str">
        <f>+VLOOKUP(E130,Tabla!A:B,2,FALSE)</f>
        <v>UM</v>
      </c>
    </row>
    <row r="131" spans="1:7">
      <c r="A131" s="65">
        <v>200761</v>
      </c>
      <c r="B131" s="38" t="s">
        <v>719</v>
      </c>
      <c r="C131" s="62">
        <v>24</v>
      </c>
      <c r="D131" s="63" t="s">
        <v>72</v>
      </c>
      <c r="E131" s="38" t="s">
        <v>191</v>
      </c>
      <c r="F131" s="64">
        <v>44888</v>
      </c>
      <c r="G131" s="38" t="str">
        <f>+VLOOKUP(E131,Tabla!A:B,2,FALSE)</f>
        <v>DGCLEI</v>
      </c>
    </row>
    <row r="132" spans="1:7">
      <c r="A132" s="65">
        <v>200772</v>
      </c>
      <c r="B132" s="38" t="s">
        <v>652</v>
      </c>
      <c r="C132" s="62">
        <v>7</v>
      </c>
      <c r="D132" s="63" t="s">
        <v>31</v>
      </c>
      <c r="E132" s="38" t="s">
        <v>417</v>
      </c>
      <c r="F132" s="64">
        <v>44888</v>
      </c>
      <c r="G132" s="38" t="str">
        <f>+VLOOKUP(E132,Tabla!A:B,2,FALSE)</f>
        <v>SSTEYS</v>
      </c>
    </row>
    <row r="133" spans="1:7">
      <c r="A133" s="65">
        <v>200791</v>
      </c>
      <c r="B133" s="38" t="s">
        <v>730</v>
      </c>
      <c r="C133" s="62">
        <v>25</v>
      </c>
      <c r="D133" s="63" t="s">
        <v>91</v>
      </c>
      <c r="E133" s="38" t="s">
        <v>365</v>
      </c>
      <c r="F133" s="64">
        <v>44888</v>
      </c>
      <c r="G133" s="38" t="str">
        <f>+VLOOKUP(E133,Tabla!A:B,2,FALSE)</f>
        <v>SSGEFYAR</v>
      </c>
    </row>
    <row r="134" spans="1:7">
      <c r="A134" s="65">
        <v>200799</v>
      </c>
      <c r="B134" s="38" t="s">
        <v>653</v>
      </c>
      <c r="C134" s="62">
        <v>12</v>
      </c>
      <c r="D134" s="63" t="s">
        <v>52</v>
      </c>
      <c r="E134" s="38" t="s">
        <v>417</v>
      </c>
      <c r="F134" s="64">
        <v>44888</v>
      </c>
      <c r="G134" s="38" t="str">
        <f>+VLOOKUP(E134,Tabla!A:B,2,FALSE)</f>
        <v>SSTEYS</v>
      </c>
    </row>
    <row r="135" spans="1:7">
      <c r="A135" s="65">
        <v>200879</v>
      </c>
      <c r="B135" s="38" t="s">
        <v>729</v>
      </c>
      <c r="C135" s="62">
        <v>21</v>
      </c>
      <c r="D135" s="63" t="s">
        <v>112</v>
      </c>
      <c r="E135" s="38" t="s">
        <v>15</v>
      </c>
      <c r="F135" s="64">
        <v>44888</v>
      </c>
      <c r="G135" s="38" t="str">
        <f>+VLOOKUP(E135,Tabla!A:B,2,FALSE)</f>
        <v>SSCD</v>
      </c>
    </row>
    <row r="136" spans="1:7">
      <c r="A136" s="65">
        <v>200896</v>
      </c>
      <c r="B136" s="38" t="s">
        <v>654</v>
      </c>
      <c r="C136" s="62">
        <v>6</v>
      </c>
      <c r="D136" s="63" t="s">
        <v>104</v>
      </c>
      <c r="E136" s="38" t="s">
        <v>27</v>
      </c>
      <c r="F136" s="64">
        <v>44888</v>
      </c>
      <c r="G136" s="38" t="str">
        <f>+VLOOKUP(E136,Tabla!A:B,2,FALSE)</f>
        <v>SSCD</v>
      </c>
    </row>
    <row r="137" spans="1:7">
      <c r="A137" s="65">
        <v>200984</v>
      </c>
      <c r="B137" s="38" t="s">
        <v>655</v>
      </c>
      <c r="C137" s="62">
        <v>19</v>
      </c>
      <c r="D137" s="63" t="s">
        <v>104</v>
      </c>
      <c r="E137" s="38" t="s">
        <v>27</v>
      </c>
      <c r="F137" s="64">
        <v>44888</v>
      </c>
      <c r="G137" s="38" t="str">
        <f>+VLOOKUP(E137,Tabla!A:B,2,FALSE)</f>
        <v>SSCD</v>
      </c>
    </row>
    <row r="138" spans="1:7">
      <c r="A138" s="65">
        <v>200993</v>
      </c>
      <c r="B138" s="38" t="s">
        <v>656</v>
      </c>
      <c r="C138" s="62">
        <v>21</v>
      </c>
      <c r="D138" s="63" t="s">
        <v>104</v>
      </c>
      <c r="E138" s="38" t="s">
        <v>27</v>
      </c>
      <c r="F138" s="64">
        <v>44888</v>
      </c>
      <c r="G138" s="38" t="str">
        <f>+VLOOKUP(E138,Tabla!A:B,2,FALSE)</f>
        <v>SSCD</v>
      </c>
    </row>
    <row r="139" spans="1:7">
      <c r="A139" s="65">
        <v>200997</v>
      </c>
      <c r="B139" s="38" t="s">
        <v>657</v>
      </c>
      <c r="C139" s="62">
        <v>7</v>
      </c>
      <c r="D139" s="63" t="s">
        <v>14</v>
      </c>
      <c r="E139" s="38" t="s">
        <v>15</v>
      </c>
      <c r="F139" s="64">
        <v>44888</v>
      </c>
      <c r="G139" s="38" t="str">
        <f>+VLOOKUP(E139,Tabla!A:B,2,FALSE)</f>
        <v>SSCD</v>
      </c>
    </row>
    <row r="140" spans="1:7">
      <c r="A140" s="65">
        <v>201024</v>
      </c>
      <c r="B140" s="38" t="s">
        <v>728</v>
      </c>
      <c r="C140" s="62">
        <v>2</v>
      </c>
      <c r="D140" s="63" t="s">
        <v>20</v>
      </c>
      <c r="E140" s="38" t="s">
        <v>27</v>
      </c>
      <c r="F140" s="64">
        <v>44888</v>
      </c>
      <c r="G140" s="38" t="str">
        <f>+VLOOKUP(E140,Tabla!A:B,2,FALSE)</f>
        <v>SSCD</v>
      </c>
    </row>
    <row r="141" spans="1:7">
      <c r="A141" s="65">
        <v>201047</v>
      </c>
      <c r="B141" s="38" t="s">
        <v>716</v>
      </c>
      <c r="C141" s="62">
        <v>12</v>
      </c>
      <c r="D141" s="63" t="s">
        <v>497</v>
      </c>
      <c r="E141" s="38" t="s">
        <v>218</v>
      </c>
      <c r="F141" s="64">
        <v>44888</v>
      </c>
      <c r="G141" s="38" t="str">
        <f>+VLOOKUP(E141,Tabla!A:B,2,FALSE)</f>
        <v>SSCD</v>
      </c>
    </row>
    <row r="142" spans="1:7">
      <c r="A142" s="65">
        <v>201081</v>
      </c>
      <c r="B142" s="38" t="s">
        <v>658</v>
      </c>
      <c r="C142" s="62">
        <v>15</v>
      </c>
      <c r="D142" s="63" t="s">
        <v>52</v>
      </c>
      <c r="E142" s="38" t="s">
        <v>417</v>
      </c>
      <c r="F142" s="64">
        <v>44888</v>
      </c>
      <c r="G142" s="38" t="str">
        <f>+VLOOKUP(E142,Tabla!A:B,2,FALSE)</f>
        <v>SSTEYS</v>
      </c>
    </row>
    <row r="143" spans="1:7">
      <c r="A143" s="65">
        <v>201094</v>
      </c>
      <c r="B143" s="38" t="s">
        <v>490</v>
      </c>
      <c r="C143" s="62">
        <v>18</v>
      </c>
      <c r="D143" s="63" t="s">
        <v>138</v>
      </c>
      <c r="E143" s="38" t="s">
        <v>250</v>
      </c>
      <c r="F143" s="64">
        <v>44888</v>
      </c>
      <c r="G143" s="38" t="str">
        <f>+VLOOKUP(E143,Tabla!A:B,2,FALSE)</f>
        <v>SSCPEE</v>
      </c>
    </row>
    <row r="144" spans="1:7">
      <c r="A144" s="65">
        <v>201169</v>
      </c>
      <c r="B144" s="38" t="s">
        <v>659</v>
      </c>
      <c r="C144" s="62">
        <v>17</v>
      </c>
      <c r="D144" s="63" t="s">
        <v>61</v>
      </c>
      <c r="E144" s="38" t="s">
        <v>46</v>
      </c>
      <c r="F144" s="64">
        <v>44888</v>
      </c>
      <c r="G144" s="38" t="str">
        <f>+VLOOKUP(E144,Tabla!A:B,2,FALSE)</f>
        <v>SSGEFYAR</v>
      </c>
    </row>
    <row r="145" spans="1:7">
      <c r="A145" s="65">
        <v>201170</v>
      </c>
      <c r="B145" s="38" t="s">
        <v>660</v>
      </c>
      <c r="C145" s="62">
        <v>23</v>
      </c>
      <c r="D145" s="63" t="s">
        <v>61</v>
      </c>
      <c r="E145" s="38" t="s">
        <v>46</v>
      </c>
      <c r="F145" s="64">
        <v>44888</v>
      </c>
      <c r="G145" s="38" t="str">
        <f>+VLOOKUP(E145,Tabla!A:B,2,FALSE)</f>
        <v>SSGEFYAR</v>
      </c>
    </row>
    <row r="146" spans="1:7">
      <c r="A146" s="65">
        <v>201172</v>
      </c>
      <c r="B146" s="38" t="s">
        <v>661</v>
      </c>
      <c r="C146" s="62">
        <v>19</v>
      </c>
      <c r="D146" s="63" t="s">
        <v>45</v>
      </c>
      <c r="E146" s="38" t="s">
        <v>334</v>
      </c>
      <c r="F146" s="64">
        <v>44888</v>
      </c>
      <c r="G146" s="38" t="str">
        <f>+VLOOKUP(E146,Tabla!A:B,2,FALSE)</f>
        <v>SSGEFYAR</v>
      </c>
    </row>
    <row r="147" spans="1:7">
      <c r="A147" s="65">
        <v>201208</v>
      </c>
      <c r="B147" s="38" t="s">
        <v>662</v>
      </c>
      <c r="C147" s="62">
        <v>20</v>
      </c>
      <c r="D147" s="63" t="s">
        <v>20</v>
      </c>
      <c r="E147" s="38" t="s">
        <v>426</v>
      </c>
      <c r="F147" s="64">
        <v>44888</v>
      </c>
      <c r="G147" s="38" t="str">
        <f>+VLOOKUP(E147,Tabla!A:B,2,FALSE)</f>
        <v>SSTEYS</v>
      </c>
    </row>
    <row r="148" spans="1:7">
      <c r="A148" s="65">
        <v>201240</v>
      </c>
      <c r="B148" s="38" t="s">
        <v>74</v>
      </c>
      <c r="C148" s="62">
        <v>16</v>
      </c>
      <c r="D148" s="63" t="s">
        <v>69</v>
      </c>
      <c r="E148" s="38" t="s">
        <v>70</v>
      </c>
      <c r="F148" s="64">
        <v>44888</v>
      </c>
      <c r="G148" s="38" t="str">
        <f>+VLOOKUP(E148,Tabla!A:B,2,FALSE)</f>
        <v>SSGEFYAR</v>
      </c>
    </row>
    <row r="149" spans="1:7">
      <c r="A149" s="65">
        <v>201291</v>
      </c>
      <c r="B149" s="38" t="s">
        <v>496</v>
      </c>
      <c r="C149" s="62">
        <v>10</v>
      </c>
      <c r="D149" s="63" t="s">
        <v>497</v>
      </c>
      <c r="E149" s="38" t="s">
        <v>27</v>
      </c>
      <c r="F149" s="64">
        <v>44888</v>
      </c>
      <c r="G149" s="38" t="str">
        <f>+VLOOKUP(E149,Tabla!A:B,2,FALSE)</f>
        <v>SSCD</v>
      </c>
    </row>
    <row r="150" spans="1:7">
      <c r="A150" s="65">
        <v>201312</v>
      </c>
      <c r="B150" s="38" t="s">
        <v>597</v>
      </c>
      <c r="C150" s="62">
        <v>13</v>
      </c>
      <c r="D150" s="63" t="s">
        <v>20</v>
      </c>
      <c r="E150" s="38" t="s">
        <v>27</v>
      </c>
      <c r="F150" s="64">
        <v>44888</v>
      </c>
      <c r="G150" s="38" t="str">
        <f>+VLOOKUP(E150,Tabla!A:B,2,FALSE)</f>
        <v>SSCD</v>
      </c>
    </row>
    <row r="151" spans="1:7">
      <c r="A151" s="65">
        <v>201318</v>
      </c>
      <c r="B151" s="38" t="s">
        <v>744</v>
      </c>
      <c r="C151" s="62"/>
      <c r="D151" s="63" t="s">
        <v>52</v>
      </c>
      <c r="E151" s="38" t="s">
        <v>464</v>
      </c>
      <c r="F151" s="64">
        <v>44888</v>
      </c>
      <c r="G151" s="38" t="str">
        <f>+VLOOKUP(E151,Tabla!A:B,2,FALSE)</f>
        <v>UM</v>
      </c>
    </row>
    <row r="152" spans="1:7">
      <c r="A152" s="65">
        <v>201336</v>
      </c>
      <c r="B152" s="38" t="s">
        <v>720</v>
      </c>
      <c r="C152" s="62">
        <v>2</v>
      </c>
      <c r="D152" s="63" t="s">
        <v>127</v>
      </c>
      <c r="E152" s="38" t="s">
        <v>191</v>
      </c>
      <c r="F152" s="64">
        <v>44888</v>
      </c>
      <c r="G152" s="38" t="str">
        <f>+VLOOKUP(E152,Tabla!A:B,2,FALSE)</f>
        <v>DGCLEI</v>
      </c>
    </row>
    <row r="153" spans="1:7">
      <c r="A153" s="65">
        <v>201422</v>
      </c>
      <c r="B153" s="38" t="s">
        <v>663</v>
      </c>
      <c r="C153" s="62">
        <v>25</v>
      </c>
      <c r="D153" s="63" t="s">
        <v>14</v>
      </c>
      <c r="E153" s="38" t="s">
        <v>15</v>
      </c>
      <c r="F153" s="64">
        <v>44888</v>
      </c>
      <c r="G153" s="38" t="str">
        <f>+VLOOKUP(E153,Tabla!A:B,2,FALSE)</f>
        <v>SSCD</v>
      </c>
    </row>
    <row r="154" spans="1:7">
      <c r="A154" s="65">
        <v>201471</v>
      </c>
      <c r="B154" s="38" t="s">
        <v>711</v>
      </c>
      <c r="C154" s="62">
        <v>4</v>
      </c>
      <c r="D154" s="63" t="s">
        <v>14</v>
      </c>
      <c r="E154" s="38" t="s">
        <v>464</v>
      </c>
      <c r="F154" s="64">
        <v>44888</v>
      </c>
      <c r="G154" s="38" t="str">
        <f>+VLOOKUP(E154,Tabla!A:B,2,FALSE)</f>
        <v>UM</v>
      </c>
    </row>
    <row r="155" spans="1:7">
      <c r="A155" s="65">
        <v>201532</v>
      </c>
      <c r="B155" s="38" t="s">
        <v>664</v>
      </c>
      <c r="C155" s="62">
        <v>18</v>
      </c>
      <c r="D155" s="63" t="s">
        <v>35</v>
      </c>
      <c r="E155" s="38" t="s">
        <v>12</v>
      </c>
      <c r="F155" s="64">
        <v>44888</v>
      </c>
      <c r="G155" s="38" t="str">
        <f>+VLOOKUP(E155,Tabla!A:B,2,FALSE)</f>
        <v>SSTEYS</v>
      </c>
    </row>
    <row r="156" spans="1:7">
      <c r="A156" s="65">
        <v>201546</v>
      </c>
      <c r="B156" s="38" t="s">
        <v>712</v>
      </c>
      <c r="C156" s="62">
        <v>4</v>
      </c>
      <c r="D156" s="63" t="s">
        <v>14</v>
      </c>
      <c r="E156" s="38" t="s">
        <v>464</v>
      </c>
      <c r="F156" s="64">
        <v>44888</v>
      </c>
      <c r="G156" s="38" t="str">
        <f>+VLOOKUP(E156,Tabla!A:B,2,FALSE)</f>
        <v>UM</v>
      </c>
    </row>
    <row r="157" spans="1:7">
      <c r="A157" s="65">
        <v>201588</v>
      </c>
      <c r="B157" s="38" t="s">
        <v>721</v>
      </c>
      <c r="C157" s="62">
        <v>25</v>
      </c>
      <c r="D157" s="63" t="s">
        <v>72</v>
      </c>
      <c r="E157" s="38" t="s">
        <v>191</v>
      </c>
      <c r="F157" s="64">
        <v>44888</v>
      </c>
      <c r="G157" s="38" t="str">
        <f>+VLOOKUP(E157,Tabla!A:B,2,FALSE)</f>
        <v>DGCLEI</v>
      </c>
    </row>
    <row r="158" spans="1:7">
      <c r="A158" s="65">
        <v>201589</v>
      </c>
      <c r="B158" s="38" t="s">
        <v>722</v>
      </c>
      <c r="C158" s="62">
        <v>16</v>
      </c>
      <c r="D158" s="63" t="s">
        <v>72</v>
      </c>
      <c r="E158" s="38" t="s">
        <v>191</v>
      </c>
      <c r="F158" s="64">
        <v>44888</v>
      </c>
      <c r="G158" s="38" t="str">
        <f>+VLOOKUP(E158,Tabla!A:B,2,FALSE)</f>
        <v>DGCLEI</v>
      </c>
    </row>
    <row r="159" spans="1:7">
      <c r="A159" s="65">
        <v>201606</v>
      </c>
      <c r="B159" s="38" t="s">
        <v>76</v>
      </c>
      <c r="C159" s="62">
        <v>36</v>
      </c>
      <c r="D159" s="63" t="s">
        <v>69</v>
      </c>
      <c r="E159" s="38" t="s">
        <v>70</v>
      </c>
      <c r="F159" s="64">
        <v>44888</v>
      </c>
      <c r="G159" s="38" t="str">
        <f>+VLOOKUP(E159,Tabla!A:B,2,FALSE)</f>
        <v>SSGEFYAR</v>
      </c>
    </row>
    <row r="160" spans="1:7">
      <c r="A160" s="65">
        <v>201639</v>
      </c>
      <c r="B160" s="38" t="s">
        <v>717</v>
      </c>
      <c r="C160" s="62">
        <v>5</v>
      </c>
      <c r="D160" s="63" t="s">
        <v>17</v>
      </c>
      <c r="E160" s="38" t="s">
        <v>222</v>
      </c>
      <c r="F160" s="64">
        <v>44888</v>
      </c>
      <c r="G160" s="38" t="str">
        <f>+VLOOKUP(E160,Tabla!A:B,2,FALSE)</f>
        <v>SSCD</v>
      </c>
    </row>
    <row r="161" spans="1:7">
      <c r="A161" s="65">
        <v>201660</v>
      </c>
      <c r="B161" s="38" t="s">
        <v>665</v>
      </c>
      <c r="C161" s="62">
        <v>14</v>
      </c>
      <c r="D161" s="63" t="s">
        <v>17</v>
      </c>
      <c r="E161" s="38" t="s">
        <v>82</v>
      </c>
      <c r="F161" s="64">
        <v>44888</v>
      </c>
      <c r="G161" s="38" t="str">
        <f>+VLOOKUP(E161,Tabla!A:B,2,FALSE)</f>
        <v>DGCLEI</v>
      </c>
    </row>
    <row r="162" spans="1:7">
      <c r="A162" s="65">
        <v>201677</v>
      </c>
      <c r="B162" s="38" t="s">
        <v>531</v>
      </c>
      <c r="C162" s="62">
        <v>3</v>
      </c>
      <c r="D162" s="63" t="s">
        <v>17</v>
      </c>
      <c r="E162" s="38" t="s">
        <v>82</v>
      </c>
      <c r="F162" s="64">
        <v>44888</v>
      </c>
      <c r="G162" s="38" t="str">
        <f>+VLOOKUP(E162,Tabla!A:B,2,FALSE)</f>
        <v>DGCLEI</v>
      </c>
    </row>
    <row r="163" spans="1:7">
      <c r="A163" s="65">
        <v>201751</v>
      </c>
      <c r="B163" s="38" t="s">
        <v>708</v>
      </c>
      <c r="C163" s="62">
        <v>27</v>
      </c>
      <c r="D163" s="63" t="s">
        <v>35</v>
      </c>
      <c r="E163" s="38" t="s">
        <v>352</v>
      </c>
      <c r="F163" s="64">
        <v>44888</v>
      </c>
      <c r="G163" s="38" t="str">
        <f>+VLOOKUP(E163,Tabla!A:B,2,FALSE)</f>
        <v>SSGEFYAR</v>
      </c>
    </row>
    <row r="164" spans="1:7">
      <c r="A164" s="65">
        <v>202275</v>
      </c>
      <c r="B164" s="38" t="s">
        <v>666</v>
      </c>
      <c r="C164" s="62">
        <v>2</v>
      </c>
      <c r="D164" s="63" t="s">
        <v>104</v>
      </c>
      <c r="E164" s="38" t="s">
        <v>27</v>
      </c>
      <c r="F164" s="64">
        <v>44888</v>
      </c>
      <c r="G164" s="38" t="str">
        <f>+VLOOKUP(E164,Tabla!A:B,2,FALSE)</f>
        <v>SSCD</v>
      </c>
    </row>
    <row r="165" spans="1:7">
      <c r="A165" s="65">
        <v>202350</v>
      </c>
      <c r="B165" s="38" t="s">
        <v>706</v>
      </c>
      <c r="C165" s="62">
        <v>5</v>
      </c>
      <c r="D165" s="63" t="s">
        <v>11</v>
      </c>
      <c r="E165" s="38" t="s">
        <v>250</v>
      </c>
      <c r="F165" s="64">
        <v>44888</v>
      </c>
      <c r="G165" s="38" t="str">
        <f>+VLOOKUP(E165,Tabla!A:B,2,FALSE)</f>
        <v>SSCPEE</v>
      </c>
    </row>
    <row r="166" spans="1:7">
      <c r="A166" s="65">
        <v>202442</v>
      </c>
      <c r="B166" s="38" t="s">
        <v>667</v>
      </c>
      <c r="C166" s="62">
        <v>2</v>
      </c>
      <c r="D166" s="63" t="s">
        <v>61</v>
      </c>
      <c r="E166" s="38" t="s">
        <v>334</v>
      </c>
      <c r="F166" s="64">
        <v>44888</v>
      </c>
      <c r="G166" s="38" t="str">
        <f>+VLOOKUP(E166,Tabla!A:B,2,FALSE)</f>
        <v>SSGEFYAR</v>
      </c>
    </row>
    <row r="167" spans="1:7">
      <c r="A167" s="65">
        <v>202875</v>
      </c>
      <c r="B167" s="38" t="s">
        <v>751</v>
      </c>
      <c r="C167" s="62"/>
      <c r="D167" s="63" t="s">
        <v>61</v>
      </c>
      <c r="E167" s="38" t="s">
        <v>337</v>
      </c>
      <c r="F167" s="64">
        <v>44888</v>
      </c>
      <c r="G167" s="38" t="str">
        <f>+VLOOKUP(E167,Tabla!A:B,2,FALSE)</f>
        <v>SSGEFYAR</v>
      </c>
    </row>
    <row r="168" spans="1:7">
      <c r="A168" s="65">
        <v>202902</v>
      </c>
      <c r="B168" s="38" t="s">
        <v>702</v>
      </c>
      <c r="C168" s="62">
        <v>5</v>
      </c>
      <c r="D168" s="63" t="s">
        <v>104</v>
      </c>
      <c r="E168" s="38" t="s">
        <v>240</v>
      </c>
      <c r="F168" s="64">
        <v>44888</v>
      </c>
      <c r="G168" s="38" t="str">
        <f>+VLOOKUP(E168,Tabla!A:B,2,FALSE)</f>
        <v>SSCD</v>
      </c>
    </row>
    <row r="169" spans="1:7">
      <c r="A169" s="65">
        <v>202943</v>
      </c>
      <c r="B169" s="38" t="s">
        <v>668</v>
      </c>
      <c r="C169" s="62">
        <v>28</v>
      </c>
      <c r="D169" s="63" t="s">
        <v>31</v>
      </c>
      <c r="E169" s="38" t="s">
        <v>419</v>
      </c>
      <c r="F169" s="64">
        <v>44888</v>
      </c>
      <c r="G169" s="38" t="str">
        <f>+VLOOKUP(E169,Tabla!A:B,2,FALSE)</f>
        <v>SSTEYS</v>
      </c>
    </row>
    <row r="170" spans="1:7">
      <c r="A170" s="65">
        <v>200214</v>
      </c>
      <c r="B170" s="38" t="s">
        <v>669</v>
      </c>
      <c r="C170" s="62">
        <v>22</v>
      </c>
      <c r="D170" s="63" t="s">
        <v>14</v>
      </c>
      <c r="E170" s="38" t="s">
        <v>38</v>
      </c>
      <c r="F170" s="64">
        <v>44887</v>
      </c>
      <c r="G170" s="38" t="str">
        <f>+VLOOKUP(E170,Tabla!A:B,2,FALSE)</f>
        <v>SSCD</v>
      </c>
    </row>
    <row r="171" spans="1:7">
      <c r="A171" s="65">
        <v>200279</v>
      </c>
      <c r="B171" s="38" t="s">
        <v>670</v>
      </c>
      <c r="C171" s="62">
        <v>5</v>
      </c>
      <c r="D171" s="63" t="s">
        <v>138</v>
      </c>
      <c r="E171" s="38" t="s">
        <v>139</v>
      </c>
      <c r="F171" s="64">
        <v>44887</v>
      </c>
      <c r="G171" s="38" t="str">
        <f>+VLOOKUP(E171,Tabla!A:B,2,FALSE)</f>
        <v>SSCPEE</v>
      </c>
    </row>
    <row r="172" spans="1:7">
      <c r="A172" s="65">
        <v>200329</v>
      </c>
      <c r="B172" s="38" t="s">
        <v>671</v>
      </c>
      <c r="C172" s="62">
        <v>14</v>
      </c>
      <c r="D172" s="63" t="s">
        <v>25</v>
      </c>
      <c r="E172" s="38" t="s">
        <v>225</v>
      </c>
      <c r="F172" s="64">
        <v>44887</v>
      </c>
      <c r="G172" s="38" t="str">
        <f>+VLOOKUP(E172,Tabla!A:B,2,FALSE)</f>
        <v>SSCD</v>
      </c>
    </row>
    <row r="173" spans="1:7">
      <c r="A173" s="65">
        <v>200383</v>
      </c>
      <c r="B173" s="38" t="s">
        <v>672</v>
      </c>
      <c r="C173" s="62">
        <v>16</v>
      </c>
      <c r="D173" s="63" t="s">
        <v>497</v>
      </c>
      <c r="E173" s="38" t="s">
        <v>229</v>
      </c>
      <c r="F173" s="64">
        <v>44887</v>
      </c>
      <c r="G173" s="38" t="str">
        <f>+VLOOKUP(E173,Tabla!A:B,2,FALSE)</f>
        <v>SSCD</v>
      </c>
    </row>
    <row r="174" spans="1:7">
      <c r="A174" s="65">
        <v>200474</v>
      </c>
      <c r="B174" s="38" t="s">
        <v>673</v>
      </c>
      <c r="C174" s="62">
        <v>9</v>
      </c>
      <c r="D174" s="63" t="s">
        <v>31</v>
      </c>
      <c r="E174" s="38" t="s">
        <v>413</v>
      </c>
      <c r="F174" s="64">
        <v>44887</v>
      </c>
      <c r="G174" s="38" t="str">
        <f>+VLOOKUP(E174,Tabla!A:B,2,FALSE)</f>
        <v>SSTEYS</v>
      </c>
    </row>
    <row r="175" spans="1:7">
      <c r="A175" s="65">
        <v>200556</v>
      </c>
      <c r="B175" s="38" t="s">
        <v>674</v>
      </c>
      <c r="C175" s="62">
        <v>18</v>
      </c>
      <c r="D175" s="63" t="s">
        <v>61</v>
      </c>
      <c r="E175" s="38" t="s">
        <v>325</v>
      </c>
      <c r="F175" s="64">
        <v>44887</v>
      </c>
      <c r="G175" s="38" t="str">
        <f>+VLOOKUP(E175,Tabla!A:B,2,FALSE)</f>
        <v>SSGEFYAR</v>
      </c>
    </row>
    <row r="176" spans="1:7">
      <c r="A176" s="65">
        <v>200567</v>
      </c>
      <c r="B176" s="38" t="s">
        <v>675</v>
      </c>
      <c r="C176" s="62">
        <v>12</v>
      </c>
      <c r="D176" s="63" t="s">
        <v>11</v>
      </c>
      <c r="E176" s="38" t="s">
        <v>38</v>
      </c>
      <c r="F176" s="64">
        <v>44887</v>
      </c>
      <c r="G176" s="38" t="str">
        <f>+VLOOKUP(E176,Tabla!A:B,2,FALSE)</f>
        <v>SSCD</v>
      </c>
    </row>
    <row r="177" spans="1:7">
      <c r="A177" s="65">
        <v>200595</v>
      </c>
      <c r="B177" s="38" t="s">
        <v>676</v>
      </c>
      <c r="C177" s="62">
        <v>1</v>
      </c>
      <c r="D177" s="63" t="s">
        <v>35</v>
      </c>
      <c r="E177" s="38" t="s">
        <v>12</v>
      </c>
      <c r="F177" s="64">
        <v>44887</v>
      </c>
      <c r="G177" s="38" t="str">
        <f>+VLOOKUP(E177,Tabla!A:B,2,FALSE)</f>
        <v>SSTEYS</v>
      </c>
    </row>
    <row r="178" spans="1:7">
      <c r="A178" s="65">
        <v>200635</v>
      </c>
      <c r="B178" s="38" t="s">
        <v>677</v>
      </c>
      <c r="C178" s="62">
        <v>21</v>
      </c>
      <c r="D178" s="63" t="s">
        <v>69</v>
      </c>
      <c r="E178" s="38" t="s">
        <v>357</v>
      </c>
      <c r="F178" s="64">
        <v>44887</v>
      </c>
      <c r="G178" s="38" t="str">
        <f>+VLOOKUP(E178,Tabla!A:B,2,FALSE)</f>
        <v>SSGEFYAR</v>
      </c>
    </row>
    <row r="179" spans="1:7">
      <c r="A179" s="65">
        <v>200637</v>
      </c>
      <c r="B179" s="38" t="s">
        <v>678</v>
      </c>
      <c r="C179" s="62">
        <v>12</v>
      </c>
      <c r="D179" s="63" t="s">
        <v>138</v>
      </c>
      <c r="E179" s="38" t="s">
        <v>139</v>
      </c>
      <c r="F179" s="64">
        <v>44887</v>
      </c>
      <c r="G179" s="38" t="str">
        <f>+VLOOKUP(E179,Tabla!A:B,2,FALSE)</f>
        <v>SSCPEE</v>
      </c>
    </row>
    <row r="180" spans="1:7">
      <c r="A180" s="65">
        <v>200659</v>
      </c>
      <c r="B180" s="38" t="s">
        <v>679</v>
      </c>
      <c r="C180" s="62">
        <v>13</v>
      </c>
      <c r="D180" s="63" t="s">
        <v>25</v>
      </c>
      <c r="E180" s="38" t="s">
        <v>323</v>
      </c>
      <c r="F180" s="64">
        <v>44887</v>
      </c>
      <c r="G180" s="38" t="str">
        <f>+VLOOKUP(E180,Tabla!A:B,2,FALSE)</f>
        <v>SSGEFYAR</v>
      </c>
    </row>
    <row r="181" spans="1:7">
      <c r="A181" s="65">
        <v>200666</v>
      </c>
      <c r="B181" s="38" t="s">
        <v>680</v>
      </c>
      <c r="C181" s="62">
        <v>4</v>
      </c>
      <c r="D181" s="63" t="s">
        <v>138</v>
      </c>
      <c r="E181" s="38" t="s">
        <v>139</v>
      </c>
      <c r="F181" s="64">
        <v>44887</v>
      </c>
      <c r="G181" s="38" t="str">
        <f>+VLOOKUP(E181,Tabla!A:B,2,FALSE)</f>
        <v>SSCPEE</v>
      </c>
    </row>
    <row r="182" spans="1:7">
      <c r="A182" s="65">
        <v>200669</v>
      </c>
      <c r="B182" s="38" t="s">
        <v>681</v>
      </c>
      <c r="C182" s="62">
        <v>8</v>
      </c>
      <c r="D182" s="63" t="s">
        <v>138</v>
      </c>
      <c r="E182" s="38" t="s">
        <v>139</v>
      </c>
      <c r="F182" s="64">
        <v>44887</v>
      </c>
      <c r="G182" s="38" t="str">
        <f>+VLOOKUP(E182,Tabla!A:B,2,FALSE)</f>
        <v>SSCPEE</v>
      </c>
    </row>
    <row r="183" spans="1:7">
      <c r="A183" s="65">
        <v>200705</v>
      </c>
      <c r="B183" s="38" t="s">
        <v>682</v>
      </c>
      <c r="C183" s="62">
        <v>14</v>
      </c>
      <c r="D183" s="63" t="s">
        <v>11</v>
      </c>
      <c r="E183" s="38" t="s">
        <v>267</v>
      </c>
      <c r="F183" s="64">
        <v>44887</v>
      </c>
      <c r="G183" s="38" t="str">
        <f>+VLOOKUP(E183,Tabla!A:B,2,FALSE)</f>
        <v>SSCPEE</v>
      </c>
    </row>
    <row r="184" spans="1:7">
      <c r="A184" s="65">
        <v>200784</v>
      </c>
      <c r="B184" s="38" t="s">
        <v>683</v>
      </c>
      <c r="C184" s="62">
        <v>1</v>
      </c>
      <c r="D184" s="63" t="s">
        <v>497</v>
      </c>
      <c r="E184" s="38" t="s">
        <v>229</v>
      </c>
      <c r="F184" s="64">
        <v>44887</v>
      </c>
      <c r="G184" s="38" t="str">
        <f>+VLOOKUP(E184,Tabla!A:B,2,FALSE)</f>
        <v>SSCD</v>
      </c>
    </row>
    <row r="185" spans="1:7">
      <c r="A185" s="65">
        <v>200846</v>
      </c>
      <c r="B185" s="38" t="s">
        <v>684</v>
      </c>
      <c r="C185" s="62">
        <v>12</v>
      </c>
      <c r="D185" s="63" t="s">
        <v>112</v>
      </c>
      <c r="E185" s="38" t="s">
        <v>41</v>
      </c>
      <c r="F185" s="64">
        <v>44887</v>
      </c>
      <c r="G185" s="38" t="str">
        <f>+VLOOKUP(E185,Tabla!A:B,2,FALSE)</f>
        <v>SSCD</v>
      </c>
    </row>
    <row r="186" spans="1:7">
      <c r="A186" s="65">
        <v>200911</v>
      </c>
      <c r="B186" s="38" t="s">
        <v>685</v>
      </c>
      <c r="C186" s="62">
        <v>8</v>
      </c>
      <c r="D186" s="63" t="s">
        <v>61</v>
      </c>
      <c r="E186" s="38" t="s">
        <v>325</v>
      </c>
      <c r="F186" s="64">
        <v>44887</v>
      </c>
      <c r="G186" s="38" t="str">
        <f>+VLOOKUP(E186,Tabla!A:B,2,FALSE)</f>
        <v>SSGEFYAR</v>
      </c>
    </row>
    <row r="187" spans="1:7">
      <c r="A187" s="65">
        <v>201086</v>
      </c>
      <c r="B187" s="38" t="s">
        <v>686</v>
      </c>
      <c r="C187" s="62">
        <v>6</v>
      </c>
      <c r="D187" s="63" t="s">
        <v>138</v>
      </c>
      <c r="E187" s="38" t="s">
        <v>139</v>
      </c>
      <c r="F187" s="64">
        <v>44887</v>
      </c>
      <c r="G187" s="38" t="str">
        <f>+VLOOKUP(E187,Tabla!A:B,2,FALSE)</f>
        <v>SSCPEE</v>
      </c>
    </row>
    <row r="188" spans="1:7">
      <c r="A188" s="65">
        <v>201090</v>
      </c>
      <c r="B188" s="38" t="s">
        <v>687</v>
      </c>
      <c r="C188" s="62">
        <v>2</v>
      </c>
      <c r="D188" s="63" t="s">
        <v>138</v>
      </c>
      <c r="E188" s="38" t="s">
        <v>139</v>
      </c>
      <c r="F188" s="64">
        <v>44887</v>
      </c>
      <c r="G188" s="38" t="str">
        <f>+VLOOKUP(E188,Tabla!A:B,2,FALSE)</f>
        <v>SSCPEE</v>
      </c>
    </row>
    <row r="189" spans="1:7">
      <c r="A189" s="65">
        <v>201137</v>
      </c>
      <c r="B189" s="38" t="s">
        <v>688</v>
      </c>
      <c r="C189" s="62">
        <v>35</v>
      </c>
      <c r="D189" s="63" t="s">
        <v>138</v>
      </c>
      <c r="E189" s="38" t="s">
        <v>139</v>
      </c>
      <c r="F189" s="64">
        <v>44887</v>
      </c>
      <c r="G189" s="38" t="str">
        <f>+VLOOKUP(E189,Tabla!A:B,2,FALSE)</f>
        <v>SSCPEE</v>
      </c>
    </row>
    <row r="190" spans="1:7">
      <c r="A190" s="65">
        <v>201167</v>
      </c>
      <c r="B190" s="38" t="s">
        <v>689</v>
      </c>
      <c r="C190" s="62">
        <v>21</v>
      </c>
      <c r="D190" s="63" t="s">
        <v>61</v>
      </c>
      <c r="E190" s="38" t="s">
        <v>325</v>
      </c>
      <c r="F190" s="64">
        <v>44887</v>
      </c>
      <c r="G190" s="38" t="str">
        <f>+VLOOKUP(E190,Tabla!A:B,2,FALSE)</f>
        <v>SSGEFYAR</v>
      </c>
    </row>
    <row r="191" spans="1:7">
      <c r="A191" s="65">
        <v>201245</v>
      </c>
      <c r="B191" s="38" t="s">
        <v>124</v>
      </c>
      <c r="C191" s="62">
        <v>7</v>
      </c>
      <c r="D191" s="63" t="s">
        <v>69</v>
      </c>
      <c r="E191" s="38" t="s">
        <v>125</v>
      </c>
      <c r="F191" s="64">
        <v>44887</v>
      </c>
      <c r="G191" s="38" t="str">
        <f>+VLOOKUP(E191,Tabla!A:B,2,FALSE)</f>
        <v>SSGEFYAR</v>
      </c>
    </row>
    <row r="192" spans="1:7">
      <c r="A192" s="65">
        <v>201279</v>
      </c>
      <c r="B192" s="38" t="s">
        <v>692</v>
      </c>
      <c r="C192" s="62">
        <v>6</v>
      </c>
      <c r="D192" s="63" t="s">
        <v>20</v>
      </c>
      <c r="E192" s="38" t="s">
        <v>225</v>
      </c>
      <c r="F192" s="64">
        <v>44887</v>
      </c>
      <c r="G192" s="38" t="str">
        <f>+VLOOKUP(E192,Tabla!A:B,2,FALSE)</f>
        <v>SSCD</v>
      </c>
    </row>
    <row r="193" spans="1:7">
      <c r="A193" s="65">
        <v>201298</v>
      </c>
      <c r="B193" s="38" t="s">
        <v>693</v>
      </c>
      <c r="C193" s="62">
        <v>29</v>
      </c>
      <c r="D193" s="63" t="s">
        <v>25</v>
      </c>
      <c r="E193" s="38" t="s">
        <v>225</v>
      </c>
      <c r="F193" s="64">
        <v>44887</v>
      </c>
      <c r="G193" s="38" t="str">
        <f>+VLOOKUP(E193,Tabla!A:B,2,FALSE)</f>
        <v>SSCD</v>
      </c>
    </row>
    <row r="194" spans="1:7">
      <c r="A194" s="65">
        <v>201311</v>
      </c>
      <c r="B194" s="38" t="s">
        <v>694</v>
      </c>
      <c r="C194" s="62">
        <v>5</v>
      </c>
      <c r="D194" s="63" t="s">
        <v>20</v>
      </c>
      <c r="E194" s="38" t="s">
        <v>231</v>
      </c>
      <c r="F194" s="64">
        <v>44887</v>
      </c>
      <c r="G194" s="38" t="str">
        <f>+VLOOKUP(E194,Tabla!A:B,2,FALSE)</f>
        <v>SSCD</v>
      </c>
    </row>
    <row r="195" spans="1:7">
      <c r="A195" s="65">
        <v>201322</v>
      </c>
      <c r="B195" s="38" t="s">
        <v>695</v>
      </c>
      <c r="C195" s="62">
        <v>11</v>
      </c>
      <c r="D195" s="63" t="s">
        <v>17</v>
      </c>
      <c r="E195" s="38" t="s">
        <v>325</v>
      </c>
      <c r="F195" s="64">
        <v>44887</v>
      </c>
      <c r="G195" s="38" t="str">
        <f>+VLOOKUP(E195,Tabla!A:B,2,FALSE)</f>
        <v>SSGEFYAR</v>
      </c>
    </row>
    <row r="196" spans="1:7">
      <c r="A196" s="65">
        <v>201325</v>
      </c>
      <c r="B196" s="38" t="s">
        <v>639</v>
      </c>
      <c r="C196" s="62">
        <v>21</v>
      </c>
      <c r="D196" s="63" t="s">
        <v>17</v>
      </c>
      <c r="E196" s="38" t="s">
        <v>325</v>
      </c>
      <c r="F196" s="64">
        <v>44887</v>
      </c>
      <c r="G196" s="38" t="str">
        <f>+VLOOKUP(E196,Tabla!A:B,2,FALSE)</f>
        <v>SSGEFYAR</v>
      </c>
    </row>
    <row r="197" spans="1:7">
      <c r="A197" s="65">
        <v>201500</v>
      </c>
      <c r="B197" s="38" t="s">
        <v>677</v>
      </c>
      <c r="C197" s="62">
        <v>22</v>
      </c>
      <c r="D197" s="63" t="s">
        <v>69</v>
      </c>
      <c r="E197" s="38" t="s">
        <v>357</v>
      </c>
      <c r="F197" s="64">
        <v>44887</v>
      </c>
      <c r="G197" s="38" t="str">
        <f>+VLOOKUP(E197,Tabla!A:B,2,FALSE)</f>
        <v>SSGEFYAR</v>
      </c>
    </row>
    <row r="198" spans="1:7">
      <c r="A198" s="65">
        <v>201678</v>
      </c>
      <c r="B198" s="38" t="s">
        <v>696</v>
      </c>
      <c r="C198" s="62">
        <v>17</v>
      </c>
      <c r="D198" s="63" t="s">
        <v>17</v>
      </c>
      <c r="E198" s="38" t="s">
        <v>325</v>
      </c>
      <c r="F198" s="64">
        <v>44887</v>
      </c>
      <c r="G198" s="38" t="str">
        <f>+VLOOKUP(E198,Tabla!A:B,2,FALSE)</f>
        <v>SSGEFYAR</v>
      </c>
    </row>
    <row r="199" spans="1:7">
      <c r="A199" s="65">
        <v>201948</v>
      </c>
      <c r="B199" s="38" t="s">
        <v>697</v>
      </c>
      <c r="C199" s="62">
        <v>9</v>
      </c>
      <c r="D199" s="63" t="s">
        <v>497</v>
      </c>
      <c r="E199" s="38" t="s">
        <v>229</v>
      </c>
      <c r="F199" s="64">
        <v>44887</v>
      </c>
      <c r="G199" s="38" t="str">
        <f>+VLOOKUP(E199,Tabla!A:B,2,FALSE)</f>
        <v>SSCD</v>
      </c>
    </row>
    <row r="200" spans="1:7">
      <c r="A200" s="65">
        <v>202210</v>
      </c>
      <c r="B200" s="38" t="s">
        <v>137</v>
      </c>
      <c r="C200" s="62">
        <v>6</v>
      </c>
      <c r="D200" s="63" t="s">
        <v>138</v>
      </c>
      <c r="E200" s="38" t="s">
        <v>139</v>
      </c>
      <c r="F200" s="64">
        <v>44887</v>
      </c>
      <c r="G200" s="38" t="str">
        <f>+VLOOKUP(E200,Tabla!A:B,2,FALSE)</f>
        <v>SSCPEE</v>
      </c>
    </row>
    <row r="201" spans="1:7">
      <c r="A201" s="65">
        <v>203061</v>
      </c>
      <c r="B201" s="38" t="s">
        <v>698</v>
      </c>
      <c r="C201" s="62">
        <v>10</v>
      </c>
      <c r="D201" s="63" t="s">
        <v>138</v>
      </c>
      <c r="E201" s="38" t="s">
        <v>139</v>
      </c>
      <c r="F201" s="64">
        <v>44887</v>
      </c>
      <c r="G201" s="38" t="str">
        <f>+VLOOKUP(E201,Tabla!A:B,2,FALSE)</f>
        <v>SSCPEE</v>
      </c>
    </row>
    <row r="202" spans="1:7">
      <c r="A202" s="65">
        <v>203096</v>
      </c>
      <c r="B202" s="38" t="s">
        <v>699</v>
      </c>
      <c r="C202" s="62">
        <v>23</v>
      </c>
      <c r="D202" s="63" t="s">
        <v>45</v>
      </c>
      <c r="E202" s="38" t="s">
        <v>325</v>
      </c>
      <c r="F202" s="64">
        <v>44887</v>
      </c>
      <c r="G202" s="38" t="str">
        <f>+VLOOKUP(E202,Tabla!A:B,2,FALSE)</f>
        <v>SSGEFYAR</v>
      </c>
    </row>
    <row r="203" spans="1:7">
      <c r="A203" s="65">
        <v>200296</v>
      </c>
      <c r="B203" s="38" t="s">
        <v>643</v>
      </c>
      <c r="C203" s="62">
        <v>13</v>
      </c>
      <c r="D203" s="63" t="s">
        <v>31</v>
      </c>
      <c r="E203" s="38" t="s">
        <v>67</v>
      </c>
      <c r="F203" s="64">
        <v>44884</v>
      </c>
      <c r="G203" s="38" t="str">
        <f>+VLOOKUP(E203,Tabla!A:B,2,FALSE)</f>
        <v>SSTEYS</v>
      </c>
    </row>
    <row r="204" spans="1:7">
      <c r="A204" s="65">
        <v>202279</v>
      </c>
      <c r="B204" s="38" t="s">
        <v>644</v>
      </c>
      <c r="C204" s="62">
        <v>12</v>
      </c>
      <c r="D204" s="63" t="s">
        <v>31</v>
      </c>
      <c r="E204" s="38" t="s">
        <v>67</v>
      </c>
      <c r="F204" s="64">
        <v>44884</v>
      </c>
      <c r="G204" s="38" t="str">
        <f>+VLOOKUP(E204,Tabla!A:B,2,FALSE)</f>
        <v>SSTEYS</v>
      </c>
    </row>
    <row r="205" spans="1:7">
      <c r="A205" s="65">
        <v>202470</v>
      </c>
      <c r="B205" s="38" t="s">
        <v>559</v>
      </c>
      <c r="C205" s="62">
        <v>12</v>
      </c>
      <c r="D205" s="63" t="s">
        <v>31</v>
      </c>
      <c r="E205" s="38" t="s">
        <v>67</v>
      </c>
      <c r="F205" s="64">
        <v>44884</v>
      </c>
      <c r="G205" s="38" t="str">
        <f>+VLOOKUP(E205,Tabla!A:B,2,FALSE)</f>
        <v>SSTEYS</v>
      </c>
    </row>
    <row r="206" spans="1:7">
      <c r="A206" s="65">
        <v>200202</v>
      </c>
      <c r="B206" s="38" t="s">
        <v>632</v>
      </c>
      <c r="C206" s="62">
        <v>4</v>
      </c>
      <c r="D206" s="63" t="s">
        <v>79</v>
      </c>
      <c r="E206" s="38" t="s">
        <v>448</v>
      </c>
      <c r="F206" s="64">
        <v>44883</v>
      </c>
      <c r="G206" s="38" t="str">
        <f>+VLOOKUP(E206,Tabla!A:B,2,FALSE)</f>
        <v>UM</v>
      </c>
    </row>
    <row r="207" spans="1:7">
      <c r="A207" s="65">
        <v>200388</v>
      </c>
      <c r="B207" s="38" t="s">
        <v>633</v>
      </c>
      <c r="C207" s="62">
        <v>26</v>
      </c>
      <c r="D207" s="63" t="s">
        <v>25</v>
      </c>
      <c r="E207" s="38" t="s">
        <v>212</v>
      </c>
      <c r="F207" s="64">
        <v>44883</v>
      </c>
      <c r="G207" s="38" t="str">
        <f>+VLOOKUP(E207,Tabla!A:B,2,FALSE)</f>
        <v>SSCD</v>
      </c>
    </row>
    <row r="208" spans="1:7">
      <c r="A208" s="65">
        <v>200494</v>
      </c>
      <c r="B208" s="38" t="s">
        <v>634</v>
      </c>
      <c r="C208" s="62">
        <v>24</v>
      </c>
      <c r="D208" s="63" t="s">
        <v>79</v>
      </c>
      <c r="E208" s="38" t="s">
        <v>448</v>
      </c>
      <c r="F208" s="64">
        <v>44883</v>
      </c>
      <c r="G208" s="38" t="str">
        <f>+VLOOKUP(E208,Tabla!A:B,2,FALSE)</f>
        <v>UM</v>
      </c>
    </row>
    <row r="209" spans="1:7">
      <c r="A209" s="65">
        <v>200606</v>
      </c>
      <c r="B209" s="38" t="s">
        <v>635</v>
      </c>
      <c r="C209" s="62">
        <v>10</v>
      </c>
      <c r="D209" s="63" t="s">
        <v>35</v>
      </c>
      <c r="E209" s="38" t="s">
        <v>12</v>
      </c>
      <c r="F209" s="64">
        <v>44883</v>
      </c>
      <c r="G209" s="38" t="str">
        <f>+VLOOKUP(E209,Tabla!A:B,2,FALSE)</f>
        <v>SSTEYS</v>
      </c>
    </row>
    <row r="210" spans="1:7">
      <c r="A210" s="65">
        <v>200889</v>
      </c>
      <c r="B210" s="38" t="s">
        <v>636</v>
      </c>
      <c r="C210" s="62">
        <v>4</v>
      </c>
      <c r="D210" s="63" t="s">
        <v>25</v>
      </c>
      <c r="E210" s="38" t="s">
        <v>29</v>
      </c>
      <c r="F210" s="64">
        <v>44883</v>
      </c>
      <c r="G210" s="38" t="str">
        <f>+VLOOKUP(E210,Tabla!A:B,2,FALSE)</f>
        <v>SSCD</v>
      </c>
    </row>
    <row r="211" spans="1:7">
      <c r="A211" s="65">
        <v>201301</v>
      </c>
      <c r="B211" s="38" t="s">
        <v>637</v>
      </c>
      <c r="C211" s="62">
        <v>25</v>
      </c>
      <c r="D211" s="63" t="s">
        <v>25</v>
      </c>
      <c r="E211" s="38" t="s">
        <v>212</v>
      </c>
      <c r="F211" s="64">
        <v>44883</v>
      </c>
      <c r="G211" s="38" t="str">
        <f>+VLOOKUP(E211,Tabla!A:B,2,FALSE)</f>
        <v>SSCD</v>
      </c>
    </row>
    <row r="212" spans="1:7">
      <c r="A212" s="65">
        <v>201309</v>
      </c>
      <c r="B212" s="38" t="s">
        <v>638</v>
      </c>
      <c r="C212" s="62">
        <v>2</v>
      </c>
      <c r="D212" s="63" t="s">
        <v>25</v>
      </c>
      <c r="E212" s="38" t="s">
        <v>29</v>
      </c>
      <c r="F212" s="64">
        <v>44883</v>
      </c>
      <c r="G212" s="38" t="str">
        <f>+VLOOKUP(E212,Tabla!A:B,2,FALSE)</f>
        <v>SSCD</v>
      </c>
    </row>
    <row r="213" spans="1:7">
      <c r="A213" s="65">
        <v>201469</v>
      </c>
      <c r="B213" s="38" t="s">
        <v>640</v>
      </c>
      <c r="C213" s="62">
        <v>2</v>
      </c>
      <c r="D213" s="63" t="s">
        <v>14</v>
      </c>
      <c r="E213" s="38" t="s">
        <v>29</v>
      </c>
      <c r="F213" s="64">
        <v>44883</v>
      </c>
      <c r="G213" s="38" t="str">
        <f>+VLOOKUP(E213,Tabla!A:B,2,FALSE)</f>
        <v>SSCD</v>
      </c>
    </row>
    <row r="214" spans="1:7">
      <c r="A214" s="65">
        <v>202039</v>
      </c>
      <c r="B214" s="38" t="s">
        <v>641</v>
      </c>
      <c r="C214" s="62">
        <v>3</v>
      </c>
      <c r="D214" s="63" t="s">
        <v>20</v>
      </c>
      <c r="E214" s="38" t="s">
        <v>21</v>
      </c>
      <c r="F214" s="64">
        <v>44883</v>
      </c>
      <c r="G214" s="38" t="str">
        <f>+VLOOKUP(E214,Tabla!A:B,2,FALSE)</f>
        <v>SSTEYS</v>
      </c>
    </row>
    <row r="215" spans="1:7">
      <c r="A215" s="65">
        <v>202401</v>
      </c>
      <c r="B215" s="38" t="s">
        <v>642</v>
      </c>
      <c r="C215" s="62">
        <v>4</v>
      </c>
      <c r="D215" s="63" t="s">
        <v>79</v>
      </c>
      <c r="E215" s="38" t="s">
        <v>448</v>
      </c>
      <c r="F215" s="64">
        <v>44883</v>
      </c>
      <c r="G215" s="38" t="str">
        <f>+VLOOKUP(E215,Tabla!A:B,2,FALSE)</f>
        <v>UM</v>
      </c>
    </row>
    <row r="216" spans="1:7">
      <c r="A216" s="65">
        <v>200023</v>
      </c>
      <c r="B216" s="38" t="s">
        <v>614</v>
      </c>
      <c r="C216" s="62">
        <v>20</v>
      </c>
      <c r="D216" s="63" t="s">
        <v>45</v>
      </c>
      <c r="E216" s="38" t="s">
        <v>87</v>
      </c>
      <c r="F216" s="64">
        <v>44882</v>
      </c>
      <c r="G216" s="38" t="str">
        <f>+VLOOKUP(E216,Tabla!A:B,2,FALSE)</f>
        <v>SSGEFYAR</v>
      </c>
    </row>
    <row r="217" spans="1:7">
      <c r="A217" s="65">
        <v>200135</v>
      </c>
      <c r="B217" s="38" t="s">
        <v>615</v>
      </c>
      <c r="C217" s="62">
        <v>91</v>
      </c>
      <c r="D217" s="63" t="s">
        <v>25</v>
      </c>
      <c r="E217" s="38" t="s">
        <v>12</v>
      </c>
      <c r="F217" s="64">
        <v>44882</v>
      </c>
      <c r="G217" s="38" t="str">
        <f>+VLOOKUP(E217,Tabla!A:B,2,FALSE)</f>
        <v>SSTEYS</v>
      </c>
    </row>
    <row r="218" spans="1:7">
      <c r="A218" s="65">
        <v>200215</v>
      </c>
      <c r="B218" s="38" t="s">
        <v>616</v>
      </c>
      <c r="C218" s="62">
        <v>25</v>
      </c>
      <c r="D218" s="63" t="s">
        <v>7</v>
      </c>
      <c r="E218" s="38" t="s">
        <v>254</v>
      </c>
      <c r="F218" s="64">
        <v>44882</v>
      </c>
      <c r="G218" s="38" t="str">
        <f>+VLOOKUP(E218,Tabla!A:B,2,FALSE)</f>
        <v>SSCPEE</v>
      </c>
    </row>
    <row r="219" spans="1:7">
      <c r="A219" s="65">
        <v>200216</v>
      </c>
      <c r="B219" s="38" t="s">
        <v>617</v>
      </c>
      <c r="C219" s="62">
        <v>14</v>
      </c>
      <c r="D219" s="63" t="s">
        <v>7</v>
      </c>
      <c r="E219" s="38" t="s">
        <v>254</v>
      </c>
      <c r="F219" s="64">
        <v>44882</v>
      </c>
      <c r="G219" s="38" t="str">
        <f>+VLOOKUP(E219,Tabla!A:B,2,FALSE)</f>
        <v>SSCPEE</v>
      </c>
    </row>
    <row r="220" spans="1:7">
      <c r="A220" s="65">
        <v>200380</v>
      </c>
      <c r="B220" s="38" t="s">
        <v>618</v>
      </c>
      <c r="C220" s="62">
        <v>2</v>
      </c>
      <c r="D220" s="63" t="s">
        <v>110</v>
      </c>
      <c r="E220" s="38" t="s">
        <v>212</v>
      </c>
      <c r="F220" s="64">
        <v>44882</v>
      </c>
      <c r="G220" s="38" t="str">
        <f>+VLOOKUP(E220,Tabla!A:B,2,FALSE)</f>
        <v>SSCD</v>
      </c>
    </row>
    <row r="221" spans="1:7">
      <c r="A221" s="65">
        <v>200399</v>
      </c>
      <c r="B221" s="38" t="s">
        <v>619</v>
      </c>
      <c r="C221" s="62">
        <v>8</v>
      </c>
      <c r="D221" s="63" t="s">
        <v>7</v>
      </c>
      <c r="E221" s="38" t="s">
        <v>254</v>
      </c>
      <c r="F221" s="64">
        <v>44882</v>
      </c>
      <c r="G221" s="38" t="str">
        <f>+VLOOKUP(E221,Tabla!A:B,2,FALSE)</f>
        <v>SSCPEE</v>
      </c>
    </row>
    <row r="222" spans="1:7">
      <c r="A222" s="65">
        <v>200514</v>
      </c>
      <c r="B222" s="38" t="s">
        <v>86</v>
      </c>
      <c r="C222" s="62">
        <v>7</v>
      </c>
      <c r="D222" s="63" t="s">
        <v>45</v>
      </c>
      <c r="E222" s="38" t="s">
        <v>87</v>
      </c>
      <c r="F222" s="64">
        <v>44882</v>
      </c>
      <c r="G222" s="38" t="str">
        <f>+VLOOKUP(E222,Tabla!A:B,2,FALSE)</f>
        <v>SSGEFYAR</v>
      </c>
    </row>
    <row r="223" spans="1:7">
      <c r="A223" s="65">
        <v>200520</v>
      </c>
      <c r="B223" s="38" t="s">
        <v>89</v>
      </c>
      <c r="C223" s="62">
        <v>8</v>
      </c>
      <c r="D223" s="63" t="s">
        <v>35</v>
      </c>
      <c r="E223" s="38" t="s">
        <v>56</v>
      </c>
      <c r="F223" s="64">
        <v>44882</v>
      </c>
      <c r="G223" s="38" t="str">
        <f>+VLOOKUP(E223,Tabla!A:B,2,FALSE)</f>
        <v>SSTEYS</v>
      </c>
    </row>
    <row r="224" spans="1:7">
      <c r="A224" s="65">
        <v>200830</v>
      </c>
      <c r="B224" s="38" t="s">
        <v>537</v>
      </c>
      <c r="C224" s="62">
        <v>13</v>
      </c>
      <c r="D224" s="63" t="s">
        <v>17</v>
      </c>
      <c r="E224" s="38" t="s">
        <v>236</v>
      </c>
      <c r="F224" s="64">
        <v>44882</v>
      </c>
      <c r="G224" s="38" t="str">
        <f>+VLOOKUP(E224,Tabla!A:B,2,FALSE)</f>
        <v>SSCD</v>
      </c>
    </row>
    <row r="225" spans="1:7">
      <c r="A225" s="65">
        <v>200929</v>
      </c>
      <c r="B225" s="38" t="s">
        <v>620</v>
      </c>
      <c r="C225" s="62">
        <v>9</v>
      </c>
      <c r="D225" s="63" t="s">
        <v>45</v>
      </c>
      <c r="E225" s="38" t="s">
        <v>87</v>
      </c>
      <c r="F225" s="64">
        <v>44882</v>
      </c>
      <c r="G225" s="38" t="str">
        <f>+VLOOKUP(E225,Tabla!A:B,2,FALSE)</f>
        <v>SSGEFYAR</v>
      </c>
    </row>
    <row r="226" spans="1:7">
      <c r="A226" s="65">
        <v>200935</v>
      </c>
      <c r="B226" s="38" t="s">
        <v>621</v>
      </c>
      <c r="C226" s="62">
        <v>2</v>
      </c>
      <c r="D226" s="63" t="s">
        <v>45</v>
      </c>
      <c r="E226" s="38" t="s">
        <v>87</v>
      </c>
      <c r="F226" s="64">
        <v>44882</v>
      </c>
      <c r="G226" s="38" t="str">
        <f>+VLOOKUP(E226,Tabla!A:B,2,FALSE)</f>
        <v>SSGEFYAR</v>
      </c>
    </row>
    <row r="227" spans="1:7">
      <c r="A227" s="65">
        <v>201349</v>
      </c>
      <c r="B227" s="38" t="s">
        <v>622</v>
      </c>
      <c r="C227" s="62">
        <v>8</v>
      </c>
      <c r="D227" s="63" t="s">
        <v>110</v>
      </c>
      <c r="E227" s="38" t="s">
        <v>212</v>
      </c>
      <c r="F227" s="64">
        <v>44882</v>
      </c>
      <c r="G227" s="38" t="str">
        <f>+VLOOKUP(E227,Tabla!A:B,2,FALSE)</f>
        <v>SSCD</v>
      </c>
    </row>
    <row r="228" spans="1:7">
      <c r="A228" s="65">
        <v>201352</v>
      </c>
      <c r="B228" s="38" t="s">
        <v>623</v>
      </c>
      <c r="C228" s="62">
        <v>17</v>
      </c>
      <c r="D228" s="63" t="s">
        <v>112</v>
      </c>
      <c r="E228" s="38" t="s">
        <v>439</v>
      </c>
      <c r="F228" s="64">
        <v>44882</v>
      </c>
      <c r="G228" s="38" t="str">
        <f>+VLOOKUP(E228,Tabla!A:B,2,FALSE)</f>
        <v>UEICEE</v>
      </c>
    </row>
    <row r="229" spans="1:7">
      <c r="A229" s="65">
        <v>201353</v>
      </c>
      <c r="B229" s="38" t="s">
        <v>624</v>
      </c>
      <c r="C229" s="62">
        <v>4</v>
      </c>
      <c r="D229" s="63" t="s">
        <v>112</v>
      </c>
      <c r="E229" s="38" t="s">
        <v>439</v>
      </c>
      <c r="F229" s="64">
        <v>44882</v>
      </c>
      <c r="G229" s="38" t="str">
        <f>+VLOOKUP(E229,Tabla!A:B,2,FALSE)</f>
        <v>UEICEE</v>
      </c>
    </row>
    <row r="230" spans="1:7">
      <c r="A230" s="65">
        <v>201354</v>
      </c>
      <c r="B230" s="38" t="s">
        <v>625</v>
      </c>
      <c r="C230" s="62">
        <v>21</v>
      </c>
      <c r="D230" s="63" t="s">
        <v>110</v>
      </c>
      <c r="E230" s="38" t="s">
        <v>212</v>
      </c>
      <c r="F230" s="64">
        <v>44882</v>
      </c>
      <c r="G230" s="38" t="str">
        <f>+VLOOKUP(E230,Tabla!A:B,2,FALSE)</f>
        <v>SSCD</v>
      </c>
    </row>
    <row r="231" spans="1:7">
      <c r="A231" s="65">
        <v>201540</v>
      </c>
      <c r="B231" s="38" t="s">
        <v>626</v>
      </c>
      <c r="C231" s="62">
        <v>8</v>
      </c>
      <c r="D231" s="63" t="s">
        <v>110</v>
      </c>
      <c r="E231" s="38" t="s">
        <v>439</v>
      </c>
      <c r="F231" s="64">
        <v>44882</v>
      </c>
      <c r="G231" s="38" t="str">
        <f>+VLOOKUP(E231,Tabla!A:B,2,FALSE)</f>
        <v>UEICEE</v>
      </c>
    </row>
    <row r="232" spans="1:7">
      <c r="A232" s="65">
        <v>201545</v>
      </c>
      <c r="B232" s="38" t="s">
        <v>627</v>
      </c>
      <c r="C232" s="62">
        <v>13</v>
      </c>
      <c r="D232" s="63" t="s">
        <v>25</v>
      </c>
      <c r="E232" s="38" t="s">
        <v>367</v>
      </c>
      <c r="F232" s="64">
        <v>44882</v>
      </c>
      <c r="G232" s="38" t="str">
        <f>+VLOOKUP(E232,Tabla!A:B,2,FALSE)</f>
        <v>SSGEFYAR</v>
      </c>
    </row>
    <row r="233" spans="1:7">
      <c r="A233" s="65">
        <v>201602</v>
      </c>
      <c r="B233" s="38" t="s">
        <v>628</v>
      </c>
      <c r="C233" s="62">
        <v>11</v>
      </c>
      <c r="D233" s="63" t="s">
        <v>25</v>
      </c>
      <c r="E233" s="38" t="s">
        <v>367</v>
      </c>
      <c r="F233" s="64">
        <v>44882</v>
      </c>
      <c r="G233" s="38" t="str">
        <f>+VLOOKUP(E233,Tabla!A:B,2,FALSE)</f>
        <v>SSGEFYAR</v>
      </c>
    </row>
    <row r="234" spans="1:7">
      <c r="A234" s="65">
        <v>201916</v>
      </c>
      <c r="B234" s="38" t="s">
        <v>629</v>
      </c>
      <c r="C234" s="62">
        <v>16</v>
      </c>
      <c r="D234" s="63" t="s">
        <v>7</v>
      </c>
      <c r="E234" s="38" t="s">
        <v>254</v>
      </c>
      <c r="F234" s="64">
        <v>44882</v>
      </c>
      <c r="G234" s="38" t="str">
        <f>+VLOOKUP(E234,Tabla!A:B,2,FALSE)</f>
        <v>SSCPEE</v>
      </c>
    </row>
    <row r="235" spans="1:7">
      <c r="A235" s="65">
        <v>202202</v>
      </c>
      <c r="B235" s="38" t="s">
        <v>630</v>
      </c>
      <c r="C235" s="62">
        <v>4</v>
      </c>
      <c r="D235" s="63" t="s">
        <v>35</v>
      </c>
      <c r="E235" s="38" t="s">
        <v>56</v>
      </c>
      <c r="F235" s="64">
        <v>44882</v>
      </c>
      <c r="G235" s="38" t="str">
        <f>+VLOOKUP(E235,Tabla!A:B,2,FALSE)</f>
        <v>SSTEYS</v>
      </c>
    </row>
    <row r="236" spans="1:7">
      <c r="A236" s="65">
        <v>203034</v>
      </c>
      <c r="B236" s="38" t="s">
        <v>631</v>
      </c>
      <c r="C236" s="62">
        <v>1</v>
      </c>
      <c r="D236" s="63" t="s">
        <v>14</v>
      </c>
      <c r="E236" s="38" t="s">
        <v>29</v>
      </c>
      <c r="F236" s="64">
        <v>44882</v>
      </c>
      <c r="G236" s="38" t="str">
        <f>+VLOOKUP(E236,Tabla!A:B,2,FALSE)</f>
        <v>SSCD</v>
      </c>
    </row>
    <row r="237" spans="1:7">
      <c r="A237" s="65">
        <v>200018</v>
      </c>
      <c r="B237" s="38" t="s">
        <v>579</v>
      </c>
      <c r="C237" s="62">
        <v>16</v>
      </c>
      <c r="D237" s="63" t="s">
        <v>79</v>
      </c>
      <c r="E237" s="38" t="s">
        <v>278</v>
      </c>
      <c r="F237" s="64">
        <v>44881</v>
      </c>
      <c r="G237" s="38" t="str">
        <f>+VLOOKUP(E237,Tabla!A:B,2,FALSE)</f>
        <v>SSCPEE</v>
      </c>
    </row>
    <row r="238" spans="1:7">
      <c r="A238" s="65">
        <v>200112</v>
      </c>
      <c r="B238" s="38" t="s">
        <v>580</v>
      </c>
      <c r="C238" s="62">
        <v>18</v>
      </c>
      <c r="D238" s="63" t="s">
        <v>45</v>
      </c>
      <c r="E238" s="38" t="s">
        <v>46</v>
      </c>
      <c r="F238" s="64">
        <v>44881</v>
      </c>
      <c r="G238" s="38" t="str">
        <f>+VLOOKUP(E238,Tabla!A:B,2,FALSE)</f>
        <v>SSGEFYAR</v>
      </c>
    </row>
    <row r="239" spans="1:7">
      <c r="A239" s="65">
        <v>200121</v>
      </c>
      <c r="B239" s="38" t="s">
        <v>581</v>
      </c>
      <c r="C239" s="62">
        <v>6</v>
      </c>
      <c r="D239" s="63" t="s">
        <v>91</v>
      </c>
      <c r="E239" s="38" t="s">
        <v>365</v>
      </c>
      <c r="F239" s="64">
        <v>44881</v>
      </c>
      <c r="G239" s="38" t="str">
        <f>+VLOOKUP(E239,Tabla!A:B,2,FALSE)</f>
        <v>SSGEFYAR</v>
      </c>
    </row>
    <row r="240" spans="1:7">
      <c r="A240" s="65">
        <v>200140</v>
      </c>
      <c r="B240" s="38" t="s">
        <v>582</v>
      </c>
      <c r="C240" s="62">
        <v>13</v>
      </c>
      <c r="D240" s="63" t="s">
        <v>112</v>
      </c>
      <c r="E240" s="38" t="s">
        <v>261</v>
      </c>
      <c r="F240" s="64">
        <v>44881</v>
      </c>
      <c r="G240" s="38" t="str">
        <f>+VLOOKUP(E240,Tabla!A:B,2,FALSE)</f>
        <v>SSCPEE</v>
      </c>
    </row>
    <row r="241" spans="1:7">
      <c r="A241" s="65">
        <v>200319</v>
      </c>
      <c r="B241" s="38" t="s">
        <v>583</v>
      </c>
      <c r="C241" s="62">
        <v>23</v>
      </c>
      <c r="D241" s="63" t="s">
        <v>20</v>
      </c>
      <c r="E241" s="38" t="s">
        <v>404</v>
      </c>
      <c r="F241" s="64">
        <v>44881</v>
      </c>
      <c r="G241" s="38" t="str">
        <f>+VLOOKUP(E241,Tabla!A:B,2,FALSE)</f>
        <v>SSTEYS</v>
      </c>
    </row>
    <row r="242" spans="1:7">
      <c r="A242" s="65">
        <v>200379</v>
      </c>
      <c r="B242" s="38" t="s">
        <v>584</v>
      </c>
      <c r="C242" s="62">
        <v>3</v>
      </c>
      <c r="D242" s="63" t="s">
        <v>112</v>
      </c>
      <c r="E242" s="38" t="s">
        <v>437</v>
      </c>
      <c r="F242" s="64">
        <v>44881</v>
      </c>
      <c r="G242" s="38" t="str">
        <f>+VLOOKUP(E242,Tabla!A:B,2,FALSE)</f>
        <v>UEICEE</v>
      </c>
    </row>
    <row r="243" spans="1:7">
      <c r="A243" s="65">
        <v>200381</v>
      </c>
      <c r="B243" s="38" t="s">
        <v>585</v>
      </c>
      <c r="C243" s="62">
        <v>2</v>
      </c>
      <c r="D243" s="63" t="s">
        <v>61</v>
      </c>
      <c r="E243" s="38" t="s">
        <v>267</v>
      </c>
      <c r="F243" s="64">
        <v>44881</v>
      </c>
      <c r="G243" s="38" t="str">
        <f>+VLOOKUP(E243,Tabla!A:B,2,FALSE)</f>
        <v>SSCPEE</v>
      </c>
    </row>
    <row r="244" spans="1:7">
      <c r="A244" s="65">
        <v>200438</v>
      </c>
      <c r="B244" s="38" t="s">
        <v>586</v>
      </c>
      <c r="C244" s="62">
        <v>6</v>
      </c>
      <c r="D244" s="63" t="s">
        <v>25</v>
      </c>
      <c r="E244" s="38" t="s">
        <v>359</v>
      </c>
      <c r="F244" s="64">
        <v>44881</v>
      </c>
      <c r="G244" s="38" t="str">
        <f>+VLOOKUP(E244,Tabla!A:B,2,FALSE)</f>
        <v>SSGEFYAR</v>
      </c>
    </row>
    <row r="245" spans="1:7">
      <c r="A245" s="65">
        <v>200492</v>
      </c>
      <c r="B245" s="38" t="s">
        <v>587</v>
      </c>
      <c r="C245" s="62">
        <v>3</v>
      </c>
      <c r="D245" s="63" t="s">
        <v>25</v>
      </c>
      <c r="E245" s="38" t="s">
        <v>359</v>
      </c>
      <c r="F245" s="64">
        <v>44881</v>
      </c>
      <c r="G245" s="38" t="str">
        <f>+VLOOKUP(E245,Tabla!A:B,2,FALSE)</f>
        <v>SSGEFYAR</v>
      </c>
    </row>
    <row r="246" spans="1:7">
      <c r="A246" s="65">
        <v>200530</v>
      </c>
      <c r="B246" s="38" t="s">
        <v>588</v>
      </c>
      <c r="C246" s="62">
        <v>12</v>
      </c>
      <c r="D246" s="63" t="s">
        <v>20</v>
      </c>
      <c r="E246" s="38" t="s">
        <v>404</v>
      </c>
      <c r="F246" s="64">
        <v>44881</v>
      </c>
      <c r="G246" s="38" t="str">
        <f>+VLOOKUP(E246,Tabla!A:B,2,FALSE)</f>
        <v>SSTEYS</v>
      </c>
    </row>
    <row r="247" spans="1:7">
      <c r="A247" s="65">
        <v>200601</v>
      </c>
      <c r="B247" s="38" t="s">
        <v>590</v>
      </c>
      <c r="C247" s="62">
        <v>2</v>
      </c>
      <c r="D247" s="63" t="s">
        <v>25</v>
      </c>
      <c r="E247" s="38" t="s">
        <v>12</v>
      </c>
      <c r="F247" s="64">
        <v>44881</v>
      </c>
      <c r="G247" s="38" t="str">
        <f>+VLOOKUP(E247,Tabla!A:B,2,FALSE)</f>
        <v>SSTEYS</v>
      </c>
    </row>
    <row r="248" spans="1:7">
      <c r="A248" s="65">
        <v>200631</v>
      </c>
      <c r="B248" s="38" t="s">
        <v>591</v>
      </c>
      <c r="C248" s="62">
        <v>11</v>
      </c>
      <c r="D248" s="63" t="s">
        <v>69</v>
      </c>
      <c r="E248" s="38" t="s">
        <v>125</v>
      </c>
      <c r="F248" s="64">
        <v>44881</v>
      </c>
      <c r="G248" s="38" t="str">
        <f>+VLOOKUP(E248,Tabla!A:B,2,FALSE)</f>
        <v>SSGEFYAR</v>
      </c>
    </row>
    <row r="249" spans="1:7">
      <c r="A249" s="65">
        <v>200649</v>
      </c>
      <c r="B249" s="38" t="s">
        <v>592</v>
      </c>
      <c r="C249" s="62">
        <v>6</v>
      </c>
      <c r="D249" s="63" t="s">
        <v>61</v>
      </c>
      <c r="E249" s="38" t="s">
        <v>267</v>
      </c>
      <c r="F249" s="64">
        <v>44881</v>
      </c>
      <c r="G249" s="38" t="str">
        <f>+VLOOKUP(E249,Tabla!A:B,2,FALSE)</f>
        <v>SSCPEE</v>
      </c>
    </row>
    <row r="250" spans="1:7">
      <c r="A250" s="65">
        <v>200790</v>
      </c>
      <c r="B250" s="38" t="s">
        <v>593</v>
      </c>
      <c r="C250" s="62">
        <v>2</v>
      </c>
      <c r="D250" s="63" t="s">
        <v>91</v>
      </c>
      <c r="E250" s="38" t="s">
        <v>365</v>
      </c>
      <c r="F250" s="64">
        <v>44881</v>
      </c>
      <c r="G250" s="38" t="str">
        <f>+VLOOKUP(E250,Tabla!A:B,2,FALSE)</f>
        <v>SSGEFYAR</v>
      </c>
    </row>
    <row r="251" spans="1:7">
      <c r="A251" s="65">
        <v>200986</v>
      </c>
      <c r="B251" s="38" t="s">
        <v>594</v>
      </c>
      <c r="C251" s="62">
        <v>11</v>
      </c>
      <c r="D251" s="63" t="s">
        <v>497</v>
      </c>
      <c r="E251" s="38" t="s">
        <v>229</v>
      </c>
      <c r="F251" s="64">
        <v>44881</v>
      </c>
      <c r="G251" s="38" t="str">
        <f>+VLOOKUP(E251,Tabla!A:B,2,FALSE)</f>
        <v>SSCD</v>
      </c>
    </row>
    <row r="252" spans="1:7">
      <c r="A252" s="65">
        <v>201216</v>
      </c>
      <c r="B252" s="38" t="s">
        <v>595</v>
      </c>
      <c r="C252" s="62">
        <v>10</v>
      </c>
      <c r="D252" s="63" t="s">
        <v>31</v>
      </c>
      <c r="E252" s="38" t="s">
        <v>415</v>
      </c>
      <c r="F252" s="64">
        <v>44881</v>
      </c>
      <c r="G252" s="38" t="str">
        <f>+VLOOKUP(E252,Tabla!A:B,2,FALSE)</f>
        <v>SSTEYS</v>
      </c>
    </row>
    <row r="253" spans="1:7">
      <c r="A253" s="65">
        <v>201295</v>
      </c>
      <c r="B253" s="38" t="s">
        <v>596</v>
      </c>
      <c r="C253" s="62">
        <v>4</v>
      </c>
      <c r="D253" s="63" t="s">
        <v>497</v>
      </c>
      <c r="E253" s="38" t="s">
        <v>229</v>
      </c>
      <c r="F253" s="64">
        <v>44881</v>
      </c>
      <c r="G253" s="38" t="str">
        <f>+VLOOKUP(E253,Tabla!A:B,2,FALSE)</f>
        <v>SSCD</v>
      </c>
    </row>
    <row r="254" spans="1:7">
      <c r="A254" s="65">
        <v>201357</v>
      </c>
      <c r="B254" s="38" t="s">
        <v>598</v>
      </c>
      <c r="C254" s="62">
        <v>24</v>
      </c>
      <c r="D254" s="63" t="s">
        <v>112</v>
      </c>
      <c r="E254" s="38" t="s">
        <v>437</v>
      </c>
      <c r="F254" s="64">
        <v>44881</v>
      </c>
      <c r="G254" s="38" t="str">
        <f>+VLOOKUP(E254,Tabla!A:B,2,FALSE)</f>
        <v>UEICEE</v>
      </c>
    </row>
    <row r="255" spans="1:7">
      <c r="A255" s="65">
        <v>201395</v>
      </c>
      <c r="B255" s="38" t="s">
        <v>599</v>
      </c>
      <c r="C255" s="62">
        <v>15</v>
      </c>
      <c r="D255" s="63" t="s">
        <v>61</v>
      </c>
      <c r="E255" s="38" t="s">
        <v>267</v>
      </c>
      <c r="F255" s="64">
        <v>44881</v>
      </c>
      <c r="G255" s="38" t="str">
        <f>+VLOOKUP(E255,Tabla!A:B,2,FALSE)</f>
        <v>SSCPEE</v>
      </c>
    </row>
    <row r="256" spans="1:7">
      <c r="A256" s="65">
        <v>201405</v>
      </c>
      <c r="B256" s="38" t="s">
        <v>600</v>
      </c>
      <c r="C256" s="62">
        <v>1</v>
      </c>
      <c r="D256" s="63" t="s">
        <v>112</v>
      </c>
      <c r="E256" s="38" t="s">
        <v>437</v>
      </c>
      <c r="F256" s="64">
        <v>44881</v>
      </c>
      <c r="G256" s="38" t="str">
        <f>+VLOOKUP(E256,Tabla!A:B,2,FALSE)</f>
        <v>UEICEE</v>
      </c>
    </row>
    <row r="257" spans="1:7">
      <c r="A257" s="65">
        <v>201434</v>
      </c>
      <c r="B257" s="38" t="s">
        <v>601</v>
      </c>
      <c r="C257" s="62">
        <v>8</v>
      </c>
      <c r="D257" s="63" t="s">
        <v>25</v>
      </c>
      <c r="E257" s="38" t="s">
        <v>15</v>
      </c>
      <c r="F257" s="64">
        <v>44881</v>
      </c>
      <c r="G257" s="38" t="str">
        <f>+VLOOKUP(E257,Tabla!A:B,2,FALSE)</f>
        <v>SSCD</v>
      </c>
    </row>
    <row r="258" spans="1:7">
      <c r="A258" s="65">
        <v>201456</v>
      </c>
      <c r="B258" s="38" t="s">
        <v>602</v>
      </c>
      <c r="C258" s="62">
        <v>4</v>
      </c>
      <c r="D258" s="63" t="s">
        <v>31</v>
      </c>
      <c r="E258" s="38" t="s">
        <v>415</v>
      </c>
      <c r="F258" s="64">
        <v>44881</v>
      </c>
      <c r="G258" s="38" t="str">
        <f>+VLOOKUP(E258,Tabla!A:B,2,FALSE)</f>
        <v>SSTEYS</v>
      </c>
    </row>
    <row r="259" spans="1:7">
      <c r="A259" s="65">
        <v>201477</v>
      </c>
      <c r="B259" s="38" t="s">
        <v>603</v>
      </c>
      <c r="C259" s="62">
        <v>12</v>
      </c>
      <c r="D259" s="63" t="s">
        <v>7</v>
      </c>
      <c r="E259" s="38" t="s">
        <v>278</v>
      </c>
      <c r="F259" s="64">
        <v>44881</v>
      </c>
      <c r="G259" s="38" t="str">
        <f>+VLOOKUP(E259,Tabla!A:B,2,FALSE)</f>
        <v>SSCPEE</v>
      </c>
    </row>
    <row r="260" spans="1:7">
      <c r="A260" s="65">
        <v>201516</v>
      </c>
      <c r="B260" s="38" t="s">
        <v>604</v>
      </c>
      <c r="C260" s="62">
        <v>15</v>
      </c>
      <c r="D260" s="63" t="s">
        <v>20</v>
      </c>
      <c r="E260" s="38" t="s">
        <v>27</v>
      </c>
      <c r="F260" s="64">
        <v>44881</v>
      </c>
      <c r="G260" s="38" t="str">
        <f>+VLOOKUP(E260,Tabla!A:B,2,FALSE)</f>
        <v>SSCD</v>
      </c>
    </row>
    <row r="261" spans="1:7">
      <c r="A261" s="65">
        <v>201523</v>
      </c>
      <c r="B261" s="38" t="s">
        <v>605</v>
      </c>
      <c r="C261" s="62">
        <v>5</v>
      </c>
      <c r="D261" s="63" t="s">
        <v>20</v>
      </c>
      <c r="E261" s="38" t="s">
        <v>415</v>
      </c>
      <c r="F261" s="64">
        <v>44881</v>
      </c>
      <c r="G261" s="38" t="str">
        <f>+VLOOKUP(E261,Tabla!A:B,2,FALSE)</f>
        <v>SSTEYS</v>
      </c>
    </row>
    <row r="262" spans="1:7">
      <c r="A262" s="65">
        <v>201575</v>
      </c>
      <c r="B262" s="38" t="s">
        <v>606</v>
      </c>
      <c r="C262" s="62">
        <v>17</v>
      </c>
      <c r="D262" s="63" t="s">
        <v>25</v>
      </c>
      <c r="E262" s="38" t="s">
        <v>359</v>
      </c>
      <c r="F262" s="64">
        <v>44881</v>
      </c>
      <c r="G262" s="38" t="str">
        <f>+VLOOKUP(E262,Tabla!A:B,2,FALSE)</f>
        <v>SSGEFYAR</v>
      </c>
    </row>
    <row r="263" spans="1:7">
      <c r="A263" s="65">
        <v>201581</v>
      </c>
      <c r="B263" s="38" t="s">
        <v>607</v>
      </c>
      <c r="C263" s="62">
        <v>28</v>
      </c>
      <c r="D263" s="63" t="s">
        <v>35</v>
      </c>
      <c r="E263" s="38" t="s">
        <v>12</v>
      </c>
      <c r="F263" s="64">
        <v>44881</v>
      </c>
      <c r="G263" s="38" t="str">
        <f>+VLOOKUP(E263,Tabla!A:B,2,FALSE)</f>
        <v>SSTEYS</v>
      </c>
    </row>
    <row r="264" spans="1:7">
      <c r="A264" s="65">
        <v>202206</v>
      </c>
      <c r="B264" s="38" t="s">
        <v>609</v>
      </c>
      <c r="C264" s="62">
        <v>4</v>
      </c>
      <c r="D264" s="63" t="s">
        <v>104</v>
      </c>
      <c r="E264" s="38" t="s">
        <v>229</v>
      </c>
      <c r="F264" s="64">
        <v>44881</v>
      </c>
      <c r="G264" s="38" t="str">
        <f>+VLOOKUP(E264,Tabla!A:B,2,FALSE)</f>
        <v>SSCD</v>
      </c>
    </row>
    <row r="265" spans="1:7">
      <c r="A265" s="65">
        <v>202209</v>
      </c>
      <c r="B265" s="38" t="s">
        <v>610</v>
      </c>
      <c r="C265" s="62">
        <v>2</v>
      </c>
      <c r="D265" s="63" t="s">
        <v>45</v>
      </c>
      <c r="E265" s="38" t="s">
        <v>46</v>
      </c>
      <c r="F265" s="64">
        <v>44881</v>
      </c>
      <c r="G265" s="38" t="str">
        <f>+VLOOKUP(E265,Tabla!A:B,2,FALSE)</f>
        <v>SSGEFYAR</v>
      </c>
    </row>
    <row r="266" spans="1:7">
      <c r="A266" s="65">
        <v>202435</v>
      </c>
      <c r="B266" s="38" t="s">
        <v>611</v>
      </c>
      <c r="C266" s="62">
        <v>2</v>
      </c>
      <c r="D266" s="63" t="s">
        <v>79</v>
      </c>
      <c r="E266" s="38" t="s">
        <v>278</v>
      </c>
      <c r="F266" s="64">
        <v>44881</v>
      </c>
      <c r="G266" s="38" t="str">
        <f>+VLOOKUP(E266,Tabla!A:B,2,FALSE)</f>
        <v>SSCPEE</v>
      </c>
    </row>
    <row r="267" spans="1:7">
      <c r="A267" s="65">
        <v>202439</v>
      </c>
      <c r="B267" s="38" t="s">
        <v>612</v>
      </c>
      <c r="C267" s="62">
        <v>4</v>
      </c>
      <c r="D267" s="63" t="s">
        <v>61</v>
      </c>
      <c r="E267" s="38" t="s">
        <v>267</v>
      </c>
      <c r="F267" s="64">
        <v>44881</v>
      </c>
      <c r="G267" s="38" t="str">
        <f>+VLOOKUP(E267,Tabla!A:B,2,FALSE)</f>
        <v>SSCPEE</v>
      </c>
    </row>
    <row r="268" spans="1:7">
      <c r="A268" s="65">
        <v>202814</v>
      </c>
      <c r="B268" s="38" t="s">
        <v>512</v>
      </c>
      <c r="C268" s="62">
        <v>8</v>
      </c>
      <c r="D268" s="63" t="s">
        <v>35</v>
      </c>
      <c r="E268" s="38" t="s">
        <v>317</v>
      </c>
      <c r="F268" s="64">
        <v>44881</v>
      </c>
      <c r="G268" s="38" t="str">
        <f>+VLOOKUP(E268,Tabla!A:B,2,FALSE)</f>
        <v>SSGEFYAR</v>
      </c>
    </row>
    <row r="269" spans="1:7">
      <c r="A269" s="65">
        <v>203073</v>
      </c>
      <c r="B269" s="38" t="s">
        <v>613</v>
      </c>
      <c r="C269" s="62">
        <v>9</v>
      </c>
      <c r="D269" s="63" t="s">
        <v>20</v>
      </c>
      <c r="E269" s="38" t="s">
        <v>404</v>
      </c>
      <c r="F269" s="64">
        <v>44881</v>
      </c>
      <c r="G269" s="38" t="str">
        <f>+VLOOKUP(E269,Tabla!A:B,2,FALSE)</f>
        <v>SSTEYS</v>
      </c>
    </row>
    <row r="270" spans="1:7">
      <c r="A270" s="65">
        <v>200207</v>
      </c>
      <c r="B270" s="38" t="s">
        <v>564</v>
      </c>
      <c r="C270" s="62">
        <v>11</v>
      </c>
      <c r="D270" s="63" t="s">
        <v>497</v>
      </c>
      <c r="E270" s="38" t="s">
        <v>218</v>
      </c>
      <c r="F270" s="64">
        <v>44880</v>
      </c>
      <c r="G270" s="38" t="str">
        <f>+VLOOKUP(E270,Tabla!A:B,2,FALSE)</f>
        <v>SSCD</v>
      </c>
    </row>
    <row r="271" spans="1:7">
      <c r="A271" s="65">
        <v>200208</v>
      </c>
      <c r="B271" s="38" t="s">
        <v>565</v>
      </c>
      <c r="C271" s="62">
        <v>17</v>
      </c>
      <c r="D271" s="63" t="s">
        <v>497</v>
      </c>
      <c r="E271" s="38" t="s">
        <v>218</v>
      </c>
      <c r="F271" s="64">
        <v>44880</v>
      </c>
      <c r="G271" s="38" t="str">
        <f>+VLOOKUP(E271,Tabla!A:B,2,FALSE)</f>
        <v>SSCD</v>
      </c>
    </row>
    <row r="272" spans="1:7">
      <c r="A272" s="65">
        <v>200250</v>
      </c>
      <c r="B272" s="38" t="s">
        <v>566</v>
      </c>
      <c r="C272" s="62">
        <v>8</v>
      </c>
      <c r="D272" s="63" t="s">
        <v>91</v>
      </c>
      <c r="E272" s="38" t="s">
        <v>352</v>
      </c>
      <c r="F272" s="64">
        <v>44880</v>
      </c>
      <c r="G272" s="38" t="str">
        <f>+VLOOKUP(E272,Tabla!A:B,2,FALSE)</f>
        <v>SSGEFYAR</v>
      </c>
    </row>
    <row r="273" spans="1:7">
      <c r="A273" s="65">
        <v>200333</v>
      </c>
      <c r="B273" s="38" t="s">
        <v>567</v>
      </c>
      <c r="C273" s="62">
        <v>11</v>
      </c>
      <c r="D273" s="63" t="s">
        <v>20</v>
      </c>
      <c r="E273" s="38" t="s">
        <v>401</v>
      </c>
      <c r="F273" s="64">
        <v>44880</v>
      </c>
      <c r="G273" s="38" t="str">
        <f>+VLOOKUP(E273,Tabla!A:B,2,FALSE)</f>
        <v>SSTEYS</v>
      </c>
    </row>
    <row r="274" spans="1:7">
      <c r="A274" s="65">
        <v>200433</v>
      </c>
      <c r="B274" s="38" t="s">
        <v>568</v>
      </c>
      <c r="C274" s="62">
        <v>17</v>
      </c>
      <c r="D274" s="63" t="s">
        <v>11</v>
      </c>
      <c r="E274" s="38" t="s">
        <v>267</v>
      </c>
      <c r="F274" s="64">
        <v>44880</v>
      </c>
      <c r="G274" s="38" t="str">
        <f>+VLOOKUP(E274,Tabla!A:B,2,FALSE)</f>
        <v>SSCPEE</v>
      </c>
    </row>
    <row r="275" spans="1:7">
      <c r="A275" s="65">
        <v>200542</v>
      </c>
      <c r="B275" s="38" t="s">
        <v>569</v>
      </c>
      <c r="C275" s="62">
        <v>2</v>
      </c>
      <c r="D275" s="63" t="s">
        <v>35</v>
      </c>
      <c r="E275" s="38" t="s">
        <v>56</v>
      </c>
      <c r="F275" s="64">
        <v>44880</v>
      </c>
      <c r="G275" s="38" t="str">
        <f>+VLOOKUP(E275,Tabla!A:B,2,FALSE)</f>
        <v>SSTEYS</v>
      </c>
    </row>
    <row r="276" spans="1:7">
      <c r="A276" s="65">
        <v>200746</v>
      </c>
      <c r="B276" s="38" t="s">
        <v>570</v>
      </c>
      <c r="C276" s="62">
        <v>35</v>
      </c>
      <c r="D276" s="63" t="s">
        <v>72</v>
      </c>
      <c r="E276" s="38" t="s">
        <v>191</v>
      </c>
      <c r="F276" s="64">
        <v>44880</v>
      </c>
      <c r="G276" s="38" t="str">
        <f>+VLOOKUP(E276,Tabla!A:B,2,FALSE)</f>
        <v>DGCLEI</v>
      </c>
    </row>
    <row r="277" spans="1:7">
      <c r="A277" s="65">
        <v>201013</v>
      </c>
      <c r="B277" s="38" t="s">
        <v>571</v>
      </c>
      <c r="C277" s="62">
        <v>4</v>
      </c>
      <c r="D277" s="63" t="s">
        <v>497</v>
      </c>
      <c r="E277" s="38" t="s">
        <v>218</v>
      </c>
      <c r="F277" s="64">
        <v>44880</v>
      </c>
      <c r="G277" s="38" t="str">
        <f>+VLOOKUP(E277,Tabla!A:B,2,FALSE)</f>
        <v>SSCD</v>
      </c>
    </row>
    <row r="278" spans="1:7">
      <c r="A278" s="65">
        <v>201050</v>
      </c>
      <c r="B278" s="38" t="s">
        <v>572</v>
      </c>
      <c r="C278" s="62">
        <v>3</v>
      </c>
      <c r="D278" s="63" t="s">
        <v>497</v>
      </c>
      <c r="E278" s="38" t="s">
        <v>218</v>
      </c>
      <c r="F278" s="64">
        <v>44880</v>
      </c>
      <c r="G278" s="38" t="str">
        <f>+VLOOKUP(E278,Tabla!A:B,2,FALSE)</f>
        <v>SSCD</v>
      </c>
    </row>
    <row r="279" spans="1:7">
      <c r="A279" s="65">
        <v>201059</v>
      </c>
      <c r="B279" s="38" t="s">
        <v>495</v>
      </c>
      <c r="C279" s="62">
        <v>18</v>
      </c>
      <c r="D279" s="63" t="s">
        <v>11</v>
      </c>
      <c r="E279" s="38" t="s">
        <v>267</v>
      </c>
      <c r="F279" s="64">
        <v>44880</v>
      </c>
      <c r="G279" s="38" t="str">
        <f>+VLOOKUP(E279,Tabla!A:B,2,FALSE)</f>
        <v>SSCPEE</v>
      </c>
    </row>
    <row r="280" spans="1:7">
      <c r="A280" s="65">
        <v>201230</v>
      </c>
      <c r="B280" s="38" t="s">
        <v>573</v>
      </c>
      <c r="C280" s="62">
        <v>27</v>
      </c>
      <c r="D280" s="63" t="s">
        <v>72</v>
      </c>
      <c r="E280" s="38" t="s">
        <v>191</v>
      </c>
      <c r="F280" s="64">
        <v>44880</v>
      </c>
      <c r="G280" s="38" t="str">
        <f>+VLOOKUP(E280,Tabla!A:B,2,FALSE)</f>
        <v>DGCLEI</v>
      </c>
    </row>
    <row r="281" spans="1:7">
      <c r="A281" s="65">
        <v>201297</v>
      </c>
      <c r="B281" s="38" t="s">
        <v>574</v>
      </c>
      <c r="C281" s="62">
        <v>4</v>
      </c>
      <c r="D281" s="63" t="s">
        <v>110</v>
      </c>
      <c r="E281" s="38" t="s">
        <v>435</v>
      </c>
      <c r="F281" s="64">
        <v>44880</v>
      </c>
      <c r="G281" s="38" t="str">
        <f>+VLOOKUP(E281,Tabla!A:B,2,FALSE)</f>
        <v>UEICEE</v>
      </c>
    </row>
    <row r="282" spans="1:7">
      <c r="A282" s="65">
        <v>201435</v>
      </c>
      <c r="B282" s="38" t="s">
        <v>575</v>
      </c>
      <c r="C282" s="62">
        <v>1</v>
      </c>
      <c r="D282" s="63" t="s">
        <v>72</v>
      </c>
      <c r="E282" s="38" t="s">
        <v>191</v>
      </c>
      <c r="F282" s="64">
        <v>44880</v>
      </c>
      <c r="G282" s="38" t="str">
        <f>+VLOOKUP(E282,Tabla!A:B,2,FALSE)</f>
        <v>DGCLEI</v>
      </c>
    </row>
    <row r="283" spans="1:7">
      <c r="A283" s="65">
        <v>201788</v>
      </c>
      <c r="B283" s="38" t="s">
        <v>576</v>
      </c>
      <c r="C283" s="62">
        <v>10</v>
      </c>
      <c r="D283" s="63" t="s">
        <v>35</v>
      </c>
      <c r="E283" s="38" t="s">
        <v>56</v>
      </c>
      <c r="F283" s="64">
        <v>44880</v>
      </c>
      <c r="G283" s="38" t="str">
        <f>+VLOOKUP(E283,Tabla!A:B,2,FALSE)</f>
        <v>SSTEYS</v>
      </c>
    </row>
    <row r="284" spans="1:7">
      <c r="A284" s="65">
        <v>202967</v>
      </c>
      <c r="B284" s="38" t="s">
        <v>577</v>
      </c>
      <c r="C284" s="62">
        <v>4</v>
      </c>
      <c r="D284" s="63" t="s">
        <v>127</v>
      </c>
      <c r="E284" s="38" t="s">
        <v>191</v>
      </c>
      <c r="F284" s="64">
        <v>44880</v>
      </c>
      <c r="G284" s="38" t="str">
        <f>+VLOOKUP(E284,Tabla!A:B,2,FALSE)</f>
        <v>DGCLEI</v>
      </c>
    </row>
    <row r="285" spans="1:7">
      <c r="A285" s="65">
        <v>203027</v>
      </c>
      <c r="B285" s="38" t="s">
        <v>578</v>
      </c>
      <c r="C285" s="62">
        <v>7</v>
      </c>
      <c r="D285" s="63" t="s">
        <v>110</v>
      </c>
      <c r="E285" s="38" t="s">
        <v>342</v>
      </c>
      <c r="F285" s="64">
        <v>44880</v>
      </c>
      <c r="G285" s="38" t="str">
        <f>+VLOOKUP(E285,Tabla!A:B,2,FALSE)</f>
        <v>SSGEFYAR</v>
      </c>
    </row>
    <row r="286" spans="1:7">
      <c r="A286" s="65">
        <v>200089</v>
      </c>
      <c r="B286" s="38" t="s">
        <v>533</v>
      </c>
      <c r="C286" s="62">
        <v>13</v>
      </c>
      <c r="D286" s="63" t="s">
        <v>11</v>
      </c>
      <c r="E286" s="38" t="s">
        <v>409</v>
      </c>
      <c r="F286" s="64">
        <v>44879</v>
      </c>
      <c r="G286" s="38" t="str">
        <f>+VLOOKUP(E286,Tabla!A:B,2,FALSE)</f>
        <v>SSTEYS</v>
      </c>
    </row>
    <row r="287" spans="1:7">
      <c r="A287" s="65">
        <v>200321</v>
      </c>
      <c r="B287" s="38" t="s">
        <v>549</v>
      </c>
      <c r="C287" s="62">
        <v>16</v>
      </c>
      <c r="D287" s="63" t="s">
        <v>31</v>
      </c>
      <c r="E287" s="38" t="s">
        <v>419</v>
      </c>
      <c r="F287" s="64">
        <v>44879</v>
      </c>
      <c r="G287" s="38" t="str">
        <f>+VLOOKUP(E287,Tabla!A:B,2,FALSE)</f>
        <v>SSTEYS</v>
      </c>
    </row>
    <row r="288" spans="1:7">
      <c r="A288" s="65">
        <v>200470</v>
      </c>
      <c r="B288" s="38" t="s">
        <v>550</v>
      </c>
      <c r="C288" s="62">
        <v>3</v>
      </c>
      <c r="D288" s="63" t="s">
        <v>31</v>
      </c>
      <c r="E288" s="38" t="s">
        <v>419</v>
      </c>
      <c r="F288" s="64">
        <v>44879</v>
      </c>
      <c r="G288" s="38" t="str">
        <f>+VLOOKUP(E288,Tabla!A:B,2,FALSE)</f>
        <v>SSTEYS</v>
      </c>
    </row>
    <row r="289" spans="1:7">
      <c r="A289" s="65">
        <v>200484</v>
      </c>
      <c r="B289" s="38" t="s">
        <v>551</v>
      </c>
      <c r="C289" s="62">
        <v>15</v>
      </c>
      <c r="D289" s="63" t="s">
        <v>31</v>
      </c>
      <c r="E289" s="38" t="s">
        <v>419</v>
      </c>
      <c r="F289" s="64">
        <v>44879</v>
      </c>
      <c r="G289" s="38" t="str">
        <f>+VLOOKUP(E289,Tabla!A:B,2,FALSE)</f>
        <v>SSTEYS</v>
      </c>
    </row>
    <row r="290" spans="1:7">
      <c r="A290" s="65">
        <v>200654</v>
      </c>
      <c r="B290" s="38" t="s">
        <v>552</v>
      </c>
      <c r="C290" s="62">
        <v>27</v>
      </c>
      <c r="D290" s="63" t="s">
        <v>31</v>
      </c>
      <c r="E290" s="38" t="s">
        <v>415</v>
      </c>
      <c r="F290" s="64">
        <v>44879</v>
      </c>
      <c r="G290" s="38" t="str">
        <f>+VLOOKUP(E290,Tabla!A:B,2,FALSE)</f>
        <v>SSTEYS</v>
      </c>
    </row>
    <row r="291" spans="1:7">
      <c r="A291" s="65">
        <v>200843</v>
      </c>
      <c r="B291" s="38" t="s">
        <v>553</v>
      </c>
      <c r="C291" s="62">
        <v>14</v>
      </c>
      <c r="D291" s="63" t="s">
        <v>31</v>
      </c>
      <c r="E291" s="38" t="s">
        <v>419</v>
      </c>
      <c r="F291" s="64">
        <v>44879</v>
      </c>
      <c r="G291" s="38" t="str">
        <f>+VLOOKUP(E291,Tabla!A:B,2,FALSE)</f>
        <v>SSTEYS</v>
      </c>
    </row>
    <row r="292" spans="1:7">
      <c r="A292" s="65">
        <v>201475</v>
      </c>
      <c r="B292" s="38" t="s">
        <v>554</v>
      </c>
      <c r="C292" s="62">
        <v>33</v>
      </c>
      <c r="D292" s="63" t="s">
        <v>11</v>
      </c>
      <c r="E292" s="38" t="s">
        <v>409</v>
      </c>
      <c r="F292" s="64">
        <v>44879</v>
      </c>
      <c r="G292" s="38" t="str">
        <f>+VLOOKUP(E292,Tabla!A:B,2,FALSE)</f>
        <v>SSTEYS</v>
      </c>
    </row>
    <row r="293" spans="1:7">
      <c r="A293" s="65">
        <v>201549</v>
      </c>
      <c r="B293" s="38" t="s">
        <v>126</v>
      </c>
      <c r="C293" s="62">
        <v>23</v>
      </c>
      <c r="D293" s="63" t="s">
        <v>127</v>
      </c>
      <c r="E293" s="38" t="s">
        <v>274</v>
      </c>
      <c r="F293" s="64">
        <v>44879</v>
      </c>
      <c r="G293" s="38" t="str">
        <f>+VLOOKUP(E293,Tabla!A:B,2,FALSE)</f>
        <v>SSCPEE</v>
      </c>
    </row>
    <row r="294" spans="1:7">
      <c r="A294" s="65">
        <v>201694</v>
      </c>
      <c r="B294" s="38" t="s">
        <v>555</v>
      </c>
      <c r="C294" s="62">
        <v>15</v>
      </c>
      <c r="D294" s="63" t="s">
        <v>31</v>
      </c>
      <c r="E294" s="38" t="s">
        <v>419</v>
      </c>
      <c r="F294" s="64">
        <v>44879</v>
      </c>
      <c r="G294" s="38" t="str">
        <f>+VLOOKUP(E294,Tabla!A:B,2,FALSE)</f>
        <v>SSTEYS</v>
      </c>
    </row>
    <row r="295" spans="1:7">
      <c r="A295" s="65">
        <v>202199</v>
      </c>
      <c r="B295" s="38" t="s">
        <v>556</v>
      </c>
      <c r="C295" s="62">
        <v>3</v>
      </c>
      <c r="D295" s="63" t="s">
        <v>45</v>
      </c>
      <c r="E295" s="38" t="s">
        <v>250</v>
      </c>
      <c r="F295" s="64">
        <v>44879</v>
      </c>
      <c r="G295" s="38" t="str">
        <f>+VLOOKUP(E295,Tabla!A:B,2,FALSE)</f>
        <v>SSCPEE</v>
      </c>
    </row>
    <row r="296" spans="1:7">
      <c r="A296" s="65">
        <v>202271</v>
      </c>
      <c r="B296" s="38" t="s">
        <v>557</v>
      </c>
      <c r="C296" s="62">
        <v>5</v>
      </c>
      <c r="D296" s="63" t="s">
        <v>45</v>
      </c>
      <c r="E296" s="38" t="s">
        <v>250</v>
      </c>
      <c r="F296" s="64">
        <v>44879</v>
      </c>
      <c r="G296" s="38" t="str">
        <f>+VLOOKUP(E296,Tabla!A:B,2,FALSE)</f>
        <v>SSCPEE</v>
      </c>
    </row>
    <row r="297" spans="1:7">
      <c r="A297" s="65">
        <v>202309</v>
      </c>
      <c r="B297" s="38" t="s">
        <v>558</v>
      </c>
      <c r="C297" s="62">
        <v>9</v>
      </c>
      <c r="D297" s="63" t="s">
        <v>52</v>
      </c>
      <c r="E297" s="38" t="s">
        <v>401</v>
      </c>
      <c r="F297" s="64">
        <v>44879</v>
      </c>
      <c r="G297" s="38" t="str">
        <f>+VLOOKUP(E297,Tabla!A:B,2,FALSE)</f>
        <v>SSTEYS</v>
      </c>
    </row>
    <row r="298" spans="1:7">
      <c r="A298" s="65">
        <v>202803</v>
      </c>
      <c r="B298" s="38" t="s">
        <v>560</v>
      </c>
      <c r="C298" s="62">
        <v>11</v>
      </c>
      <c r="D298" s="63" t="s">
        <v>31</v>
      </c>
      <c r="E298" s="38" t="s">
        <v>419</v>
      </c>
      <c r="F298" s="64">
        <v>44879</v>
      </c>
      <c r="G298" s="38" t="str">
        <f>+VLOOKUP(E298,Tabla!A:B,2,FALSE)</f>
        <v>SSTEYS</v>
      </c>
    </row>
    <row r="299" spans="1:7">
      <c r="A299" s="65">
        <v>202871</v>
      </c>
      <c r="B299" s="38" t="s">
        <v>561</v>
      </c>
      <c r="C299" s="62">
        <v>11</v>
      </c>
      <c r="D299" s="63" t="s">
        <v>138</v>
      </c>
      <c r="E299" s="38" t="s">
        <v>250</v>
      </c>
      <c r="F299" s="64">
        <v>44879</v>
      </c>
      <c r="G299" s="38" t="str">
        <f>+VLOOKUP(E299,Tabla!A:B,2,FALSE)</f>
        <v>SSCPEE</v>
      </c>
    </row>
    <row r="300" spans="1:7">
      <c r="A300" s="65">
        <v>202961</v>
      </c>
      <c r="B300" s="38" t="s">
        <v>562</v>
      </c>
      <c r="C300" s="62">
        <v>10</v>
      </c>
      <c r="D300" s="63" t="s">
        <v>45</v>
      </c>
      <c r="E300" s="38" t="s">
        <v>250</v>
      </c>
      <c r="F300" s="64">
        <v>44879</v>
      </c>
      <c r="G300" s="38" t="str">
        <f>+VLOOKUP(E300,Tabla!A:B,2,FALSE)</f>
        <v>SSCPEE</v>
      </c>
    </row>
    <row r="301" spans="1:7">
      <c r="A301" s="65">
        <v>203080</v>
      </c>
      <c r="B301" s="38" t="s">
        <v>563</v>
      </c>
      <c r="C301" s="62">
        <v>11</v>
      </c>
      <c r="D301" s="63" t="s">
        <v>138</v>
      </c>
      <c r="E301" s="38" t="s">
        <v>250</v>
      </c>
      <c r="F301" s="64">
        <v>44879</v>
      </c>
      <c r="G301" s="38" t="str">
        <f>+VLOOKUP(E301,Tabla!A:B,2,FALSE)</f>
        <v>SSCPEE</v>
      </c>
    </row>
    <row r="302" spans="1:7">
      <c r="A302" s="65">
        <v>200141</v>
      </c>
      <c r="B302" s="38" t="s">
        <v>534</v>
      </c>
      <c r="C302" s="62">
        <v>24</v>
      </c>
      <c r="D302" s="63" t="s">
        <v>110</v>
      </c>
      <c r="E302" s="38" t="s">
        <v>212</v>
      </c>
      <c r="F302" s="64">
        <v>44876</v>
      </c>
      <c r="G302" s="38" t="str">
        <f>+VLOOKUP(E302,Tabla!A:B,2,FALSE)</f>
        <v>SSCD</v>
      </c>
    </row>
    <row r="303" spans="1:7">
      <c r="A303" s="65">
        <v>200660</v>
      </c>
      <c r="B303" s="38" t="s">
        <v>535</v>
      </c>
      <c r="C303" s="62">
        <v>4</v>
      </c>
      <c r="D303" s="63" t="s">
        <v>25</v>
      </c>
      <c r="E303" s="38" t="s">
        <v>225</v>
      </c>
      <c r="F303" s="64">
        <v>44876</v>
      </c>
      <c r="G303" s="38" t="str">
        <f>+VLOOKUP(E303,Tabla!A:B,2,FALSE)</f>
        <v>SSCD</v>
      </c>
    </row>
    <row r="304" spans="1:7">
      <c r="A304" s="65">
        <v>200820</v>
      </c>
      <c r="B304" s="38" t="s">
        <v>536</v>
      </c>
      <c r="C304" s="62">
        <v>7</v>
      </c>
      <c r="D304" s="63" t="s">
        <v>110</v>
      </c>
      <c r="E304" s="38" t="s">
        <v>18</v>
      </c>
      <c r="F304" s="64">
        <v>44876</v>
      </c>
      <c r="G304" s="38" t="str">
        <f>+VLOOKUP(E304,Tabla!A:B,2,FALSE)</f>
        <v>SSCD</v>
      </c>
    </row>
    <row r="305" spans="1:7">
      <c r="A305" s="65">
        <v>200874</v>
      </c>
      <c r="B305" s="38" t="s">
        <v>538</v>
      </c>
      <c r="C305" s="62">
        <v>22</v>
      </c>
      <c r="D305" s="63" t="s">
        <v>79</v>
      </c>
      <c r="E305" s="38" t="s">
        <v>448</v>
      </c>
      <c r="F305" s="64">
        <v>44876</v>
      </c>
      <c r="G305" s="38" t="str">
        <f>+VLOOKUP(E305,Tabla!A:B,2,FALSE)</f>
        <v>UM</v>
      </c>
    </row>
    <row r="306" spans="1:7">
      <c r="A306" s="65">
        <v>200907</v>
      </c>
      <c r="B306" s="38" t="s">
        <v>539</v>
      </c>
      <c r="C306" s="62">
        <v>10</v>
      </c>
      <c r="D306" s="63" t="s">
        <v>110</v>
      </c>
      <c r="E306" s="38" t="s">
        <v>18</v>
      </c>
      <c r="F306" s="64">
        <v>44876</v>
      </c>
      <c r="G306" s="38" t="str">
        <f>+VLOOKUP(E306,Tabla!A:B,2,FALSE)</f>
        <v>SSCD</v>
      </c>
    </row>
    <row r="307" spans="1:7">
      <c r="A307" s="65">
        <v>200909</v>
      </c>
      <c r="B307" s="38" t="s">
        <v>540</v>
      </c>
      <c r="C307" s="62">
        <v>5</v>
      </c>
      <c r="D307" s="63" t="s">
        <v>110</v>
      </c>
      <c r="E307" s="38" t="s">
        <v>18</v>
      </c>
      <c r="F307" s="64">
        <v>44876</v>
      </c>
      <c r="G307" s="38" t="str">
        <f>+VLOOKUP(E307,Tabla!A:B,2,FALSE)</f>
        <v>SSCD</v>
      </c>
    </row>
    <row r="308" spans="1:7">
      <c r="A308" s="65">
        <v>201292</v>
      </c>
      <c r="B308" s="38" t="s">
        <v>541</v>
      </c>
      <c r="C308" s="62">
        <v>27</v>
      </c>
      <c r="D308" s="63" t="s">
        <v>497</v>
      </c>
      <c r="E308" s="38" t="s">
        <v>448</v>
      </c>
      <c r="F308" s="64">
        <v>44876</v>
      </c>
      <c r="G308" s="38" t="str">
        <f>+VLOOKUP(E308,Tabla!A:B,2,FALSE)</f>
        <v>UM</v>
      </c>
    </row>
    <row r="309" spans="1:7">
      <c r="A309" s="65">
        <v>201351</v>
      </c>
      <c r="B309" s="38" t="s">
        <v>542</v>
      </c>
      <c r="C309" s="62">
        <v>16</v>
      </c>
      <c r="D309" s="63" t="s">
        <v>110</v>
      </c>
      <c r="E309" s="38" t="s">
        <v>225</v>
      </c>
      <c r="F309" s="64">
        <v>44876</v>
      </c>
      <c r="G309" s="38" t="str">
        <f>+VLOOKUP(E309,Tabla!A:B,2,FALSE)</f>
        <v>SSCD</v>
      </c>
    </row>
    <row r="310" spans="1:7">
      <c r="A310" s="65">
        <v>201517</v>
      </c>
      <c r="B310" s="38" t="s">
        <v>543</v>
      </c>
      <c r="C310" s="62">
        <v>10</v>
      </c>
      <c r="D310" s="63" t="s">
        <v>110</v>
      </c>
      <c r="E310" s="38" t="s">
        <v>212</v>
      </c>
      <c r="F310" s="64">
        <v>44876</v>
      </c>
      <c r="G310" s="38" t="str">
        <f>+VLOOKUP(E310,Tabla!A:B,2,FALSE)</f>
        <v>SSCD</v>
      </c>
    </row>
    <row r="311" spans="1:7">
      <c r="A311" s="65">
        <v>201551</v>
      </c>
      <c r="B311" s="38" t="s">
        <v>544</v>
      </c>
      <c r="C311" s="62">
        <v>21</v>
      </c>
      <c r="D311" s="63" t="s">
        <v>110</v>
      </c>
      <c r="E311" s="38" t="s">
        <v>212</v>
      </c>
      <c r="F311" s="64">
        <v>44876</v>
      </c>
      <c r="G311" s="38" t="str">
        <f>+VLOOKUP(E311,Tabla!A:B,2,FALSE)</f>
        <v>SSCD</v>
      </c>
    </row>
    <row r="312" spans="1:7">
      <c r="A312" s="65">
        <v>201574</v>
      </c>
      <c r="B312" s="38" t="s">
        <v>545</v>
      </c>
      <c r="C312" s="62">
        <v>22</v>
      </c>
      <c r="D312" s="63" t="s">
        <v>72</v>
      </c>
      <c r="E312" s="38" t="s">
        <v>204</v>
      </c>
      <c r="F312" s="64">
        <v>44876</v>
      </c>
      <c r="G312" s="38" t="str">
        <f>+VLOOKUP(E312,Tabla!A:B,2,FALSE)</f>
        <v>DGCLEI</v>
      </c>
    </row>
    <row r="313" spans="1:7">
      <c r="A313" s="65">
        <v>201650</v>
      </c>
      <c r="B313" s="38" t="s">
        <v>546</v>
      </c>
      <c r="C313" s="62">
        <v>2</v>
      </c>
      <c r="D313" s="63" t="s">
        <v>72</v>
      </c>
      <c r="E313" s="38" t="s">
        <v>204</v>
      </c>
      <c r="F313" s="64">
        <v>44876</v>
      </c>
      <c r="G313" s="38" t="str">
        <f>+VLOOKUP(E313,Tabla!A:B,2,FALSE)</f>
        <v>DGCLEI</v>
      </c>
    </row>
    <row r="314" spans="1:7">
      <c r="A314" s="65">
        <v>202200</v>
      </c>
      <c r="B314" s="38" t="s">
        <v>547</v>
      </c>
      <c r="C314" s="62">
        <v>10</v>
      </c>
      <c r="D314" s="63" t="s">
        <v>31</v>
      </c>
      <c r="E314" s="38" t="s">
        <v>32</v>
      </c>
      <c r="F314" s="64">
        <v>44876</v>
      </c>
      <c r="G314" s="38" t="str">
        <f>+VLOOKUP(E314,Tabla!A:B,2,FALSE)</f>
        <v>SSTEYS</v>
      </c>
    </row>
    <row r="315" spans="1:7">
      <c r="A315" s="65">
        <v>200050</v>
      </c>
      <c r="B315" s="38" t="s">
        <v>519</v>
      </c>
      <c r="C315" s="62">
        <v>17</v>
      </c>
      <c r="D315" s="63" t="s">
        <v>31</v>
      </c>
      <c r="E315" s="38" t="s">
        <v>56</v>
      </c>
      <c r="F315" s="64">
        <v>44875</v>
      </c>
      <c r="G315" s="38" t="str">
        <f>+VLOOKUP(E315,Tabla!A:B,2,FALSE)</f>
        <v>SSTEYS</v>
      </c>
    </row>
    <row r="316" spans="1:7">
      <c r="A316" s="65">
        <v>200077</v>
      </c>
      <c r="B316" s="38" t="s">
        <v>520</v>
      </c>
      <c r="C316" s="62">
        <v>20</v>
      </c>
      <c r="D316" s="63" t="s">
        <v>31</v>
      </c>
      <c r="E316" s="38" t="s">
        <v>56</v>
      </c>
      <c r="F316" s="64">
        <v>44875</v>
      </c>
      <c r="G316" s="38" t="str">
        <f>+VLOOKUP(E316,Tabla!A:B,2,FALSE)</f>
        <v>SSTEYS</v>
      </c>
    </row>
    <row r="317" spans="1:7">
      <c r="A317" s="65">
        <v>200442</v>
      </c>
      <c r="B317" s="38" t="s">
        <v>42</v>
      </c>
      <c r="C317" s="62">
        <v>5</v>
      </c>
      <c r="D317" s="63" t="s">
        <v>25</v>
      </c>
      <c r="E317" s="38" t="s">
        <v>43</v>
      </c>
      <c r="F317" s="64">
        <v>44875</v>
      </c>
      <c r="G317" s="38" t="str">
        <f>+VLOOKUP(E317,Tabla!A:B,2,FALSE)</f>
        <v>SSTEYS</v>
      </c>
    </row>
    <row r="318" spans="1:7">
      <c r="A318" s="65">
        <v>200476</v>
      </c>
      <c r="B318" s="38" t="s">
        <v>521</v>
      </c>
      <c r="C318" s="62">
        <v>23</v>
      </c>
      <c r="D318" s="63" t="s">
        <v>31</v>
      </c>
      <c r="E318" s="38" t="s">
        <v>56</v>
      </c>
      <c r="F318" s="64">
        <v>44875</v>
      </c>
      <c r="G318" s="38" t="str">
        <f>+VLOOKUP(E318,Tabla!A:B,2,FALSE)</f>
        <v>SSTEYS</v>
      </c>
    </row>
    <row r="319" spans="1:7">
      <c r="A319" s="65">
        <v>200500</v>
      </c>
      <c r="B319" s="38" t="s">
        <v>522</v>
      </c>
      <c r="C319" s="62">
        <v>7</v>
      </c>
      <c r="D319" s="63" t="s">
        <v>20</v>
      </c>
      <c r="E319" s="38" t="s">
        <v>21</v>
      </c>
      <c r="F319" s="64">
        <v>44875</v>
      </c>
      <c r="G319" s="38" t="str">
        <f>+VLOOKUP(E319,Tabla!A:B,2,FALSE)</f>
        <v>SSTEYS</v>
      </c>
    </row>
    <row r="320" spans="1:7">
      <c r="A320" s="65">
        <v>200583</v>
      </c>
      <c r="B320" s="38" t="s">
        <v>486</v>
      </c>
      <c r="C320" s="62">
        <v>1</v>
      </c>
      <c r="D320" s="63" t="s">
        <v>35</v>
      </c>
      <c r="E320" s="38" t="s">
        <v>317</v>
      </c>
      <c r="F320" s="64">
        <v>44875</v>
      </c>
      <c r="G320" s="38" t="str">
        <f>+VLOOKUP(E320,Tabla!A:B,2,FALSE)</f>
        <v>SSGEFYAR</v>
      </c>
    </row>
    <row r="321" spans="1:7">
      <c r="A321" s="65">
        <v>200869</v>
      </c>
      <c r="B321" s="38" t="s">
        <v>523</v>
      </c>
      <c r="C321" s="62">
        <v>9</v>
      </c>
      <c r="D321" s="63" t="s">
        <v>91</v>
      </c>
      <c r="E321" s="38" t="s">
        <v>352</v>
      </c>
      <c r="F321" s="64">
        <v>44875</v>
      </c>
      <c r="G321" s="38" t="str">
        <f>+VLOOKUP(E321,Tabla!A:B,2,FALSE)</f>
        <v>SSGEFYAR</v>
      </c>
    </row>
    <row r="322" spans="1:7">
      <c r="A322" s="65">
        <v>200902</v>
      </c>
      <c r="B322" s="38" t="s">
        <v>487</v>
      </c>
      <c r="C322" s="62">
        <v>6</v>
      </c>
      <c r="D322" s="63" t="s">
        <v>110</v>
      </c>
      <c r="E322" s="38" t="s">
        <v>15</v>
      </c>
      <c r="F322" s="64">
        <v>44875</v>
      </c>
      <c r="G322" s="38" t="str">
        <f>+VLOOKUP(E322,Tabla!A:B,2,FALSE)</f>
        <v>SSCD</v>
      </c>
    </row>
    <row r="323" spans="1:7">
      <c r="A323" s="65">
        <v>201122</v>
      </c>
      <c r="B323" s="38" t="s">
        <v>524</v>
      </c>
      <c r="C323" s="62">
        <v>4</v>
      </c>
      <c r="D323" s="63" t="s">
        <v>91</v>
      </c>
      <c r="E323" s="38" t="s">
        <v>328</v>
      </c>
      <c r="F323" s="64">
        <v>44875</v>
      </c>
      <c r="G323" s="38" t="str">
        <f>+VLOOKUP(E323,Tabla!A:B,2,FALSE)</f>
        <v>SSGEFYAR</v>
      </c>
    </row>
    <row r="324" spans="1:7">
      <c r="A324" s="65">
        <v>201132</v>
      </c>
      <c r="B324" s="38" t="s">
        <v>525</v>
      </c>
      <c r="C324" s="62">
        <v>4</v>
      </c>
      <c r="D324" s="63" t="s">
        <v>91</v>
      </c>
      <c r="E324" s="38" t="s">
        <v>328</v>
      </c>
      <c r="F324" s="64">
        <v>44875</v>
      </c>
      <c r="G324" s="38" t="str">
        <f>+VLOOKUP(E324,Tabla!A:B,2,FALSE)</f>
        <v>SSGEFYAR</v>
      </c>
    </row>
    <row r="325" spans="1:7">
      <c r="A325" s="65">
        <v>201133</v>
      </c>
      <c r="B325" s="38" t="s">
        <v>526</v>
      </c>
      <c r="C325" s="62">
        <v>2</v>
      </c>
      <c r="D325" s="63" t="s">
        <v>91</v>
      </c>
      <c r="E325" s="38" t="s">
        <v>328</v>
      </c>
      <c r="F325" s="64">
        <v>44875</v>
      </c>
      <c r="G325" s="38" t="str">
        <f>+VLOOKUP(E325,Tabla!A:B,2,FALSE)</f>
        <v>SSGEFYAR</v>
      </c>
    </row>
    <row r="326" spans="1:7">
      <c r="A326" s="65">
        <v>201232</v>
      </c>
      <c r="B326" s="38" t="s">
        <v>527</v>
      </c>
      <c r="C326" s="62">
        <v>19</v>
      </c>
      <c r="D326" s="63" t="s">
        <v>91</v>
      </c>
      <c r="E326" s="38" t="s">
        <v>314</v>
      </c>
      <c r="F326" s="64">
        <v>44875</v>
      </c>
      <c r="G326" s="38" t="str">
        <f>+VLOOKUP(E326,Tabla!A:B,2,FALSE)</f>
        <v>SSGEFYAR</v>
      </c>
    </row>
    <row r="327" spans="1:7">
      <c r="A327" s="65">
        <v>201448</v>
      </c>
      <c r="B327" s="38" t="s">
        <v>528</v>
      </c>
      <c r="C327" s="62">
        <v>30</v>
      </c>
      <c r="D327" s="63" t="s">
        <v>14</v>
      </c>
      <c r="E327" s="38" t="s">
        <v>234</v>
      </c>
      <c r="F327" s="64">
        <v>44875</v>
      </c>
      <c r="G327" s="38" t="str">
        <f>+VLOOKUP(E327,Tabla!A:B,2,FALSE)</f>
        <v>SSCD</v>
      </c>
    </row>
    <row r="328" spans="1:7">
      <c r="A328" s="65">
        <v>201572</v>
      </c>
      <c r="B328" s="38" t="s">
        <v>54</v>
      </c>
      <c r="C328" s="62">
        <v>93</v>
      </c>
      <c r="D328" s="63" t="s">
        <v>25</v>
      </c>
      <c r="E328" s="38" t="s">
        <v>43</v>
      </c>
      <c r="F328" s="64">
        <v>44875</v>
      </c>
      <c r="G328" s="38" t="str">
        <f>+VLOOKUP(E328,Tabla!A:B,2,FALSE)</f>
        <v>SSTEYS</v>
      </c>
    </row>
    <row r="329" spans="1:7">
      <c r="A329" s="65">
        <v>201618</v>
      </c>
      <c r="B329" s="38" t="s">
        <v>529</v>
      </c>
      <c r="C329" s="62">
        <v>1</v>
      </c>
      <c r="D329" s="63" t="s">
        <v>17</v>
      </c>
      <c r="E329" s="38" t="s">
        <v>82</v>
      </c>
      <c r="F329" s="64">
        <v>44875</v>
      </c>
      <c r="G329" s="38" t="str">
        <f>+VLOOKUP(E329,Tabla!A:B,2,FALSE)</f>
        <v>DGCLEI</v>
      </c>
    </row>
    <row r="330" spans="1:7">
      <c r="A330" s="65">
        <v>201676</v>
      </c>
      <c r="B330" s="38" t="s">
        <v>530</v>
      </c>
      <c r="C330" s="62">
        <v>2</v>
      </c>
      <c r="D330" s="63" t="s">
        <v>17</v>
      </c>
      <c r="E330" s="38" t="s">
        <v>82</v>
      </c>
      <c r="F330" s="64">
        <v>44875</v>
      </c>
      <c r="G330" s="38" t="str">
        <f>+VLOOKUP(E330,Tabla!A:B,2,FALSE)</f>
        <v>DGCLEI</v>
      </c>
    </row>
    <row r="331" spans="1:7">
      <c r="A331" s="65">
        <v>202466</v>
      </c>
      <c r="B331" s="38" t="s">
        <v>28</v>
      </c>
      <c r="C331" s="62">
        <v>9</v>
      </c>
      <c r="D331" s="63" t="s">
        <v>25</v>
      </c>
      <c r="E331" s="38" t="s">
        <v>29</v>
      </c>
      <c r="F331" s="64">
        <v>44875</v>
      </c>
      <c r="G331" s="38" t="str">
        <f>+VLOOKUP(E331,Tabla!A:B,2,FALSE)</f>
        <v>SSCD</v>
      </c>
    </row>
    <row r="332" spans="1:7">
      <c r="A332" s="65">
        <v>203093</v>
      </c>
      <c r="B332" s="38" t="s">
        <v>488</v>
      </c>
      <c r="C332" s="62">
        <v>11</v>
      </c>
      <c r="D332" s="63" t="s">
        <v>91</v>
      </c>
      <c r="E332" s="38" t="s">
        <v>339</v>
      </c>
      <c r="F332" s="64">
        <v>44875</v>
      </c>
      <c r="G332" s="38" t="str">
        <f>+VLOOKUP(E332,Tabla!A:B,2,FALSE)</f>
        <v>SSGEFYAR</v>
      </c>
    </row>
    <row r="333" spans="1:7">
      <c r="A333" s="65">
        <v>200103</v>
      </c>
      <c r="B333" s="38" t="s">
        <v>489</v>
      </c>
      <c r="C333" s="62">
        <v>9</v>
      </c>
      <c r="D333" s="63" t="s">
        <v>61</v>
      </c>
      <c r="E333" s="38" t="s">
        <v>267</v>
      </c>
      <c r="F333" s="64">
        <v>44874</v>
      </c>
      <c r="G333" s="38" t="str">
        <f>+VLOOKUP(E333,Tabla!A:B,2,FALSE)</f>
        <v>SSCPEE</v>
      </c>
    </row>
    <row r="334" spans="1:7">
      <c r="A334" s="65">
        <v>200362</v>
      </c>
      <c r="B334" s="38" t="s">
        <v>491</v>
      </c>
      <c r="C334" s="62">
        <v>11</v>
      </c>
      <c r="D334" s="63" t="s">
        <v>61</v>
      </c>
      <c r="E334" s="38" t="s">
        <v>267</v>
      </c>
      <c r="F334" s="64">
        <v>44874</v>
      </c>
      <c r="G334" s="38" t="str">
        <f>+VLOOKUP(E334,Tabla!A:B,2,FALSE)</f>
        <v>SSCPEE</v>
      </c>
    </row>
    <row r="335" spans="1:7">
      <c r="A335" s="65">
        <v>200400</v>
      </c>
      <c r="B335" s="38" t="s">
        <v>152</v>
      </c>
      <c r="C335" s="62">
        <v>1</v>
      </c>
      <c r="D335" s="63" t="s">
        <v>7</v>
      </c>
      <c r="E335" s="38" t="s">
        <v>41</v>
      </c>
      <c r="F335" s="64">
        <v>44874</v>
      </c>
      <c r="G335" s="38" t="str">
        <f>+VLOOKUP(E335,Tabla!A:B,2,FALSE)</f>
        <v>SSCD</v>
      </c>
    </row>
    <row r="336" spans="1:7">
      <c r="A336" s="65">
        <v>200419</v>
      </c>
      <c r="B336" s="38" t="s">
        <v>153</v>
      </c>
      <c r="C336" s="62">
        <v>2</v>
      </c>
      <c r="D336" s="63" t="s">
        <v>7</v>
      </c>
      <c r="E336" s="38" t="s">
        <v>41</v>
      </c>
      <c r="F336" s="64">
        <v>44874</v>
      </c>
      <c r="G336" s="38" t="str">
        <f>+VLOOKUP(E336,Tabla!A:B,2,FALSE)</f>
        <v>SSCD</v>
      </c>
    </row>
    <row r="337" spans="1:7">
      <c r="A337" s="65">
        <v>200504</v>
      </c>
      <c r="B337" s="38" t="s">
        <v>492</v>
      </c>
      <c r="C337" s="62">
        <v>26</v>
      </c>
      <c r="D337" s="63" t="s">
        <v>35</v>
      </c>
      <c r="E337" s="38" t="s">
        <v>378</v>
      </c>
      <c r="F337" s="64">
        <v>44874</v>
      </c>
      <c r="G337" s="38" t="str">
        <f>+VLOOKUP(E337,Tabla!A:B,2,FALSE)</f>
        <v>SSGEFYAR</v>
      </c>
    </row>
    <row r="338" spans="1:7">
      <c r="A338" s="65">
        <v>200607</v>
      </c>
      <c r="B338" s="38" t="s">
        <v>493</v>
      </c>
      <c r="C338" s="62">
        <v>22</v>
      </c>
      <c r="D338" s="63" t="s">
        <v>35</v>
      </c>
      <c r="E338" s="38" t="s">
        <v>378</v>
      </c>
      <c r="F338" s="64">
        <v>44874</v>
      </c>
      <c r="G338" s="38" t="str">
        <f>+VLOOKUP(E338,Tabla!A:B,2,FALSE)</f>
        <v>SSGEFYAR</v>
      </c>
    </row>
    <row r="339" spans="1:7">
      <c r="A339" s="65">
        <v>200973</v>
      </c>
      <c r="B339" s="38" t="s">
        <v>494</v>
      </c>
      <c r="C339" s="62">
        <v>3</v>
      </c>
      <c r="D339" s="63" t="s">
        <v>14</v>
      </c>
      <c r="E339" s="38" t="s">
        <v>234</v>
      </c>
      <c r="F339" s="64">
        <v>44874</v>
      </c>
      <c r="G339" s="38" t="str">
        <f>+VLOOKUP(E339,Tabla!A:B,2,FALSE)</f>
        <v>SSCD</v>
      </c>
    </row>
    <row r="340" spans="1:7">
      <c r="A340" s="65">
        <v>201202</v>
      </c>
      <c r="B340" s="38" t="s">
        <v>157</v>
      </c>
      <c r="C340" s="62">
        <v>19</v>
      </c>
      <c r="D340" s="63" t="s">
        <v>7</v>
      </c>
      <c r="E340" s="38" t="s">
        <v>41</v>
      </c>
      <c r="F340" s="64">
        <v>44874</v>
      </c>
      <c r="G340" s="38" t="str">
        <f>+VLOOKUP(E340,Tabla!A:B,2,FALSE)</f>
        <v>SSCD</v>
      </c>
    </row>
    <row r="341" spans="1:7">
      <c r="A341" s="65">
        <v>201303</v>
      </c>
      <c r="B341" s="38" t="s">
        <v>498</v>
      </c>
      <c r="C341" s="62">
        <v>22</v>
      </c>
      <c r="D341" s="63" t="s">
        <v>25</v>
      </c>
      <c r="E341" s="38" t="s">
        <v>15</v>
      </c>
      <c r="F341" s="64">
        <v>44874</v>
      </c>
      <c r="G341" s="38" t="str">
        <f>+VLOOKUP(E341,Tabla!A:B,2,FALSE)</f>
        <v>SSCD</v>
      </c>
    </row>
    <row r="342" spans="1:7">
      <c r="A342" s="65">
        <v>201497</v>
      </c>
      <c r="B342" s="38" t="s">
        <v>499</v>
      </c>
      <c r="C342" s="62">
        <v>17</v>
      </c>
      <c r="D342" s="63" t="s">
        <v>20</v>
      </c>
      <c r="E342" s="38" t="s">
        <v>21</v>
      </c>
      <c r="F342" s="64">
        <v>44874</v>
      </c>
      <c r="G342" s="38" t="str">
        <f>+VLOOKUP(E342,Tabla!A:B,2,FALSE)</f>
        <v>SSTEYS</v>
      </c>
    </row>
    <row r="343" spans="1:7">
      <c r="A343" s="65">
        <v>201526</v>
      </c>
      <c r="B343" s="38" t="s">
        <v>500</v>
      </c>
      <c r="C343" s="62">
        <v>19</v>
      </c>
      <c r="D343" s="63" t="s">
        <v>14</v>
      </c>
      <c r="E343" s="38" t="s">
        <v>234</v>
      </c>
      <c r="F343" s="64">
        <v>44874</v>
      </c>
      <c r="G343" s="38" t="str">
        <f>+VLOOKUP(E343,Tabla!A:B,2,FALSE)</f>
        <v>SSCD</v>
      </c>
    </row>
    <row r="344" spans="1:7">
      <c r="A344" s="65">
        <v>201782</v>
      </c>
      <c r="B344" s="38" t="s">
        <v>501</v>
      </c>
      <c r="C344" s="62">
        <v>9</v>
      </c>
      <c r="D344" s="63" t="s">
        <v>35</v>
      </c>
      <c r="E344" s="38" t="s">
        <v>378</v>
      </c>
      <c r="F344" s="64">
        <v>44874</v>
      </c>
      <c r="G344" s="38" t="str">
        <f>+VLOOKUP(E344,Tabla!A:B,2,FALSE)</f>
        <v>SSGEFYAR</v>
      </c>
    </row>
    <row r="345" spans="1:7">
      <c r="A345" s="65">
        <v>201840</v>
      </c>
      <c r="B345" s="38" t="s">
        <v>55</v>
      </c>
      <c r="C345" s="62">
        <v>11</v>
      </c>
      <c r="D345" s="63" t="s">
        <v>35</v>
      </c>
      <c r="E345" s="38" t="s">
        <v>56</v>
      </c>
      <c r="F345" s="64">
        <v>44874</v>
      </c>
      <c r="G345" s="38" t="str">
        <f>+VLOOKUP(E345,Tabla!A:B,2,FALSE)</f>
        <v>SSTEYS</v>
      </c>
    </row>
    <row r="346" spans="1:7">
      <c r="A346" s="65">
        <v>201914</v>
      </c>
      <c r="B346" s="38" t="s">
        <v>502</v>
      </c>
      <c r="C346" s="62">
        <v>37</v>
      </c>
      <c r="D346" s="63" t="s">
        <v>69</v>
      </c>
      <c r="E346" s="38" t="s">
        <v>378</v>
      </c>
      <c r="F346" s="64">
        <v>44874</v>
      </c>
      <c r="G346" s="38" t="str">
        <f>+VLOOKUP(E346,Tabla!A:B,2,FALSE)</f>
        <v>SSGEFYAR</v>
      </c>
    </row>
    <row r="347" spans="1:7">
      <c r="A347" s="65">
        <v>200528</v>
      </c>
      <c r="B347" s="38" t="s">
        <v>504</v>
      </c>
      <c r="C347" s="62">
        <v>21</v>
      </c>
      <c r="D347" s="63" t="s">
        <v>35</v>
      </c>
      <c r="E347" s="38" t="s">
        <v>317</v>
      </c>
      <c r="F347" s="64">
        <v>44873</v>
      </c>
      <c r="G347" s="38" t="str">
        <f>+VLOOKUP(E347,Tabla!A:B,2,FALSE)</f>
        <v>SSGEFYAR</v>
      </c>
    </row>
    <row r="348" spans="1:7">
      <c r="A348" s="65">
        <v>200540</v>
      </c>
      <c r="B348" s="38" t="s">
        <v>505</v>
      </c>
      <c r="C348" s="62">
        <v>1</v>
      </c>
      <c r="D348" s="63" t="s">
        <v>35</v>
      </c>
      <c r="E348" s="38" t="s">
        <v>404</v>
      </c>
      <c r="F348" s="64">
        <v>44873</v>
      </c>
      <c r="G348" s="38" t="str">
        <f>+VLOOKUP(E348,Tabla!A:B,2,FALSE)</f>
        <v>SSTEYS</v>
      </c>
    </row>
    <row r="349" spans="1:7">
      <c r="A349" s="65">
        <v>200558</v>
      </c>
      <c r="B349" s="38" t="s">
        <v>506</v>
      </c>
      <c r="C349" s="62">
        <v>19</v>
      </c>
      <c r="D349" s="63" t="s">
        <v>20</v>
      </c>
      <c r="E349" s="38" t="s">
        <v>21</v>
      </c>
      <c r="F349" s="64">
        <v>44873</v>
      </c>
      <c r="G349" s="38" t="str">
        <f>+VLOOKUP(E349,Tabla!A:B,2,FALSE)</f>
        <v>SSTEYS</v>
      </c>
    </row>
    <row r="350" spans="1:7">
      <c r="A350" s="65">
        <v>200793</v>
      </c>
      <c r="B350" s="38" t="s">
        <v>507</v>
      </c>
      <c r="C350" s="62">
        <v>4</v>
      </c>
      <c r="D350" s="63" t="s">
        <v>35</v>
      </c>
      <c r="E350" s="38" t="s">
        <v>404</v>
      </c>
      <c r="F350" s="64">
        <v>44873</v>
      </c>
      <c r="G350" s="38" t="str">
        <f>+VLOOKUP(E350,Tabla!A:B,2,FALSE)</f>
        <v>SSTEYS</v>
      </c>
    </row>
    <row r="351" spans="1:7">
      <c r="A351" s="65">
        <v>200816</v>
      </c>
      <c r="B351" s="38" t="s">
        <v>508</v>
      </c>
      <c r="C351" s="62">
        <v>6</v>
      </c>
      <c r="D351" s="63" t="s">
        <v>25</v>
      </c>
      <c r="E351" s="38" t="s">
        <v>367</v>
      </c>
      <c r="F351" s="64">
        <v>44873</v>
      </c>
      <c r="G351" s="38" t="str">
        <f>+VLOOKUP(E351,Tabla!A:B,2,FALSE)</f>
        <v>SSGEFYAR</v>
      </c>
    </row>
    <row r="352" spans="1:7">
      <c r="A352" s="65">
        <v>200953</v>
      </c>
      <c r="B352" s="38" t="s">
        <v>509</v>
      </c>
      <c r="C352" s="62">
        <v>7</v>
      </c>
      <c r="D352" s="63" t="s">
        <v>52</v>
      </c>
      <c r="E352" s="38" t="s">
        <v>32</v>
      </c>
      <c r="F352" s="64">
        <v>44873</v>
      </c>
      <c r="G352" s="38" t="str">
        <f>+VLOOKUP(E352,Tabla!A:B,2,FALSE)</f>
        <v>SSTEYS</v>
      </c>
    </row>
    <row r="353" spans="1:7">
      <c r="A353" s="65">
        <v>201237</v>
      </c>
      <c r="B353" s="38" t="s">
        <v>510</v>
      </c>
      <c r="C353" s="62">
        <v>1</v>
      </c>
      <c r="D353" s="63" t="s">
        <v>69</v>
      </c>
      <c r="E353" s="38" t="s">
        <v>317</v>
      </c>
      <c r="F353" s="64">
        <v>44873</v>
      </c>
      <c r="G353" s="38" t="str">
        <f>+VLOOKUP(E353,Tabla!A:B,2,FALSE)</f>
        <v>SSGEFYAR</v>
      </c>
    </row>
    <row r="354" spans="1:7">
      <c r="A354" s="65">
        <v>203057</v>
      </c>
      <c r="B354" s="38" t="s">
        <v>514</v>
      </c>
      <c r="C354" s="62">
        <v>12</v>
      </c>
      <c r="D354" s="63" t="s">
        <v>35</v>
      </c>
      <c r="E354" s="38" t="s">
        <v>317</v>
      </c>
      <c r="F354" s="64">
        <v>44873</v>
      </c>
      <c r="G354" s="38" t="str">
        <f>+VLOOKUP(E354,Tabla!A:B,2,FALSE)</f>
        <v>SSGEFYAR</v>
      </c>
    </row>
    <row r="355" spans="1:7">
      <c r="A355" s="65">
        <v>200057</v>
      </c>
      <c r="B355" s="38" t="s">
        <v>515</v>
      </c>
      <c r="C355" s="62">
        <v>6</v>
      </c>
      <c r="D355" s="63" t="s">
        <v>25</v>
      </c>
      <c r="E355" s="38" t="s">
        <v>404</v>
      </c>
      <c r="F355" s="64">
        <v>44872</v>
      </c>
      <c r="G355" s="38" t="str">
        <f>+VLOOKUP(E355,Tabla!A:B,2,FALSE)</f>
        <v>SSTEYS</v>
      </c>
    </row>
    <row r="356" spans="1:7">
      <c r="A356" s="65">
        <v>200177</v>
      </c>
      <c r="B356" s="38" t="s">
        <v>6</v>
      </c>
      <c r="C356" s="62">
        <v>24</v>
      </c>
      <c r="D356" s="63" t="s">
        <v>7</v>
      </c>
      <c r="E356" s="38" t="s">
        <v>8</v>
      </c>
      <c r="F356" s="64">
        <v>44872</v>
      </c>
      <c r="G356" s="38" t="str">
        <f>+VLOOKUP(E356,Tabla!A:B,2,FALSE)</f>
        <v>DGCLEI</v>
      </c>
    </row>
    <row r="357" spans="1:7">
      <c r="A357" s="65">
        <v>200559</v>
      </c>
      <c r="B357" s="38" t="s">
        <v>516</v>
      </c>
      <c r="C357" s="62">
        <v>6</v>
      </c>
      <c r="D357" s="63" t="s">
        <v>20</v>
      </c>
      <c r="E357" s="38" t="s">
        <v>415</v>
      </c>
      <c r="F357" s="64">
        <v>44872</v>
      </c>
      <c r="G357" s="38" t="str">
        <f>+VLOOKUP(E357,Tabla!A:B,2,FALSE)</f>
        <v>SSTEYS</v>
      </c>
    </row>
    <row r="358" spans="1:7">
      <c r="A358" s="65">
        <v>200888</v>
      </c>
      <c r="B358" s="38" t="s">
        <v>517</v>
      </c>
      <c r="C358" s="62">
        <v>1</v>
      </c>
      <c r="D358" s="63" t="s">
        <v>25</v>
      </c>
      <c r="E358" s="38" t="s">
        <v>518</v>
      </c>
      <c r="F358" s="64">
        <v>44872</v>
      </c>
      <c r="G358" s="38" t="str">
        <f>+VLOOKUP(E358,Tabla!A:B,2,FALSE)</f>
        <v>SSGEFYAR</v>
      </c>
    </row>
    <row r="359" spans="1:7">
      <c r="A359" s="65">
        <v>201552</v>
      </c>
      <c r="B359" s="38" t="s">
        <v>9</v>
      </c>
      <c r="C359" s="62">
        <v>1</v>
      </c>
      <c r="D359" s="63" t="s">
        <v>7</v>
      </c>
      <c r="E359" s="38" t="s">
        <v>8</v>
      </c>
      <c r="F359" s="64">
        <v>44872</v>
      </c>
      <c r="G359" s="38" t="str">
        <f>+VLOOKUP(E359,Tabla!A:B,2,FALSE)</f>
        <v>DGCLEI</v>
      </c>
    </row>
    <row r="360" spans="1:7">
      <c r="A360" s="65">
        <v>200042</v>
      </c>
      <c r="B360" s="38" t="s">
        <v>10</v>
      </c>
      <c r="C360" s="62">
        <v>7</v>
      </c>
      <c r="D360" s="63" t="s">
        <v>11</v>
      </c>
      <c r="E360" s="38" t="s">
        <v>12</v>
      </c>
      <c r="F360" s="64">
        <v>44869</v>
      </c>
      <c r="G360" s="38" t="str">
        <f>+VLOOKUP(E360,Tabla!A:B,2,FALSE)</f>
        <v>SSTEYS</v>
      </c>
    </row>
    <row r="361" spans="1:7">
      <c r="A361" s="65">
        <v>200386</v>
      </c>
      <c r="B361" s="38" t="s">
        <v>13</v>
      </c>
      <c r="C361" s="62">
        <v>11</v>
      </c>
      <c r="D361" s="63" t="s">
        <v>14</v>
      </c>
      <c r="E361" s="38" t="s">
        <v>15</v>
      </c>
      <c r="F361" s="64">
        <v>44869</v>
      </c>
      <c r="G361" s="38" t="str">
        <f>+VLOOKUP(E361,Tabla!A:B,2,FALSE)</f>
        <v>SSCD</v>
      </c>
    </row>
    <row r="362" spans="1:7">
      <c r="A362" s="65">
        <v>200831</v>
      </c>
      <c r="B362" s="38" t="s">
        <v>16</v>
      </c>
      <c r="C362" s="62">
        <v>7</v>
      </c>
      <c r="D362" s="63" t="s">
        <v>17</v>
      </c>
      <c r="E362" s="38" t="s">
        <v>18</v>
      </c>
      <c r="F362" s="64">
        <v>44869</v>
      </c>
      <c r="G362" s="38" t="str">
        <f>+VLOOKUP(E362,Tabla!A:B,2,FALSE)</f>
        <v>SSCD</v>
      </c>
    </row>
    <row r="363" spans="1:7">
      <c r="A363" s="65">
        <v>201213</v>
      </c>
      <c r="B363" s="38" t="s">
        <v>19</v>
      </c>
      <c r="C363" s="62">
        <v>8</v>
      </c>
      <c r="D363" s="63" t="s">
        <v>20</v>
      </c>
      <c r="E363" s="38" t="s">
        <v>21</v>
      </c>
      <c r="F363" s="64">
        <v>44869</v>
      </c>
      <c r="G363" s="38" t="str">
        <f>+VLOOKUP(E363,Tabla!A:B,2,FALSE)</f>
        <v>SSTEYS</v>
      </c>
    </row>
    <row r="364" spans="1:7">
      <c r="A364" s="65">
        <v>201683</v>
      </c>
      <c r="B364" s="38" t="s">
        <v>22</v>
      </c>
      <c r="C364" s="62">
        <v>24</v>
      </c>
      <c r="D364" s="63" t="s">
        <v>17</v>
      </c>
      <c r="E364" s="38" t="s">
        <v>18</v>
      </c>
      <c r="F364" s="64">
        <v>44869</v>
      </c>
      <c r="G364" s="38" t="str">
        <f>+VLOOKUP(E364,Tabla!A:B,2,FALSE)</f>
        <v>SSCD</v>
      </c>
    </row>
    <row r="365" spans="1:7">
      <c r="A365" s="65">
        <v>201684</v>
      </c>
      <c r="B365" s="38" t="s">
        <v>23</v>
      </c>
      <c r="C365" s="62">
        <v>3</v>
      </c>
      <c r="D365" s="63" t="s">
        <v>17</v>
      </c>
      <c r="E365" s="38" t="s">
        <v>18</v>
      </c>
      <c r="F365" s="64">
        <v>44869</v>
      </c>
      <c r="G365" s="38" t="str">
        <f>+VLOOKUP(E365,Tabla!A:B,2,FALSE)</f>
        <v>SSCD</v>
      </c>
    </row>
    <row r="366" spans="1:7">
      <c r="A366" s="65">
        <v>202467</v>
      </c>
      <c r="B366" s="38" t="s">
        <v>24</v>
      </c>
      <c r="C366" s="62">
        <v>10</v>
      </c>
      <c r="D366" s="63" t="s">
        <v>25</v>
      </c>
      <c r="E366" s="38" t="s">
        <v>12</v>
      </c>
      <c r="F366" s="64">
        <v>44869</v>
      </c>
      <c r="G366" s="38" t="str">
        <f>+VLOOKUP(E366,Tabla!A:B,2,FALSE)</f>
        <v>SSTEYS</v>
      </c>
    </row>
    <row r="367" spans="1:7">
      <c r="A367" s="65">
        <v>203116</v>
      </c>
      <c r="B367" s="38" t="s">
        <v>30</v>
      </c>
      <c r="C367" s="62">
        <v>16</v>
      </c>
      <c r="D367" s="63" t="s">
        <v>31</v>
      </c>
      <c r="E367" s="38" t="s">
        <v>32</v>
      </c>
      <c r="F367" s="64">
        <v>44868</v>
      </c>
      <c r="G367" s="38" t="str">
        <f>+VLOOKUP(E367,Tabla!A:B,2,FALSE)</f>
        <v>SSTEYS</v>
      </c>
    </row>
    <row r="368" spans="1:7">
      <c r="A368" s="65">
        <v>203124</v>
      </c>
      <c r="B368" s="38" t="s">
        <v>33</v>
      </c>
      <c r="C368" s="62">
        <v>19</v>
      </c>
      <c r="D368" s="63" t="s">
        <v>31</v>
      </c>
      <c r="E368" s="38" t="s">
        <v>32</v>
      </c>
      <c r="F368" s="64">
        <v>44868</v>
      </c>
      <c r="G368" s="38" t="str">
        <f>+VLOOKUP(E368,Tabla!A:B,2,FALSE)</f>
        <v>SSTEYS</v>
      </c>
    </row>
    <row r="369" spans="1:7">
      <c r="A369" s="65">
        <v>200044</v>
      </c>
      <c r="B369" s="38" t="s">
        <v>37</v>
      </c>
      <c r="C369" s="62">
        <v>1</v>
      </c>
      <c r="D369" s="63" t="s">
        <v>11</v>
      </c>
      <c r="E369" s="38" t="s">
        <v>38</v>
      </c>
      <c r="F369" s="64">
        <v>44867</v>
      </c>
      <c r="G369" s="38" t="str">
        <f>+VLOOKUP(E369,Tabla!A:B,2,FALSE)</f>
        <v>SSCD</v>
      </c>
    </row>
    <row r="370" spans="1:7">
      <c r="A370" s="65">
        <v>200117</v>
      </c>
      <c r="B370" s="38" t="s">
        <v>39</v>
      </c>
      <c r="C370" s="62">
        <v>1</v>
      </c>
      <c r="D370" s="63" t="s">
        <v>17</v>
      </c>
      <c r="E370" s="38" t="s">
        <v>38</v>
      </c>
      <c r="F370" s="64">
        <v>44867</v>
      </c>
      <c r="G370" s="38" t="str">
        <f>+VLOOKUP(E370,Tabla!A:B,2,FALSE)</f>
        <v>SSCD</v>
      </c>
    </row>
    <row r="371" spans="1:7">
      <c r="A371" s="65">
        <v>200302</v>
      </c>
      <c r="B371" s="38" t="s">
        <v>40</v>
      </c>
      <c r="C371" s="62">
        <v>15</v>
      </c>
      <c r="D371" s="63" t="s">
        <v>7</v>
      </c>
      <c r="E371" s="38" t="s">
        <v>41</v>
      </c>
      <c r="F371" s="64">
        <v>44867</v>
      </c>
      <c r="G371" s="38" t="str">
        <f>+VLOOKUP(E371,Tabla!A:B,2,FALSE)</f>
        <v>SSCD</v>
      </c>
    </row>
    <row r="372" spans="1:7">
      <c r="A372" s="65">
        <v>200934</v>
      </c>
      <c r="B372" s="38" t="s">
        <v>44</v>
      </c>
      <c r="C372" s="62">
        <v>10</v>
      </c>
      <c r="D372" s="63" t="s">
        <v>45</v>
      </c>
      <c r="E372" s="38" t="s">
        <v>46</v>
      </c>
      <c r="F372" s="64">
        <v>44867</v>
      </c>
      <c r="G372" s="38" t="str">
        <f>+VLOOKUP(E372,Tabla!A:B,2,FALSE)</f>
        <v>SSGEFYAR</v>
      </c>
    </row>
    <row r="373" spans="1:7">
      <c r="A373" s="65">
        <v>201007</v>
      </c>
      <c r="B373" s="38" t="s">
        <v>47</v>
      </c>
      <c r="C373" s="62">
        <v>5</v>
      </c>
      <c r="D373" s="63" t="s">
        <v>7</v>
      </c>
      <c r="E373" s="38" t="s">
        <v>41</v>
      </c>
      <c r="F373" s="64">
        <v>44867</v>
      </c>
      <c r="G373" s="38" t="str">
        <f>+VLOOKUP(E373,Tabla!A:B,2,FALSE)</f>
        <v>SSCD</v>
      </c>
    </row>
    <row r="374" spans="1:7">
      <c r="A374" s="65">
        <v>201184</v>
      </c>
      <c r="B374" s="38" t="s">
        <v>48</v>
      </c>
      <c r="C374" s="62">
        <v>0</v>
      </c>
      <c r="D374" s="63" t="s">
        <v>35</v>
      </c>
      <c r="E374" s="38" t="s">
        <v>36</v>
      </c>
      <c r="F374" s="64">
        <v>44867</v>
      </c>
      <c r="G374" s="38" t="str">
        <f>+VLOOKUP(E374,Tabla!A:B,2,FALSE)</f>
        <v>SSTEYS</v>
      </c>
    </row>
    <row r="375" spans="1:7">
      <c r="A375" s="65">
        <v>201211</v>
      </c>
      <c r="B375" s="38" t="s">
        <v>49</v>
      </c>
      <c r="C375" s="62">
        <v>23</v>
      </c>
      <c r="D375" s="63" t="s">
        <v>20</v>
      </c>
      <c r="E375" s="38" t="s">
        <v>32</v>
      </c>
      <c r="F375" s="64">
        <v>44867</v>
      </c>
      <c r="G375" s="38" t="str">
        <f>+VLOOKUP(E375,Tabla!A:B,2,FALSE)</f>
        <v>SSTEYS</v>
      </c>
    </row>
    <row r="376" spans="1:7">
      <c r="A376" s="65">
        <v>201247</v>
      </c>
      <c r="B376" s="38" t="s">
        <v>737</v>
      </c>
      <c r="C376" s="62"/>
      <c r="D376" s="63" t="s">
        <v>20</v>
      </c>
      <c r="E376" s="38" t="s">
        <v>404</v>
      </c>
      <c r="F376" s="64">
        <v>44867</v>
      </c>
      <c r="G376" s="38" t="str">
        <f>+VLOOKUP(E376,Tabla!A:B,2,FALSE)</f>
        <v>SSTEYS</v>
      </c>
    </row>
    <row r="377" spans="1:7">
      <c r="A377" s="65">
        <v>201307</v>
      </c>
      <c r="B377" s="38" t="s">
        <v>50</v>
      </c>
      <c r="C377" s="62">
        <v>20</v>
      </c>
      <c r="D377" s="63" t="s">
        <v>45</v>
      </c>
      <c r="E377" s="38" t="s">
        <v>46</v>
      </c>
      <c r="F377" s="64">
        <v>44867</v>
      </c>
      <c r="G377" s="38" t="str">
        <f>+VLOOKUP(E377,Tabla!A:B,2,FALSE)</f>
        <v>SSGEFYAR</v>
      </c>
    </row>
    <row r="378" spans="1:7">
      <c r="A378" s="65">
        <v>201330</v>
      </c>
      <c r="B378" s="38" t="s">
        <v>51</v>
      </c>
      <c r="C378" s="62">
        <v>20</v>
      </c>
      <c r="D378" s="63" t="s">
        <v>52</v>
      </c>
      <c r="E378" s="38" t="s">
        <v>53</v>
      </c>
      <c r="F378" s="64">
        <v>44867</v>
      </c>
      <c r="G378" s="38" t="str">
        <f>+VLOOKUP(E378,Tabla!A:B,2,FALSE)</f>
        <v>UM</v>
      </c>
    </row>
    <row r="379" spans="1:7">
      <c r="A379" s="65">
        <v>201901</v>
      </c>
      <c r="B379" s="38" t="s">
        <v>57</v>
      </c>
      <c r="C379" s="62">
        <v>5</v>
      </c>
      <c r="D379" s="63" t="s">
        <v>7</v>
      </c>
      <c r="E379" s="38" t="s">
        <v>41</v>
      </c>
      <c r="F379" s="64">
        <v>44867</v>
      </c>
      <c r="G379" s="38" t="str">
        <f>+VLOOKUP(E379,Tabla!A:B,2,FALSE)</f>
        <v>SSCD</v>
      </c>
    </row>
    <row r="380" spans="1:7">
      <c r="A380" s="65">
        <v>202272</v>
      </c>
      <c r="B380" s="38" t="s">
        <v>58</v>
      </c>
      <c r="C380" s="62">
        <v>6</v>
      </c>
      <c r="D380" s="63" t="s">
        <v>45</v>
      </c>
      <c r="E380" s="38" t="s">
        <v>46</v>
      </c>
      <c r="F380" s="64">
        <v>44867</v>
      </c>
      <c r="G380" s="38" t="str">
        <f>+VLOOKUP(E380,Tabla!A:B,2,FALSE)</f>
        <v>SSGEFYAR</v>
      </c>
    </row>
    <row r="381" spans="1:7">
      <c r="A381" s="65">
        <v>202745</v>
      </c>
      <c r="B381" s="38" t="s">
        <v>59</v>
      </c>
      <c r="C381" s="62">
        <v>7</v>
      </c>
      <c r="D381" s="63" t="s">
        <v>35</v>
      </c>
      <c r="E381" s="38" t="s">
        <v>56</v>
      </c>
      <c r="F381" s="64">
        <v>44867</v>
      </c>
      <c r="G381" s="38" t="str">
        <f>+VLOOKUP(E381,Tabla!A:B,2,FALSE)</f>
        <v>SSTEYS</v>
      </c>
    </row>
    <row r="382" spans="1:7">
      <c r="A382" s="65">
        <v>202948</v>
      </c>
      <c r="B382" s="38" t="s">
        <v>60</v>
      </c>
      <c r="C382" s="62">
        <v>6</v>
      </c>
      <c r="D382" s="63" t="s">
        <v>61</v>
      </c>
      <c r="E382" s="38" t="s">
        <v>46</v>
      </c>
      <c r="F382" s="64">
        <v>44867</v>
      </c>
      <c r="G382" s="38" t="str">
        <f>+VLOOKUP(E382,Tabla!A:B,2,FALSE)</f>
        <v>SSGEFYAR</v>
      </c>
    </row>
    <row r="383" spans="1:7">
      <c r="A383" s="65">
        <v>200221</v>
      </c>
      <c r="B383" s="38" t="s">
        <v>62</v>
      </c>
      <c r="C383" s="62">
        <v>2</v>
      </c>
      <c r="D383" s="63" t="s">
        <v>52</v>
      </c>
      <c r="E383" s="38" t="s">
        <v>63</v>
      </c>
      <c r="F383" s="64">
        <v>44866</v>
      </c>
      <c r="G383" s="38" t="str">
        <f>+VLOOKUP(E383,Tabla!A:B,2,FALSE)</f>
        <v>UM</v>
      </c>
    </row>
    <row r="384" spans="1:7">
      <c r="A384" s="65">
        <v>200413</v>
      </c>
      <c r="B384" s="38" t="s">
        <v>64</v>
      </c>
      <c r="C384" s="62">
        <v>16</v>
      </c>
      <c r="D384" s="63" t="s">
        <v>7</v>
      </c>
      <c r="E384" s="38" t="s">
        <v>65</v>
      </c>
      <c r="F384" s="64">
        <v>44866</v>
      </c>
      <c r="G384" s="38" t="str">
        <f>+VLOOKUP(E384,Tabla!A:B,2,FALSE)</f>
        <v>DGCLEI</v>
      </c>
    </row>
    <row r="385" spans="1:7">
      <c r="A385" s="65">
        <v>200485</v>
      </c>
      <c r="B385" s="38" t="s">
        <v>66</v>
      </c>
      <c r="C385" s="62">
        <v>26</v>
      </c>
      <c r="D385" s="63" t="s">
        <v>31</v>
      </c>
      <c r="E385" s="38" t="s">
        <v>67</v>
      </c>
      <c r="F385" s="64">
        <v>44866</v>
      </c>
      <c r="G385" s="38" t="str">
        <f>+VLOOKUP(E385,Tabla!A:B,2,FALSE)</f>
        <v>SSTEYS</v>
      </c>
    </row>
    <row r="386" spans="1:7">
      <c r="A386" s="65">
        <v>200697</v>
      </c>
      <c r="B386" s="38" t="s">
        <v>71</v>
      </c>
      <c r="C386" s="62">
        <v>29</v>
      </c>
      <c r="D386" s="63" t="s">
        <v>72</v>
      </c>
      <c r="E386" s="38" t="s">
        <v>65</v>
      </c>
      <c r="F386" s="64">
        <v>44866</v>
      </c>
      <c r="G386" s="38" t="str">
        <f>+VLOOKUP(E386,Tabla!A:B,2,FALSE)</f>
        <v>DGCLEI</v>
      </c>
    </row>
    <row r="387" spans="1:7">
      <c r="A387" s="65">
        <v>201038</v>
      </c>
      <c r="B387" s="38" t="s">
        <v>73</v>
      </c>
      <c r="C387" s="62">
        <v>34</v>
      </c>
      <c r="D387" s="63" t="s">
        <v>52</v>
      </c>
      <c r="E387" s="38" t="s">
        <v>63</v>
      </c>
      <c r="F387" s="64">
        <v>44866</v>
      </c>
      <c r="G387" s="38" t="str">
        <f>+VLOOKUP(E387,Tabla!A:B,2,FALSE)</f>
        <v>UM</v>
      </c>
    </row>
    <row r="388" spans="1:7">
      <c r="A388" s="65">
        <v>201510</v>
      </c>
      <c r="B388" s="38" t="s">
        <v>75</v>
      </c>
      <c r="C388" s="62">
        <v>10</v>
      </c>
      <c r="D388" s="63" t="s">
        <v>7</v>
      </c>
      <c r="E388" s="38" t="s">
        <v>65</v>
      </c>
      <c r="F388" s="64">
        <v>44866</v>
      </c>
      <c r="G388" s="38" t="str">
        <f>+VLOOKUP(E388,Tabla!A:B,2,FALSE)</f>
        <v>DGCLEI</v>
      </c>
    </row>
    <row r="389" spans="1:7">
      <c r="A389" s="65">
        <v>201942</v>
      </c>
      <c r="B389" s="38" t="s">
        <v>77</v>
      </c>
      <c r="C389" s="62">
        <v>2</v>
      </c>
      <c r="D389" s="63" t="s">
        <v>72</v>
      </c>
      <c r="E389" s="38" t="s">
        <v>65</v>
      </c>
      <c r="F389" s="64">
        <v>44866</v>
      </c>
      <c r="G389" s="38" t="str">
        <f>+VLOOKUP(E389,Tabla!A:B,2,FALSE)</f>
        <v>DGCLEI</v>
      </c>
    </row>
    <row r="390" spans="1:7">
      <c r="A390" s="65">
        <v>200052</v>
      </c>
      <c r="B390" s="38" t="s">
        <v>78</v>
      </c>
      <c r="C390" s="62">
        <v>14</v>
      </c>
      <c r="D390" s="63" t="s">
        <v>79</v>
      </c>
      <c r="E390" s="38" t="s">
        <v>80</v>
      </c>
      <c r="F390" s="64">
        <v>44865</v>
      </c>
      <c r="G390" s="38" t="str">
        <f>+VLOOKUP(E390,Tabla!A:B,2,FALSE)</f>
        <v>UM</v>
      </c>
    </row>
    <row r="391" spans="1:7">
      <c r="A391" s="65">
        <v>200097</v>
      </c>
      <c r="B391" s="38" t="s">
        <v>81</v>
      </c>
      <c r="C391" s="62">
        <v>4</v>
      </c>
      <c r="D391" s="63" t="s">
        <v>72</v>
      </c>
      <c r="E391" s="38" t="s">
        <v>82</v>
      </c>
      <c r="F391" s="64">
        <v>44865</v>
      </c>
      <c r="G391" s="38" t="str">
        <f>+VLOOKUP(E391,Tabla!A:B,2,FALSE)</f>
        <v>DGCLEI</v>
      </c>
    </row>
    <row r="392" spans="1:7">
      <c r="A392" s="65">
        <v>200152</v>
      </c>
      <c r="B392" s="38" t="s">
        <v>83</v>
      </c>
      <c r="C392" s="62">
        <v>1</v>
      </c>
      <c r="D392" s="63" t="s">
        <v>79</v>
      </c>
      <c r="E392" s="38" t="s">
        <v>80</v>
      </c>
      <c r="F392" s="64">
        <v>44865</v>
      </c>
      <c r="G392" s="38" t="str">
        <f>+VLOOKUP(E392,Tabla!A:B,2,FALSE)</f>
        <v>UM</v>
      </c>
    </row>
    <row r="393" spans="1:7">
      <c r="A393" s="65">
        <v>200336</v>
      </c>
      <c r="B393" s="38" t="s">
        <v>84</v>
      </c>
      <c r="C393" s="62">
        <v>20</v>
      </c>
      <c r="D393" s="63" t="s">
        <v>52</v>
      </c>
      <c r="E393" s="38" t="s">
        <v>53</v>
      </c>
      <c r="F393" s="64">
        <v>44865</v>
      </c>
      <c r="G393" s="38" t="str">
        <f>+VLOOKUP(E393,Tabla!A:B,2,FALSE)</f>
        <v>UM</v>
      </c>
    </row>
    <row r="394" spans="1:7">
      <c r="A394" s="65">
        <v>200352</v>
      </c>
      <c r="B394" s="38" t="s">
        <v>85</v>
      </c>
      <c r="C394" s="62">
        <v>5</v>
      </c>
      <c r="D394" s="63" t="s">
        <v>79</v>
      </c>
      <c r="E394" s="38" t="s">
        <v>80</v>
      </c>
      <c r="F394" s="64">
        <v>44865</v>
      </c>
      <c r="G394" s="38" t="str">
        <f>+VLOOKUP(E394,Tabla!A:B,2,FALSE)</f>
        <v>UM</v>
      </c>
    </row>
    <row r="395" spans="1:7">
      <c r="A395" s="65">
        <v>200519</v>
      </c>
      <c r="B395" s="38" t="s">
        <v>88</v>
      </c>
      <c r="C395" s="62">
        <v>1</v>
      </c>
      <c r="D395" s="63" t="s">
        <v>79</v>
      </c>
      <c r="E395" s="38" t="s">
        <v>80</v>
      </c>
      <c r="F395" s="64">
        <v>44865</v>
      </c>
      <c r="G395" s="38" t="str">
        <f>+VLOOKUP(E395,Tabla!A:B,2,FALSE)</f>
        <v>UM</v>
      </c>
    </row>
    <row r="396" spans="1:7">
      <c r="A396" s="65">
        <v>200578</v>
      </c>
      <c r="B396" s="38" t="s">
        <v>90</v>
      </c>
      <c r="C396" s="62">
        <v>14</v>
      </c>
      <c r="D396" s="63" t="s">
        <v>91</v>
      </c>
      <c r="E396" s="38" t="s">
        <v>92</v>
      </c>
      <c r="F396" s="64">
        <v>44865</v>
      </c>
      <c r="G396" s="38" t="str">
        <f>+VLOOKUP(E396,Tabla!A:B,2,FALSE)</f>
        <v>SSGEFYAR</v>
      </c>
    </row>
    <row r="397" spans="1:7">
      <c r="A397" s="65">
        <v>200581</v>
      </c>
      <c r="B397" s="38" t="s">
        <v>93</v>
      </c>
      <c r="C397" s="62">
        <v>23</v>
      </c>
      <c r="D397" s="63" t="s">
        <v>79</v>
      </c>
      <c r="E397" s="38" t="s">
        <v>80</v>
      </c>
      <c r="F397" s="64">
        <v>44865</v>
      </c>
      <c r="G397" s="38" t="str">
        <f>+VLOOKUP(E397,Tabla!A:B,2,FALSE)</f>
        <v>UM</v>
      </c>
    </row>
    <row r="398" spans="1:7">
      <c r="A398" s="65">
        <v>200694</v>
      </c>
      <c r="B398" s="38" t="s">
        <v>94</v>
      </c>
      <c r="C398" s="62">
        <v>9</v>
      </c>
      <c r="D398" s="63" t="s">
        <v>72</v>
      </c>
      <c r="E398" s="38" t="s">
        <v>82</v>
      </c>
      <c r="F398" s="64">
        <v>44865</v>
      </c>
      <c r="G398" s="38" t="str">
        <f>+VLOOKUP(E398,Tabla!A:B,2,FALSE)</f>
        <v>DGCLEI</v>
      </c>
    </row>
    <row r="399" spans="1:7">
      <c r="A399" s="65">
        <v>200730</v>
      </c>
      <c r="B399" s="38" t="s">
        <v>95</v>
      </c>
      <c r="C399" s="62">
        <v>1</v>
      </c>
      <c r="D399" s="63" t="s">
        <v>52</v>
      </c>
      <c r="E399" s="38" t="s">
        <v>53</v>
      </c>
      <c r="F399" s="64">
        <v>44865</v>
      </c>
      <c r="G399" s="38" t="str">
        <f>+VLOOKUP(E399,Tabla!A:B,2,FALSE)</f>
        <v>UM</v>
      </c>
    </row>
    <row r="400" spans="1:7">
      <c r="A400" s="65">
        <v>200751</v>
      </c>
      <c r="B400" s="38" t="s">
        <v>96</v>
      </c>
      <c r="C400" s="62">
        <v>17</v>
      </c>
      <c r="D400" s="63" t="s">
        <v>72</v>
      </c>
      <c r="E400" s="38" t="s">
        <v>82</v>
      </c>
      <c r="F400" s="64">
        <v>44865</v>
      </c>
      <c r="G400" s="38" t="str">
        <f>+VLOOKUP(E400,Tabla!A:B,2,FALSE)</f>
        <v>DGCLEI</v>
      </c>
    </row>
    <row r="401" spans="1:7">
      <c r="A401" s="65">
        <v>200810</v>
      </c>
      <c r="B401" s="38" t="s">
        <v>97</v>
      </c>
      <c r="C401" s="62">
        <v>1</v>
      </c>
      <c r="D401" s="63" t="s">
        <v>52</v>
      </c>
      <c r="E401" s="38" t="s">
        <v>53</v>
      </c>
      <c r="F401" s="64">
        <v>44865</v>
      </c>
      <c r="G401" s="38" t="str">
        <f>+VLOOKUP(E401,Tabla!A:B,2,FALSE)</f>
        <v>UM</v>
      </c>
    </row>
    <row r="402" spans="1:7">
      <c r="A402" s="65">
        <v>200813</v>
      </c>
      <c r="B402" s="38" t="s">
        <v>98</v>
      </c>
      <c r="C402" s="62">
        <v>10</v>
      </c>
      <c r="D402" s="63" t="s">
        <v>52</v>
      </c>
      <c r="E402" s="38" t="s">
        <v>53</v>
      </c>
      <c r="F402" s="64">
        <v>44865</v>
      </c>
      <c r="G402" s="38" t="str">
        <f>+VLOOKUP(E402,Tabla!A:B,2,FALSE)</f>
        <v>UM</v>
      </c>
    </row>
    <row r="403" spans="1:7">
      <c r="A403" s="65">
        <v>201036</v>
      </c>
      <c r="B403" s="38" t="s">
        <v>99</v>
      </c>
      <c r="C403" s="62">
        <v>9</v>
      </c>
      <c r="D403" s="63" t="s">
        <v>52</v>
      </c>
      <c r="E403" s="38" t="s">
        <v>53</v>
      </c>
      <c r="F403" s="64">
        <v>44865</v>
      </c>
      <c r="G403" s="38" t="str">
        <f>+VLOOKUP(E403,Tabla!A:B,2,FALSE)</f>
        <v>UM</v>
      </c>
    </row>
    <row r="404" spans="1:7">
      <c r="A404" s="65">
        <v>201041</v>
      </c>
      <c r="B404" s="38" t="s">
        <v>100</v>
      </c>
      <c r="C404" s="62">
        <v>4</v>
      </c>
      <c r="D404" s="63" t="s">
        <v>52</v>
      </c>
      <c r="E404" s="38" t="s">
        <v>101</v>
      </c>
      <c r="F404" s="64">
        <v>44865</v>
      </c>
      <c r="G404" s="38" t="str">
        <f>+VLOOKUP(E404,Tabla!A:B,2,FALSE)</f>
        <v>UM</v>
      </c>
    </row>
    <row r="405" spans="1:7">
      <c r="A405" s="65">
        <v>202203</v>
      </c>
      <c r="B405" s="38" t="s">
        <v>102</v>
      </c>
      <c r="C405" s="62">
        <v>8</v>
      </c>
      <c r="D405" s="63" t="s">
        <v>31</v>
      </c>
      <c r="E405" s="38" t="s">
        <v>43</v>
      </c>
      <c r="F405" s="64">
        <v>44865</v>
      </c>
      <c r="G405" s="38" t="str">
        <f>+VLOOKUP(E405,Tabla!A:B,2,FALSE)</f>
        <v>SSTEYS</v>
      </c>
    </row>
    <row r="406" spans="1:7">
      <c r="A406" s="65">
        <v>200349</v>
      </c>
      <c r="B406" s="38" t="s">
        <v>103</v>
      </c>
      <c r="C406" s="62">
        <v>23</v>
      </c>
      <c r="D406" s="63" t="s">
        <v>104</v>
      </c>
      <c r="E406" s="38" t="s">
        <v>18</v>
      </c>
      <c r="F406" s="64">
        <v>44862</v>
      </c>
      <c r="G406" s="38" t="str">
        <f>+VLOOKUP(E406,Tabla!A:B,2,FALSE)</f>
        <v>SSCD</v>
      </c>
    </row>
    <row r="407" spans="1:7">
      <c r="A407" s="65">
        <v>200363</v>
      </c>
      <c r="B407" s="38" t="s">
        <v>105</v>
      </c>
      <c r="C407" s="62">
        <v>22</v>
      </c>
      <c r="D407" s="63" t="s">
        <v>104</v>
      </c>
      <c r="E407" s="38" t="s">
        <v>18</v>
      </c>
      <c r="F407" s="64">
        <v>44862</v>
      </c>
      <c r="G407" s="38" t="str">
        <f>+VLOOKUP(E407,Tabla!A:B,2,FALSE)</f>
        <v>SSCD</v>
      </c>
    </row>
    <row r="408" spans="1:7">
      <c r="A408" s="65">
        <v>200469</v>
      </c>
      <c r="B408" s="38" t="s">
        <v>700</v>
      </c>
      <c r="C408" s="62"/>
      <c r="D408" s="63" t="s">
        <v>35</v>
      </c>
      <c r="E408" s="38" t="s">
        <v>125</v>
      </c>
      <c r="F408" s="64">
        <v>44862</v>
      </c>
      <c r="G408" s="38" t="str">
        <f>+VLOOKUP(E408,Tabla!A:B,2,FALSE)</f>
        <v>SSGEFYAR</v>
      </c>
    </row>
    <row r="409" spans="1:7">
      <c r="A409" s="65">
        <v>201597</v>
      </c>
      <c r="B409" s="38" t="s">
        <v>107</v>
      </c>
      <c r="C409" s="62">
        <v>13</v>
      </c>
      <c r="D409" s="63" t="s">
        <v>104</v>
      </c>
      <c r="E409" s="38" t="s">
        <v>18</v>
      </c>
      <c r="F409" s="64">
        <v>44862</v>
      </c>
      <c r="G409" s="38" t="str">
        <f>+VLOOKUP(E409,Tabla!A:B,2,FALSE)</f>
        <v>SSCD</v>
      </c>
    </row>
    <row r="410" spans="1:7">
      <c r="A410" s="65">
        <v>200337</v>
      </c>
      <c r="B410" s="38" t="s">
        <v>108</v>
      </c>
      <c r="C410" s="62">
        <v>26</v>
      </c>
      <c r="D410" s="63" t="s">
        <v>52</v>
      </c>
      <c r="E410" s="38" t="s">
        <v>53</v>
      </c>
      <c r="F410" s="64">
        <v>44861</v>
      </c>
      <c r="G410" s="38" t="str">
        <f>+VLOOKUP(E410,Tabla!A:B,2,FALSE)</f>
        <v>UM</v>
      </c>
    </row>
    <row r="411" spans="1:7">
      <c r="A411" s="65">
        <v>200901</v>
      </c>
      <c r="B411" s="38" t="s">
        <v>109</v>
      </c>
      <c r="C411" s="62">
        <v>2</v>
      </c>
      <c r="D411" s="63" t="s">
        <v>110</v>
      </c>
      <c r="E411" s="38" t="s">
        <v>15</v>
      </c>
      <c r="F411" s="64">
        <v>44861</v>
      </c>
      <c r="G411" s="38" t="str">
        <f>+VLOOKUP(E411,Tabla!A:B,2,FALSE)</f>
        <v>SSCD</v>
      </c>
    </row>
    <row r="412" spans="1:7">
      <c r="A412" s="65">
        <v>201402</v>
      </c>
      <c r="B412" s="38" t="s">
        <v>111</v>
      </c>
      <c r="C412" s="62">
        <v>23</v>
      </c>
      <c r="D412" s="63" t="s">
        <v>112</v>
      </c>
      <c r="E412" s="38" t="s">
        <v>15</v>
      </c>
      <c r="F412" s="64">
        <v>44861</v>
      </c>
      <c r="G412" s="38" t="str">
        <f>+VLOOKUP(E412,Tabla!A:B,2,FALSE)</f>
        <v>SSCD</v>
      </c>
    </row>
    <row r="413" spans="1:7">
      <c r="A413" s="65">
        <v>200056</v>
      </c>
      <c r="B413" s="38" t="s">
        <v>113</v>
      </c>
      <c r="C413" s="62">
        <v>10</v>
      </c>
      <c r="D413" s="63" t="s">
        <v>25</v>
      </c>
      <c r="E413" s="38" t="s">
        <v>114</v>
      </c>
      <c r="F413" s="64">
        <v>44860</v>
      </c>
      <c r="G413" s="38" t="str">
        <f>+VLOOKUP(E413,Tabla!A:B,2,FALSE)</f>
        <v>SSGEFYAR</v>
      </c>
    </row>
    <row r="414" spans="1:7">
      <c r="A414" s="65">
        <v>200290</v>
      </c>
      <c r="B414" s="38" t="s">
        <v>115</v>
      </c>
      <c r="C414" s="62">
        <v>9</v>
      </c>
      <c r="D414" s="63" t="s">
        <v>69</v>
      </c>
      <c r="E414" s="38" t="s">
        <v>114</v>
      </c>
      <c r="F414" s="64">
        <v>44860</v>
      </c>
      <c r="G414" s="38" t="str">
        <f>+VLOOKUP(E414,Tabla!A:B,2,FALSE)</f>
        <v>SSGEFYAR</v>
      </c>
    </row>
    <row r="415" spans="1:7">
      <c r="A415" s="65">
        <v>200506</v>
      </c>
      <c r="B415" s="38" t="s">
        <v>118</v>
      </c>
      <c r="C415" s="62">
        <v>11</v>
      </c>
      <c r="D415" s="63" t="s">
        <v>25</v>
      </c>
      <c r="E415" s="38" t="s">
        <v>114</v>
      </c>
      <c r="F415" s="64">
        <v>44860</v>
      </c>
      <c r="G415" s="38" t="str">
        <f>+VLOOKUP(E415,Tabla!A:B,2,FALSE)</f>
        <v>SSGEFYAR</v>
      </c>
    </row>
    <row r="416" spans="1:7">
      <c r="A416" s="65">
        <v>200566</v>
      </c>
      <c r="B416" s="38" t="s">
        <v>119</v>
      </c>
      <c r="C416" s="62">
        <v>11</v>
      </c>
      <c r="D416" s="63" t="s">
        <v>11</v>
      </c>
      <c r="E416" s="38" t="s">
        <v>12</v>
      </c>
      <c r="F416" s="64">
        <v>44860</v>
      </c>
      <c r="G416" s="38" t="str">
        <f>+VLOOKUP(E416,Tabla!A:B,2,FALSE)</f>
        <v>SSTEYS</v>
      </c>
    </row>
    <row r="417" spans="1:7">
      <c r="A417" s="65">
        <v>200580</v>
      </c>
      <c r="B417" s="38" t="s">
        <v>120</v>
      </c>
      <c r="C417" s="62">
        <v>14</v>
      </c>
      <c r="D417" s="63" t="s">
        <v>91</v>
      </c>
      <c r="E417" s="38" t="s">
        <v>92</v>
      </c>
      <c r="F417" s="64">
        <v>44860</v>
      </c>
      <c r="G417" s="38" t="str">
        <f>+VLOOKUP(E417,Tabla!A:B,2,FALSE)</f>
        <v>SSGEFYAR</v>
      </c>
    </row>
    <row r="418" spans="1:7">
      <c r="A418" s="65">
        <v>200887</v>
      </c>
      <c r="B418" s="38" t="s">
        <v>121</v>
      </c>
      <c r="C418" s="62">
        <v>15</v>
      </c>
      <c r="D418" s="63" t="s">
        <v>79</v>
      </c>
      <c r="E418" s="38" t="s">
        <v>122</v>
      </c>
      <c r="F418" s="64">
        <v>44860</v>
      </c>
      <c r="G418" s="38" t="str">
        <f>+VLOOKUP(E418,Tabla!A:B,2,FALSE)</f>
        <v>UM</v>
      </c>
    </row>
    <row r="419" spans="1:7">
      <c r="A419" s="65">
        <v>201148</v>
      </c>
      <c r="B419" s="38" t="s">
        <v>123</v>
      </c>
      <c r="C419" s="62">
        <v>23</v>
      </c>
      <c r="D419" s="63" t="s">
        <v>69</v>
      </c>
      <c r="E419" s="38" t="s">
        <v>114</v>
      </c>
      <c r="F419" s="64">
        <v>44860</v>
      </c>
      <c r="G419" s="38" t="str">
        <f>+VLOOKUP(E419,Tabla!A:B,2,FALSE)</f>
        <v>SSGEFYAR</v>
      </c>
    </row>
    <row r="420" spans="1:7">
      <c r="A420" s="65">
        <v>202402</v>
      </c>
      <c r="B420" s="38" t="s">
        <v>129</v>
      </c>
      <c r="C420" s="62">
        <v>7</v>
      </c>
      <c r="D420" s="63" t="s">
        <v>45</v>
      </c>
      <c r="E420" s="38" t="s">
        <v>46</v>
      </c>
      <c r="F420" s="64">
        <v>44860</v>
      </c>
      <c r="G420" s="38" t="str">
        <f>+VLOOKUP(E420,Tabla!A:B,2,FALSE)</f>
        <v>SSGEFYAR</v>
      </c>
    </row>
    <row r="421" spans="1:7">
      <c r="A421" s="65">
        <v>203007</v>
      </c>
      <c r="B421" s="38" t="s">
        <v>130</v>
      </c>
      <c r="C421" s="62">
        <v>11</v>
      </c>
      <c r="D421" s="63" t="s">
        <v>35</v>
      </c>
      <c r="E421" s="38" t="s">
        <v>43</v>
      </c>
      <c r="F421" s="64">
        <v>44860</v>
      </c>
      <c r="G421" s="38" t="str">
        <f>+VLOOKUP(E421,Tabla!A:B,2,FALSE)</f>
        <v>SSTEYS</v>
      </c>
    </row>
    <row r="422" spans="1:7">
      <c r="A422" s="65">
        <v>203063</v>
      </c>
      <c r="B422" s="38" t="s">
        <v>131</v>
      </c>
      <c r="C422" s="62">
        <v>9</v>
      </c>
      <c r="D422" s="63" t="s">
        <v>45</v>
      </c>
      <c r="E422" s="38" t="s">
        <v>46</v>
      </c>
      <c r="F422" s="64">
        <v>44860</v>
      </c>
      <c r="G422" s="38" t="str">
        <f>+VLOOKUP(E422,Tabla!A:B,2,FALSE)</f>
        <v>SSGEFYAR</v>
      </c>
    </row>
    <row r="423" spans="1:7">
      <c r="A423" s="65">
        <v>203075</v>
      </c>
      <c r="B423" s="38" t="s">
        <v>132</v>
      </c>
      <c r="C423" s="62">
        <v>20</v>
      </c>
      <c r="D423" s="63" t="s">
        <v>45</v>
      </c>
      <c r="E423" s="38" t="s">
        <v>46</v>
      </c>
      <c r="F423" s="64">
        <v>44860</v>
      </c>
      <c r="G423" s="38" t="str">
        <f>+VLOOKUP(E423,Tabla!A:B,2,FALSE)</f>
        <v>SSGEFYAR</v>
      </c>
    </row>
    <row r="424" spans="1:7">
      <c r="A424" s="65">
        <v>200818</v>
      </c>
      <c r="B424" s="38" t="s">
        <v>135</v>
      </c>
      <c r="C424" s="62">
        <v>5</v>
      </c>
      <c r="D424" s="63" t="s">
        <v>25</v>
      </c>
      <c r="E424" s="38" t="s">
        <v>92</v>
      </c>
      <c r="F424" s="64">
        <v>44859</v>
      </c>
      <c r="G424" s="38" t="str">
        <f>+VLOOKUP(E424,Tabla!A:B,2,FALSE)</f>
        <v>SSGEFYAR</v>
      </c>
    </row>
    <row r="425" spans="1:7">
      <c r="A425" s="65">
        <v>200864</v>
      </c>
      <c r="B425" s="38" t="s">
        <v>136</v>
      </c>
      <c r="C425" s="62">
        <v>12</v>
      </c>
      <c r="D425" s="63" t="s">
        <v>25</v>
      </c>
      <c r="E425" s="38" t="s">
        <v>92</v>
      </c>
      <c r="F425" s="64">
        <v>44859</v>
      </c>
      <c r="G425" s="38" t="str">
        <f>+VLOOKUP(E425,Tabla!A:B,2,FALSE)</f>
        <v>SSGEFYAR</v>
      </c>
    </row>
    <row r="426" spans="1:7">
      <c r="A426" s="65">
        <v>200972</v>
      </c>
      <c r="B426" s="38" t="s">
        <v>142</v>
      </c>
      <c r="C426" s="62">
        <v>3</v>
      </c>
      <c r="D426" s="63" t="s">
        <v>14</v>
      </c>
      <c r="E426" s="38" t="s">
        <v>15</v>
      </c>
      <c r="F426" s="64">
        <v>44855</v>
      </c>
      <c r="G426" s="38" t="str">
        <f>+VLOOKUP(E426,Tabla!A:B,2,FALSE)</f>
        <v>SSCD</v>
      </c>
    </row>
    <row r="427" spans="1:7">
      <c r="A427" s="65">
        <v>201600</v>
      </c>
      <c r="B427" s="38" t="s">
        <v>143</v>
      </c>
      <c r="C427" s="62">
        <v>7</v>
      </c>
      <c r="D427" s="63" t="s">
        <v>25</v>
      </c>
      <c r="E427" s="38" t="s">
        <v>144</v>
      </c>
      <c r="F427" s="64">
        <v>44854</v>
      </c>
      <c r="G427" s="38" t="str">
        <f>+VLOOKUP(E427,Tabla!A:B,2,FALSE)</f>
        <v>SSGEFYAR</v>
      </c>
    </row>
    <row r="428" spans="1:7">
      <c r="A428" s="65">
        <v>200441</v>
      </c>
      <c r="B428" s="38" t="s">
        <v>145</v>
      </c>
      <c r="C428" s="62">
        <v>94</v>
      </c>
      <c r="D428" s="63" t="s">
        <v>25</v>
      </c>
      <c r="E428" s="38" t="s">
        <v>32</v>
      </c>
      <c r="F428" s="64">
        <v>44853</v>
      </c>
      <c r="G428" s="38" t="str">
        <f>+VLOOKUP(E428,Tabla!A:B,2,FALSE)</f>
        <v>SSTEYS</v>
      </c>
    </row>
    <row r="429" spans="1:7">
      <c r="A429" s="65">
        <v>200829</v>
      </c>
      <c r="B429" s="38" t="s">
        <v>146</v>
      </c>
      <c r="C429" s="62">
        <v>22</v>
      </c>
      <c r="D429" s="63" t="s">
        <v>17</v>
      </c>
      <c r="E429" s="38" t="s">
        <v>18</v>
      </c>
      <c r="F429" s="64">
        <v>44853</v>
      </c>
      <c r="G429" s="38" t="str">
        <f>+VLOOKUP(E429,Tabla!A:B,2,FALSE)</f>
        <v>SSCD</v>
      </c>
    </row>
    <row r="430" spans="1:7">
      <c r="A430" s="65">
        <v>200884</v>
      </c>
      <c r="B430" s="38" t="s">
        <v>147</v>
      </c>
      <c r="C430" s="62">
        <v>1</v>
      </c>
      <c r="D430" s="63" t="s">
        <v>110</v>
      </c>
      <c r="E430" s="38" t="s">
        <v>18</v>
      </c>
      <c r="F430" s="64">
        <v>44853</v>
      </c>
      <c r="G430" s="38" t="str">
        <f>+VLOOKUP(E430,Tabla!A:B,2,FALSE)</f>
        <v>SSCD</v>
      </c>
    </row>
    <row r="431" spans="1:7">
      <c r="A431" s="65">
        <v>201029</v>
      </c>
      <c r="B431" s="38" t="s">
        <v>148</v>
      </c>
      <c r="C431" s="62">
        <v>1</v>
      </c>
      <c r="D431" s="63" t="s">
        <v>110</v>
      </c>
      <c r="E431" s="38" t="s">
        <v>18</v>
      </c>
      <c r="F431" s="64">
        <v>44853</v>
      </c>
      <c r="G431" s="38" t="str">
        <f>+VLOOKUP(E431,Tabla!A:B,2,FALSE)</f>
        <v>SSCD</v>
      </c>
    </row>
    <row r="432" spans="1:7">
      <c r="A432" s="65">
        <v>201347</v>
      </c>
      <c r="B432" s="38" t="s">
        <v>149</v>
      </c>
      <c r="C432" s="62">
        <v>20</v>
      </c>
      <c r="D432" s="63" t="s">
        <v>110</v>
      </c>
      <c r="E432" s="38" t="s">
        <v>15</v>
      </c>
      <c r="F432" s="64">
        <v>44853</v>
      </c>
      <c r="G432" s="38" t="str">
        <f>+VLOOKUP(E432,Tabla!A:B,2,FALSE)</f>
        <v>SSCD</v>
      </c>
    </row>
    <row r="433" spans="1:7">
      <c r="A433" s="65">
        <v>201039</v>
      </c>
      <c r="B433" s="38" t="s">
        <v>154</v>
      </c>
      <c r="C433" s="62">
        <v>4</v>
      </c>
      <c r="D433" s="63" t="s">
        <v>52</v>
      </c>
      <c r="E433" s="38" t="s">
        <v>155</v>
      </c>
      <c r="F433" s="64">
        <v>44852</v>
      </c>
      <c r="G433" s="38" t="str">
        <f>+VLOOKUP(E433,Tabla!A:B,2,FALSE)</f>
        <v>UM</v>
      </c>
    </row>
    <row r="434" spans="1:7">
      <c r="A434" s="65">
        <v>200160</v>
      </c>
      <c r="B434" s="38" t="s">
        <v>158</v>
      </c>
      <c r="C434" s="62">
        <v>10</v>
      </c>
      <c r="D434" s="63" t="s">
        <v>79</v>
      </c>
      <c r="E434" s="38" t="s">
        <v>122</v>
      </c>
      <c r="F434" s="64">
        <v>44851</v>
      </c>
      <c r="G434" s="38" t="str">
        <f>+VLOOKUP(E434,Tabla!A:B,2,FALSE)</f>
        <v>UM</v>
      </c>
    </row>
    <row r="435" spans="1:7">
      <c r="A435" s="65">
        <v>200196</v>
      </c>
      <c r="B435" s="38" t="s">
        <v>159</v>
      </c>
      <c r="C435" s="62">
        <v>3</v>
      </c>
      <c r="D435" s="63" t="s">
        <v>7</v>
      </c>
      <c r="E435" s="38" t="s">
        <v>160</v>
      </c>
      <c r="F435" s="64">
        <v>44851</v>
      </c>
      <c r="G435" s="38" t="str">
        <f>+VLOOKUP(E435,Tabla!A:B,2,FALSE)</f>
        <v>DGCLEI</v>
      </c>
    </row>
    <row r="436" spans="1:7">
      <c r="A436" s="65">
        <v>200417</v>
      </c>
      <c r="B436" s="38" t="s">
        <v>161</v>
      </c>
      <c r="C436" s="62">
        <v>24</v>
      </c>
      <c r="D436" s="63" t="s">
        <v>7</v>
      </c>
      <c r="E436" s="38" t="s">
        <v>160</v>
      </c>
      <c r="F436" s="64">
        <v>44851</v>
      </c>
      <c r="G436" s="38" t="str">
        <f>+VLOOKUP(E436,Tabla!A:B,2,FALSE)</f>
        <v>DGCLEI</v>
      </c>
    </row>
    <row r="437" spans="1:7">
      <c r="A437" s="65">
        <v>200582</v>
      </c>
      <c r="B437" s="38" t="s">
        <v>162</v>
      </c>
      <c r="C437" s="62">
        <v>13</v>
      </c>
      <c r="D437" s="63" t="s">
        <v>79</v>
      </c>
      <c r="E437" s="38" t="s">
        <v>122</v>
      </c>
      <c r="F437" s="64">
        <v>44851</v>
      </c>
      <c r="G437" s="38" t="str">
        <f>+VLOOKUP(E437,Tabla!A:B,2,FALSE)</f>
        <v>UM</v>
      </c>
    </row>
    <row r="438" spans="1:7">
      <c r="A438" s="65">
        <v>200745</v>
      </c>
      <c r="B438" s="38" t="s">
        <v>163</v>
      </c>
      <c r="C438" s="62">
        <v>23</v>
      </c>
      <c r="D438" s="63" t="s">
        <v>72</v>
      </c>
      <c r="E438" s="38" t="s">
        <v>160</v>
      </c>
      <c r="F438" s="64">
        <v>44851</v>
      </c>
      <c r="G438" s="38" t="str">
        <f>+VLOOKUP(E438,Tabla!A:B,2,FALSE)</f>
        <v>DGCLEI</v>
      </c>
    </row>
    <row r="439" spans="1:7">
      <c r="A439" s="65">
        <v>200750</v>
      </c>
      <c r="B439" s="38" t="s">
        <v>164</v>
      </c>
      <c r="C439" s="62">
        <v>6</v>
      </c>
      <c r="D439" s="63" t="s">
        <v>72</v>
      </c>
      <c r="E439" s="38" t="s">
        <v>160</v>
      </c>
      <c r="F439" s="64">
        <v>44851</v>
      </c>
      <c r="G439" s="38" t="str">
        <f>+VLOOKUP(E439,Tabla!A:B,2,FALSE)</f>
        <v>DGCLEI</v>
      </c>
    </row>
    <row r="440" spans="1:7">
      <c r="A440" s="65">
        <v>200932</v>
      </c>
      <c r="B440" s="38" t="s">
        <v>165</v>
      </c>
      <c r="C440" s="62">
        <v>1</v>
      </c>
      <c r="D440" s="63" t="s">
        <v>45</v>
      </c>
      <c r="E440" s="38" t="s">
        <v>87</v>
      </c>
      <c r="F440" s="64">
        <v>44851</v>
      </c>
      <c r="G440" s="38" t="str">
        <f>+VLOOKUP(E440,Tabla!A:B,2,FALSE)</f>
        <v>SSGEFYAR</v>
      </c>
    </row>
    <row r="441" spans="1:7">
      <c r="A441" s="65">
        <v>200961</v>
      </c>
      <c r="B441" s="38" t="s">
        <v>166</v>
      </c>
      <c r="C441" s="62">
        <v>9</v>
      </c>
      <c r="D441" s="63" t="s">
        <v>7</v>
      </c>
      <c r="E441" s="38" t="s">
        <v>160</v>
      </c>
      <c r="F441" s="64">
        <v>44851</v>
      </c>
      <c r="G441" s="38" t="str">
        <f>+VLOOKUP(E441,Tabla!A:B,2,FALSE)</f>
        <v>DGCLEI</v>
      </c>
    </row>
    <row r="442" spans="1:7">
      <c r="A442" s="65">
        <v>201599</v>
      </c>
      <c r="B442" s="38" t="s">
        <v>167</v>
      </c>
      <c r="C442" s="62">
        <v>56</v>
      </c>
      <c r="D442" s="63" t="s">
        <v>7</v>
      </c>
      <c r="E442" s="38" t="s">
        <v>160</v>
      </c>
      <c r="F442" s="64">
        <v>44851</v>
      </c>
      <c r="G442" s="38" t="str">
        <f>+VLOOKUP(E442,Tabla!A:B,2,FALSE)</f>
        <v>DGCLEI</v>
      </c>
    </row>
    <row r="443" spans="1:7">
      <c r="A443" s="65">
        <v>201616</v>
      </c>
      <c r="B443" s="38" t="s">
        <v>168</v>
      </c>
      <c r="C443" s="62">
        <v>18</v>
      </c>
      <c r="D443" s="63" t="s">
        <v>72</v>
      </c>
      <c r="E443" s="38" t="s">
        <v>160</v>
      </c>
      <c r="F443" s="64">
        <v>44851</v>
      </c>
      <c r="G443" s="38" t="str">
        <f>+VLOOKUP(E443,Tabla!A:B,2,FALSE)</f>
        <v>DGCLEI</v>
      </c>
    </row>
    <row r="444" spans="1:7">
      <c r="C444" s="38"/>
      <c r="D444" s="38"/>
    </row>
    <row r="445" spans="1:7">
      <c r="C445" s="38"/>
      <c r="D445" s="38"/>
    </row>
    <row r="446" spans="1:7">
      <c r="C446" s="38"/>
      <c r="D446" s="38"/>
    </row>
    <row r="447" spans="1:7">
      <c r="C447" s="38"/>
      <c r="D447" s="38"/>
    </row>
    <row r="448" spans="1:7">
      <c r="C448" s="38"/>
      <c r="D448" s="38"/>
    </row>
    <row r="449" spans="3:4">
      <c r="C449" s="38"/>
      <c r="D449" s="38"/>
    </row>
    <row r="450" spans="3:4">
      <c r="C450" s="38"/>
      <c r="D450" s="38"/>
    </row>
    <row r="451" spans="3:4">
      <c r="C451" s="38"/>
      <c r="D451" s="38"/>
    </row>
    <row r="452" spans="3:4">
      <c r="C452" s="38"/>
      <c r="D452" s="38"/>
    </row>
    <row r="453" spans="3:4">
      <c r="C453" s="38"/>
      <c r="D453" s="38"/>
    </row>
    <row r="454" spans="3:4">
      <c r="C454" s="38"/>
      <c r="D454" s="38"/>
    </row>
    <row r="455" spans="3:4">
      <c r="C455" s="38"/>
      <c r="D455" s="38"/>
    </row>
    <row r="456" spans="3:4">
      <c r="C456" s="38"/>
      <c r="D456" s="38"/>
    </row>
    <row r="457" spans="3:4">
      <c r="C457" s="38"/>
      <c r="D457" s="38"/>
    </row>
    <row r="458" spans="3:4">
      <c r="C458" s="38"/>
      <c r="D458" s="38"/>
    </row>
    <row r="459" spans="3:4">
      <c r="C459" s="38"/>
      <c r="D459" s="38"/>
    </row>
    <row r="460" spans="3:4">
      <c r="C460" s="38"/>
      <c r="D460" s="38"/>
    </row>
    <row r="461" spans="3:4">
      <c r="C461" s="38"/>
      <c r="D461" s="38"/>
    </row>
    <row r="462" spans="3:4">
      <c r="C462" s="38"/>
      <c r="D462" s="38"/>
    </row>
    <row r="463" spans="3:4">
      <c r="C463" s="38"/>
      <c r="D463" s="38"/>
    </row>
    <row r="464" spans="3:4">
      <c r="C464" s="38"/>
      <c r="D464" s="38"/>
    </row>
    <row r="465" spans="3:4">
      <c r="C465" s="38"/>
      <c r="D465" s="38"/>
    </row>
    <row r="466" spans="3:4">
      <c r="C466" s="38"/>
      <c r="D466" s="38"/>
    </row>
    <row r="467" spans="3:4">
      <c r="C467" s="38"/>
      <c r="D467" s="38"/>
    </row>
    <row r="468" spans="3:4">
      <c r="C468" s="38"/>
      <c r="D468" s="38"/>
    </row>
    <row r="469" spans="3:4">
      <c r="C469" s="38"/>
      <c r="D469" s="38"/>
    </row>
    <row r="470" spans="3:4">
      <c r="C470" s="38"/>
      <c r="D470" s="38"/>
    </row>
    <row r="471" spans="3:4">
      <c r="C471" s="38"/>
      <c r="D471" s="38"/>
    </row>
    <row r="472" spans="3:4">
      <c r="C472" s="38"/>
      <c r="D472" s="38"/>
    </row>
    <row r="473" spans="3:4">
      <c r="C473" s="38"/>
      <c r="D473" s="38"/>
    </row>
    <row r="474" spans="3:4">
      <c r="C474" s="38"/>
      <c r="D474" s="38"/>
    </row>
    <row r="475" spans="3:4">
      <c r="C475" s="38"/>
      <c r="D475" s="38"/>
    </row>
    <row r="476" spans="3:4">
      <c r="C476" s="38"/>
      <c r="D476" s="38"/>
    </row>
    <row r="477" spans="3:4">
      <c r="C477" s="38"/>
      <c r="D477" s="38"/>
    </row>
    <row r="478" spans="3:4">
      <c r="C478" s="38"/>
      <c r="D478" s="38"/>
    </row>
    <row r="479" spans="3:4">
      <c r="C479" s="38"/>
      <c r="D479" s="38"/>
    </row>
    <row r="480" spans="3:4">
      <c r="C480" s="38"/>
      <c r="D480" s="38"/>
    </row>
    <row r="481" spans="3:4">
      <c r="C481" s="38"/>
      <c r="D481" s="38"/>
    </row>
    <row r="482" spans="3:4">
      <c r="C482" s="38"/>
      <c r="D482" s="38"/>
    </row>
    <row r="483" spans="3:4">
      <c r="C483" s="38"/>
      <c r="D483" s="38"/>
    </row>
    <row r="484" spans="3:4">
      <c r="C484" s="38"/>
      <c r="D484" s="38"/>
    </row>
    <row r="485" spans="3:4">
      <c r="C485" s="38"/>
      <c r="D485" s="38"/>
    </row>
    <row r="486" spans="3:4">
      <c r="C486" s="38"/>
      <c r="D486" s="38"/>
    </row>
    <row r="487" spans="3:4">
      <c r="C487" s="38"/>
      <c r="D487" s="38"/>
    </row>
    <row r="488" spans="3:4">
      <c r="C488" s="38"/>
      <c r="D488" s="38"/>
    </row>
    <row r="489" spans="3:4">
      <c r="C489" s="38"/>
      <c r="D489" s="38"/>
    </row>
    <row r="490" spans="3:4">
      <c r="C490" s="38"/>
      <c r="D490" s="38"/>
    </row>
    <row r="491" spans="3:4">
      <c r="C491" s="38"/>
      <c r="D491" s="38"/>
    </row>
    <row r="492" spans="3:4">
      <c r="C492" s="38"/>
      <c r="D492" s="38"/>
    </row>
    <row r="493" spans="3:4">
      <c r="C493" s="38"/>
      <c r="D493" s="38"/>
    </row>
    <row r="494" spans="3:4">
      <c r="C494" s="38"/>
      <c r="D494" s="38"/>
    </row>
    <row r="495" spans="3:4">
      <c r="C495" s="38"/>
      <c r="D495" s="38"/>
    </row>
    <row r="496" spans="3:4">
      <c r="C496" s="38"/>
      <c r="D496" s="38"/>
    </row>
    <row r="497" spans="1:4">
      <c r="C497" s="38"/>
      <c r="D497" s="38"/>
    </row>
    <row r="498" spans="1:4">
      <c r="C498" s="38"/>
      <c r="D498" s="38"/>
    </row>
    <row r="499" spans="1:4">
      <c r="C499" s="38"/>
      <c r="D499" s="38"/>
    </row>
    <row r="500" spans="1:4">
      <c r="C500" s="38"/>
      <c r="D500" s="38"/>
    </row>
    <row r="501" spans="1:4">
      <c r="C501" s="38"/>
      <c r="D501" s="38"/>
    </row>
    <row r="502" spans="1:4">
      <c r="C502" s="38"/>
      <c r="D502" s="38"/>
    </row>
    <row r="503" spans="1:4">
      <c r="C503" s="38"/>
      <c r="D503" s="38"/>
    </row>
    <row r="504" spans="1:4">
      <c r="C504" s="38"/>
      <c r="D504" s="38"/>
    </row>
    <row r="505" spans="1:4">
      <c r="C505" s="38"/>
      <c r="D505" s="38"/>
    </row>
    <row r="506" spans="1:4">
      <c r="C506" s="38"/>
      <c r="D506" s="38"/>
    </row>
    <row r="507" spans="1:4">
      <c r="C507" s="38"/>
      <c r="D507" s="38"/>
    </row>
    <row r="508" spans="1:4">
      <c r="C508" s="38"/>
      <c r="D508" s="38"/>
    </row>
    <row r="509" spans="1:4">
      <c r="C509" s="38"/>
      <c r="D509" s="38"/>
    </row>
    <row r="511" spans="1:4">
      <c r="A511" s="38" t="s">
        <v>753</v>
      </c>
    </row>
  </sheetData>
  <autoFilter ref="A1:G44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selection activeCell="B6" sqref="B6"/>
    </sheetView>
  </sheetViews>
  <sheetFormatPr baseColWidth="10" defaultRowHeight="15"/>
  <cols>
    <col min="1" max="2" width="11.42578125" style="38"/>
    <col min="3" max="4" width="11.42578125" style="63"/>
    <col min="5" max="16384" width="11.42578125" style="38"/>
  </cols>
  <sheetData>
    <row r="1" spans="1:7">
      <c r="A1" s="58" t="s">
        <v>0</v>
      </c>
      <c r="B1" s="58" t="s">
        <v>1</v>
      </c>
      <c r="C1" s="59" t="s">
        <v>2</v>
      </c>
      <c r="D1" s="59" t="s">
        <v>3</v>
      </c>
      <c r="E1" s="58" t="s">
        <v>4</v>
      </c>
      <c r="F1" s="58" t="s">
        <v>5</v>
      </c>
      <c r="G1" s="60" t="s">
        <v>171</v>
      </c>
    </row>
    <row r="2" spans="1:7">
      <c r="A2" s="65">
        <v>200002</v>
      </c>
      <c r="B2" s="38" t="s">
        <v>34</v>
      </c>
      <c r="C2" s="62">
        <v>2</v>
      </c>
      <c r="D2" s="63" t="s">
        <v>35</v>
      </c>
      <c r="E2" s="38" t="s">
        <v>36</v>
      </c>
      <c r="F2" s="64">
        <v>44867</v>
      </c>
      <c r="G2" s="38" t="str">
        <f>+VLOOKUP(E2,Tabla!$A:$B,2,FALSE)</f>
        <v>SSTEYS</v>
      </c>
    </row>
    <row r="3" spans="1:7">
      <c r="A3" s="65">
        <v>201184</v>
      </c>
      <c r="B3" s="38" t="s">
        <v>48</v>
      </c>
      <c r="C3" s="62">
        <v>0</v>
      </c>
      <c r="D3" s="63" t="s">
        <v>35</v>
      </c>
      <c r="E3" s="38" t="s">
        <v>36</v>
      </c>
      <c r="F3" s="64">
        <v>44867</v>
      </c>
      <c r="G3" s="38" t="str">
        <f>+VLOOKUP(E3,Tabla!$A:$B,2,FALSE)</f>
        <v>SSTEYS</v>
      </c>
    </row>
    <row r="4" spans="1:7">
      <c r="A4" s="65">
        <v>200041</v>
      </c>
      <c r="B4" s="38" t="s">
        <v>645</v>
      </c>
      <c r="C4" s="62">
        <v>5</v>
      </c>
      <c r="D4" s="63" t="s">
        <v>11</v>
      </c>
      <c r="E4" s="38" t="s">
        <v>36</v>
      </c>
      <c r="F4" s="64">
        <v>44888</v>
      </c>
      <c r="G4" s="38" t="str">
        <f>+VLOOKUP(E4,Tabla!$A:$B,2,FALSE)</f>
        <v>SSTEYS</v>
      </c>
    </row>
    <row r="5" spans="1:7">
      <c r="A5" s="65">
        <v>200043</v>
      </c>
      <c r="B5" s="38" t="s">
        <v>646</v>
      </c>
      <c r="C5" s="62">
        <v>10</v>
      </c>
      <c r="D5" s="63" t="s">
        <v>11</v>
      </c>
      <c r="E5" s="38" t="s">
        <v>36</v>
      </c>
      <c r="F5" s="64">
        <v>44888</v>
      </c>
      <c r="G5" s="38" t="str">
        <f>+VLOOKUP(E5,Tabla!$A:$B,2,FALSE)</f>
        <v>SSTEYS</v>
      </c>
    </row>
    <row r="6" spans="1:7">
      <c r="A6" s="65">
        <v>200461</v>
      </c>
      <c r="B6" s="38" t="s">
        <v>116</v>
      </c>
      <c r="C6" s="62">
        <v>4</v>
      </c>
      <c r="D6" s="63" t="s">
        <v>20</v>
      </c>
      <c r="E6" s="38" t="s">
        <v>117</v>
      </c>
      <c r="F6" s="64">
        <v>44860</v>
      </c>
      <c r="G6" s="38" t="str">
        <f>+VLOOKUP(E6,Tabla!$A:$B,2,FALSE)</f>
        <v>SSTEYS</v>
      </c>
    </row>
    <row r="7" spans="1:7">
      <c r="A7" s="65">
        <v>201297</v>
      </c>
      <c r="B7" s="38" t="s">
        <v>574</v>
      </c>
      <c r="C7" s="62">
        <v>4</v>
      </c>
      <c r="D7" s="63" t="s">
        <v>110</v>
      </c>
      <c r="E7" s="38" t="s">
        <v>435</v>
      </c>
      <c r="F7" s="64">
        <v>44880</v>
      </c>
      <c r="G7" s="38" t="str">
        <f>+VLOOKUP(E7,Tabla!$A:$B,2,FALSE)</f>
        <v>UEICEE</v>
      </c>
    </row>
    <row r="8" spans="1:7">
      <c r="A8" s="65">
        <v>200196</v>
      </c>
      <c r="B8" s="38" t="s">
        <v>159</v>
      </c>
      <c r="C8" s="62">
        <v>3</v>
      </c>
      <c r="D8" s="63" t="s">
        <v>7</v>
      </c>
      <c r="E8" s="38" t="s">
        <v>160</v>
      </c>
      <c r="F8" s="64">
        <v>44851</v>
      </c>
      <c r="G8" s="38" t="str">
        <f>+VLOOKUP(E8,Tabla!$A:$B,2,FALSE)</f>
        <v>DGCLEI</v>
      </c>
    </row>
    <row r="9" spans="1:7">
      <c r="A9" s="65">
        <v>200417</v>
      </c>
      <c r="B9" s="38" t="s">
        <v>161</v>
      </c>
      <c r="C9" s="62">
        <v>24</v>
      </c>
      <c r="D9" s="63" t="s">
        <v>7</v>
      </c>
      <c r="E9" s="38" t="s">
        <v>160</v>
      </c>
      <c r="F9" s="64">
        <v>44851</v>
      </c>
      <c r="G9" s="38" t="str">
        <f>+VLOOKUP(E9,Tabla!$A:$B,2,FALSE)</f>
        <v>DGCLEI</v>
      </c>
    </row>
    <row r="10" spans="1:7">
      <c r="A10" s="65">
        <v>200745</v>
      </c>
      <c r="B10" s="38" t="s">
        <v>163</v>
      </c>
      <c r="C10" s="62">
        <v>23</v>
      </c>
      <c r="D10" s="63" t="s">
        <v>72</v>
      </c>
      <c r="E10" s="38" t="s">
        <v>160</v>
      </c>
      <c r="F10" s="64">
        <v>44851</v>
      </c>
      <c r="G10" s="38" t="str">
        <f>+VLOOKUP(E10,Tabla!$A:$B,2,FALSE)</f>
        <v>DGCLEI</v>
      </c>
    </row>
    <row r="11" spans="1:7">
      <c r="A11" s="65">
        <v>200750</v>
      </c>
      <c r="B11" s="38" t="s">
        <v>164</v>
      </c>
      <c r="C11" s="62">
        <v>6</v>
      </c>
      <c r="D11" s="63" t="s">
        <v>72</v>
      </c>
      <c r="E11" s="38" t="s">
        <v>160</v>
      </c>
      <c r="F11" s="64">
        <v>44851</v>
      </c>
      <c r="G11" s="38" t="str">
        <f>+VLOOKUP(E11,Tabla!$A:$B,2,FALSE)</f>
        <v>DGCLEI</v>
      </c>
    </row>
    <row r="12" spans="1:7">
      <c r="A12" s="65">
        <v>200961</v>
      </c>
      <c r="B12" s="38" t="s">
        <v>166</v>
      </c>
      <c r="C12" s="62">
        <v>9</v>
      </c>
      <c r="D12" s="63" t="s">
        <v>7</v>
      </c>
      <c r="E12" s="38" t="s">
        <v>160</v>
      </c>
      <c r="F12" s="64">
        <v>44851</v>
      </c>
      <c r="G12" s="38" t="str">
        <f>+VLOOKUP(E12,Tabla!$A:$B,2,FALSE)</f>
        <v>DGCLEI</v>
      </c>
    </row>
    <row r="13" spans="1:7">
      <c r="A13" s="65">
        <v>201599</v>
      </c>
      <c r="B13" s="38" t="s">
        <v>167</v>
      </c>
      <c r="C13" s="62">
        <v>56</v>
      </c>
      <c r="D13" s="63" t="s">
        <v>7</v>
      </c>
      <c r="E13" s="38" t="s">
        <v>160</v>
      </c>
      <c r="F13" s="64">
        <v>44851</v>
      </c>
      <c r="G13" s="38" t="str">
        <f>+VLOOKUP(E13,Tabla!$A:$B,2,FALSE)</f>
        <v>DGCLEI</v>
      </c>
    </row>
    <row r="14" spans="1:7">
      <c r="A14" s="65">
        <v>201616</v>
      </c>
      <c r="B14" s="38" t="s">
        <v>168</v>
      </c>
      <c r="C14" s="62">
        <v>18</v>
      </c>
      <c r="D14" s="63" t="s">
        <v>72</v>
      </c>
      <c r="E14" s="38" t="s">
        <v>160</v>
      </c>
      <c r="F14" s="64">
        <v>44851</v>
      </c>
      <c r="G14" s="38" t="str">
        <f>+VLOOKUP(E14,Tabla!$A:$B,2,FALSE)</f>
        <v>DGCLEI</v>
      </c>
    </row>
    <row r="15" spans="1:7">
      <c r="A15" s="65">
        <v>203130</v>
      </c>
      <c r="B15" s="38" t="s">
        <v>133</v>
      </c>
      <c r="C15" s="62">
        <v>13</v>
      </c>
      <c r="D15" s="63" t="s">
        <v>91</v>
      </c>
      <c r="E15" s="38" t="s">
        <v>134</v>
      </c>
      <c r="F15" s="64">
        <v>44860</v>
      </c>
      <c r="G15" s="38" t="str">
        <f>+VLOOKUP(E15,Tabla!$A:$B,2,FALSE)</f>
        <v>SSGEFYAR</v>
      </c>
    </row>
    <row r="16" spans="1:7">
      <c r="A16" s="65">
        <v>200413</v>
      </c>
      <c r="B16" s="38" t="s">
        <v>64</v>
      </c>
      <c r="C16" s="62">
        <v>16</v>
      </c>
      <c r="D16" s="63" t="s">
        <v>7</v>
      </c>
      <c r="E16" s="38" t="s">
        <v>65</v>
      </c>
      <c r="F16" s="64">
        <v>44866</v>
      </c>
      <c r="G16" s="38" t="str">
        <f>+VLOOKUP(E16,Tabla!$A:$B,2,FALSE)</f>
        <v>DGCLEI</v>
      </c>
    </row>
    <row r="17" spans="1:7">
      <c r="A17" s="65">
        <v>200697</v>
      </c>
      <c r="B17" s="38" t="s">
        <v>71</v>
      </c>
      <c r="C17" s="62">
        <v>29</v>
      </c>
      <c r="D17" s="63" t="s">
        <v>72</v>
      </c>
      <c r="E17" s="38" t="s">
        <v>65</v>
      </c>
      <c r="F17" s="64">
        <v>44866</v>
      </c>
      <c r="G17" s="38" t="str">
        <f>+VLOOKUP(E17,Tabla!$A:$B,2,FALSE)</f>
        <v>DGCLEI</v>
      </c>
    </row>
    <row r="18" spans="1:7">
      <c r="A18" s="65">
        <v>201510</v>
      </c>
      <c r="B18" s="38" t="s">
        <v>75</v>
      </c>
      <c r="C18" s="62">
        <v>10</v>
      </c>
      <c r="D18" s="63" t="s">
        <v>7</v>
      </c>
      <c r="E18" s="38" t="s">
        <v>65</v>
      </c>
      <c r="F18" s="64">
        <v>44866</v>
      </c>
      <c r="G18" s="38" t="str">
        <f>+VLOOKUP(E18,Tabla!$A:$B,2,FALSE)</f>
        <v>DGCLEI</v>
      </c>
    </row>
    <row r="19" spans="1:7">
      <c r="A19" s="65">
        <v>201942</v>
      </c>
      <c r="B19" s="38" t="s">
        <v>77</v>
      </c>
      <c r="C19" s="62">
        <v>2</v>
      </c>
      <c r="D19" s="63" t="s">
        <v>72</v>
      </c>
      <c r="E19" s="38" t="s">
        <v>65</v>
      </c>
      <c r="F19" s="64">
        <v>44866</v>
      </c>
      <c r="G19" s="38" t="str">
        <f>+VLOOKUP(E19,Tabla!$A:$B,2,FALSE)</f>
        <v>DGCLEI</v>
      </c>
    </row>
    <row r="20" spans="1:7">
      <c r="A20" s="65">
        <v>201232</v>
      </c>
      <c r="B20" s="38" t="s">
        <v>527</v>
      </c>
      <c r="C20" s="62">
        <v>19</v>
      </c>
      <c r="D20" s="63" t="s">
        <v>91</v>
      </c>
      <c r="E20" s="38" t="s">
        <v>314</v>
      </c>
      <c r="F20" s="64">
        <v>44875</v>
      </c>
      <c r="G20" s="38" t="str">
        <f>+VLOOKUP(E20,Tabla!$A:$B,2,FALSE)</f>
        <v>SSGEFYAR</v>
      </c>
    </row>
    <row r="21" spans="1:7">
      <c r="A21" s="65">
        <v>200079</v>
      </c>
      <c r="B21" s="38" t="s">
        <v>732</v>
      </c>
      <c r="C21" s="62">
        <v>13</v>
      </c>
      <c r="D21" s="63" t="s">
        <v>72</v>
      </c>
      <c r="E21" s="38" t="s">
        <v>314</v>
      </c>
      <c r="F21" s="64">
        <v>44889</v>
      </c>
      <c r="G21" s="38" t="str">
        <f>+VLOOKUP(E21,Tabla!$A:$B,2,FALSE)</f>
        <v>SSGEFYAR</v>
      </c>
    </row>
    <row r="22" spans="1:7">
      <c r="A22" s="65">
        <v>200760</v>
      </c>
      <c r="B22" s="38" t="s">
        <v>733</v>
      </c>
      <c r="C22" s="62">
        <v>20</v>
      </c>
      <c r="D22" s="63" t="s">
        <v>72</v>
      </c>
      <c r="E22" s="38" t="s">
        <v>314</v>
      </c>
      <c r="F22" s="64">
        <v>44889</v>
      </c>
      <c r="G22" s="38" t="str">
        <f>+VLOOKUP(E22,Tabla!$A:$B,2,FALSE)</f>
        <v>SSGEFYAR</v>
      </c>
    </row>
    <row r="23" spans="1:7">
      <c r="A23" s="65">
        <v>200762</v>
      </c>
      <c r="B23" s="38" t="s">
        <v>734</v>
      </c>
      <c r="C23" s="62">
        <v>22</v>
      </c>
      <c r="D23" s="63" t="s">
        <v>72</v>
      </c>
      <c r="E23" s="38" t="s">
        <v>314</v>
      </c>
      <c r="F23" s="64">
        <v>44889</v>
      </c>
      <c r="G23" s="38" t="str">
        <f>+VLOOKUP(E23,Tabla!$A:$B,2,FALSE)</f>
        <v>SSGEFYAR</v>
      </c>
    </row>
    <row r="24" spans="1:7">
      <c r="A24" s="65">
        <v>200930</v>
      </c>
      <c r="B24" s="38" t="s">
        <v>735</v>
      </c>
      <c r="C24" s="62">
        <v>32</v>
      </c>
      <c r="D24" s="63" t="s">
        <v>61</v>
      </c>
      <c r="E24" s="38" t="s">
        <v>314</v>
      </c>
      <c r="F24" s="64">
        <v>44889</v>
      </c>
      <c r="G24" s="38" t="str">
        <f>+VLOOKUP(E24,Tabla!$A:$B,2,FALSE)</f>
        <v>SSGEFYAR</v>
      </c>
    </row>
    <row r="25" spans="1:7">
      <c r="A25" s="65">
        <v>201152</v>
      </c>
      <c r="B25" s="38" t="s">
        <v>736</v>
      </c>
      <c r="C25" s="62">
        <v>7</v>
      </c>
      <c r="D25" s="63" t="s">
        <v>91</v>
      </c>
      <c r="E25" s="38" t="s">
        <v>314</v>
      </c>
      <c r="F25" s="64">
        <v>44889</v>
      </c>
      <c r="G25" s="38" t="str">
        <f>+VLOOKUP(E25,Tabla!$A:$B,2,FALSE)</f>
        <v>SSGEFYAR</v>
      </c>
    </row>
    <row r="26" spans="1:7">
      <c r="A26" s="65">
        <v>201261</v>
      </c>
      <c r="B26" s="38" t="s">
        <v>511</v>
      </c>
      <c r="C26" s="62">
        <v>16</v>
      </c>
      <c r="D26" s="63" t="s">
        <v>14</v>
      </c>
      <c r="E26" s="38" t="s">
        <v>330</v>
      </c>
      <c r="F26" s="64">
        <v>44873</v>
      </c>
      <c r="G26" s="38" t="str">
        <f>+VLOOKUP(E26,Tabla!$A:$B,2,FALSE)</f>
        <v>SSGEFYAR</v>
      </c>
    </row>
    <row r="27" spans="1:7">
      <c r="A27" s="65">
        <v>202953</v>
      </c>
      <c r="B27" s="38" t="s">
        <v>513</v>
      </c>
      <c r="C27" s="62">
        <v>5</v>
      </c>
      <c r="D27" s="63" t="s">
        <v>14</v>
      </c>
      <c r="E27" s="38" t="s">
        <v>330</v>
      </c>
      <c r="F27" s="64">
        <v>44873</v>
      </c>
      <c r="G27" s="38" t="str">
        <f>+VLOOKUP(E27,Tabla!$A:$B,2,FALSE)</f>
        <v>SSGEFYAR</v>
      </c>
    </row>
    <row r="28" spans="1:7">
      <c r="A28" s="65">
        <v>200816</v>
      </c>
      <c r="B28" s="38" t="s">
        <v>508</v>
      </c>
      <c r="C28" s="62">
        <v>6</v>
      </c>
      <c r="D28" s="63" t="s">
        <v>25</v>
      </c>
      <c r="E28" s="38" t="s">
        <v>367</v>
      </c>
      <c r="F28" s="64">
        <v>44873</v>
      </c>
      <c r="G28" s="38" t="str">
        <f>+VLOOKUP(E28,Tabla!$A:$B,2,FALSE)</f>
        <v>SSGEFYAR</v>
      </c>
    </row>
    <row r="29" spans="1:7">
      <c r="A29" s="65">
        <v>201545</v>
      </c>
      <c r="B29" s="38" t="s">
        <v>627</v>
      </c>
      <c r="C29" s="62">
        <v>13</v>
      </c>
      <c r="D29" s="63" t="s">
        <v>25</v>
      </c>
      <c r="E29" s="38" t="s">
        <v>367</v>
      </c>
      <c r="F29" s="64">
        <v>44882</v>
      </c>
      <c r="G29" s="38" t="str">
        <f>+VLOOKUP(E29,Tabla!$A:$B,2,FALSE)</f>
        <v>SSGEFYAR</v>
      </c>
    </row>
    <row r="30" spans="1:7">
      <c r="A30" s="65">
        <v>201602</v>
      </c>
      <c r="B30" s="38" t="s">
        <v>628</v>
      </c>
      <c r="C30" s="62">
        <v>11</v>
      </c>
      <c r="D30" s="63" t="s">
        <v>25</v>
      </c>
      <c r="E30" s="38" t="s">
        <v>367</v>
      </c>
      <c r="F30" s="64">
        <v>44882</v>
      </c>
      <c r="G30" s="38" t="str">
        <f>+VLOOKUP(E30,Tabla!$A:$B,2,FALSE)</f>
        <v>SSGEFYAR</v>
      </c>
    </row>
    <row r="31" spans="1:7">
      <c r="A31" s="65">
        <v>200139</v>
      </c>
      <c r="B31" s="38" t="s">
        <v>150</v>
      </c>
      <c r="C31" s="62">
        <v>5</v>
      </c>
      <c r="D31" s="63" t="s">
        <v>112</v>
      </c>
      <c r="E31" s="38" t="s">
        <v>41</v>
      </c>
      <c r="F31" s="64">
        <v>44852</v>
      </c>
      <c r="G31" s="38" t="str">
        <f>+VLOOKUP(E31,Tabla!$A:$B,2,FALSE)</f>
        <v>SSCD</v>
      </c>
    </row>
    <row r="32" spans="1:7">
      <c r="A32" s="65">
        <v>200220</v>
      </c>
      <c r="B32" s="38" t="s">
        <v>151</v>
      </c>
      <c r="C32" s="62">
        <v>5</v>
      </c>
      <c r="D32" s="63" t="s">
        <v>7</v>
      </c>
      <c r="E32" s="38" t="s">
        <v>41</v>
      </c>
      <c r="F32" s="64">
        <v>44852</v>
      </c>
      <c r="G32" s="38" t="str">
        <f>+VLOOKUP(E32,Tabla!$A:$B,2,FALSE)</f>
        <v>SSCD</v>
      </c>
    </row>
    <row r="33" spans="1:7">
      <c r="A33" s="65">
        <v>200302</v>
      </c>
      <c r="B33" s="38" t="s">
        <v>40</v>
      </c>
      <c r="C33" s="62">
        <v>15</v>
      </c>
      <c r="D33" s="63" t="s">
        <v>7</v>
      </c>
      <c r="E33" s="38" t="s">
        <v>41</v>
      </c>
      <c r="F33" s="64">
        <v>44852</v>
      </c>
      <c r="G33" s="38" t="str">
        <f>+VLOOKUP(E33,Tabla!$A:$B,2,FALSE)</f>
        <v>SSCD</v>
      </c>
    </row>
    <row r="34" spans="1:7">
      <c r="A34" s="65">
        <v>200400</v>
      </c>
      <c r="B34" s="38" t="s">
        <v>152</v>
      </c>
      <c r="C34" s="62">
        <v>1</v>
      </c>
      <c r="D34" s="63" t="s">
        <v>7</v>
      </c>
      <c r="E34" s="38" t="s">
        <v>41</v>
      </c>
      <c r="F34" s="64">
        <v>44852</v>
      </c>
      <c r="G34" s="38" t="str">
        <f>+VLOOKUP(E34,Tabla!$A:$B,2,FALSE)</f>
        <v>SSCD</v>
      </c>
    </row>
    <row r="35" spans="1:7">
      <c r="A35" s="65">
        <v>200419</v>
      </c>
      <c r="B35" s="38" t="s">
        <v>153</v>
      </c>
      <c r="C35" s="62">
        <v>2</v>
      </c>
      <c r="D35" s="63" t="s">
        <v>7</v>
      </c>
      <c r="E35" s="38" t="s">
        <v>41</v>
      </c>
      <c r="F35" s="64">
        <v>44852</v>
      </c>
      <c r="G35" s="38" t="str">
        <f>+VLOOKUP(E35,Tabla!$A:$B,2,FALSE)</f>
        <v>SSCD</v>
      </c>
    </row>
    <row r="36" spans="1:7">
      <c r="A36" s="65">
        <v>201007</v>
      </c>
      <c r="B36" s="38" t="s">
        <v>47</v>
      </c>
      <c r="C36" s="62">
        <v>5</v>
      </c>
      <c r="D36" s="63" t="s">
        <v>7</v>
      </c>
      <c r="E36" s="38" t="s">
        <v>41</v>
      </c>
      <c r="F36" s="64">
        <v>44852</v>
      </c>
      <c r="G36" s="38" t="str">
        <f>+VLOOKUP(E36,Tabla!$A:$B,2,FALSE)</f>
        <v>SSCD</v>
      </c>
    </row>
    <row r="37" spans="1:7">
      <c r="A37" s="65">
        <v>201193</v>
      </c>
      <c r="B37" s="38" t="s">
        <v>156</v>
      </c>
      <c r="C37" s="62">
        <v>4</v>
      </c>
      <c r="D37" s="63" t="s">
        <v>17</v>
      </c>
      <c r="E37" s="38" t="s">
        <v>41</v>
      </c>
      <c r="F37" s="64">
        <v>44852</v>
      </c>
      <c r="G37" s="38" t="str">
        <f>+VLOOKUP(E37,Tabla!$A:$B,2,FALSE)</f>
        <v>SSCD</v>
      </c>
    </row>
    <row r="38" spans="1:7">
      <c r="A38" s="65">
        <v>201202</v>
      </c>
      <c r="B38" s="38" t="s">
        <v>157</v>
      </c>
      <c r="C38" s="62">
        <v>19</v>
      </c>
      <c r="D38" s="63" t="s">
        <v>7</v>
      </c>
      <c r="E38" s="38" t="s">
        <v>41</v>
      </c>
      <c r="F38" s="64">
        <v>44852</v>
      </c>
      <c r="G38" s="38" t="str">
        <f>+VLOOKUP(E38,Tabla!$A:$B,2,FALSE)</f>
        <v>SSCD</v>
      </c>
    </row>
    <row r="39" spans="1:7">
      <c r="A39" s="65">
        <v>201901</v>
      </c>
      <c r="B39" s="38" t="s">
        <v>57</v>
      </c>
      <c r="C39" s="62">
        <v>5</v>
      </c>
      <c r="D39" s="63" t="s">
        <v>7</v>
      </c>
      <c r="E39" s="38" t="s">
        <v>41</v>
      </c>
      <c r="F39" s="64">
        <v>44852</v>
      </c>
      <c r="G39" s="38" t="str">
        <f>+VLOOKUP(E39,Tabla!$A:$B,2,FALSE)</f>
        <v>SSCD</v>
      </c>
    </row>
    <row r="40" spans="1:7">
      <c r="A40" s="65">
        <v>200846</v>
      </c>
      <c r="B40" s="38" t="s">
        <v>684</v>
      </c>
      <c r="C40" s="62">
        <v>12</v>
      </c>
      <c r="D40" s="63" t="s">
        <v>112</v>
      </c>
      <c r="E40" s="38" t="s">
        <v>41</v>
      </c>
      <c r="F40" s="64">
        <v>44887</v>
      </c>
      <c r="G40" s="38" t="str">
        <f>+VLOOKUP(E40,Tabla!$A:$B,2,FALSE)</f>
        <v>SSCD</v>
      </c>
    </row>
    <row r="41" spans="1:7">
      <c r="A41" s="65">
        <v>201198</v>
      </c>
      <c r="B41" s="38" t="s">
        <v>690</v>
      </c>
      <c r="C41" s="62">
        <v>1</v>
      </c>
      <c r="D41" s="63" t="s">
        <v>7</v>
      </c>
      <c r="E41" s="38" t="s">
        <v>41</v>
      </c>
      <c r="F41" s="64">
        <v>44887</v>
      </c>
      <c r="G41" s="38" t="str">
        <f>+VLOOKUP(E41,Tabla!$A:$B,2,FALSE)</f>
        <v>SSCD</v>
      </c>
    </row>
    <row r="42" spans="1:7">
      <c r="A42" s="65">
        <v>201228</v>
      </c>
      <c r="B42" s="38" t="s">
        <v>691</v>
      </c>
      <c r="C42" s="62">
        <v>9</v>
      </c>
      <c r="D42" s="63" t="s">
        <v>7</v>
      </c>
      <c r="E42" s="38" t="s">
        <v>41</v>
      </c>
      <c r="F42" s="64">
        <v>44887</v>
      </c>
      <c r="G42" s="38" t="str">
        <f>+VLOOKUP(E42,Tabla!$A:$B,2,FALSE)</f>
        <v>SSCD</v>
      </c>
    </row>
    <row r="43" spans="1:7">
      <c r="A43" s="65">
        <v>201352</v>
      </c>
      <c r="B43" s="38" t="s">
        <v>623</v>
      </c>
      <c r="C43" s="62">
        <v>17</v>
      </c>
      <c r="D43" s="63" t="s">
        <v>112</v>
      </c>
      <c r="E43" s="38" t="s">
        <v>439</v>
      </c>
      <c r="F43" s="64">
        <v>44882</v>
      </c>
      <c r="G43" s="38" t="str">
        <f>+VLOOKUP(E43,Tabla!$A:$B,2,FALSE)</f>
        <v>UEICEE</v>
      </c>
    </row>
    <row r="44" spans="1:7">
      <c r="A44" s="65">
        <v>201353</v>
      </c>
      <c r="B44" s="38" t="s">
        <v>624</v>
      </c>
      <c r="C44" s="62">
        <v>4</v>
      </c>
      <c r="D44" s="63" t="s">
        <v>112</v>
      </c>
      <c r="E44" s="38" t="s">
        <v>439</v>
      </c>
      <c r="F44" s="64">
        <v>44882</v>
      </c>
      <c r="G44" s="38" t="str">
        <f>+VLOOKUP(E44,Tabla!$A:$B,2,FALSE)</f>
        <v>UEICEE</v>
      </c>
    </row>
    <row r="45" spans="1:7">
      <c r="A45" s="65">
        <v>201540</v>
      </c>
      <c r="B45" s="38" t="s">
        <v>626</v>
      </c>
      <c r="C45" s="62">
        <v>8</v>
      </c>
      <c r="D45" s="63" t="s">
        <v>110</v>
      </c>
      <c r="E45" s="38" t="s">
        <v>439</v>
      </c>
      <c r="F45" s="64">
        <v>44882</v>
      </c>
      <c r="G45" s="38" t="str">
        <f>+VLOOKUP(E45,Tabla!$A:$B,2,FALSE)</f>
        <v>UEICEE</v>
      </c>
    </row>
    <row r="46" spans="1:7">
      <c r="A46" s="65">
        <v>200230</v>
      </c>
      <c r="B46" s="38" t="s">
        <v>701</v>
      </c>
      <c r="C46" s="62">
        <v>22</v>
      </c>
      <c r="D46" s="63" t="s">
        <v>497</v>
      </c>
      <c r="E46" s="38" t="s">
        <v>240</v>
      </c>
      <c r="F46" s="64">
        <v>44888</v>
      </c>
      <c r="G46" s="38" t="str">
        <f>+VLOOKUP(E46,Tabla!$A:$B,2,FALSE)</f>
        <v>SSCD</v>
      </c>
    </row>
    <row r="47" spans="1:7">
      <c r="A47" s="65">
        <v>202902</v>
      </c>
      <c r="B47" s="38" t="s">
        <v>702</v>
      </c>
      <c r="C47" s="62">
        <v>5</v>
      </c>
      <c r="D47" s="63" t="s">
        <v>104</v>
      </c>
      <c r="E47" s="38" t="s">
        <v>240</v>
      </c>
      <c r="F47" s="64">
        <v>44888</v>
      </c>
      <c r="G47" s="38" t="str">
        <f>+VLOOKUP(E47,Tabla!$A:$B,2,FALSE)</f>
        <v>SSCD</v>
      </c>
    </row>
    <row r="48" spans="1:7">
      <c r="A48" s="65">
        <v>200141</v>
      </c>
      <c r="B48" s="38" t="s">
        <v>534</v>
      </c>
      <c r="C48" s="62">
        <v>24</v>
      </c>
      <c r="D48" s="63" t="s">
        <v>110</v>
      </c>
      <c r="E48" s="38" t="s">
        <v>212</v>
      </c>
      <c r="F48" s="64">
        <v>44876</v>
      </c>
      <c r="G48" s="38" t="str">
        <f>+VLOOKUP(E48,Tabla!$A:$B,2,FALSE)</f>
        <v>SSCD</v>
      </c>
    </row>
    <row r="49" spans="1:7">
      <c r="A49" s="65">
        <v>201517</v>
      </c>
      <c r="B49" s="38" t="s">
        <v>543</v>
      </c>
      <c r="C49" s="62">
        <v>10</v>
      </c>
      <c r="D49" s="63" t="s">
        <v>110</v>
      </c>
      <c r="E49" s="38" t="s">
        <v>212</v>
      </c>
      <c r="F49" s="64">
        <v>44876</v>
      </c>
      <c r="G49" s="38" t="str">
        <f>+VLOOKUP(E49,Tabla!$A:$B,2,FALSE)</f>
        <v>SSCD</v>
      </c>
    </row>
    <row r="50" spans="1:7">
      <c r="A50" s="65">
        <v>201551</v>
      </c>
      <c r="B50" s="38" t="s">
        <v>544</v>
      </c>
      <c r="C50" s="62">
        <v>21</v>
      </c>
      <c r="D50" s="63" t="s">
        <v>110</v>
      </c>
      <c r="E50" s="38" t="s">
        <v>212</v>
      </c>
      <c r="F50" s="64">
        <v>44876</v>
      </c>
      <c r="G50" s="38" t="str">
        <f>+VLOOKUP(E50,Tabla!$A:$B,2,FALSE)</f>
        <v>SSCD</v>
      </c>
    </row>
    <row r="51" spans="1:7">
      <c r="A51" s="65">
        <v>200380</v>
      </c>
      <c r="B51" s="38" t="s">
        <v>618</v>
      </c>
      <c r="C51" s="62">
        <v>2</v>
      </c>
      <c r="D51" s="63" t="s">
        <v>110</v>
      </c>
      <c r="E51" s="38" t="s">
        <v>212</v>
      </c>
      <c r="F51" s="64">
        <v>44882</v>
      </c>
      <c r="G51" s="38" t="str">
        <f>+VLOOKUP(E51,Tabla!$A:$B,2,FALSE)</f>
        <v>SSCD</v>
      </c>
    </row>
    <row r="52" spans="1:7">
      <c r="A52" s="65">
        <v>201349</v>
      </c>
      <c r="B52" s="38" t="s">
        <v>622</v>
      </c>
      <c r="C52" s="62">
        <v>8</v>
      </c>
      <c r="D52" s="63" t="s">
        <v>110</v>
      </c>
      <c r="E52" s="38" t="s">
        <v>212</v>
      </c>
      <c r="F52" s="64">
        <v>44882</v>
      </c>
      <c r="G52" s="38" t="str">
        <f>+VLOOKUP(E52,Tabla!$A:$B,2,FALSE)</f>
        <v>SSCD</v>
      </c>
    </row>
    <row r="53" spans="1:7">
      <c r="A53" s="65">
        <v>201354</v>
      </c>
      <c r="B53" s="38" t="s">
        <v>625</v>
      </c>
      <c r="C53" s="62">
        <v>21</v>
      </c>
      <c r="D53" s="63" t="s">
        <v>110</v>
      </c>
      <c r="E53" s="38" t="s">
        <v>212</v>
      </c>
      <c r="F53" s="64">
        <v>44882</v>
      </c>
      <c r="G53" s="38" t="str">
        <f>+VLOOKUP(E53,Tabla!$A:$B,2,FALSE)</f>
        <v>SSCD</v>
      </c>
    </row>
    <row r="54" spans="1:7">
      <c r="A54" s="65">
        <v>200388</v>
      </c>
      <c r="B54" s="38" t="s">
        <v>633</v>
      </c>
      <c r="C54" s="62">
        <v>26</v>
      </c>
      <c r="D54" s="63" t="s">
        <v>25</v>
      </c>
      <c r="E54" s="38" t="s">
        <v>212</v>
      </c>
      <c r="F54" s="64">
        <v>44883</v>
      </c>
      <c r="G54" s="38" t="str">
        <f>+VLOOKUP(E54,Tabla!$A:$B,2,FALSE)</f>
        <v>SSCD</v>
      </c>
    </row>
    <row r="55" spans="1:7">
      <c r="A55" s="65">
        <v>201301</v>
      </c>
      <c r="B55" s="38" t="s">
        <v>637</v>
      </c>
      <c r="C55" s="62">
        <v>25</v>
      </c>
      <c r="D55" s="63" t="s">
        <v>25</v>
      </c>
      <c r="E55" s="38" t="s">
        <v>212</v>
      </c>
      <c r="F55" s="64">
        <v>44883</v>
      </c>
      <c r="G55" s="38" t="str">
        <f>+VLOOKUP(E55,Tabla!$A:$B,2,FALSE)</f>
        <v>SSCD</v>
      </c>
    </row>
    <row r="56" spans="1:7">
      <c r="A56" s="65">
        <v>201247</v>
      </c>
      <c r="B56" s="38" t="s">
        <v>737</v>
      </c>
      <c r="C56" s="62"/>
      <c r="D56" s="63" t="s">
        <v>20</v>
      </c>
      <c r="E56" s="38" t="s">
        <v>404</v>
      </c>
      <c r="F56" s="64">
        <v>44867</v>
      </c>
      <c r="G56" s="38" t="str">
        <f>+VLOOKUP(E56,Tabla!$A:$B,2,FALSE)</f>
        <v>SSTEYS</v>
      </c>
    </row>
    <row r="57" spans="1:7">
      <c r="A57" s="65">
        <v>200057</v>
      </c>
      <c r="B57" s="38" t="s">
        <v>515</v>
      </c>
      <c r="C57" s="62">
        <v>6</v>
      </c>
      <c r="D57" s="63" t="s">
        <v>25</v>
      </c>
      <c r="E57" s="38" t="s">
        <v>404</v>
      </c>
      <c r="F57" s="64">
        <v>44872</v>
      </c>
      <c r="G57" s="38" t="str">
        <f>+VLOOKUP(E57,Tabla!$A:$B,2,FALSE)</f>
        <v>SSTEYS</v>
      </c>
    </row>
    <row r="58" spans="1:7">
      <c r="A58" s="65">
        <v>200540</v>
      </c>
      <c r="B58" s="38" t="s">
        <v>505</v>
      </c>
      <c r="C58" s="62">
        <v>1</v>
      </c>
      <c r="D58" s="63" t="s">
        <v>35</v>
      </c>
      <c r="E58" s="38" t="s">
        <v>404</v>
      </c>
      <c r="F58" s="64">
        <v>44873</v>
      </c>
      <c r="G58" s="38" t="str">
        <f>+VLOOKUP(E58,Tabla!$A:$B,2,FALSE)</f>
        <v>SSTEYS</v>
      </c>
    </row>
    <row r="59" spans="1:7">
      <c r="A59" s="65">
        <v>200793</v>
      </c>
      <c r="B59" s="38" t="s">
        <v>507</v>
      </c>
      <c r="C59" s="62">
        <v>4</v>
      </c>
      <c r="D59" s="63" t="s">
        <v>35</v>
      </c>
      <c r="E59" s="38" t="s">
        <v>404</v>
      </c>
      <c r="F59" s="64">
        <v>44873</v>
      </c>
      <c r="G59" s="38" t="str">
        <f>+VLOOKUP(E59,Tabla!$A:$B,2,FALSE)</f>
        <v>SSTEYS</v>
      </c>
    </row>
    <row r="60" spans="1:7">
      <c r="A60" s="65">
        <v>200319</v>
      </c>
      <c r="B60" s="38" t="s">
        <v>583</v>
      </c>
      <c r="C60" s="62">
        <v>23</v>
      </c>
      <c r="D60" s="63" t="s">
        <v>20</v>
      </c>
      <c r="E60" s="38" t="s">
        <v>404</v>
      </c>
      <c r="F60" s="64">
        <v>44881</v>
      </c>
      <c r="G60" s="38" t="str">
        <f>+VLOOKUP(E60,Tabla!$A:$B,2,FALSE)</f>
        <v>SSTEYS</v>
      </c>
    </row>
    <row r="61" spans="1:7">
      <c r="A61" s="65">
        <v>200530</v>
      </c>
      <c r="B61" s="38" t="s">
        <v>588</v>
      </c>
      <c r="C61" s="62">
        <v>12</v>
      </c>
      <c r="D61" s="63" t="s">
        <v>20</v>
      </c>
      <c r="E61" s="38" t="s">
        <v>404</v>
      </c>
      <c r="F61" s="64">
        <v>44881</v>
      </c>
      <c r="G61" s="38" t="str">
        <f>+VLOOKUP(E61,Tabla!$A:$B,2,FALSE)</f>
        <v>SSTEYS</v>
      </c>
    </row>
    <row r="62" spans="1:7">
      <c r="A62" s="65">
        <v>203073</v>
      </c>
      <c r="B62" s="38" t="s">
        <v>613</v>
      </c>
      <c r="C62" s="62">
        <v>9</v>
      </c>
      <c r="D62" s="63" t="s">
        <v>20</v>
      </c>
      <c r="E62" s="38" t="s">
        <v>404</v>
      </c>
      <c r="F62" s="64">
        <v>44881</v>
      </c>
      <c r="G62" s="38" t="str">
        <f>+VLOOKUP(E62,Tabla!$A:$B,2,FALSE)</f>
        <v>SSTEYS</v>
      </c>
    </row>
    <row r="63" spans="1:7">
      <c r="A63" s="65">
        <v>200559</v>
      </c>
      <c r="B63" s="38" t="s">
        <v>516</v>
      </c>
      <c r="C63" s="62">
        <v>6</v>
      </c>
      <c r="D63" s="63" t="s">
        <v>20</v>
      </c>
      <c r="E63" s="38" t="s">
        <v>415</v>
      </c>
      <c r="F63" s="64">
        <v>44872</v>
      </c>
      <c r="G63" s="38" t="str">
        <f>+VLOOKUP(E63,Tabla!$A:$B,2,FALSE)</f>
        <v>SSTEYS</v>
      </c>
    </row>
    <row r="64" spans="1:7">
      <c r="A64" s="65">
        <v>200654</v>
      </c>
      <c r="B64" s="38" t="s">
        <v>552</v>
      </c>
      <c r="C64" s="62">
        <v>27</v>
      </c>
      <c r="D64" s="63" t="s">
        <v>31</v>
      </c>
      <c r="E64" s="38" t="s">
        <v>415</v>
      </c>
      <c r="F64" s="64">
        <v>44879</v>
      </c>
      <c r="G64" s="38" t="str">
        <f>+VLOOKUP(E64,Tabla!$A:$B,2,FALSE)</f>
        <v>SSTEYS</v>
      </c>
    </row>
    <row r="65" spans="1:7">
      <c r="A65" s="65">
        <v>201216</v>
      </c>
      <c r="B65" s="38" t="s">
        <v>595</v>
      </c>
      <c r="C65" s="62">
        <v>10</v>
      </c>
      <c r="D65" s="63" t="s">
        <v>31</v>
      </c>
      <c r="E65" s="38" t="s">
        <v>415</v>
      </c>
      <c r="F65" s="64">
        <v>44881</v>
      </c>
      <c r="G65" s="38" t="str">
        <f>+VLOOKUP(E65,Tabla!$A:$B,2,FALSE)</f>
        <v>SSTEYS</v>
      </c>
    </row>
    <row r="66" spans="1:7">
      <c r="A66" s="65">
        <v>201456</v>
      </c>
      <c r="B66" s="38" t="s">
        <v>602</v>
      </c>
      <c r="C66" s="62">
        <v>4</v>
      </c>
      <c r="D66" s="63" t="s">
        <v>31</v>
      </c>
      <c r="E66" s="38" t="s">
        <v>415</v>
      </c>
      <c r="F66" s="64">
        <v>44881</v>
      </c>
      <c r="G66" s="38" t="str">
        <f>+VLOOKUP(E66,Tabla!$A:$B,2,FALSE)</f>
        <v>SSTEYS</v>
      </c>
    </row>
    <row r="67" spans="1:7">
      <c r="A67" s="65">
        <v>201523</v>
      </c>
      <c r="B67" s="38" t="s">
        <v>605</v>
      </c>
      <c r="C67" s="62">
        <v>5</v>
      </c>
      <c r="D67" s="63" t="s">
        <v>20</v>
      </c>
      <c r="E67" s="38" t="s">
        <v>415</v>
      </c>
      <c r="F67" s="64">
        <v>44881</v>
      </c>
      <c r="G67" s="38" t="str">
        <f>+VLOOKUP(E67,Tabla!$A:$B,2,FALSE)</f>
        <v>SSTEYS</v>
      </c>
    </row>
    <row r="68" spans="1:7">
      <c r="A68" s="65">
        <v>200215</v>
      </c>
      <c r="B68" s="38" t="s">
        <v>616</v>
      </c>
      <c r="C68" s="62">
        <v>25</v>
      </c>
      <c r="D68" s="63" t="s">
        <v>7</v>
      </c>
      <c r="E68" s="38" t="s">
        <v>254</v>
      </c>
      <c r="F68" s="64">
        <v>44882</v>
      </c>
      <c r="G68" s="38" t="str">
        <f>+VLOOKUP(E68,Tabla!$A:$B,2,FALSE)</f>
        <v>SSCPEE</v>
      </c>
    </row>
    <row r="69" spans="1:7">
      <c r="A69" s="65">
        <v>200216</v>
      </c>
      <c r="B69" s="38" t="s">
        <v>617</v>
      </c>
      <c r="C69" s="62">
        <v>14</v>
      </c>
      <c r="D69" s="63" t="s">
        <v>7</v>
      </c>
      <c r="E69" s="38" t="s">
        <v>254</v>
      </c>
      <c r="F69" s="64">
        <v>44882</v>
      </c>
      <c r="G69" s="38" t="str">
        <f>+VLOOKUP(E69,Tabla!$A:$B,2,FALSE)</f>
        <v>SSCPEE</v>
      </c>
    </row>
    <row r="70" spans="1:7">
      <c r="A70" s="65">
        <v>200399</v>
      </c>
      <c r="B70" s="38" t="s">
        <v>619</v>
      </c>
      <c r="C70" s="62">
        <v>8</v>
      </c>
      <c r="D70" s="63" t="s">
        <v>7</v>
      </c>
      <c r="E70" s="38" t="s">
        <v>254</v>
      </c>
      <c r="F70" s="64">
        <v>44882</v>
      </c>
      <c r="G70" s="38" t="str">
        <f>+VLOOKUP(E70,Tabla!$A:$B,2,FALSE)</f>
        <v>SSCPEE</v>
      </c>
    </row>
    <row r="71" spans="1:7">
      <c r="A71" s="65">
        <v>201916</v>
      </c>
      <c r="B71" s="38" t="s">
        <v>629</v>
      </c>
      <c r="C71" s="62">
        <v>16</v>
      </c>
      <c r="D71" s="63" t="s">
        <v>7</v>
      </c>
      <c r="E71" s="38" t="s">
        <v>254</v>
      </c>
      <c r="F71" s="64">
        <v>44882</v>
      </c>
      <c r="G71" s="38" t="str">
        <f>+VLOOKUP(E71,Tabla!$A:$B,2,FALSE)</f>
        <v>SSCPEE</v>
      </c>
    </row>
    <row r="72" spans="1:7">
      <c r="A72" s="65">
        <v>200474</v>
      </c>
      <c r="B72" s="38" t="s">
        <v>673</v>
      </c>
      <c r="C72" s="62">
        <v>9</v>
      </c>
      <c r="D72" s="63" t="s">
        <v>31</v>
      </c>
      <c r="E72" s="38" t="s">
        <v>413</v>
      </c>
      <c r="F72" s="64">
        <v>44887</v>
      </c>
      <c r="G72" s="38" t="str">
        <f>+VLOOKUP(E72,Tabla!$A:$B,2,FALSE)</f>
        <v>SSTEYS</v>
      </c>
    </row>
    <row r="73" spans="1:7">
      <c r="A73" s="65">
        <v>201039</v>
      </c>
      <c r="B73" s="38" t="s">
        <v>154</v>
      </c>
      <c r="C73" s="62">
        <v>4</v>
      </c>
      <c r="D73" s="63" t="s">
        <v>52</v>
      </c>
      <c r="E73" s="38" t="s">
        <v>155</v>
      </c>
      <c r="F73" s="64">
        <v>44852</v>
      </c>
      <c r="G73" s="38" t="str">
        <f>+VLOOKUP(E73,Tabla!$A:$B,2,FALSE)</f>
        <v>UM</v>
      </c>
    </row>
    <row r="74" spans="1:7">
      <c r="A74" s="65">
        <v>201208</v>
      </c>
      <c r="B74" s="38" t="s">
        <v>662</v>
      </c>
      <c r="C74" s="62">
        <v>20</v>
      </c>
      <c r="D74" s="63" t="s">
        <v>20</v>
      </c>
      <c r="E74" s="38" t="s">
        <v>426</v>
      </c>
      <c r="F74" s="64">
        <v>44888</v>
      </c>
      <c r="G74" s="38" t="str">
        <f>+VLOOKUP(E74,Tabla!$A:$B,2,FALSE)</f>
        <v>SSTEYS</v>
      </c>
    </row>
    <row r="75" spans="1:7">
      <c r="A75" s="65">
        <v>200659</v>
      </c>
      <c r="B75" s="38" t="s">
        <v>679</v>
      </c>
      <c r="C75" s="62">
        <v>13</v>
      </c>
      <c r="D75" s="63" t="s">
        <v>25</v>
      </c>
      <c r="E75" s="38" t="s">
        <v>323</v>
      </c>
      <c r="F75" s="64">
        <v>44887</v>
      </c>
      <c r="G75" s="38" t="str">
        <f>+VLOOKUP(E75,Tabla!$A:$B,2,FALSE)</f>
        <v>SSGEFYAR</v>
      </c>
    </row>
    <row r="76" spans="1:7">
      <c r="A76" s="65">
        <v>200491</v>
      </c>
      <c r="B76" s="38" t="s">
        <v>703</v>
      </c>
      <c r="C76" s="62">
        <v>15</v>
      </c>
      <c r="D76" s="63" t="s">
        <v>25</v>
      </c>
      <c r="E76" s="38" t="s">
        <v>323</v>
      </c>
      <c r="F76" s="64">
        <v>44888</v>
      </c>
      <c r="G76" s="38" t="str">
        <f>+VLOOKUP(E76,Tabla!$A:$B,2,FALSE)</f>
        <v>SSGEFYAR</v>
      </c>
    </row>
    <row r="77" spans="1:7">
      <c r="A77" s="65">
        <v>200044</v>
      </c>
      <c r="B77" s="38" t="s">
        <v>37</v>
      </c>
      <c r="C77" s="62">
        <v>1</v>
      </c>
      <c r="D77" s="63" t="s">
        <v>11</v>
      </c>
      <c r="E77" s="38" t="s">
        <v>38</v>
      </c>
      <c r="F77" s="64">
        <v>44867</v>
      </c>
      <c r="G77" s="38" t="str">
        <f>+VLOOKUP(E77,Tabla!$A:$B,2,FALSE)</f>
        <v>SSCD</v>
      </c>
    </row>
    <row r="78" spans="1:7">
      <c r="A78" s="65">
        <v>200117</v>
      </c>
      <c r="B78" s="38" t="s">
        <v>39</v>
      </c>
      <c r="C78" s="62">
        <v>1</v>
      </c>
      <c r="D78" s="63" t="s">
        <v>17</v>
      </c>
      <c r="E78" s="38" t="s">
        <v>38</v>
      </c>
      <c r="F78" s="64">
        <v>44867</v>
      </c>
      <c r="G78" s="38" t="str">
        <f>+VLOOKUP(E78,Tabla!$A:$B,2,FALSE)</f>
        <v>SSCD</v>
      </c>
    </row>
    <row r="79" spans="1:7">
      <c r="A79" s="65">
        <v>200214</v>
      </c>
      <c r="B79" s="38" t="s">
        <v>669</v>
      </c>
      <c r="C79" s="62">
        <v>22</v>
      </c>
      <c r="D79" s="63" t="s">
        <v>14</v>
      </c>
      <c r="E79" s="38" t="s">
        <v>38</v>
      </c>
      <c r="F79" s="64">
        <v>44887</v>
      </c>
      <c r="G79" s="38" t="str">
        <f>+VLOOKUP(E79,Tabla!$A:$B,2,FALSE)</f>
        <v>SSCD</v>
      </c>
    </row>
    <row r="80" spans="1:7">
      <c r="A80" s="65">
        <v>200567</v>
      </c>
      <c r="B80" s="38" t="s">
        <v>675</v>
      </c>
      <c r="C80" s="62">
        <v>12</v>
      </c>
      <c r="D80" s="63" t="s">
        <v>11</v>
      </c>
      <c r="E80" s="38" t="s">
        <v>38</v>
      </c>
      <c r="F80" s="64">
        <v>44887</v>
      </c>
      <c r="G80" s="38" t="str">
        <f>+VLOOKUP(E80,Tabla!$A:$B,2,FALSE)</f>
        <v>SSCD</v>
      </c>
    </row>
    <row r="81" spans="1:7">
      <c r="A81" s="65">
        <v>202270</v>
      </c>
      <c r="B81" s="38" t="s">
        <v>738</v>
      </c>
      <c r="C81" s="62">
        <v>6</v>
      </c>
      <c r="D81" s="63" t="s">
        <v>11</v>
      </c>
      <c r="E81" s="38" t="s">
        <v>38</v>
      </c>
      <c r="F81" s="64">
        <v>44889</v>
      </c>
      <c r="G81" s="38" t="str">
        <f>+VLOOKUP(E81,Tabla!$A:$B,2,FALSE)</f>
        <v>SSCD</v>
      </c>
    </row>
    <row r="82" spans="1:7">
      <c r="A82" s="65">
        <v>200566</v>
      </c>
      <c r="B82" s="38" t="s">
        <v>119</v>
      </c>
      <c r="C82" s="62">
        <v>11</v>
      </c>
      <c r="D82" s="63" t="s">
        <v>11</v>
      </c>
      <c r="E82" s="38" t="s">
        <v>12</v>
      </c>
      <c r="F82" s="64">
        <v>44860</v>
      </c>
      <c r="G82" s="38" t="str">
        <f>+VLOOKUP(E82,Tabla!$A:$B,2,FALSE)</f>
        <v>SSTEYS</v>
      </c>
    </row>
    <row r="83" spans="1:7">
      <c r="A83" s="65">
        <v>202467</v>
      </c>
      <c r="B83" s="38" t="s">
        <v>24</v>
      </c>
      <c r="C83" s="62">
        <v>10</v>
      </c>
      <c r="D83" s="63" t="s">
        <v>25</v>
      </c>
      <c r="E83" s="38" t="s">
        <v>12</v>
      </c>
      <c r="F83" s="64">
        <v>44867</v>
      </c>
      <c r="G83" s="38" t="str">
        <f>+VLOOKUP(E83,Tabla!$A:$B,2,FALSE)</f>
        <v>SSTEYS</v>
      </c>
    </row>
    <row r="84" spans="1:7">
      <c r="A84" s="65">
        <v>200042</v>
      </c>
      <c r="B84" s="38" t="s">
        <v>10</v>
      </c>
      <c r="C84" s="62">
        <v>7</v>
      </c>
      <c r="D84" s="63" t="s">
        <v>11</v>
      </c>
      <c r="E84" s="38" t="s">
        <v>12</v>
      </c>
      <c r="F84" s="64">
        <v>44868</v>
      </c>
      <c r="G84" s="38" t="str">
        <f>+VLOOKUP(E84,Tabla!$A:$B,2,FALSE)</f>
        <v>SSTEYS</v>
      </c>
    </row>
    <row r="85" spans="1:7">
      <c r="A85" s="65">
        <v>200601</v>
      </c>
      <c r="B85" s="38" t="s">
        <v>590</v>
      </c>
      <c r="C85" s="62">
        <v>2</v>
      </c>
      <c r="D85" s="63" t="s">
        <v>25</v>
      </c>
      <c r="E85" s="38" t="s">
        <v>12</v>
      </c>
      <c r="F85" s="64">
        <v>44881</v>
      </c>
      <c r="G85" s="38" t="str">
        <f>+VLOOKUP(E85,Tabla!$A:$B,2,FALSE)</f>
        <v>SSTEYS</v>
      </c>
    </row>
    <row r="86" spans="1:7">
      <c r="A86" s="65">
        <v>201581</v>
      </c>
      <c r="B86" s="38" t="s">
        <v>607</v>
      </c>
      <c r="C86" s="62">
        <v>28</v>
      </c>
      <c r="D86" s="63" t="s">
        <v>35</v>
      </c>
      <c r="E86" s="38" t="s">
        <v>12</v>
      </c>
      <c r="F86" s="64">
        <v>44881</v>
      </c>
      <c r="G86" s="38" t="str">
        <f>+VLOOKUP(E86,Tabla!$A:$B,2,FALSE)</f>
        <v>SSTEYS</v>
      </c>
    </row>
    <row r="87" spans="1:7">
      <c r="A87" s="65">
        <v>200135</v>
      </c>
      <c r="B87" s="38" t="s">
        <v>615</v>
      </c>
      <c r="C87" s="62">
        <v>91</v>
      </c>
      <c r="D87" s="63" t="s">
        <v>25</v>
      </c>
      <c r="E87" s="38" t="s">
        <v>12</v>
      </c>
      <c r="F87" s="64">
        <v>44882</v>
      </c>
      <c r="G87" s="38" t="str">
        <f>+VLOOKUP(E87,Tabla!$A:$B,2,FALSE)</f>
        <v>SSTEYS</v>
      </c>
    </row>
    <row r="88" spans="1:7">
      <c r="A88" s="65">
        <v>200606</v>
      </c>
      <c r="B88" s="38" t="s">
        <v>635</v>
      </c>
      <c r="C88" s="62">
        <v>10</v>
      </c>
      <c r="D88" s="63" t="s">
        <v>35</v>
      </c>
      <c r="E88" s="38" t="s">
        <v>12</v>
      </c>
      <c r="F88" s="64">
        <v>44883</v>
      </c>
      <c r="G88" s="38" t="str">
        <f>+VLOOKUP(E88,Tabla!$A:$B,2,FALSE)</f>
        <v>SSTEYS</v>
      </c>
    </row>
    <row r="89" spans="1:7">
      <c r="A89" s="65">
        <v>200595</v>
      </c>
      <c r="B89" s="38" t="s">
        <v>676</v>
      </c>
      <c r="C89" s="62">
        <v>1</v>
      </c>
      <c r="D89" s="63" t="s">
        <v>35</v>
      </c>
      <c r="E89" s="38" t="s">
        <v>12</v>
      </c>
      <c r="F89" s="64">
        <v>44887</v>
      </c>
      <c r="G89" s="38" t="str">
        <f>+VLOOKUP(E89,Tabla!$A:$B,2,FALSE)</f>
        <v>SSTEYS</v>
      </c>
    </row>
    <row r="90" spans="1:7">
      <c r="A90" s="65">
        <v>201532</v>
      </c>
      <c r="B90" s="38" t="s">
        <v>664</v>
      </c>
      <c r="C90" s="62">
        <v>18</v>
      </c>
      <c r="D90" s="63" t="s">
        <v>35</v>
      </c>
      <c r="E90" s="38" t="s">
        <v>12</v>
      </c>
      <c r="F90" s="64">
        <v>44888</v>
      </c>
      <c r="G90" s="38" t="str">
        <f>+VLOOKUP(E90,Tabla!$A:$B,2,FALSE)</f>
        <v>SSTEYS</v>
      </c>
    </row>
    <row r="91" spans="1:7">
      <c r="A91" s="65">
        <v>200528</v>
      </c>
      <c r="B91" s="38" t="s">
        <v>504</v>
      </c>
      <c r="C91" s="62">
        <v>21</v>
      </c>
      <c r="D91" s="63" t="s">
        <v>35</v>
      </c>
      <c r="E91" s="38" t="s">
        <v>317</v>
      </c>
      <c r="F91" s="64">
        <v>44873</v>
      </c>
      <c r="G91" s="38" t="str">
        <f>+VLOOKUP(E91,Tabla!$A:$B,2,FALSE)</f>
        <v>SSGEFYAR</v>
      </c>
    </row>
    <row r="92" spans="1:7">
      <c r="A92" s="65">
        <v>201237</v>
      </c>
      <c r="B92" s="38" t="s">
        <v>510</v>
      </c>
      <c r="C92" s="62">
        <v>1</v>
      </c>
      <c r="D92" s="63" t="s">
        <v>69</v>
      </c>
      <c r="E92" s="38" t="s">
        <v>317</v>
      </c>
      <c r="F92" s="64">
        <v>44873</v>
      </c>
      <c r="G92" s="38" t="str">
        <f>+VLOOKUP(E92,Tabla!$A:$B,2,FALSE)</f>
        <v>SSGEFYAR</v>
      </c>
    </row>
    <row r="93" spans="1:7">
      <c r="A93" s="65">
        <v>202814</v>
      </c>
      <c r="B93" s="38" t="s">
        <v>512</v>
      </c>
      <c r="C93" s="62">
        <v>8</v>
      </c>
      <c r="D93" s="63" t="s">
        <v>35</v>
      </c>
      <c r="E93" s="38" t="s">
        <v>317</v>
      </c>
      <c r="F93" s="64">
        <v>44873</v>
      </c>
      <c r="G93" s="38" t="str">
        <f>+VLOOKUP(E93,Tabla!$A:$B,2,FALSE)</f>
        <v>SSGEFYAR</v>
      </c>
    </row>
    <row r="94" spans="1:7">
      <c r="A94" s="65">
        <v>203057</v>
      </c>
      <c r="B94" s="38" t="s">
        <v>514</v>
      </c>
      <c r="C94" s="62">
        <v>12</v>
      </c>
      <c r="D94" s="63" t="s">
        <v>35</v>
      </c>
      <c r="E94" s="38" t="s">
        <v>317</v>
      </c>
      <c r="F94" s="64">
        <v>44873</v>
      </c>
      <c r="G94" s="38" t="str">
        <f>+VLOOKUP(E94,Tabla!$A:$B,2,FALSE)</f>
        <v>SSGEFYAR</v>
      </c>
    </row>
    <row r="95" spans="1:7">
      <c r="A95" s="65">
        <v>200583</v>
      </c>
      <c r="B95" s="38" t="s">
        <v>486</v>
      </c>
      <c r="C95" s="62">
        <v>1</v>
      </c>
      <c r="D95" s="63" t="s">
        <v>35</v>
      </c>
      <c r="E95" s="38" t="s">
        <v>317</v>
      </c>
      <c r="F95" s="64">
        <v>44875</v>
      </c>
      <c r="G95" s="38" t="str">
        <f>+VLOOKUP(E95,Tabla!$A:$B,2,FALSE)</f>
        <v>SSGEFYAR</v>
      </c>
    </row>
    <row r="96" spans="1:7">
      <c r="A96" s="65">
        <v>200097</v>
      </c>
      <c r="B96" s="38" t="s">
        <v>81</v>
      </c>
      <c r="C96" s="62">
        <v>4</v>
      </c>
      <c r="D96" s="63" t="s">
        <v>72</v>
      </c>
      <c r="E96" s="38" t="s">
        <v>82</v>
      </c>
      <c r="F96" s="64">
        <v>44865</v>
      </c>
      <c r="G96" s="38" t="str">
        <f>+VLOOKUP(E96,Tabla!$A:$B,2,FALSE)</f>
        <v>DGCLEI</v>
      </c>
    </row>
    <row r="97" spans="1:7">
      <c r="A97" s="65">
        <v>200694</v>
      </c>
      <c r="B97" s="38" t="s">
        <v>94</v>
      </c>
      <c r="C97" s="62">
        <v>9</v>
      </c>
      <c r="D97" s="63" t="s">
        <v>72</v>
      </c>
      <c r="E97" s="38" t="s">
        <v>82</v>
      </c>
      <c r="F97" s="64">
        <v>44865</v>
      </c>
      <c r="G97" s="38" t="str">
        <f>+VLOOKUP(E97,Tabla!$A:$B,2,FALSE)</f>
        <v>DGCLEI</v>
      </c>
    </row>
    <row r="98" spans="1:7">
      <c r="A98" s="65">
        <v>200751</v>
      </c>
      <c r="B98" s="38" t="s">
        <v>96</v>
      </c>
      <c r="C98" s="62">
        <v>17</v>
      </c>
      <c r="D98" s="63" t="s">
        <v>72</v>
      </c>
      <c r="E98" s="38" t="s">
        <v>82</v>
      </c>
      <c r="F98" s="64">
        <v>44865</v>
      </c>
      <c r="G98" s="38" t="str">
        <f>+VLOOKUP(E98,Tabla!$A:$B,2,FALSE)</f>
        <v>DGCLEI</v>
      </c>
    </row>
    <row r="99" spans="1:7">
      <c r="A99" s="65">
        <v>201618</v>
      </c>
      <c r="B99" s="38" t="s">
        <v>529</v>
      </c>
      <c r="C99" s="62">
        <v>1</v>
      </c>
      <c r="D99" s="63" t="s">
        <v>17</v>
      </c>
      <c r="E99" s="38" t="s">
        <v>82</v>
      </c>
      <c r="F99" s="64">
        <v>44875</v>
      </c>
      <c r="G99" s="38" t="str">
        <f>+VLOOKUP(E99,Tabla!$A:$B,2,FALSE)</f>
        <v>DGCLEI</v>
      </c>
    </row>
    <row r="100" spans="1:7">
      <c r="A100" s="65">
        <v>201676</v>
      </c>
      <c r="B100" s="38" t="s">
        <v>530</v>
      </c>
      <c r="C100" s="62">
        <v>2</v>
      </c>
      <c r="D100" s="63" t="s">
        <v>17</v>
      </c>
      <c r="E100" s="38" t="s">
        <v>82</v>
      </c>
      <c r="F100" s="64">
        <v>44875</v>
      </c>
      <c r="G100" s="38" t="str">
        <f>+VLOOKUP(E100,Tabla!$A:$B,2,FALSE)</f>
        <v>DGCLEI</v>
      </c>
    </row>
    <row r="101" spans="1:7">
      <c r="A101" s="65">
        <v>201677</v>
      </c>
      <c r="B101" s="38" t="s">
        <v>531</v>
      </c>
      <c r="C101" s="62">
        <v>3</v>
      </c>
      <c r="D101" s="63" t="s">
        <v>17</v>
      </c>
      <c r="E101" s="38" t="s">
        <v>82</v>
      </c>
      <c r="F101" s="64">
        <v>44875</v>
      </c>
      <c r="G101" s="38" t="str">
        <f>+VLOOKUP(E101,Tabla!$A:$B,2,FALSE)</f>
        <v>DGCLEI</v>
      </c>
    </row>
    <row r="102" spans="1:7">
      <c r="A102" s="65">
        <v>200193</v>
      </c>
      <c r="B102" s="38" t="s">
        <v>647</v>
      </c>
      <c r="C102" s="62">
        <v>23</v>
      </c>
      <c r="D102" s="63" t="s">
        <v>7</v>
      </c>
      <c r="E102" s="38" t="s">
        <v>82</v>
      </c>
      <c r="F102" s="64">
        <v>44888</v>
      </c>
      <c r="G102" s="38" t="str">
        <f>+VLOOKUP(E102,Tabla!$A:$B,2,FALSE)</f>
        <v>DGCLEI</v>
      </c>
    </row>
    <row r="103" spans="1:7">
      <c r="A103" s="65">
        <v>201660</v>
      </c>
      <c r="B103" s="38" t="s">
        <v>665</v>
      </c>
      <c r="C103" s="62">
        <v>14</v>
      </c>
      <c r="D103" s="63" t="s">
        <v>17</v>
      </c>
      <c r="E103" s="38" t="s">
        <v>82</v>
      </c>
      <c r="F103" s="64">
        <v>44888</v>
      </c>
      <c r="G103" s="38" t="str">
        <f>+VLOOKUP(E103,Tabla!$A:$B,2,FALSE)</f>
        <v>DGCLEI</v>
      </c>
    </row>
    <row r="104" spans="1:7">
      <c r="A104" s="65">
        <v>200710</v>
      </c>
      <c r="B104" s="38" t="s">
        <v>651</v>
      </c>
      <c r="C104" s="62">
        <v>12</v>
      </c>
      <c r="D104" s="63" t="s">
        <v>91</v>
      </c>
      <c r="E104" s="38" t="s">
        <v>446</v>
      </c>
      <c r="F104" s="64">
        <v>44888</v>
      </c>
      <c r="G104" s="38" t="str">
        <f>+VLOOKUP(E104,Tabla!$A:$B,2,FALSE)</f>
        <v>UM</v>
      </c>
    </row>
    <row r="105" spans="1:7">
      <c r="A105" s="65">
        <v>200714</v>
      </c>
      <c r="B105" s="38" t="s">
        <v>739</v>
      </c>
      <c r="C105" s="62">
        <v>26</v>
      </c>
      <c r="D105" s="63" t="s">
        <v>91</v>
      </c>
      <c r="E105" s="38" t="s">
        <v>446</v>
      </c>
      <c r="F105" s="64">
        <v>44889</v>
      </c>
      <c r="G105" s="38" t="str">
        <f>+VLOOKUP(E105,Tabla!$A:$B,2,FALSE)</f>
        <v>UM</v>
      </c>
    </row>
    <row r="106" spans="1:7">
      <c r="A106" s="65">
        <v>201000</v>
      </c>
      <c r="B106" s="38" t="s">
        <v>740</v>
      </c>
      <c r="C106" s="62">
        <v>30</v>
      </c>
      <c r="D106" s="63" t="s">
        <v>52</v>
      </c>
      <c r="E106" s="38" t="s">
        <v>446</v>
      </c>
      <c r="F106" s="64">
        <v>44889</v>
      </c>
      <c r="G106" s="38" t="str">
        <f>+VLOOKUP(E106,Tabla!$A:$B,2,FALSE)</f>
        <v>UM</v>
      </c>
    </row>
    <row r="107" spans="1:7">
      <c r="A107" s="65">
        <v>201001</v>
      </c>
      <c r="B107" s="38" t="s">
        <v>741</v>
      </c>
      <c r="C107" s="62">
        <v>2</v>
      </c>
      <c r="D107" s="63" t="s">
        <v>52</v>
      </c>
      <c r="E107" s="38" t="s">
        <v>446</v>
      </c>
      <c r="F107" s="64">
        <v>44889</v>
      </c>
      <c r="G107" s="38" t="str">
        <f>+VLOOKUP(E107,Tabla!$A:$B,2,FALSE)</f>
        <v>UM</v>
      </c>
    </row>
    <row r="108" spans="1:7">
      <c r="A108" s="65">
        <v>201329</v>
      </c>
      <c r="B108" s="38" t="s">
        <v>742</v>
      </c>
      <c r="C108" s="62">
        <v>86</v>
      </c>
      <c r="D108" s="63" t="s">
        <v>52</v>
      </c>
      <c r="E108" s="38" t="s">
        <v>446</v>
      </c>
      <c r="F108" s="64">
        <v>44889</v>
      </c>
      <c r="G108" s="38" t="str">
        <f>+VLOOKUP(E108,Tabla!$A:$B,2,FALSE)</f>
        <v>UM</v>
      </c>
    </row>
    <row r="109" spans="1:7">
      <c r="A109" s="65">
        <v>202955</v>
      </c>
      <c r="B109" s="38" t="s">
        <v>743</v>
      </c>
      <c r="C109" s="62">
        <v>9</v>
      </c>
      <c r="D109" s="63" t="s">
        <v>91</v>
      </c>
      <c r="E109" s="38" t="s">
        <v>446</v>
      </c>
      <c r="F109" s="64">
        <v>44889</v>
      </c>
      <c r="G109" s="38" t="str">
        <f>+VLOOKUP(E109,Tabla!$A:$B,2,FALSE)</f>
        <v>UM</v>
      </c>
    </row>
    <row r="110" spans="1:7">
      <c r="A110" s="65">
        <v>201041</v>
      </c>
      <c r="B110" s="38" t="s">
        <v>100</v>
      </c>
      <c r="C110" s="62">
        <v>4</v>
      </c>
      <c r="D110" s="63" t="s">
        <v>52</v>
      </c>
      <c r="E110" s="38" t="s">
        <v>101</v>
      </c>
      <c r="F110" s="64">
        <v>44865</v>
      </c>
      <c r="G110" s="38" t="str">
        <f>+VLOOKUP(E110,Tabla!$A:$B,2,FALSE)</f>
        <v>UM</v>
      </c>
    </row>
    <row r="111" spans="1:7">
      <c r="A111" s="65">
        <v>202199</v>
      </c>
      <c r="B111" s="38" t="s">
        <v>556</v>
      </c>
      <c r="C111" s="62">
        <v>3</v>
      </c>
      <c r="D111" s="63" t="s">
        <v>45</v>
      </c>
      <c r="E111" s="38" t="s">
        <v>250</v>
      </c>
      <c r="F111" s="64">
        <v>44879</v>
      </c>
      <c r="G111" s="38" t="str">
        <f>+VLOOKUP(E111,Tabla!$A:$B,2,FALSE)</f>
        <v>SSCPEE</v>
      </c>
    </row>
    <row r="112" spans="1:7">
      <c r="A112" s="65">
        <v>202271</v>
      </c>
      <c r="B112" s="38" t="s">
        <v>557</v>
      </c>
      <c r="C112" s="62">
        <v>5</v>
      </c>
      <c r="D112" s="63" t="s">
        <v>45</v>
      </c>
      <c r="E112" s="38" t="s">
        <v>250</v>
      </c>
      <c r="F112" s="64">
        <v>44879</v>
      </c>
      <c r="G112" s="38" t="str">
        <f>+VLOOKUP(E112,Tabla!$A:$B,2,FALSE)</f>
        <v>SSCPEE</v>
      </c>
    </row>
    <row r="113" spans="1:7">
      <c r="A113" s="65">
        <v>202871</v>
      </c>
      <c r="B113" s="38" t="s">
        <v>561</v>
      </c>
      <c r="C113" s="62">
        <v>11</v>
      </c>
      <c r="D113" s="63" t="s">
        <v>138</v>
      </c>
      <c r="E113" s="38" t="s">
        <v>250</v>
      </c>
      <c r="F113" s="64">
        <v>44879</v>
      </c>
      <c r="G113" s="38" t="str">
        <f>+VLOOKUP(E113,Tabla!$A:$B,2,FALSE)</f>
        <v>SSCPEE</v>
      </c>
    </row>
    <row r="114" spans="1:7">
      <c r="A114" s="65">
        <v>202961</v>
      </c>
      <c r="B114" s="38" t="s">
        <v>562</v>
      </c>
      <c r="C114" s="62">
        <v>10</v>
      </c>
      <c r="D114" s="63" t="s">
        <v>45</v>
      </c>
      <c r="E114" s="38" t="s">
        <v>250</v>
      </c>
      <c r="F114" s="64">
        <v>44879</v>
      </c>
      <c r="G114" s="38" t="str">
        <f>+VLOOKUP(E114,Tabla!$A:$B,2,FALSE)</f>
        <v>SSCPEE</v>
      </c>
    </row>
    <row r="115" spans="1:7">
      <c r="A115" s="65">
        <v>203080</v>
      </c>
      <c r="B115" s="38" t="s">
        <v>563</v>
      </c>
      <c r="C115" s="62">
        <v>11</v>
      </c>
      <c r="D115" s="63" t="s">
        <v>138</v>
      </c>
      <c r="E115" s="38" t="s">
        <v>250</v>
      </c>
      <c r="F115" s="64">
        <v>44879</v>
      </c>
      <c r="G115" s="38" t="str">
        <f>+VLOOKUP(E115,Tabla!$A:$B,2,FALSE)</f>
        <v>SSCPEE</v>
      </c>
    </row>
    <row r="116" spans="1:7">
      <c r="A116" s="65">
        <v>200090</v>
      </c>
      <c r="B116" s="38" t="s">
        <v>704</v>
      </c>
      <c r="C116" s="62">
        <v>19</v>
      </c>
      <c r="D116" s="63" t="s">
        <v>11</v>
      </c>
      <c r="E116" s="38" t="s">
        <v>250</v>
      </c>
      <c r="F116" s="64">
        <v>44888</v>
      </c>
      <c r="G116" s="38" t="str">
        <f>+VLOOKUP(E116,Tabla!$A:$B,2,FALSE)</f>
        <v>SSCPEE</v>
      </c>
    </row>
    <row r="117" spans="1:7">
      <c r="A117" s="65">
        <v>200701</v>
      </c>
      <c r="B117" s="38" t="s">
        <v>705</v>
      </c>
      <c r="C117" s="62">
        <v>15</v>
      </c>
      <c r="D117" s="63" t="s">
        <v>11</v>
      </c>
      <c r="E117" s="38" t="s">
        <v>250</v>
      </c>
      <c r="F117" s="64">
        <v>44888</v>
      </c>
      <c r="G117" s="38" t="str">
        <f>+VLOOKUP(E117,Tabla!$A:$B,2,FALSE)</f>
        <v>SSCPEE</v>
      </c>
    </row>
    <row r="118" spans="1:7">
      <c r="A118" s="65">
        <v>201094</v>
      </c>
      <c r="B118" s="38" t="s">
        <v>490</v>
      </c>
      <c r="C118" s="62">
        <v>18</v>
      </c>
      <c r="D118" s="63" t="s">
        <v>138</v>
      </c>
      <c r="E118" s="38" t="s">
        <v>250</v>
      </c>
      <c r="F118" s="64">
        <v>44888</v>
      </c>
      <c r="G118" s="38" t="str">
        <f>+VLOOKUP(E118,Tabla!$A:$B,2,FALSE)</f>
        <v>SSCPEE</v>
      </c>
    </row>
    <row r="119" spans="1:7">
      <c r="A119" s="65">
        <v>202350</v>
      </c>
      <c r="B119" s="38" t="s">
        <v>706</v>
      </c>
      <c r="C119" s="62">
        <v>5</v>
      </c>
      <c r="D119" s="63" t="s">
        <v>11</v>
      </c>
      <c r="E119" s="38" t="s">
        <v>250</v>
      </c>
      <c r="F119" s="64">
        <v>44888</v>
      </c>
      <c r="G119" s="38" t="str">
        <f>+VLOOKUP(E119,Tabla!$A:$B,2,FALSE)</f>
        <v>SSCPEE</v>
      </c>
    </row>
    <row r="120" spans="1:7">
      <c r="A120" s="65">
        <v>200869</v>
      </c>
      <c r="B120" s="38" t="s">
        <v>523</v>
      </c>
      <c r="C120" s="62">
        <v>9</v>
      </c>
      <c r="D120" s="63" t="s">
        <v>91</v>
      </c>
      <c r="E120" s="38" t="s">
        <v>352</v>
      </c>
      <c r="F120" s="64">
        <v>44875</v>
      </c>
      <c r="G120" s="38" t="str">
        <f>+VLOOKUP(E120,Tabla!$A:$B,2,FALSE)</f>
        <v>SSGEFYAR</v>
      </c>
    </row>
    <row r="121" spans="1:7">
      <c r="A121" s="65">
        <v>200250</v>
      </c>
      <c r="B121" s="38" t="s">
        <v>566</v>
      </c>
      <c r="C121" s="62">
        <v>8</v>
      </c>
      <c r="D121" s="63" t="s">
        <v>91</v>
      </c>
      <c r="E121" s="38" t="s">
        <v>352</v>
      </c>
      <c r="F121" s="64">
        <v>44880</v>
      </c>
      <c r="G121" s="38" t="str">
        <f>+VLOOKUP(E121,Tabla!$A:$B,2,FALSE)</f>
        <v>SSGEFYAR</v>
      </c>
    </row>
    <row r="122" spans="1:7">
      <c r="A122" s="65">
        <v>200311</v>
      </c>
      <c r="B122" s="38" t="s">
        <v>707</v>
      </c>
      <c r="C122" s="62">
        <v>3</v>
      </c>
      <c r="D122" s="63" t="s">
        <v>69</v>
      </c>
      <c r="E122" s="38" t="s">
        <v>352</v>
      </c>
      <c r="F122" s="64">
        <v>44888</v>
      </c>
      <c r="G122" s="38" t="str">
        <f>+VLOOKUP(E122,Tabla!$A:$B,2,FALSE)</f>
        <v>SSGEFYAR</v>
      </c>
    </row>
    <row r="123" spans="1:7">
      <c r="A123" s="65">
        <v>201751</v>
      </c>
      <c r="B123" s="38" t="s">
        <v>708</v>
      </c>
      <c r="C123" s="62">
        <v>27</v>
      </c>
      <c r="D123" s="63" t="s">
        <v>35</v>
      </c>
      <c r="E123" s="38" t="s">
        <v>352</v>
      </c>
      <c r="F123" s="64">
        <v>44888</v>
      </c>
      <c r="G123" s="38" t="str">
        <f>+VLOOKUP(E123,Tabla!$A:$B,2,FALSE)</f>
        <v>SSGEFYAR</v>
      </c>
    </row>
    <row r="124" spans="1:7">
      <c r="A124" s="65">
        <v>200405</v>
      </c>
      <c r="B124" s="38" t="s">
        <v>709</v>
      </c>
      <c r="C124" s="62">
        <v>2</v>
      </c>
      <c r="D124" s="63" t="s">
        <v>14</v>
      </c>
      <c r="E124" s="38" t="s">
        <v>464</v>
      </c>
      <c r="F124" s="64">
        <v>44888</v>
      </c>
      <c r="G124" s="38" t="str">
        <f>+VLOOKUP(E124,Tabla!$A:$B,2,FALSE)</f>
        <v>UM</v>
      </c>
    </row>
    <row r="125" spans="1:7">
      <c r="A125" s="65">
        <v>200743</v>
      </c>
      <c r="B125" s="38" t="s">
        <v>710</v>
      </c>
      <c r="C125" s="62">
        <v>5</v>
      </c>
      <c r="D125" s="63" t="s">
        <v>14</v>
      </c>
      <c r="E125" s="38" t="s">
        <v>464</v>
      </c>
      <c r="F125" s="64">
        <v>44888</v>
      </c>
      <c r="G125" s="38" t="str">
        <f>+VLOOKUP(E125,Tabla!$A:$B,2,FALSE)</f>
        <v>UM</v>
      </c>
    </row>
    <row r="126" spans="1:7">
      <c r="A126" s="65">
        <v>201318</v>
      </c>
      <c r="B126" s="38" t="s">
        <v>744</v>
      </c>
      <c r="C126" s="62"/>
      <c r="D126" s="63" t="s">
        <v>52</v>
      </c>
      <c r="E126" s="38" t="s">
        <v>464</v>
      </c>
      <c r="F126" s="64">
        <v>44888</v>
      </c>
      <c r="G126" s="38" t="str">
        <f>+VLOOKUP(E126,Tabla!$A:$B,2,FALSE)</f>
        <v>UM</v>
      </c>
    </row>
    <row r="127" spans="1:7">
      <c r="A127" s="65">
        <v>201471</v>
      </c>
      <c r="B127" s="38" t="s">
        <v>711</v>
      </c>
      <c r="C127" s="62">
        <v>4</v>
      </c>
      <c r="D127" s="63" t="s">
        <v>14</v>
      </c>
      <c r="E127" s="38" t="s">
        <v>464</v>
      </c>
      <c r="F127" s="64">
        <v>44888</v>
      </c>
      <c r="G127" s="38" t="str">
        <f>+VLOOKUP(E127,Tabla!$A:$B,2,FALSE)</f>
        <v>UM</v>
      </c>
    </row>
    <row r="128" spans="1:7">
      <c r="A128" s="65">
        <v>201546</v>
      </c>
      <c r="B128" s="38" t="s">
        <v>712</v>
      </c>
      <c r="C128" s="62">
        <v>4</v>
      </c>
      <c r="D128" s="63" t="s">
        <v>14</v>
      </c>
      <c r="E128" s="38" t="s">
        <v>464</v>
      </c>
      <c r="F128" s="64">
        <v>44888</v>
      </c>
      <c r="G128" s="38" t="str">
        <f>+VLOOKUP(E128,Tabla!$A:$B,2,FALSE)</f>
        <v>UM</v>
      </c>
    </row>
    <row r="129" spans="1:7">
      <c r="A129" s="65">
        <v>200160</v>
      </c>
      <c r="B129" s="38" t="s">
        <v>158</v>
      </c>
      <c r="C129" s="62">
        <v>10</v>
      </c>
      <c r="D129" s="63" t="s">
        <v>79</v>
      </c>
      <c r="E129" s="38" t="s">
        <v>122</v>
      </c>
      <c r="F129" s="64">
        <v>44851</v>
      </c>
      <c r="G129" s="38" t="str">
        <f>+VLOOKUP(E129,Tabla!$A:$B,2,FALSE)</f>
        <v>UM</v>
      </c>
    </row>
    <row r="130" spans="1:7">
      <c r="A130" s="65">
        <v>200582</v>
      </c>
      <c r="B130" s="38" t="s">
        <v>162</v>
      </c>
      <c r="C130" s="62">
        <v>13</v>
      </c>
      <c r="D130" s="63" t="s">
        <v>79</v>
      </c>
      <c r="E130" s="38" t="s">
        <v>122</v>
      </c>
      <c r="F130" s="64">
        <v>44851</v>
      </c>
      <c r="G130" s="38" t="str">
        <f>+VLOOKUP(E130,Tabla!$A:$B,2,FALSE)</f>
        <v>UM</v>
      </c>
    </row>
    <row r="131" spans="1:7">
      <c r="A131" s="65">
        <v>200887</v>
      </c>
      <c r="B131" s="38" t="s">
        <v>121</v>
      </c>
      <c r="C131" s="62">
        <v>15</v>
      </c>
      <c r="D131" s="63" t="s">
        <v>79</v>
      </c>
      <c r="E131" s="38" t="s">
        <v>122</v>
      </c>
      <c r="F131" s="64">
        <v>44858</v>
      </c>
      <c r="G131" s="38" t="str">
        <f>+VLOOKUP(E131,Tabla!$A:$B,2,FALSE)</f>
        <v>UM</v>
      </c>
    </row>
    <row r="132" spans="1:7">
      <c r="A132" s="65">
        <v>200219</v>
      </c>
      <c r="B132" s="38" t="s">
        <v>490</v>
      </c>
      <c r="C132" s="62">
        <v>7</v>
      </c>
      <c r="D132" s="63" t="s">
        <v>7</v>
      </c>
      <c r="E132" s="38" t="s">
        <v>252</v>
      </c>
      <c r="F132" s="64">
        <v>44874</v>
      </c>
      <c r="G132" s="38" t="str">
        <f>+VLOOKUP(E132,Tabla!$A:$B,2,FALSE)</f>
        <v>SSCPEE</v>
      </c>
    </row>
    <row r="133" spans="1:7">
      <c r="A133" s="65">
        <v>200379</v>
      </c>
      <c r="B133" s="38" t="s">
        <v>584</v>
      </c>
      <c r="C133" s="62">
        <v>3</v>
      </c>
      <c r="D133" s="63" t="s">
        <v>112</v>
      </c>
      <c r="E133" s="38" t="s">
        <v>437</v>
      </c>
      <c r="F133" s="64">
        <v>44881</v>
      </c>
      <c r="G133" s="38" t="str">
        <f>+VLOOKUP(E133,Tabla!$A:$B,2,FALSE)</f>
        <v>UEICEE</v>
      </c>
    </row>
    <row r="134" spans="1:7">
      <c r="A134" s="65">
        <v>201357</v>
      </c>
      <c r="B134" s="38" t="s">
        <v>598</v>
      </c>
      <c r="C134" s="62">
        <v>24</v>
      </c>
      <c r="D134" s="63" t="s">
        <v>112</v>
      </c>
      <c r="E134" s="38" t="s">
        <v>437</v>
      </c>
      <c r="F134" s="64">
        <v>44881</v>
      </c>
      <c r="G134" s="38" t="str">
        <f>+VLOOKUP(E134,Tabla!$A:$B,2,FALSE)</f>
        <v>UEICEE</v>
      </c>
    </row>
    <row r="135" spans="1:7">
      <c r="A135" s="65">
        <v>201405</v>
      </c>
      <c r="B135" s="38" t="s">
        <v>600</v>
      </c>
      <c r="C135" s="62">
        <v>1</v>
      </c>
      <c r="D135" s="63" t="s">
        <v>112</v>
      </c>
      <c r="E135" s="38" t="s">
        <v>437</v>
      </c>
      <c r="F135" s="64">
        <v>44881</v>
      </c>
      <c r="G135" s="38" t="str">
        <f>+VLOOKUP(E135,Tabla!$A:$B,2,FALSE)</f>
        <v>UEICEE</v>
      </c>
    </row>
    <row r="136" spans="1:7">
      <c r="A136" s="65">
        <v>200504</v>
      </c>
      <c r="B136" s="38" t="s">
        <v>492</v>
      </c>
      <c r="C136" s="62">
        <v>26</v>
      </c>
      <c r="D136" s="63" t="s">
        <v>35</v>
      </c>
      <c r="E136" s="38" t="s">
        <v>378</v>
      </c>
      <c r="F136" s="64">
        <v>44874</v>
      </c>
      <c r="G136" s="38" t="str">
        <f>+VLOOKUP(E136,Tabla!$A:$B,2,FALSE)</f>
        <v>SSGEFYAR</v>
      </c>
    </row>
    <row r="137" spans="1:7">
      <c r="A137" s="65">
        <v>200607</v>
      </c>
      <c r="B137" s="38" t="s">
        <v>493</v>
      </c>
      <c r="C137" s="62">
        <v>22</v>
      </c>
      <c r="D137" s="63" t="s">
        <v>35</v>
      </c>
      <c r="E137" s="38" t="s">
        <v>378</v>
      </c>
      <c r="F137" s="64">
        <v>44874</v>
      </c>
      <c r="G137" s="38" t="str">
        <f>+VLOOKUP(E137,Tabla!$A:$B,2,FALSE)</f>
        <v>SSGEFYAR</v>
      </c>
    </row>
    <row r="138" spans="1:7">
      <c r="A138" s="65">
        <v>201782</v>
      </c>
      <c r="B138" s="38" t="s">
        <v>501</v>
      </c>
      <c r="C138" s="62">
        <v>9</v>
      </c>
      <c r="D138" s="63" t="s">
        <v>35</v>
      </c>
      <c r="E138" s="38" t="s">
        <v>378</v>
      </c>
      <c r="F138" s="64">
        <v>44874</v>
      </c>
      <c r="G138" s="38" t="str">
        <f>+VLOOKUP(E138,Tabla!$A:$B,2,FALSE)</f>
        <v>SSGEFYAR</v>
      </c>
    </row>
    <row r="139" spans="1:7">
      <c r="A139" s="65">
        <v>201914</v>
      </c>
      <c r="B139" s="38" t="s">
        <v>502</v>
      </c>
      <c r="C139" s="62">
        <v>37</v>
      </c>
      <c r="D139" s="63" t="s">
        <v>69</v>
      </c>
      <c r="E139" s="38" t="s">
        <v>378</v>
      </c>
      <c r="F139" s="64">
        <v>44874</v>
      </c>
      <c r="G139" s="38" t="str">
        <f>+VLOOKUP(E139,Tabla!$A:$B,2,FALSE)</f>
        <v>SSGEFYAR</v>
      </c>
    </row>
    <row r="140" spans="1:7">
      <c r="A140" s="65">
        <v>200932</v>
      </c>
      <c r="B140" s="38" t="s">
        <v>165</v>
      </c>
      <c r="C140" s="62">
        <v>1</v>
      </c>
      <c r="D140" s="63" t="s">
        <v>45</v>
      </c>
      <c r="E140" s="38" t="s">
        <v>87</v>
      </c>
      <c r="F140" s="64">
        <v>44851</v>
      </c>
      <c r="G140" s="38" t="str">
        <f>+VLOOKUP(E140,Tabla!$A:$B,2,FALSE)</f>
        <v>SSGEFYAR</v>
      </c>
    </row>
    <row r="141" spans="1:7">
      <c r="A141" s="65">
        <v>200514</v>
      </c>
      <c r="B141" s="38" t="s">
        <v>86</v>
      </c>
      <c r="C141" s="62">
        <v>7</v>
      </c>
      <c r="D141" s="63" t="s">
        <v>45</v>
      </c>
      <c r="E141" s="38" t="s">
        <v>87</v>
      </c>
      <c r="F141" s="64">
        <v>44865</v>
      </c>
      <c r="G141" s="38" t="str">
        <f>+VLOOKUP(E141,Tabla!$A:$B,2,FALSE)</f>
        <v>SSGEFYAR</v>
      </c>
    </row>
    <row r="142" spans="1:7">
      <c r="A142" s="65">
        <v>200023</v>
      </c>
      <c r="B142" s="38" t="s">
        <v>614</v>
      </c>
      <c r="C142" s="62">
        <v>20</v>
      </c>
      <c r="D142" s="63" t="s">
        <v>45</v>
      </c>
      <c r="E142" s="38" t="s">
        <v>87</v>
      </c>
      <c r="F142" s="64">
        <v>44882</v>
      </c>
      <c r="G142" s="38" t="str">
        <f>+VLOOKUP(E142,Tabla!$A:$B,2,FALSE)</f>
        <v>SSGEFYAR</v>
      </c>
    </row>
    <row r="143" spans="1:7">
      <c r="A143" s="65">
        <v>200929</v>
      </c>
      <c r="B143" s="38" t="s">
        <v>620</v>
      </c>
      <c r="C143" s="62">
        <v>9</v>
      </c>
      <c r="D143" s="63" t="s">
        <v>45</v>
      </c>
      <c r="E143" s="38" t="s">
        <v>87</v>
      </c>
      <c r="F143" s="64">
        <v>44882</v>
      </c>
      <c r="G143" s="38" t="str">
        <f>+VLOOKUP(E143,Tabla!$A:$B,2,FALSE)</f>
        <v>SSGEFYAR</v>
      </c>
    </row>
    <row r="144" spans="1:7">
      <c r="A144" s="65">
        <v>200935</v>
      </c>
      <c r="B144" s="38" t="s">
        <v>621</v>
      </c>
      <c r="C144" s="62">
        <v>2</v>
      </c>
      <c r="D144" s="63" t="s">
        <v>45</v>
      </c>
      <c r="E144" s="38" t="s">
        <v>87</v>
      </c>
      <c r="F144" s="64">
        <v>44882</v>
      </c>
      <c r="G144" s="38" t="str">
        <f>+VLOOKUP(E144,Tabla!$A:$B,2,FALSE)</f>
        <v>SSGEFYAR</v>
      </c>
    </row>
    <row r="145" spans="1:7">
      <c r="A145" s="65">
        <v>201946</v>
      </c>
      <c r="B145" s="38" t="s">
        <v>745</v>
      </c>
      <c r="C145" s="62">
        <v>7</v>
      </c>
      <c r="D145" s="63" t="s">
        <v>17</v>
      </c>
      <c r="E145" s="38" t="s">
        <v>227</v>
      </c>
      <c r="F145" s="64">
        <v>44889</v>
      </c>
      <c r="G145" s="38" t="str">
        <f>+VLOOKUP(E145,Tabla!$A:$B,2,FALSE)</f>
        <v>SSCD</v>
      </c>
    </row>
    <row r="146" spans="1:7">
      <c r="A146" s="65">
        <v>200986</v>
      </c>
      <c r="B146" s="38" t="s">
        <v>594</v>
      </c>
      <c r="C146" s="62">
        <v>11</v>
      </c>
      <c r="D146" s="63" t="s">
        <v>497</v>
      </c>
      <c r="E146" s="38" t="s">
        <v>229</v>
      </c>
      <c r="F146" s="64">
        <v>44881</v>
      </c>
      <c r="G146" s="38" t="str">
        <f>+VLOOKUP(E146,Tabla!$A:$B,2,FALSE)</f>
        <v>SSCD</v>
      </c>
    </row>
    <row r="147" spans="1:7">
      <c r="A147" s="65">
        <v>201295</v>
      </c>
      <c r="B147" s="38" t="s">
        <v>596</v>
      </c>
      <c r="C147" s="62">
        <v>4</v>
      </c>
      <c r="D147" s="63" t="s">
        <v>497</v>
      </c>
      <c r="E147" s="38" t="s">
        <v>229</v>
      </c>
      <c r="F147" s="64">
        <v>44881</v>
      </c>
      <c r="G147" s="38" t="str">
        <f>+VLOOKUP(E147,Tabla!$A:$B,2,FALSE)</f>
        <v>SSCD</v>
      </c>
    </row>
    <row r="148" spans="1:7">
      <c r="A148" s="65">
        <v>202206</v>
      </c>
      <c r="B148" s="38" t="s">
        <v>609</v>
      </c>
      <c r="C148" s="62">
        <v>4</v>
      </c>
      <c r="D148" s="63" t="s">
        <v>104</v>
      </c>
      <c r="E148" s="38" t="s">
        <v>229</v>
      </c>
      <c r="F148" s="64">
        <v>44881</v>
      </c>
      <c r="G148" s="38" t="str">
        <f>+VLOOKUP(E148,Tabla!$A:$B,2,FALSE)</f>
        <v>SSCD</v>
      </c>
    </row>
    <row r="149" spans="1:7">
      <c r="A149" s="65">
        <v>200383</v>
      </c>
      <c r="B149" s="38" t="s">
        <v>672</v>
      </c>
      <c r="C149" s="62">
        <v>16</v>
      </c>
      <c r="D149" s="63" t="s">
        <v>497</v>
      </c>
      <c r="E149" s="38" t="s">
        <v>229</v>
      </c>
      <c r="F149" s="64">
        <v>44887</v>
      </c>
      <c r="G149" s="38" t="str">
        <f>+VLOOKUP(E149,Tabla!$A:$B,2,FALSE)</f>
        <v>SSCD</v>
      </c>
    </row>
    <row r="150" spans="1:7">
      <c r="A150" s="65">
        <v>200784</v>
      </c>
      <c r="B150" s="38" t="s">
        <v>683</v>
      </c>
      <c r="C150" s="62">
        <v>1</v>
      </c>
      <c r="D150" s="63" t="s">
        <v>497</v>
      </c>
      <c r="E150" s="38" t="s">
        <v>229</v>
      </c>
      <c r="F150" s="64">
        <v>44887</v>
      </c>
      <c r="G150" s="38" t="str">
        <f>+VLOOKUP(E150,Tabla!$A:$B,2,FALSE)</f>
        <v>SSCD</v>
      </c>
    </row>
    <row r="151" spans="1:7">
      <c r="A151" s="65">
        <v>201948</v>
      </c>
      <c r="B151" s="38" t="s">
        <v>697</v>
      </c>
      <c r="C151" s="62">
        <v>9</v>
      </c>
      <c r="D151" s="63" t="s">
        <v>497</v>
      </c>
      <c r="E151" s="38" t="s">
        <v>229</v>
      </c>
      <c r="F151" s="64">
        <v>44887</v>
      </c>
      <c r="G151" s="38" t="str">
        <f>+VLOOKUP(E151,Tabla!$A:$B,2,FALSE)</f>
        <v>SSCD</v>
      </c>
    </row>
    <row r="152" spans="1:7">
      <c r="A152" s="65">
        <v>200985</v>
      </c>
      <c r="B152" s="38" t="s">
        <v>746</v>
      </c>
      <c r="C152" s="62">
        <v>12</v>
      </c>
      <c r="D152" s="63" t="s">
        <v>497</v>
      </c>
      <c r="E152" s="38" t="s">
        <v>229</v>
      </c>
      <c r="F152" s="64">
        <v>44889</v>
      </c>
      <c r="G152" s="38" t="str">
        <f>+VLOOKUP(E152,Tabla!$A:$B,2,FALSE)</f>
        <v>SSCD</v>
      </c>
    </row>
    <row r="153" spans="1:7">
      <c r="A153" s="65">
        <v>201278</v>
      </c>
      <c r="B153" s="38" t="s">
        <v>747</v>
      </c>
      <c r="C153" s="62">
        <v>13</v>
      </c>
      <c r="D153" s="63" t="s">
        <v>20</v>
      </c>
      <c r="E153" s="38" t="s">
        <v>229</v>
      </c>
      <c r="F153" s="64">
        <v>44889</v>
      </c>
      <c r="G153" s="38" t="str">
        <f>+VLOOKUP(E153,Tabla!$A:$B,2,FALSE)</f>
        <v>SSCD</v>
      </c>
    </row>
    <row r="154" spans="1:7">
      <c r="A154" s="65">
        <v>200635</v>
      </c>
      <c r="B154" s="38" t="s">
        <v>677</v>
      </c>
      <c r="C154" s="62">
        <v>21</v>
      </c>
      <c r="D154" s="63" t="s">
        <v>69</v>
      </c>
      <c r="E154" s="38" t="s">
        <v>357</v>
      </c>
      <c r="F154" s="64">
        <v>44887</v>
      </c>
      <c r="G154" s="38" t="str">
        <f>+VLOOKUP(E154,Tabla!$A:$B,2,FALSE)</f>
        <v>SSGEFYAR</v>
      </c>
    </row>
    <row r="155" spans="1:7">
      <c r="A155" s="65">
        <v>201500</v>
      </c>
      <c r="B155" s="38" t="s">
        <v>677</v>
      </c>
      <c r="C155" s="62">
        <v>22</v>
      </c>
      <c r="D155" s="63" t="s">
        <v>69</v>
      </c>
      <c r="E155" s="38" t="s">
        <v>357</v>
      </c>
      <c r="F155" s="64">
        <v>44887</v>
      </c>
      <c r="G155" s="38" t="str">
        <f>+VLOOKUP(E155,Tabla!$A:$B,2,FALSE)</f>
        <v>SSGEFYAR</v>
      </c>
    </row>
    <row r="156" spans="1:7">
      <c r="A156" s="65">
        <v>201549</v>
      </c>
      <c r="B156" s="38" t="s">
        <v>126</v>
      </c>
      <c r="C156" s="62">
        <v>23</v>
      </c>
      <c r="D156" s="63" t="s">
        <v>127</v>
      </c>
      <c r="E156" s="38" t="s">
        <v>274</v>
      </c>
      <c r="F156" s="64">
        <v>44879</v>
      </c>
      <c r="G156" s="38" t="str">
        <f>+VLOOKUP(E156,Tabla!$A:$B,2,FALSE)</f>
        <v>SSCPEE</v>
      </c>
    </row>
    <row r="157" spans="1:7">
      <c r="A157" s="65">
        <v>200888</v>
      </c>
      <c r="B157" s="38" t="s">
        <v>517</v>
      </c>
      <c r="C157" s="62">
        <v>1</v>
      </c>
      <c r="D157" s="63" t="s">
        <v>25</v>
      </c>
      <c r="E157" s="38" t="s">
        <v>518</v>
      </c>
      <c r="F157" s="64">
        <v>44872</v>
      </c>
      <c r="G157" s="38" t="str">
        <f>+VLOOKUP(E157,Tabla!$A:$B,2,FALSE)</f>
        <v>SSGEFYAR</v>
      </c>
    </row>
    <row r="158" spans="1:7">
      <c r="A158" s="65">
        <v>200140</v>
      </c>
      <c r="B158" s="38" t="s">
        <v>582</v>
      </c>
      <c r="C158" s="62">
        <v>13</v>
      </c>
      <c r="D158" s="63" t="s">
        <v>112</v>
      </c>
      <c r="E158" s="38" t="s">
        <v>261</v>
      </c>
      <c r="F158" s="64">
        <v>44881</v>
      </c>
      <c r="G158" s="38" t="str">
        <f>+VLOOKUP(E158,Tabla!$A:$B,2,FALSE)</f>
        <v>SSCPEE</v>
      </c>
    </row>
    <row r="159" spans="1:7">
      <c r="A159" s="65">
        <v>200084</v>
      </c>
      <c r="B159" s="38" t="s">
        <v>713</v>
      </c>
      <c r="C159" s="62">
        <v>1</v>
      </c>
      <c r="D159" s="63" t="s">
        <v>72</v>
      </c>
      <c r="E159" s="38" t="s">
        <v>196</v>
      </c>
      <c r="F159" s="64">
        <v>44888</v>
      </c>
      <c r="G159" s="38" t="str">
        <f>+VLOOKUP(E159,Tabla!$A:$B,2,FALSE)</f>
        <v>DGCLEI</v>
      </c>
    </row>
    <row r="160" spans="1:7">
      <c r="A160" s="65">
        <v>200662</v>
      </c>
      <c r="B160" s="38" t="s">
        <v>650</v>
      </c>
      <c r="C160" s="62">
        <v>3</v>
      </c>
      <c r="D160" s="63" t="s">
        <v>72</v>
      </c>
      <c r="E160" s="38" t="s">
        <v>196</v>
      </c>
      <c r="F160" s="64">
        <v>44888</v>
      </c>
      <c r="G160" s="38" t="str">
        <f>+VLOOKUP(E160,Tabla!$A:$B,2,FALSE)</f>
        <v>DGCLEI</v>
      </c>
    </row>
    <row r="161" spans="1:7">
      <c r="A161" s="65">
        <v>200695</v>
      </c>
      <c r="B161" s="38" t="s">
        <v>714</v>
      </c>
      <c r="C161" s="62">
        <v>3</v>
      </c>
      <c r="D161" s="63" t="s">
        <v>72</v>
      </c>
      <c r="E161" s="38" t="s">
        <v>196</v>
      </c>
      <c r="F161" s="64">
        <v>44888</v>
      </c>
      <c r="G161" s="38" t="str">
        <f>+VLOOKUP(E161,Tabla!$A:$B,2,FALSE)</f>
        <v>DGCLEI</v>
      </c>
    </row>
    <row r="162" spans="1:7">
      <c r="A162" s="65">
        <v>201600</v>
      </c>
      <c r="B162" s="38" t="s">
        <v>143</v>
      </c>
      <c r="C162" s="62">
        <v>7</v>
      </c>
      <c r="D162" s="63" t="s">
        <v>25</v>
      </c>
      <c r="E162" s="38" t="s">
        <v>144</v>
      </c>
      <c r="F162" s="64">
        <v>44854</v>
      </c>
      <c r="G162" s="38" t="str">
        <f>+VLOOKUP(E162,Tabla!$A:$B,2,FALSE)</f>
        <v>SSGEFYAR</v>
      </c>
    </row>
    <row r="163" spans="1:7">
      <c r="A163" s="65">
        <v>200469</v>
      </c>
      <c r="B163" s="38" t="s">
        <v>700</v>
      </c>
      <c r="C163" s="62"/>
      <c r="D163" s="63" t="s">
        <v>35</v>
      </c>
      <c r="E163" s="38" t="s">
        <v>125</v>
      </c>
      <c r="F163" s="64">
        <v>44856</v>
      </c>
      <c r="G163" s="38" t="str">
        <f>+VLOOKUP(E163,Tabla!$A:$B,2,FALSE)</f>
        <v>SSGEFYAR</v>
      </c>
    </row>
    <row r="164" spans="1:7">
      <c r="A164" s="65">
        <v>201245</v>
      </c>
      <c r="B164" s="38" t="s">
        <v>124</v>
      </c>
      <c r="C164" s="62">
        <v>7</v>
      </c>
      <c r="D164" s="63" t="s">
        <v>69</v>
      </c>
      <c r="E164" s="38" t="s">
        <v>125</v>
      </c>
      <c r="F164" s="64">
        <v>44858</v>
      </c>
      <c r="G164" s="38" t="str">
        <f>+VLOOKUP(E164,Tabla!$A:$B,2,FALSE)</f>
        <v>SSGEFYAR</v>
      </c>
    </row>
    <row r="165" spans="1:7">
      <c r="A165" s="65">
        <v>200631</v>
      </c>
      <c r="B165" s="38" t="s">
        <v>591</v>
      </c>
      <c r="C165" s="62">
        <v>11</v>
      </c>
      <c r="D165" s="63" t="s">
        <v>69</v>
      </c>
      <c r="E165" s="38" t="s">
        <v>125</v>
      </c>
      <c r="F165" s="64">
        <v>44881</v>
      </c>
      <c r="G165" s="38" t="str">
        <f>+VLOOKUP(E165,Tabla!$A:$B,2,FALSE)</f>
        <v>SSGEFYAR</v>
      </c>
    </row>
    <row r="166" spans="1:7">
      <c r="A166" s="65">
        <v>200052</v>
      </c>
      <c r="B166" s="38" t="s">
        <v>78</v>
      </c>
      <c r="C166" s="62">
        <v>14</v>
      </c>
      <c r="D166" s="63" t="s">
        <v>79</v>
      </c>
      <c r="E166" s="38" t="s">
        <v>80</v>
      </c>
      <c r="F166" s="64">
        <v>44865</v>
      </c>
      <c r="G166" s="38" t="str">
        <f>+VLOOKUP(E166,Tabla!$A:$B,2,FALSE)</f>
        <v>UM</v>
      </c>
    </row>
    <row r="167" spans="1:7">
      <c r="A167" s="65">
        <v>200152</v>
      </c>
      <c r="B167" s="38" t="s">
        <v>83</v>
      </c>
      <c r="C167" s="62">
        <v>1</v>
      </c>
      <c r="D167" s="63" t="s">
        <v>79</v>
      </c>
      <c r="E167" s="38" t="s">
        <v>80</v>
      </c>
      <c r="F167" s="64">
        <v>44865</v>
      </c>
      <c r="G167" s="38" t="str">
        <f>+VLOOKUP(E167,Tabla!$A:$B,2,FALSE)</f>
        <v>UM</v>
      </c>
    </row>
    <row r="168" spans="1:7">
      <c r="A168" s="65">
        <v>200352</v>
      </c>
      <c r="B168" s="38" t="s">
        <v>85</v>
      </c>
      <c r="C168" s="62">
        <v>5</v>
      </c>
      <c r="D168" s="63" t="s">
        <v>79</v>
      </c>
      <c r="E168" s="38" t="s">
        <v>80</v>
      </c>
      <c r="F168" s="64">
        <v>44865</v>
      </c>
      <c r="G168" s="38" t="str">
        <f>+VLOOKUP(E168,Tabla!$A:$B,2,FALSE)</f>
        <v>UM</v>
      </c>
    </row>
    <row r="169" spans="1:7">
      <c r="A169" s="65">
        <v>200519</v>
      </c>
      <c r="B169" s="38" t="s">
        <v>88</v>
      </c>
      <c r="C169" s="62">
        <v>1</v>
      </c>
      <c r="D169" s="63" t="s">
        <v>79</v>
      </c>
      <c r="E169" s="38" t="s">
        <v>80</v>
      </c>
      <c r="F169" s="64">
        <v>44865</v>
      </c>
      <c r="G169" s="38" t="str">
        <f>+VLOOKUP(E169,Tabla!$A:$B,2,FALSE)</f>
        <v>UM</v>
      </c>
    </row>
    <row r="170" spans="1:7">
      <c r="A170" s="65">
        <v>200581</v>
      </c>
      <c r="B170" s="38" t="s">
        <v>93</v>
      </c>
      <c r="C170" s="62">
        <v>23</v>
      </c>
      <c r="D170" s="63" t="s">
        <v>79</v>
      </c>
      <c r="E170" s="38" t="s">
        <v>80</v>
      </c>
      <c r="F170" s="64">
        <v>44865</v>
      </c>
      <c r="G170" s="38" t="str">
        <f>+VLOOKUP(E170,Tabla!$A:$B,2,FALSE)</f>
        <v>UM</v>
      </c>
    </row>
    <row r="171" spans="1:7">
      <c r="A171" s="65">
        <v>200207</v>
      </c>
      <c r="B171" s="38" t="s">
        <v>564</v>
      </c>
      <c r="C171" s="62">
        <v>11</v>
      </c>
      <c r="D171" s="63" t="s">
        <v>497</v>
      </c>
      <c r="E171" s="38" t="s">
        <v>218</v>
      </c>
      <c r="F171" s="64">
        <v>44880</v>
      </c>
      <c r="G171" s="38" t="str">
        <f>+VLOOKUP(E171,Tabla!$A:$B,2,FALSE)</f>
        <v>SSCD</v>
      </c>
    </row>
    <row r="172" spans="1:7">
      <c r="A172" s="65">
        <v>200208</v>
      </c>
      <c r="B172" s="38" t="s">
        <v>565</v>
      </c>
      <c r="C172" s="62">
        <v>17</v>
      </c>
      <c r="D172" s="63" t="s">
        <v>497</v>
      </c>
      <c r="E172" s="38" t="s">
        <v>218</v>
      </c>
      <c r="F172" s="64">
        <v>44880</v>
      </c>
      <c r="G172" s="38" t="str">
        <f>+VLOOKUP(E172,Tabla!$A:$B,2,FALSE)</f>
        <v>SSCD</v>
      </c>
    </row>
    <row r="173" spans="1:7">
      <c r="A173" s="65">
        <v>201013</v>
      </c>
      <c r="B173" s="38" t="s">
        <v>571</v>
      </c>
      <c r="C173" s="62">
        <v>4</v>
      </c>
      <c r="D173" s="63" t="s">
        <v>497</v>
      </c>
      <c r="E173" s="38" t="s">
        <v>218</v>
      </c>
      <c r="F173" s="64">
        <v>44880</v>
      </c>
      <c r="G173" s="38" t="str">
        <f>+VLOOKUP(E173,Tabla!$A:$B,2,FALSE)</f>
        <v>SSCD</v>
      </c>
    </row>
    <row r="174" spans="1:7">
      <c r="A174" s="65">
        <v>201050</v>
      </c>
      <c r="B174" s="38" t="s">
        <v>572</v>
      </c>
      <c r="C174" s="62">
        <v>3</v>
      </c>
      <c r="D174" s="63" t="s">
        <v>497</v>
      </c>
      <c r="E174" s="38" t="s">
        <v>218</v>
      </c>
      <c r="F174" s="64">
        <v>44880</v>
      </c>
      <c r="G174" s="38" t="str">
        <f>+VLOOKUP(E174,Tabla!$A:$B,2,FALSE)</f>
        <v>SSCD</v>
      </c>
    </row>
    <row r="175" spans="1:7">
      <c r="A175" s="65">
        <v>201047</v>
      </c>
      <c r="B175" s="38" t="s">
        <v>716</v>
      </c>
      <c r="C175" s="62">
        <v>12</v>
      </c>
      <c r="D175" s="63" t="s">
        <v>497</v>
      </c>
      <c r="E175" s="38" t="s">
        <v>218</v>
      </c>
      <c r="F175" s="64">
        <v>44888</v>
      </c>
      <c r="G175" s="38" t="str">
        <f>+VLOOKUP(E175,Tabla!$A:$B,2,FALSE)</f>
        <v>SSCD</v>
      </c>
    </row>
    <row r="176" spans="1:7">
      <c r="A176" s="65">
        <v>203027</v>
      </c>
      <c r="B176" s="38" t="s">
        <v>578</v>
      </c>
      <c r="C176" s="62">
        <v>7</v>
      </c>
      <c r="D176" s="63" t="s">
        <v>110</v>
      </c>
      <c r="E176" s="38" t="s">
        <v>342</v>
      </c>
      <c r="F176" s="64">
        <v>44880</v>
      </c>
      <c r="G176" s="38" t="str">
        <f>+VLOOKUP(E176,Tabla!$A:$B,2,FALSE)</f>
        <v>SSGEFYAR</v>
      </c>
    </row>
    <row r="177" spans="1:7">
      <c r="A177" s="65">
        <v>201122</v>
      </c>
      <c r="B177" s="38" t="s">
        <v>524</v>
      </c>
      <c r="C177" s="62">
        <v>4</v>
      </c>
      <c r="D177" s="63" t="s">
        <v>91</v>
      </c>
      <c r="E177" s="38" t="s">
        <v>328</v>
      </c>
      <c r="F177" s="64">
        <v>44875</v>
      </c>
      <c r="G177" s="38" t="str">
        <f>+VLOOKUP(E177,Tabla!$A:$B,2,FALSE)</f>
        <v>SSGEFYAR</v>
      </c>
    </row>
    <row r="178" spans="1:7">
      <c r="A178" s="65">
        <v>201132</v>
      </c>
      <c r="B178" s="38" t="s">
        <v>525</v>
      </c>
      <c r="C178" s="62">
        <v>4</v>
      </c>
      <c r="D178" s="63" t="s">
        <v>91</v>
      </c>
      <c r="E178" s="38" t="s">
        <v>328</v>
      </c>
      <c r="F178" s="64">
        <v>44875</v>
      </c>
      <c r="G178" s="38" t="str">
        <f>+VLOOKUP(E178,Tabla!$A:$B,2,FALSE)</f>
        <v>SSGEFYAR</v>
      </c>
    </row>
    <row r="179" spans="1:7">
      <c r="A179" s="65">
        <v>201133</v>
      </c>
      <c r="B179" s="38" t="s">
        <v>526</v>
      </c>
      <c r="C179" s="62">
        <v>2</v>
      </c>
      <c r="D179" s="63" t="s">
        <v>91</v>
      </c>
      <c r="E179" s="38" t="s">
        <v>328</v>
      </c>
      <c r="F179" s="64">
        <v>44875</v>
      </c>
      <c r="G179" s="38" t="str">
        <f>+VLOOKUP(E179,Tabla!$A:$B,2,FALSE)</f>
        <v>SSGEFYAR</v>
      </c>
    </row>
    <row r="180" spans="1:7">
      <c r="A180" s="65">
        <v>201325</v>
      </c>
      <c r="B180" s="38" t="s">
        <v>639</v>
      </c>
      <c r="C180" s="62">
        <v>21</v>
      </c>
      <c r="D180" s="63" t="s">
        <v>17</v>
      </c>
      <c r="E180" s="38" t="s">
        <v>325</v>
      </c>
      <c r="F180" s="64">
        <v>44883</v>
      </c>
      <c r="G180" s="38" t="str">
        <f>+VLOOKUP(E180,Tabla!$A:$B,2,FALSE)</f>
        <v>SSGEFYAR</v>
      </c>
    </row>
    <row r="181" spans="1:7">
      <c r="A181" s="65">
        <v>200556</v>
      </c>
      <c r="B181" s="38" t="s">
        <v>674</v>
      </c>
      <c r="C181" s="62">
        <v>18</v>
      </c>
      <c r="D181" s="63" t="s">
        <v>61</v>
      </c>
      <c r="E181" s="38" t="s">
        <v>325</v>
      </c>
      <c r="F181" s="64">
        <v>44887</v>
      </c>
      <c r="G181" s="38" t="str">
        <f>+VLOOKUP(E181,Tabla!$A:$B,2,FALSE)</f>
        <v>SSGEFYAR</v>
      </c>
    </row>
    <row r="182" spans="1:7">
      <c r="A182" s="65">
        <v>200911</v>
      </c>
      <c r="B182" s="38" t="s">
        <v>685</v>
      </c>
      <c r="C182" s="62">
        <v>8</v>
      </c>
      <c r="D182" s="63" t="s">
        <v>61</v>
      </c>
      <c r="E182" s="38" t="s">
        <v>325</v>
      </c>
      <c r="F182" s="64">
        <v>44887</v>
      </c>
      <c r="G182" s="38" t="str">
        <f>+VLOOKUP(E182,Tabla!$A:$B,2,FALSE)</f>
        <v>SSGEFYAR</v>
      </c>
    </row>
    <row r="183" spans="1:7">
      <c r="A183" s="65">
        <v>201167</v>
      </c>
      <c r="B183" s="38" t="s">
        <v>689</v>
      </c>
      <c r="C183" s="62">
        <v>21</v>
      </c>
      <c r="D183" s="63" t="s">
        <v>61</v>
      </c>
      <c r="E183" s="38" t="s">
        <v>325</v>
      </c>
      <c r="F183" s="64">
        <v>44887</v>
      </c>
      <c r="G183" s="38" t="str">
        <f>+VLOOKUP(E183,Tabla!$A:$B,2,FALSE)</f>
        <v>SSGEFYAR</v>
      </c>
    </row>
    <row r="184" spans="1:7">
      <c r="A184" s="65">
        <v>201322</v>
      </c>
      <c r="B184" s="38" t="s">
        <v>695</v>
      </c>
      <c r="C184" s="62">
        <v>11</v>
      </c>
      <c r="D184" s="63" t="s">
        <v>17</v>
      </c>
      <c r="E184" s="38" t="s">
        <v>325</v>
      </c>
      <c r="F184" s="64">
        <v>44887</v>
      </c>
      <c r="G184" s="38" t="str">
        <f>+VLOOKUP(E184,Tabla!$A:$B,2,FALSE)</f>
        <v>SSGEFYAR</v>
      </c>
    </row>
    <row r="185" spans="1:7">
      <c r="A185" s="65">
        <v>201678</v>
      </c>
      <c r="B185" s="38" t="s">
        <v>696</v>
      </c>
      <c r="C185" s="62">
        <v>17</v>
      </c>
      <c r="D185" s="63" t="s">
        <v>17</v>
      </c>
      <c r="E185" s="38" t="s">
        <v>325</v>
      </c>
      <c r="F185" s="64">
        <v>44887</v>
      </c>
      <c r="G185" s="38" t="str">
        <f>+VLOOKUP(E185,Tabla!$A:$B,2,FALSE)</f>
        <v>SSGEFYAR</v>
      </c>
    </row>
    <row r="186" spans="1:7">
      <c r="A186" s="65">
        <v>203096</v>
      </c>
      <c r="B186" s="38" t="s">
        <v>699</v>
      </c>
      <c r="C186" s="62">
        <v>23</v>
      </c>
      <c r="D186" s="63" t="s">
        <v>45</v>
      </c>
      <c r="E186" s="38" t="s">
        <v>325</v>
      </c>
      <c r="F186" s="64">
        <v>44887</v>
      </c>
      <c r="G186" s="38" t="str">
        <f>+VLOOKUP(E186,Tabla!$A:$B,2,FALSE)</f>
        <v>SSGEFYAR</v>
      </c>
    </row>
    <row r="187" spans="1:7">
      <c r="A187" s="65">
        <v>201662</v>
      </c>
      <c r="B187" s="38" t="s">
        <v>748</v>
      </c>
      <c r="C187" s="62">
        <v>20</v>
      </c>
      <c r="D187" s="63" t="s">
        <v>17</v>
      </c>
      <c r="E187" s="38" t="s">
        <v>325</v>
      </c>
      <c r="F187" s="64">
        <v>44889</v>
      </c>
      <c r="G187" s="38" t="str">
        <f>+VLOOKUP(E187,Tabla!$A:$B,2,FALSE)</f>
        <v>SSGEFYAR</v>
      </c>
    </row>
    <row r="188" spans="1:7">
      <c r="A188" s="65">
        <v>201639</v>
      </c>
      <c r="B188" s="38" t="s">
        <v>717</v>
      </c>
      <c r="C188" s="62">
        <v>5</v>
      </c>
      <c r="D188" s="63" t="s">
        <v>17</v>
      </c>
      <c r="E188" s="38" t="s">
        <v>222</v>
      </c>
      <c r="F188" s="64">
        <v>44888</v>
      </c>
      <c r="G188" s="38" t="str">
        <f>+VLOOKUP(E188,Tabla!$A:$B,2,FALSE)</f>
        <v>SSCD</v>
      </c>
    </row>
    <row r="189" spans="1:7">
      <c r="A189" s="65">
        <v>200337</v>
      </c>
      <c r="B189" s="38" t="s">
        <v>108</v>
      </c>
      <c r="C189" s="62">
        <v>26</v>
      </c>
      <c r="D189" s="63" t="s">
        <v>52</v>
      </c>
      <c r="E189" s="38" t="s">
        <v>53</v>
      </c>
      <c r="F189" s="64">
        <v>44855</v>
      </c>
      <c r="G189" s="38" t="str">
        <f>+VLOOKUP(E189,Tabla!$A:$B,2,FALSE)</f>
        <v>UM</v>
      </c>
    </row>
    <row r="190" spans="1:7">
      <c r="A190" s="65">
        <v>201330</v>
      </c>
      <c r="B190" s="38" t="s">
        <v>51</v>
      </c>
      <c r="C190" s="62">
        <v>20</v>
      </c>
      <c r="D190" s="63" t="s">
        <v>52</v>
      </c>
      <c r="E190" s="38" t="s">
        <v>53</v>
      </c>
      <c r="F190" s="64">
        <v>44860</v>
      </c>
      <c r="G190" s="38" t="str">
        <f>+VLOOKUP(E190,Tabla!$A:$B,2,FALSE)</f>
        <v>UM</v>
      </c>
    </row>
    <row r="191" spans="1:7">
      <c r="A191" s="65">
        <v>200336</v>
      </c>
      <c r="B191" s="38" t="s">
        <v>84</v>
      </c>
      <c r="C191" s="62">
        <v>20</v>
      </c>
      <c r="D191" s="63" t="s">
        <v>52</v>
      </c>
      <c r="E191" s="38" t="s">
        <v>53</v>
      </c>
      <c r="F191" s="64">
        <v>44865</v>
      </c>
      <c r="G191" s="38" t="str">
        <f>+VLOOKUP(E191,Tabla!$A:$B,2,FALSE)</f>
        <v>UM</v>
      </c>
    </row>
    <row r="192" spans="1:7">
      <c r="A192" s="65">
        <v>200730</v>
      </c>
      <c r="B192" s="38" t="s">
        <v>95</v>
      </c>
      <c r="C192" s="62">
        <v>1</v>
      </c>
      <c r="D192" s="63" t="s">
        <v>52</v>
      </c>
      <c r="E192" s="38" t="s">
        <v>53</v>
      </c>
      <c r="F192" s="64">
        <v>44865</v>
      </c>
      <c r="G192" s="38" t="str">
        <f>+VLOOKUP(E192,Tabla!$A:$B,2,FALSE)</f>
        <v>UM</v>
      </c>
    </row>
    <row r="193" spans="1:7">
      <c r="A193" s="65">
        <v>200810</v>
      </c>
      <c r="B193" s="38" t="s">
        <v>97</v>
      </c>
      <c r="C193" s="62">
        <v>1</v>
      </c>
      <c r="D193" s="63" t="s">
        <v>52</v>
      </c>
      <c r="E193" s="38" t="s">
        <v>53</v>
      </c>
      <c r="F193" s="64">
        <v>44865</v>
      </c>
      <c r="G193" s="38" t="str">
        <f>+VLOOKUP(E193,Tabla!$A:$B,2,FALSE)</f>
        <v>UM</v>
      </c>
    </row>
    <row r="194" spans="1:7">
      <c r="A194" s="65">
        <v>200813</v>
      </c>
      <c r="B194" s="38" t="s">
        <v>98</v>
      </c>
      <c r="C194" s="62">
        <v>10</v>
      </c>
      <c r="D194" s="63" t="s">
        <v>52</v>
      </c>
      <c r="E194" s="38" t="s">
        <v>53</v>
      </c>
      <c r="F194" s="64">
        <v>44865</v>
      </c>
      <c r="G194" s="38" t="str">
        <f>+VLOOKUP(E194,Tabla!$A:$B,2,FALSE)</f>
        <v>UM</v>
      </c>
    </row>
    <row r="195" spans="1:7">
      <c r="A195" s="65">
        <v>201036</v>
      </c>
      <c r="B195" s="38" t="s">
        <v>99</v>
      </c>
      <c r="C195" s="62">
        <v>9</v>
      </c>
      <c r="D195" s="63" t="s">
        <v>52</v>
      </c>
      <c r="E195" s="38" t="s">
        <v>53</v>
      </c>
      <c r="F195" s="64">
        <v>44865</v>
      </c>
      <c r="G195" s="38" t="str">
        <f>+VLOOKUP(E195,Tabla!$A:$B,2,FALSE)</f>
        <v>UM</v>
      </c>
    </row>
    <row r="196" spans="1:7">
      <c r="A196" s="65">
        <v>200746</v>
      </c>
      <c r="B196" s="38" t="s">
        <v>570</v>
      </c>
      <c r="C196" s="62">
        <v>35</v>
      </c>
      <c r="D196" s="63" t="s">
        <v>72</v>
      </c>
      <c r="E196" s="38" t="s">
        <v>191</v>
      </c>
      <c r="F196" s="64">
        <v>44880</v>
      </c>
      <c r="G196" s="38" t="str">
        <f>+VLOOKUP(E196,Tabla!$A:$B,2,FALSE)</f>
        <v>DGCLEI</v>
      </c>
    </row>
    <row r="197" spans="1:7">
      <c r="A197" s="65">
        <v>201230</v>
      </c>
      <c r="B197" s="38" t="s">
        <v>573</v>
      </c>
      <c r="C197" s="62">
        <v>27</v>
      </c>
      <c r="D197" s="63" t="s">
        <v>72</v>
      </c>
      <c r="E197" s="38" t="s">
        <v>191</v>
      </c>
      <c r="F197" s="64">
        <v>44880</v>
      </c>
      <c r="G197" s="38" t="str">
        <f>+VLOOKUP(E197,Tabla!$A:$B,2,FALSE)</f>
        <v>DGCLEI</v>
      </c>
    </row>
    <row r="198" spans="1:7">
      <c r="A198" s="65">
        <v>201435</v>
      </c>
      <c r="B198" s="38" t="s">
        <v>575</v>
      </c>
      <c r="C198" s="62">
        <v>1</v>
      </c>
      <c r="D198" s="63" t="s">
        <v>72</v>
      </c>
      <c r="E198" s="38" t="s">
        <v>191</v>
      </c>
      <c r="F198" s="64">
        <v>44880</v>
      </c>
      <c r="G198" s="38" t="str">
        <f>+VLOOKUP(E198,Tabla!$A:$B,2,FALSE)</f>
        <v>DGCLEI</v>
      </c>
    </row>
    <row r="199" spans="1:7">
      <c r="A199" s="65">
        <v>202967</v>
      </c>
      <c r="B199" s="38" t="s">
        <v>577</v>
      </c>
      <c r="C199" s="62">
        <v>4</v>
      </c>
      <c r="D199" s="63" t="s">
        <v>127</v>
      </c>
      <c r="E199" s="38" t="s">
        <v>191</v>
      </c>
      <c r="F199" s="64">
        <v>44880</v>
      </c>
      <c r="G199" s="38" t="str">
        <f>+VLOOKUP(E199,Tabla!$A:$B,2,FALSE)</f>
        <v>DGCLEI</v>
      </c>
    </row>
    <row r="200" spans="1:7">
      <c r="A200" s="65">
        <v>200462</v>
      </c>
      <c r="B200" s="38" t="s">
        <v>718</v>
      </c>
      <c r="C200" s="62">
        <v>13</v>
      </c>
      <c r="D200" s="63" t="s">
        <v>127</v>
      </c>
      <c r="E200" s="38" t="s">
        <v>191</v>
      </c>
      <c r="F200" s="64">
        <v>44888</v>
      </c>
      <c r="G200" s="38" t="str">
        <f>+VLOOKUP(E200,Tabla!$A:$B,2,FALSE)</f>
        <v>DGCLEI</v>
      </c>
    </row>
    <row r="201" spans="1:7">
      <c r="A201" s="65">
        <v>200761</v>
      </c>
      <c r="B201" s="38" t="s">
        <v>719</v>
      </c>
      <c r="C201" s="62">
        <v>24</v>
      </c>
      <c r="D201" s="63" t="s">
        <v>72</v>
      </c>
      <c r="E201" s="38" t="s">
        <v>191</v>
      </c>
      <c r="F201" s="64">
        <v>44888</v>
      </c>
      <c r="G201" s="38" t="str">
        <f>+VLOOKUP(E201,Tabla!$A:$B,2,FALSE)</f>
        <v>DGCLEI</v>
      </c>
    </row>
    <row r="202" spans="1:7">
      <c r="A202" s="65">
        <v>201336</v>
      </c>
      <c r="B202" s="38" t="s">
        <v>720</v>
      </c>
      <c r="C202" s="62">
        <v>2</v>
      </c>
      <c r="D202" s="63" t="s">
        <v>127</v>
      </c>
      <c r="E202" s="38" t="s">
        <v>191</v>
      </c>
      <c r="F202" s="64">
        <v>44888</v>
      </c>
      <c r="G202" s="38" t="str">
        <f>+VLOOKUP(E202,Tabla!$A:$B,2,FALSE)</f>
        <v>DGCLEI</v>
      </c>
    </row>
    <row r="203" spans="1:7">
      <c r="A203" s="65">
        <v>201588</v>
      </c>
      <c r="B203" s="38" t="s">
        <v>721</v>
      </c>
      <c r="C203" s="62">
        <v>25</v>
      </c>
      <c r="D203" s="63" t="s">
        <v>72</v>
      </c>
      <c r="E203" s="38" t="s">
        <v>191</v>
      </c>
      <c r="F203" s="64">
        <v>44888</v>
      </c>
      <c r="G203" s="38" t="str">
        <f>+VLOOKUP(E203,Tabla!$A:$B,2,FALSE)</f>
        <v>DGCLEI</v>
      </c>
    </row>
    <row r="204" spans="1:7">
      <c r="A204" s="65">
        <v>201589</v>
      </c>
      <c r="B204" s="38" t="s">
        <v>722</v>
      </c>
      <c r="C204" s="62">
        <v>16</v>
      </c>
      <c r="D204" s="63" t="s">
        <v>72</v>
      </c>
      <c r="E204" s="38" t="s">
        <v>191</v>
      </c>
      <c r="F204" s="64">
        <v>44888</v>
      </c>
      <c r="G204" s="38" t="str">
        <f>+VLOOKUP(E204,Tabla!$A:$B,2,FALSE)</f>
        <v>DGCLEI</v>
      </c>
    </row>
    <row r="205" spans="1:7">
      <c r="A205" s="65">
        <v>200441</v>
      </c>
      <c r="B205" s="38" t="s">
        <v>145</v>
      </c>
      <c r="C205" s="62">
        <v>94</v>
      </c>
      <c r="D205" s="63" t="s">
        <v>25</v>
      </c>
      <c r="E205" s="38" t="s">
        <v>32</v>
      </c>
      <c r="F205" s="64">
        <v>44853</v>
      </c>
      <c r="G205" s="38" t="str">
        <f>+VLOOKUP(E205,Tabla!$A:$B,2,FALSE)</f>
        <v>SSTEYS</v>
      </c>
    </row>
    <row r="206" spans="1:7">
      <c r="A206" s="65">
        <v>201211</v>
      </c>
      <c r="B206" s="38" t="s">
        <v>49</v>
      </c>
      <c r="C206" s="62">
        <v>23</v>
      </c>
      <c r="D206" s="63" t="s">
        <v>20</v>
      </c>
      <c r="E206" s="38" t="s">
        <v>32</v>
      </c>
      <c r="F206" s="64">
        <v>44867</v>
      </c>
      <c r="G206" s="38" t="str">
        <f>+VLOOKUP(E206,Tabla!$A:$B,2,FALSE)</f>
        <v>SSTEYS</v>
      </c>
    </row>
    <row r="207" spans="1:7">
      <c r="A207" s="65">
        <v>203116</v>
      </c>
      <c r="B207" s="38" t="s">
        <v>30</v>
      </c>
      <c r="C207" s="62">
        <v>16</v>
      </c>
      <c r="D207" s="63" t="s">
        <v>31</v>
      </c>
      <c r="E207" s="38" t="s">
        <v>32</v>
      </c>
      <c r="F207" s="64">
        <v>44868</v>
      </c>
      <c r="G207" s="38" t="str">
        <f>+VLOOKUP(E207,Tabla!$A:$B,2,FALSE)</f>
        <v>SSTEYS</v>
      </c>
    </row>
    <row r="208" spans="1:7">
      <c r="A208" s="65">
        <v>203124</v>
      </c>
      <c r="B208" s="38" t="s">
        <v>33</v>
      </c>
      <c r="C208" s="62">
        <v>19</v>
      </c>
      <c r="D208" s="63" t="s">
        <v>31</v>
      </c>
      <c r="E208" s="38" t="s">
        <v>32</v>
      </c>
      <c r="F208" s="64">
        <v>44868</v>
      </c>
      <c r="G208" s="38" t="str">
        <f>+VLOOKUP(E208,Tabla!$A:$B,2,FALSE)</f>
        <v>SSTEYS</v>
      </c>
    </row>
    <row r="209" spans="1:7">
      <c r="A209" s="65">
        <v>200953</v>
      </c>
      <c r="B209" s="38" t="s">
        <v>509</v>
      </c>
      <c r="C209" s="62">
        <v>7</v>
      </c>
      <c r="D209" s="63" t="s">
        <v>52</v>
      </c>
      <c r="E209" s="38" t="s">
        <v>32</v>
      </c>
      <c r="F209" s="64">
        <v>44873</v>
      </c>
      <c r="G209" s="38" t="str">
        <f>+VLOOKUP(E209,Tabla!$A:$B,2,FALSE)</f>
        <v>SSTEYS</v>
      </c>
    </row>
    <row r="210" spans="1:7">
      <c r="A210" s="65">
        <v>202200</v>
      </c>
      <c r="B210" s="38" t="s">
        <v>547</v>
      </c>
      <c r="C210" s="62">
        <v>10</v>
      </c>
      <c r="D210" s="63" t="s">
        <v>31</v>
      </c>
      <c r="E210" s="38" t="s">
        <v>32</v>
      </c>
      <c r="F210" s="64">
        <v>44876</v>
      </c>
      <c r="G210" s="38" t="str">
        <f>+VLOOKUP(E210,Tabla!$A:$B,2,FALSE)</f>
        <v>SSTEYS</v>
      </c>
    </row>
    <row r="211" spans="1:7">
      <c r="A211" s="65">
        <v>200829</v>
      </c>
      <c r="B211" s="38" t="s">
        <v>146</v>
      </c>
      <c r="C211" s="62">
        <v>22</v>
      </c>
      <c r="D211" s="63" t="s">
        <v>17</v>
      </c>
      <c r="E211" s="38" t="s">
        <v>18</v>
      </c>
      <c r="F211" s="64">
        <v>44853</v>
      </c>
      <c r="G211" s="38" t="str">
        <f>+VLOOKUP(E211,Tabla!$A:$B,2,FALSE)</f>
        <v>SSCD</v>
      </c>
    </row>
    <row r="212" spans="1:7">
      <c r="A212" s="65">
        <v>200884</v>
      </c>
      <c r="B212" s="38" t="s">
        <v>147</v>
      </c>
      <c r="C212" s="62">
        <v>1</v>
      </c>
      <c r="D212" s="63" t="s">
        <v>110</v>
      </c>
      <c r="E212" s="38" t="s">
        <v>18</v>
      </c>
      <c r="F212" s="64">
        <v>44853</v>
      </c>
      <c r="G212" s="38" t="str">
        <f>+VLOOKUP(E212,Tabla!$A:$B,2,FALSE)</f>
        <v>SSCD</v>
      </c>
    </row>
    <row r="213" spans="1:7">
      <c r="A213" s="65">
        <v>201029</v>
      </c>
      <c r="B213" s="38" t="s">
        <v>148</v>
      </c>
      <c r="C213" s="62">
        <v>1</v>
      </c>
      <c r="D213" s="63" t="s">
        <v>110</v>
      </c>
      <c r="E213" s="38" t="s">
        <v>18</v>
      </c>
      <c r="F213" s="64">
        <v>44853</v>
      </c>
      <c r="G213" s="38" t="str">
        <f>+VLOOKUP(E213,Tabla!$A:$B,2,FALSE)</f>
        <v>SSCD</v>
      </c>
    </row>
    <row r="214" spans="1:7">
      <c r="A214" s="65">
        <v>200349</v>
      </c>
      <c r="B214" s="38" t="s">
        <v>103</v>
      </c>
      <c r="C214" s="62">
        <v>23</v>
      </c>
      <c r="D214" s="63" t="s">
        <v>104</v>
      </c>
      <c r="E214" s="38" t="s">
        <v>18</v>
      </c>
      <c r="F214" s="64">
        <v>44862</v>
      </c>
      <c r="G214" s="38" t="str">
        <f>+VLOOKUP(E214,Tabla!$A:$B,2,FALSE)</f>
        <v>SSCD</v>
      </c>
    </row>
    <row r="215" spans="1:7">
      <c r="A215" s="65">
        <v>200363</v>
      </c>
      <c r="B215" s="38" t="s">
        <v>105</v>
      </c>
      <c r="C215" s="62">
        <v>22</v>
      </c>
      <c r="D215" s="63" t="s">
        <v>104</v>
      </c>
      <c r="E215" s="38" t="s">
        <v>18</v>
      </c>
      <c r="F215" s="64">
        <v>44862</v>
      </c>
      <c r="G215" s="38" t="str">
        <f>+VLOOKUP(E215,Tabla!$A:$B,2,FALSE)</f>
        <v>SSCD</v>
      </c>
    </row>
    <row r="216" spans="1:7">
      <c r="A216" s="65">
        <v>201597</v>
      </c>
      <c r="B216" s="38" t="s">
        <v>107</v>
      </c>
      <c r="C216" s="62">
        <v>13</v>
      </c>
      <c r="D216" s="63" t="s">
        <v>104</v>
      </c>
      <c r="E216" s="38" t="s">
        <v>18</v>
      </c>
      <c r="F216" s="64">
        <v>44862</v>
      </c>
      <c r="G216" s="38" t="str">
        <f>+VLOOKUP(E216,Tabla!$A:$B,2,FALSE)</f>
        <v>SSCD</v>
      </c>
    </row>
    <row r="217" spans="1:7">
      <c r="A217" s="65">
        <v>200831</v>
      </c>
      <c r="B217" s="38" t="s">
        <v>16</v>
      </c>
      <c r="C217" s="62">
        <v>7</v>
      </c>
      <c r="D217" s="63" t="s">
        <v>17</v>
      </c>
      <c r="E217" s="38" t="s">
        <v>18</v>
      </c>
      <c r="F217" s="64">
        <v>44869</v>
      </c>
      <c r="G217" s="38" t="str">
        <f>+VLOOKUP(E217,Tabla!$A:$B,2,FALSE)</f>
        <v>SSCD</v>
      </c>
    </row>
    <row r="218" spans="1:7">
      <c r="A218" s="65">
        <v>201683</v>
      </c>
      <c r="B218" s="38" t="s">
        <v>22</v>
      </c>
      <c r="C218" s="62">
        <v>24</v>
      </c>
      <c r="D218" s="63" t="s">
        <v>17</v>
      </c>
      <c r="E218" s="38" t="s">
        <v>18</v>
      </c>
      <c r="F218" s="64">
        <v>44869</v>
      </c>
      <c r="G218" s="38" t="str">
        <f>+VLOOKUP(E218,Tabla!$A:$B,2,FALSE)</f>
        <v>SSCD</v>
      </c>
    </row>
    <row r="219" spans="1:7">
      <c r="A219" s="65">
        <v>201684</v>
      </c>
      <c r="B219" s="38" t="s">
        <v>23</v>
      </c>
      <c r="C219" s="62">
        <v>3</v>
      </c>
      <c r="D219" s="63" t="s">
        <v>17</v>
      </c>
      <c r="E219" s="38" t="s">
        <v>18</v>
      </c>
      <c r="F219" s="64">
        <v>44869</v>
      </c>
      <c r="G219" s="38" t="str">
        <f>+VLOOKUP(E219,Tabla!$A:$B,2,FALSE)</f>
        <v>SSCD</v>
      </c>
    </row>
    <row r="220" spans="1:7">
      <c r="A220" s="65">
        <v>200820</v>
      </c>
      <c r="B220" s="38" t="s">
        <v>536</v>
      </c>
      <c r="C220" s="62">
        <v>7</v>
      </c>
      <c r="D220" s="63" t="s">
        <v>110</v>
      </c>
      <c r="E220" s="38" t="s">
        <v>18</v>
      </c>
      <c r="F220" s="64">
        <v>44876</v>
      </c>
      <c r="G220" s="38" t="str">
        <f>+VLOOKUP(E220,Tabla!$A:$B,2,FALSE)</f>
        <v>SSCD</v>
      </c>
    </row>
    <row r="221" spans="1:7">
      <c r="A221" s="65">
        <v>200907</v>
      </c>
      <c r="B221" s="38" t="s">
        <v>539</v>
      </c>
      <c r="C221" s="62">
        <v>10</v>
      </c>
      <c r="D221" s="63" t="s">
        <v>110</v>
      </c>
      <c r="E221" s="38" t="s">
        <v>18</v>
      </c>
      <c r="F221" s="64">
        <v>44876</v>
      </c>
      <c r="G221" s="38" t="str">
        <f>+VLOOKUP(E221,Tabla!$A:$B,2,FALSE)</f>
        <v>SSCD</v>
      </c>
    </row>
    <row r="222" spans="1:7">
      <c r="A222" s="65">
        <v>200909</v>
      </c>
      <c r="B222" s="38" t="s">
        <v>540</v>
      </c>
      <c r="C222" s="62">
        <v>5</v>
      </c>
      <c r="D222" s="63" t="s">
        <v>110</v>
      </c>
      <c r="E222" s="38" t="s">
        <v>18</v>
      </c>
      <c r="F222" s="64">
        <v>44876</v>
      </c>
      <c r="G222" s="38" t="str">
        <f>+VLOOKUP(E222,Tabla!$A:$B,2,FALSE)</f>
        <v>SSCD</v>
      </c>
    </row>
    <row r="223" spans="1:7">
      <c r="A223" s="65">
        <v>203093</v>
      </c>
      <c r="B223" s="38" t="s">
        <v>488</v>
      </c>
      <c r="C223" s="62">
        <v>11</v>
      </c>
      <c r="D223" s="63" t="s">
        <v>91</v>
      </c>
      <c r="E223" s="38" t="s">
        <v>339</v>
      </c>
      <c r="F223" s="64">
        <v>44875</v>
      </c>
      <c r="G223" s="38" t="str">
        <f>+VLOOKUP(E223,Tabla!$A:$B,2,FALSE)</f>
        <v>SSGEFYAR</v>
      </c>
    </row>
    <row r="224" spans="1:7">
      <c r="A224" s="65">
        <v>200221</v>
      </c>
      <c r="B224" s="38" t="s">
        <v>62</v>
      </c>
      <c r="C224" s="62">
        <v>2</v>
      </c>
      <c r="D224" s="63" t="s">
        <v>52</v>
      </c>
      <c r="E224" s="38" t="s">
        <v>63</v>
      </c>
      <c r="F224" s="64">
        <v>44866</v>
      </c>
      <c r="G224" s="38" t="str">
        <f>+VLOOKUP(E224,Tabla!$A:$B,2,FALSE)</f>
        <v>UM</v>
      </c>
    </row>
    <row r="225" spans="1:7">
      <c r="A225" s="65">
        <v>201038</v>
      </c>
      <c r="B225" s="38" t="s">
        <v>73</v>
      </c>
      <c r="C225" s="62">
        <v>34</v>
      </c>
      <c r="D225" s="63" t="s">
        <v>52</v>
      </c>
      <c r="E225" s="38" t="s">
        <v>63</v>
      </c>
      <c r="F225" s="64">
        <v>44866</v>
      </c>
      <c r="G225" s="38" t="str">
        <f>+VLOOKUP(E225,Tabla!$A:$B,2,FALSE)</f>
        <v>UM</v>
      </c>
    </row>
    <row r="226" spans="1:7">
      <c r="A226" s="65">
        <v>201213</v>
      </c>
      <c r="B226" s="38" t="s">
        <v>19</v>
      </c>
      <c r="C226" s="62">
        <v>8</v>
      </c>
      <c r="D226" s="63" t="s">
        <v>20</v>
      </c>
      <c r="E226" s="38" t="s">
        <v>21</v>
      </c>
      <c r="F226" s="64">
        <v>44869</v>
      </c>
      <c r="G226" s="38" t="str">
        <f>+VLOOKUP(E226,Tabla!$A:$B,2,FALSE)</f>
        <v>SSTEYS</v>
      </c>
    </row>
    <row r="227" spans="1:7">
      <c r="A227" s="65">
        <v>200558</v>
      </c>
      <c r="B227" s="38" t="s">
        <v>506</v>
      </c>
      <c r="C227" s="62">
        <v>19</v>
      </c>
      <c r="D227" s="63" t="s">
        <v>20</v>
      </c>
      <c r="E227" s="38" t="s">
        <v>21</v>
      </c>
      <c r="F227" s="64">
        <v>44873</v>
      </c>
      <c r="G227" s="38" t="str">
        <f>+VLOOKUP(E227,Tabla!$A:$B,2,FALSE)</f>
        <v>SSTEYS</v>
      </c>
    </row>
    <row r="228" spans="1:7">
      <c r="A228" s="65">
        <v>201497</v>
      </c>
      <c r="B228" s="38" t="s">
        <v>499</v>
      </c>
      <c r="C228" s="62">
        <v>17</v>
      </c>
      <c r="D228" s="63" t="s">
        <v>20</v>
      </c>
      <c r="E228" s="38" t="s">
        <v>21</v>
      </c>
      <c r="F228" s="64">
        <v>44874</v>
      </c>
      <c r="G228" s="38" t="str">
        <f>+VLOOKUP(E228,Tabla!$A:$B,2,FALSE)</f>
        <v>SSTEYS</v>
      </c>
    </row>
    <row r="229" spans="1:7">
      <c r="A229" s="65">
        <v>200500</v>
      </c>
      <c r="B229" s="38" t="s">
        <v>522</v>
      </c>
      <c r="C229" s="62">
        <v>7</v>
      </c>
      <c r="D229" s="63" t="s">
        <v>20</v>
      </c>
      <c r="E229" s="38" t="s">
        <v>21</v>
      </c>
      <c r="F229" s="64">
        <v>44875</v>
      </c>
      <c r="G229" s="38" t="str">
        <f>+VLOOKUP(E229,Tabla!$A:$B,2,FALSE)</f>
        <v>SSTEYS</v>
      </c>
    </row>
    <row r="230" spans="1:7">
      <c r="A230" s="65">
        <v>202039</v>
      </c>
      <c r="B230" s="38" t="s">
        <v>641</v>
      </c>
      <c r="C230" s="62">
        <v>3</v>
      </c>
      <c r="D230" s="63" t="s">
        <v>20</v>
      </c>
      <c r="E230" s="38" t="s">
        <v>21</v>
      </c>
      <c r="F230" s="64">
        <v>44883</v>
      </c>
      <c r="G230" s="38" t="str">
        <f>+VLOOKUP(E230,Tabla!$A:$B,2,FALSE)</f>
        <v>SSTEYS</v>
      </c>
    </row>
    <row r="231" spans="1:7">
      <c r="A231" s="65">
        <v>200297</v>
      </c>
      <c r="B231" s="38" t="s">
        <v>749</v>
      </c>
      <c r="C231" s="62">
        <v>8</v>
      </c>
      <c r="D231" s="63" t="s">
        <v>31</v>
      </c>
      <c r="E231" s="38" t="s">
        <v>21</v>
      </c>
      <c r="F231" s="64">
        <v>44889</v>
      </c>
      <c r="G231" s="38" t="str">
        <f>+VLOOKUP(E231,Tabla!$A:$B,2,FALSE)</f>
        <v>SSTEYS</v>
      </c>
    </row>
    <row r="232" spans="1:7">
      <c r="A232" s="65">
        <v>201178</v>
      </c>
      <c r="B232" s="38" t="s">
        <v>750</v>
      </c>
      <c r="C232" s="62">
        <v>25</v>
      </c>
      <c r="D232" s="63" t="s">
        <v>31</v>
      </c>
      <c r="E232" s="38" t="s">
        <v>21</v>
      </c>
      <c r="F232" s="64">
        <v>44889</v>
      </c>
      <c r="G232" s="38" t="str">
        <f>+VLOOKUP(E232,Tabla!$A:$B,2,FALSE)</f>
        <v>SSTEYS</v>
      </c>
    </row>
    <row r="233" spans="1:7">
      <c r="A233" s="65">
        <v>200874</v>
      </c>
      <c r="B233" s="38" t="s">
        <v>538</v>
      </c>
      <c r="C233" s="62">
        <v>22</v>
      </c>
      <c r="D233" s="63" t="s">
        <v>79</v>
      </c>
      <c r="E233" s="38" t="s">
        <v>448</v>
      </c>
      <c r="F233" s="64">
        <v>44876</v>
      </c>
      <c r="G233" s="38" t="str">
        <f>+VLOOKUP(E233,Tabla!$A:$B,2,FALSE)</f>
        <v>UM</v>
      </c>
    </row>
    <row r="234" spans="1:7">
      <c r="A234" s="65">
        <v>201292</v>
      </c>
      <c r="B234" s="38" t="s">
        <v>541</v>
      </c>
      <c r="C234" s="62">
        <v>27</v>
      </c>
      <c r="D234" s="63" t="s">
        <v>497</v>
      </c>
      <c r="E234" s="38" t="s">
        <v>448</v>
      </c>
      <c r="F234" s="64">
        <v>44876</v>
      </c>
      <c r="G234" s="38" t="str">
        <f>+VLOOKUP(E234,Tabla!$A:$B,2,FALSE)</f>
        <v>UM</v>
      </c>
    </row>
    <row r="235" spans="1:7">
      <c r="A235" s="65">
        <v>200202</v>
      </c>
      <c r="B235" s="38" t="s">
        <v>632</v>
      </c>
      <c r="C235" s="62">
        <v>4</v>
      </c>
      <c r="D235" s="63" t="s">
        <v>79</v>
      </c>
      <c r="E235" s="38" t="s">
        <v>448</v>
      </c>
      <c r="F235" s="64">
        <v>44883</v>
      </c>
      <c r="G235" s="38" t="str">
        <f>+VLOOKUP(E235,Tabla!$A:$B,2,FALSE)</f>
        <v>UM</v>
      </c>
    </row>
    <row r="236" spans="1:7">
      <c r="A236" s="65">
        <v>200494</v>
      </c>
      <c r="B236" s="38" t="s">
        <v>634</v>
      </c>
      <c r="C236" s="62">
        <v>24</v>
      </c>
      <c r="D236" s="63" t="s">
        <v>79</v>
      </c>
      <c r="E236" s="38" t="s">
        <v>448</v>
      </c>
      <c r="F236" s="64">
        <v>44883</v>
      </c>
      <c r="G236" s="38" t="str">
        <f>+VLOOKUP(E236,Tabla!$A:$B,2,FALSE)</f>
        <v>UM</v>
      </c>
    </row>
    <row r="237" spans="1:7">
      <c r="A237" s="65">
        <v>202401</v>
      </c>
      <c r="B237" s="38" t="s">
        <v>642</v>
      </c>
      <c r="C237" s="62">
        <v>4</v>
      </c>
      <c r="D237" s="63" t="s">
        <v>79</v>
      </c>
      <c r="E237" s="38" t="s">
        <v>448</v>
      </c>
      <c r="F237" s="64">
        <v>44883</v>
      </c>
      <c r="G237" s="38" t="str">
        <f>+VLOOKUP(E237,Tabla!$A:$B,2,FALSE)</f>
        <v>UM</v>
      </c>
    </row>
    <row r="238" spans="1:7">
      <c r="A238" s="65">
        <v>200438</v>
      </c>
      <c r="B238" s="38" t="s">
        <v>586</v>
      </c>
      <c r="C238" s="62">
        <v>6</v>
      </c>
      <c r="D238" s="63" t="s">
        <v>25</v>
      </c>
      <c r="E238" s="38" t="s">
        <v>359</v>
      </c>
      <c r="F238" s="64">
        <v>44881</v>
      </c>
      <c r="G238" s="38" t="str">
        <f>+VLOOKUP(E238,Tabla!$A:$B,2,FALSE)</f>
        <v>SSGEFYAR</v>
      </c>
    </row>
    <row r="239" spans="1:7">
      <c r="A239" s="65">
        <v>200492</v>
      </c>
      <c r="B239" s="38" t="s">
        <v>587</v>
      </c>
      <c r="C239" s="62">
        <v>3</v>
      </c>
      <c r="D239" s="63" t="s">
        <v>25</v>
      </c>
      <c r="E239" s="38" t="s">
        <v>359</v>
      </c>
      <c r="F239" s="64">
        <v>44881</v>
      </c>
      <c r="G239" s="38" t="str">
        <f>+VLOOKUP(E239,Tabla!$A:$B,2,FALSE)</f>
        <v>SSGEFYAR</v>
      </c>
    </row>
    <row r="240" spans="1:7">
      <c r="A240" s="65">
        <v>201575</v>
      </c>
      <c r="B240" s="38" t="s">
        <v>606</v>
      </c>
      <c r="C240" s="62">
        <v>17</v>
      </c>
      <c r="D240" s="63" t="s">
        <v>25</v>
      </c>
      <c r="E240" s="38" t="s">
        <v>359</v>
      </c>
      <c r="F240" s="64">
        <v>44881</v>
      </c>
      <c r="G240" s="38" t="str">
        <f>+VLOOKUP(E240,Tabla!$A:$B,2,FALSE)</f>
        <v>SSGEFYAR</v>
      </c>
    </row>
    <row r="241" spans="1:7">
      <c r="A241" s="65">
        <v>201172</v>
      </c>
      <c r="B241" s="38" t="s">
        <v>661</v>
      </c>
      <c r="C241" s="62">
        <v>19</v>
      </c>
      <c r="D241" s="63" t="s">
        <v>45</v>
      </c>
      <c r="E241" s="38" t="s">
        <v>334</v>
      </c>
      <c r="F241" s="64">
        <v>44888</v>
      </c>
      <c r="G241" s="38" t="str">
        <f>+VLOOKUP(E241,Tabla!$A:$B,2,FALSE)</f>
        <v>SSGEFYAR</v>
      </c>
    </row>
    <row r="242" spans="1:7">
      <c r="A242" s="65">
        <v>202442</v>
      </c>
      <c r="B242" s="38" t="s">
        <v>667</v>
      </c>
      <c r="C242" s="62">
        <v>2</v>
      </c>
      <c r="D242" s="63" t="s">
        <v>61</v>
      </c>
      <c r="E242" s="38" t="s">
        <v>334</v>
      </c>
      <c r="F242" s="64">
        <v>44888</v>
      </c>
      <c r="G242" s="38" t="str">
        <f>+VLOOKUP(E242,Tabla!$A:$B,2,FALSE)</f>
        <v>SSGEFYAR</v>
      </c>
    </row>
    <row r="243" spans="1:7">
      <c r="A243" s="65">
        <v>202875</v>
      </c>
      <c r="B243" s="38" t="s">
        <v>751</v>
      </c>
      <c r="C243" s="62"/>
      <c r="D243" s="63" t="s">
        <v>61</v>
      </c>
      <c r="E243" s="38" t="s">
        <v>337</v>
      </c>
      <c r="F243" s="64">
        <v>44888</v>
      </c>
      <c r="G243" s="38" t="str">
        <f>+VLOOKUP(E243,Tabla!$A:$B,2,FALSE)</f>
        <v>SSGEFYAR</v>
      </c>
    </row>
    <row r="244" spans="1:7">
      <c r="A244" s="65">
        <v>201311</v>
      </c>
      <c r="B244" s="38" t="s">
        <v>694</v>
      </c>
      <c r="C244" s="62">
        <v>5</v>
      </c>
      <c r="D244" s="63" t="s">
        <v>20</v>
      </c>
      <c r="E244" s="38" t="s">
        <v>231</v>
      </c>
      <c r="F244" s="64">
        <v>44887</v>
      </c>
      <c r="G244" s="38" t="str">
        <f>+VLOOKUP(E244,Tabla!$A:$B,2,FALSE)</f>
        <v>SSCD</v>
      </c>
    </row>
    <row r="245" spans="1:7">
      <c r="A245" s="65">
        <v>200136</v>
      </c>
      <c r="B245" s="38" t="s">
        <v>723</v>
      </c>
      <c r="C245" s="62">
        <v>14</v>
      </c>
      <c r="D245" s="63" t="s">
        <v>20</v>
      </c>
      <c r="E245" s="38" t="s">
        <v>231</v>
      </c>
      <c r="F245" s="64">
        <v>44888</v>
      </c>
      <c r="G245" s="38" t="str">
        <f>+VLOOKUP(E245,Tabla!$A:$B,2,FALSE)</f>
        <v>SSCD</v>
      </c>
    </row>
    <row r="246" spans="1:7">
      <c r="A246" s="65">
        <v>200987</v>
      </c>
      <c r="B246" s="38" t="s">
        <v>752</v>
      </c>
      <c r="C246" s="62">
        <v>19</v>
      </c>
      <c r="D246" s="63" t="s">
        <v>497</v>
      </c>
      <c r="E246" s="38" t="s">
        <v>231</v>
      </c>
      <c r="F246" s="64">
        <v>44889</v>
      </c>
      <c r="G246" s="38" t="str">
        <f>+VLOOKUP(E246,Tabla!$A:$B,2,FALSE)</f>
        <v>SSCD</v>
      </c>
    </row>
    <row r="247" spans="1:7">
      <c r="A247" s="65">
        <v>200321</v>
      </c>
      <c r="B247" s="38" t="s">
        <v>549</v>
      </c>
      <c r="C247" s="62">
        <v>16</v>
      </c>
      <c r="D247" s="63" t="s">
        <v>31</v>
      </c>
      <c r="E247" s="38" t="s">
        <v>419</v>
      </c>
      <c r="F247" s="64">
        <v>44879</v>
      </c>
      <c r="G247" s="38" t="str">
        <f>+VLOOKUP(E247,Tabla!$A:$B,2,FALSE)</f>
        <v>SSTEYS</v>
      </c>
    </row>
    <row r="248" spans="1:7">
      <c r="A248" s="65">
        <v>200470</v>
      </c>
      <c r="B248" s="38" t="s">
        <v>550</v>
      </c>
      <c r="C248" s="62">
        <v>3</v>
      </c>
      <c r="D248" s="63" t="s">
        <v>31</v>
      </c>
      <c r="E248" s="38" t="s">
        <v>419</v>
      </c>
      <c r="F248" s="64">
        <v>44879</v>
      </c>
      <c r="G248" s="38" t="str">
        <f>+VLOOKUP(E248,Tabla!$A:$B,2,FALSE)</f>
        <v>SSTEYS</v>
      </c>
    </row>
    <row r="249" spans="1:7">
      <c r="A249" s="65">
        <v>200484</v>
      </c>
      <c r="B249" s="38" t="s">
        <v>551</v>
      </c>
      <c r="C249" s="62">
        <v>15</v>
      </c>
      <c r="D249" s="63" t="s">
        <v>31</v>
      </c>
      <c r="E249" s="38" t="s">
        <v>419</v>
      </c>
      <c r="F249" s="64">
        <v>44879</v>
      </c>
      <c r="G249" s="38" t="str">
        <f>+VLOOKUP(E249,Tabla!$A:$B,2,FALSE)</f>
        <v>SSTEYS</v>
      </c>
    </row>
    <row r="250" spans="1:7">
      <c r="A250" s="65">
        <v>200843</v>
      </c>
      <c r="B250" s="38" t="s">
        <v>553</v>
      </c>
      <c r="C250" s="62">
        <v>14</v>
      </c>
      <c r="D250" s="63" t="s">
        <v>31</v>
      </c>
      <c r="E250" s="38" t="s">
        <v>419</v>
      </c>
      <c r="F250" s="64">
        <v>44879</v>
      </c>
      <c r="G250" s="38" t="str">
        <f>+VLOOKUP(E250,Tabla!$A:$B,2,FALSE)</f>
        <v>SSTEYS</v>
      </c>
    </row>
    <row r="251" spans="1:7">
      <c r="A251" s="65">
        <v>201694</v>
      </c>
      <c r="B251" s="38" t="s">
        <v>555</v>
      </c>
      <c r="C251" s="62">
        <v>15</v>
      </c>
      <c r="D251" s="63" t="s">
        <v>31</v>
      </c>
      <c r="E251" s="38" t="s">
        <v>419</v>
      </c>
      <c r="F251" s="64">
        <v>44879</v>
      </c>
      <c r="G251" s="38" t="str">
        <f>+VLOOKUP(E251,Tabla!$A:$B,2,FALSE)</f>
        <v>SSTEYS</v>
      </c>
    </row>
    <row r="252" spans="1:7">
      <c r="A252" s="65">
        <v>202803</v>
      </c>
      <c r="B252" s="38" t="s">
        <v>560</v>
      </c>
      <c r="C252" s="62">
        <v>11</v>
      </c>
      <c r="D252" s="63" t="s">
        <v>31</v>
      </c>
      <c r="E252" s="38" t="s">
        <v>419</v>
      </c>
      <c r="F252" s="64">
        <v>44879</v>
      </c>
      <c r="G252" s="38" t="str">
        <f>+VLOOKUP(E252,Tabla!$A:$B,2,FALSE)</f>
        <v>SSTEYS</v>
      </c>
    </row>
    <row r="253" spans="1:7">
      <c r="A253" s="65">
        <v>202943</v>
      </c>
      <c r="B253" s="38" t="s">
        <v>668</v>
      </c>
      <c r="C253" s="62">
        <v>28</v>
      </c>
      <c r="D253" s="63" t="s">
        <v>31</v>
      </c>
      <c r="E253" s="38" t="s">
        <v>419</v>
      </c>
      <c r="F253" s="64">
        <v>44888</v>
      </c>
      <c r="G253" s="38" t="str">
        <f>+VLOOKUP(E253,Tabla!$A:$B,2,FALSE)</f>
        <v>SSTEYS</v>
      </c>
    </row>
    <row r="254" spans="1:7">
      <c r="A254" s="65">
        <v>200401</v>
      </c>
      <c r="B254" s="38" t="s">
        <v>648</v>
      </c>
      <c r="C254" s="62">
        <v>9</v>
      </c>
      <c r="D254" s="63" t="s">
        <v>20</v>
      </c>
      <c r="E254" s="38" t="s">
        <v>417</v>
      </c>
      <c r="F254" s="64">
        <v>44888</v>
      </c>
      <c r="G254" s="38" t="str">
        <f>+VLOOKUP(E254,Tabla!$A:$B,2,FALSE)</f>
        <v>SSTEYS</v>
      </c>
    </row>
    <row r="255" spans="1:7">
      <c r="A255" s="65">
        <v>200772</v>
      </c>
      <c r="B255" s="38" t="s">
        <v>652</v>
      </c>
      <c r="C255" s="62">
        <v>7</v>
      </c>
      <c r="D255" s="63" t="s">
        <v>31</v>
      </c>
      <c r="E255" s="38" t="s">
        <v>417</v>
      </c>
      <c r="F255" s="64">
        <v>44888</v>
      </c>
      <c r="G255" s="38" t="str">
        <f>+VLOOKUP(E255,Tabla!$A:$B,2,FALSE)</f>
        <v>SSTEYS</v>
      </c>
    </row>
    <row r="256" spans="1:7">
      <c r="A256" s="65">
        <v>200799</v>
      </c>
      <c r="B256" s="38" t="s">
        <v>653</v>
      </c>
      <c r="C256" s="62">
        <v>12</v>
      </c>
      <c r="D256" s="63" t="s">
        <v>52</v>
      </c>
      <c r="E256" s="38" t="s">
        <v>417</v>
      </c>
      <c r="F256" s="64">
        <v>44888</v>
      </c>
      <c r="G256" s="38" t="str">
        <f>+VLOOKUP(E256,Tabla!$A:$B,2,FALSE)</f>
        <v>SSTEYS</v>
      </c>
    </row>
    <row r="257" spans="1:7">
      <c r="A257" s="65">
        <v>201081</v>
      </c>
      <c r="B257" s="38" t="s">
        <v>658</v>
      </c>
      <c r="C257" s="62">
        <v>15</v>
      </c>
      <c r="D257" s="63" t="s">
        <v>52</v>
      </c>
      <c r="E257" s="38" t="s">
        <v>417</v>
      </c>
      <c r="F257" s="64">
        <v>44888</v>
      </c>
      <c r="G257" s="38" t="str">
        <f>+VLOOKUP(E257,Tabla!$A:$B,2,FALSE)</f>
        <v>SSTEYS</v>
      </c>
    </row>
    <row r="258" spans="1:7">
      <c r="A258" s="65">
        <v>201080</v>
      </c>
      <c r="B258" s="38" t="s">
        <v>724</v>
      </c>
      <c r="C258" s="62">
        <v>13</v>
      </c>
      <c r="D258" s="63" t="s">
        <v>52</v>
      </c>
      <c r="E258" s="38" t="s">
        <v>417</v>
      </c>
      <c r="F258" s="64">
        <v>44889</v>
      </c>
      <c r="G258" s="38" t="str">
        <f>+VLOOKUP(E258,Tabla!$A:$B,2,FALSE)</f>
        <v>SSTEYS</v>
      </c>
    </row>
    <row r="259" spans="1:7">
      <c r="A259" s="65">
        <v>201498</v>
      </c>
      <c r="B259" s="38" t="s">
        <v>725</v>
      </c>
      <c r="C259" s="62">
        <v>18</v>
      </c>
      <c r="D259" s="63" t="s">
        <v>31</v>
      </c>
      <c r="E259" s="38" t="s">
        <v>417</v>
      </c>
      <c r="F259" s="64">
        <v>44889</v>
      </c>
      <c r="G259" s="38" t="str">
        <f>+VLOOKUP(E259,Tabla!$A:$B,2,FALSE)</f>
        <v>SSTEYS</v>
      </c>
    </row>
    <row r="260" spans="1:7">
      <c r="A260" s="65">
        <v>202402</v>
      </c>
      <c r="B260" s="38" t="s">
        <v>129</v>
      </c>
      <c r="C260" s="62">
        <v>7</v>
      </c>
      <c r="D260" s="63" t="s">
        <v>45</v>
      </c>
      <c r="E260" s="38" t="s">
        <v>46</v>
      </c>
      <c r="F260" s="64">
        <v>44860</v>
      </c>
      <c r="G260" s="38" t="str">
        <f>+VLOOKUP(E260,Tabla!$A:$B,2,FALSE)</f>
        <v>SSGEFYAR</v>
      </c>
    </row>
    <row r="261" spans="1:7">
      <c r="A261" s="65">
        <v>203063</v>
      </c>
      <c r="B261" s="38" t="s">
        <v>131</v>
      </c>
      <c r="C261" s="62">
        <v>9</v>
      </c>
      <c r="D261" s="63" t="s">
        <v>45</v>
      </c>
      <c r="E261" s="38" t="s">
        <v>46</v>
      </c>
      <c r="F261" s="64">
        <v>44860</v>
      </c>
      <c r="G261" s="38" t="str">
        <f>+VLOOKUP(E261,Tabla!$A:$B,2,FALSE)</f>
        <v>SSGEFYAR</v>
      </c>
    </row>
    <row r="262" spans="1:7">
      <c r="A262" s="65">
        <v>203075</v>
      </c>
      <c r="B262" s="38" t="s">
        <v>132</v>
      </c>
      <c r="C262" s="62">
        <v>20</v>
      </c>
      <c r="D262" s="63" t="s">
        <v>45</v>
      </c>
      <c r="E262" s="38" t="s">
        <v>46</v>
      </c>
      <c r="F262" s="64">
        <v>44860</v>
      </c>
      <c r="G262" s="38" t="str">
        <f>+VLOOKUP(E262,Tabla!$A:$B,2,FALSE)</f>
        <v>SSGEFYAR</v>
      </c>
    </row>
    <row r="263" spans="1:7">
      <c r="A263" s="65">
        <v>200934</v>
      </c>
      <c r="B263" s="38" t="s">
        <v>44</v>
      </c>
      <c r="C263" s="62">
        <v>10</v>
      </c>
      <c r="D263" s="63" t="s">
        <v>45</v>
      </c>
      <c r="E263" s="38" t="s">
        <v>46</v>
      </c>
      <c r="F263" s="64">
        <v>44867</v>
      </c>
      <c r="G263" s="38" t="str">
        <f>+VLOOKUP(E263,Tabla!$A:$B,2,FALSE)</f>
        <v>SSGEFYAR</v>
      </c>
    </row>
    <row r="264" spans="1:7">
      <c r="A264" s="65">
        <v>201307</v>
      </c>
      <c r="B264" s="38" t="s">
        <v>50</v>
      </c>
      <c r="C264" s="62">
        <v>20</v>
      </c>
      <c r="D264" s="63" t="s">
        <v>45</v>
      </c>
      <c r="E264" s="38" t="s">
        <v>46</v>
      </c>
      <c r="F264" s="64">
        <v>44867</v>
      </c>
      <c r="G264" s="38" t="str">
        <f>+VLOOKUP(E264,Tabla!$A:$B,2,FALSE)</f>
        <v>SSGEFYAR</v>
      </c>
    </row>
    <row r="265" spans="1:7">
      <c r="A265" s="65">
        <v>202272</v>
      </c>
      <c r="B265" s="38" t="s">
        <v>58</v>
      </c>
      <c r="C265" s="62">
        <v>6</v>
      </c>
      <c r="D265" s="63" t="s">
        <v>45</v>
      </c>
      <c r="E265" s="38" t="s">
        <v>46</v>
      </c>
      <c r="F265" s="64">
        <v>44867</v>
      </c>
      <c r="G265" s="38" t="str">
        <f>+VLOOKUP(E265,Tabla!$A:$B,2,FALSE)</f>
        <v>SSGEFYAR</v>
      </c>
    </row>
    <row r="266" spans="1:7">
      <c r="A266" s="65">
        <v>202948</v>
      </c>
      <c r="B266" s="38" t="s">
        <v>60</v>
      </c>
      <c r="C266" s="62">
        <v>6</v>
      </c>
      <c r="D266" s="63" t="s">
        <v>61</v>
      </c>
      <c r="E266" s="38" t="s">
        <v>46</v>
      </c>
      <c r="F266" s="64">
        <v>44867</v>
      </c>
      <c r="G266" s="38" t="str">
        <f>+VLOOKUP(E266,Tabla!$A:$B,2,FALSE)</f>
        <v>SSGEFYAR</v>
      </c>
    </row>
    <row r="267" spans="1:7">
      <c r="A267" s="65">
        <v>200112</v>
      </c>
      <c r="B267" s="38" t="s">
        <v>580</v>
      </c>
      <c r="C267" s="62">
        <v>18</v>
      </c>
      <c r="D267" s="63" t="s">
        <v>45</v>
      </c>
      <c r="E267" s="38" t="s">
        <v>46</v>
      </c>
      <c r="F267" s="64">
        <v>44881</v>
      </c>
      <c r="G267" s="38" t="str">
        <f>+VLOOKUP(E267,Tabla!$A:$B,2,FALSE)</f>
        <v>SSGEFYAR</v>
      </c>
    </row>
    <row r="268" spans="1:7">
      <c r="A268" s="65">
        <v>202209</v>
      </c>
      <c r="B268" s="38" t="s">
        <v>610</v>
      </c>
      <c r="C268" s="62">
        <v>2</v>
      </c>
      <c r="D268" s="63" t="s">
        <v>45</v>
      </c>
      <c r="E268" s="38" t="s">
        <v>46</v>
      </c>
      <c r="F268" s="64">
        <v>44881</v>
      </c>
      <c r="G268" s="38" t="str">
        <f>+VLOOKUP(E268,Tabla!$A:$B,2,FALSE)</f>
        <v>SSGEFYAR</v>
      </c>
    </row>
    <row r="269" spans="1:7">
      <c r="A269" s="65">
        <v>201169</v>
      </c>
      <c r="B269" s="38" t="s">
        <v>659</v>
      </c>
      <c r="C269" s="62">
        <v>17</v>
      </c>
      <c r="D269" s="63" t="s">
        <v>61</v>
      </c>
      <c r="E269" s="38" t="s">
        <v>46</v>
      </c>
      <c r="F269" s="64">
        <v>44888</v>
      </c>
      <c r="G269" s="38" t="str">
        <f>+VLOOKUP(E269,Tabla!$A:$B,2,FALSE)</f>
        <v>SSGEFYAR</v>
      </c>
    </row>
    <row r="270" spans="1:7">
      <c r="A270" s="65">
        <v>201170</v>
      </c>
      <c r="B270" s="38" t="s">
        <v>660</v>
      </c>
      <c r="C270" s="62">
        <v>23</v>
      </c>
      <c r="D270" s="63" t="s">
        <v>61</v>
      </c>
      <c r="E270" s="38" t="s">
        <v>46</v>
      </c>
      <c r="F270" s="64">
        <v>44888</v>
      </c>
      <c r="G270" s="38" t="str">
        <f>+VLOOKUP(E270,Tabla!$A:$B,2,FALSE)</f>
        <v>SSGEFYAR</v>
      </c>
    </row>
    <row r="271" spans="1:7">
      <c r="A271" s="65">
        <v>200830</v>
      </c>
      <c r="B271" s="38" t="s">
        <v>537</v>
      </c>
      <c r="C271" s="62">
        <v>13</v>
      </c>
      <c r="D271" s="63" t="s">
        <v>17</v>
      </c>
      <c r="E271" s="38" t="s">
        <v>236</v>
      </c>
      <c r="F271" s="64">
        <v>44876</v>
      </c>
      <c r="G271" s="38" t="str">
        <f>+VLOOKUP(E271,Tabla!$A:$B,2,FALSE)</f>
        <v>SSCD</v>
      </c>
    </row>
    <row r="272" spans="1:7">
      <c r="A272" s="65">
        <v>200237</v>
      </c>
      <c r="B272" s="38" t="s">
        <v>26</v>
      </c>
      <c r="C272" s="62">
        <v>25</v>
      </c>
      <c r="D272" s="63" t="s">
        <v>20</v>
      </c>
      <c r="E272" s="38" t="s">
        <v>27</v>
      </c>
      <c r="F272" s="64">
        <v>44868</v>
      </c>
      <c r="G272" s="38" t="str">
        <f>+VLOOKUP(E272,Tabla!$A:$B,2,FALSE)</f>
        <v>SSCD</v>
      </c>
    </row>
    <row r="273" spans="1:7">
      <c r="A273" s="65">
        <v>200325</v>
      </c>
      <c r="B273" s="38" t="s">
        <v>503</v>
      </c>
      <c r="C273" s="62">
        <v>9</v>
      </c>
      <c r="D273" s="63" t="s">
        <v>497</v>
      </c>
      <c r="E273" s="38" t="s">
        <v>27</v>
      </c>
      <c r="F273" s="64">
        <v>44873</v>
      </c>
      <c r="G273" s="38" t="str">
        <f>+VLOOKUP(E273,Tabla!$A:$B,2,FALSE)</f>
        <v>SSCD</v>
      </c>
    </row>
    <row r="274" spans="1:7">
      <c r="A274" s="65">
        <v>201291</v>
      </c>
      <c r="B274" s="38" t="s">
        <v>496</v>
      </c>
      <c r="C274" s="62">
        <v>10</v>
      </c>
      <c r="D274" s="63" t="s">
        <v>497</v>
      </c>
      <c r="E274" s="38" t="s">
        <v>27</v>
      </c>
      <c r="F274" s="64">
        <v>44874</v>
      </c>
      <c r="G274" s="38" t="str">
        <f>+VLOOKUP(E274,Tabla!$A:$B,2,FALSE)</f>
        <v>SSCD</v>
      </c>
    </row>
    <row r="275" spans="1:7">
      <c r="A275" s="65">
        <v>200533</v>
      </c>
      <c r="B275" s="38" t="s">
        <v>589</v>
      </c>
      <c r="C275" s="62">
        <v>18</v>
      </c>
      <c r="D275" s="63" t="s">
        <v>20</v>
      </c>
      <c r="E275" s="38" t="s">
        <v>27</v>
      </c>
      <c r="F275" s="64">
        <v>44881</v>
      </c>
      <c r="G275" s="38" t="str">
        <f>+VLOOKUP(E275,Tabla!$A:$B,2,FALSE)</f>
        <v>SSCD</v>
      </c>
    </row>
    <row r="276" spans="1:7">
      <c r="A276" s="65">
        <v>201312</v>
      </c>
      <c r="B276" s="38" t="s">
        <v>597</v>
      </c>
      <c r="C276" s="62">
        <v>13</v>
      </c>
      <c r="D276" s="63" t="s">
        <v>20</v>
      </c>
      <c r="E276" s="38" t="s">
        <v>27</v>
      </c>
      <c r="F276" s="64">
        <v>44881</v>
      </c>
      <c r="G276" s="38" t="str">
        <f>+VLOOKUP(E276,Tabla!$A:$B,2,FALSE)</f>
        <v>SSCD</v>
      </c>
    </row>
    <row r="277" spans="1:7">
      <c r="A277" s="65">
        <v>201516</v>
      </c>
      <c r="B277" s="38" t="s">
        <v>604</v>
      </c>
      <c r="C277" s="62">
        <v>15</v>
      </c>
      <c r="D277" s="63" t="s">
        <v>20</v>
      </c>
      <c r="E277" s="38" t="s">
        <v>27</v>
      </c>
      <c r="F277" s="64">
        <v>44881</v>
      </c>
      <c r="G277" s="38" t="str">
        <f>+VLOOKUP(E277,Tabla!$A:$B,2,FALSE)</f>
        <v>SSCD</v>
      </c>
    </row>
    <row r="278" spans="1:7">
      <c r="A278" s="65">
        <v>200324</v>
      </c>
      <c r="B278" s="38" t="s">
        <v>726</v>
      </c>
      <c r="C278" s="62">
        <v>8</v>
      </c>
      <c r="D278" s="63" t="s">
        <v>497</v>
      </c>
      <c r="E278" s="38" t="s">
        <v>27</v>
      </c>
      <c r="F278" s="64">
        <v>44888</v>
      </c>
      <c r="G278" s="38" t="str">
        <f>+VLOOKUP(E278,Tabla!$A:$B,2,FALSE)</f>
        <v>SSCD</v>
      </c>
    </row>
    <row r="279" spans="1:7">
      <c r="A279" s="65">
        <v>200341</v>
      </c>
      <c r="B279" s="38" t="s">
        <v>727</v>
      </c>
      <c r="C279" s="62">
        <v>9</v>
      </c>
      <c r="D279" s="63" t="s">
        <v>104</v>
      </c>
      <c r="E279" s="38" t="s">
        <v>27</v>
      </c>
      <c r="F279" s="64">
        <v>44888</v>
      </c>
      <c r="G279" s="38" t="str">
        <f>+VLOOKUP(E279,Tabla!$A:$B,2,FALSE)</f>
        <v>SSCD</v>
      </c>
    </row>
    <row r="280" spans="1:7">
      <c r="A280" s="65">
        <v>200599</v>
      </c>
      <c r="B280" s="38" t="s">
        <v>649</v>
      </c>
      <c r="C280" s="62">
        <v>24</v>
      </c>
      <c r="D280" s="63" t="s">
        <v>104</v>
      </c>
      <c r="E280" s="38" t="s">
        <v>27</v>
      </c>
      <c r="F280" s="64">
        <v>44888</v>
      </c>
      <c r="G280" s="38" t="str">
        <f>+VLOOKUP(E280,Tabla!$A:$B,2,FALSE)</f>
        <v>SSCD</v>
      </c>
    </row>
    <row r="281" spans="1:7">
      <c r="A281" s="65">
        <v>200896</v>
      </c>
      <c r="B281" s="38" t="s">
        <v>654</v>
      </c>
      <c r="C281" s="62">
        <v>6</v>
      </c>
      <c r="D281" s="63" t="s">
        <v>104</v>
      </c>
      <c r="E281" s="38" t="s">
        <v>27</v>
      </c>
      <c r="F281" s="64">
        <v>44888</v>
      </c>
      <c r="G281" s="38" t="str">
        <f>+VLOOKUP(E281,Tabla!$A:$B,2,FALSE)</f>
        <v>SSCD</v>
      </c>
    </row>
    <row r="282" spans="1:7">
      <c r="A282" s="65">
        <v>200984</v>
      </c>
      <c r="B282" s="38" t="s">
        <v>655</v>
      </c>
      <c r="C282" s="62">
        <v>19</v>
      </c>
      <c r="D282" s="63" t="s">
        <v>104</v>
      </c>
      <c r="E282" s="38" t="s">
        <v>27</v>
      </c>
      <c r="F282" s="64">
        <v>44888</v>
      </c>
      <c r="G282" s="38" t="str">
        <f>+VLOOKUP(E282,Tabla!$A:$B,2,FALSE)</f>
        <v>SSCD</v>
      </c>
    </row>
    <row r="283" spans="1:7">
      <c r="A283" s="65">
        <v>200993</v>
      </c>
      <c r="B283" s="38" t="s">
        <v>656</v>
      </c>
      <c r="C283" s="62">
        <v>21</v>
      </c>
      <c r="D283" s="63" t="s">
        <v>104</v>
      </c>
      <c r="E283" s="38" t="s">
        <v>27</v>
      </c>
      <c r="F283" s="64">
        <v>44888</v>
      </c>
      <c r="G283" s="38" t="str">
        <f>+VLOOKUP(E283,Tabla!$A:$B,2,FALSE)</f>
        <v>SSCD</v>
      </c>
    </row>
    <row r="284" spans="1:7">
      <c r="A284" s="65">
        <v>201024</v>
      </c>
      <c r="B284" s="38" t="s">
        <v>728</v>
      </c>
      <c r="C284" s="62">
        <v>2</v>
      </c>
      <c r="D284" s="63" t="s">
        <v>20</v>
      </c>
      <c r="E284" s="38" t="s">
        <v>27</v>
      </c>
      <c r="F284" s="64">
        <v>44888</v>
      </c>
      <c r="G284" s="38" t="str">
        <f>+VLOOKUP(E284,Tabla!$A:$B,2,FALSE)</f>
        <v>SSCD</v>
      </c>
    </row>
    <row r="285" spans="1:7">
      <c r="A285" s="65">
        <v>202275</v>
      </c>
      <c r="B285" s="38" t="s">
        <v>666</v>
      </c>
      <c r="C285" s="62">
        <v>2</v>
      </c>
      <c r="D285" s="63" t="s">
        <v>104</v>
      </c>
      <c r="E285" s="38" t="s">
        <v>27</v>
      </c>
      <c r="F285" s="64">
        <v>44888</v>
      </c>
      <c r="G285" s="38" t="str">
        <f>+VLOOKUP(E285,Tabla!$A:$B,2,FALSE)</f>
        <v>SSCD</v>
      </c>
    </row>
    <row r="286" spans="1:7">
      <c r="A286" s="65">
        <v>200818</v>
      </c>
      <c r="B286" s="38" t="s">
        <v>135</v>
      </c>
      <c r="C286" s="62">
        <v>5</v>
      </c>
      <c r="D286" s="63" t="s">
        <v>25</v>
      </c>
      <c r="E286" s="38" t="s">
        <v>92</v>
      </c>
      <c r="F286" s="64">
        <v>44859</v>
      </c>
      <c r="G286" s="38" t="str">
        <f>+VLOOKUP(E286,Tabla!$A:$B,2,FALSE)</f>
        <v>SSGEFYAR</v>
      </c>
    </row>
    <row r="287" spans="1:7">
      <c r="A287" s="65">
        <v>200864</v>
      </c>
      <c r="B287" s="38" t="s">
        <v>136</v>
      </c>
      <c r="C287" s="62">
        <v>12</v>
      </c>
      <c r="D287" s="63" t="s">
        <v>25</v>
      </c>
      <c r="E287" s="38" t="s">
        <v>92</v>
      </c>
      <c r="F287" s="64">
        <v>44859</v>
      </c>
      <c r="G287" s="38" t="str">
        <f>+VLOOKUP(E287,Tabla!$A:$B,2,FALSE)</f>
        <v>SSGEFYAR</v>
      </c>
    </row>
    <row r="288" spans="1:7">
      <c r="A288" s="65">
        <v>200580</v>
      </c>
      <c r="B288" s="38" t="s">
        <v>120</v>
      </c>
      <c r="C288" s="62">
        <v>14</v>
      </c>
      <c r="D288" s="63" t="s">
        <v>91</v>
      </c>
      <c r="E288" s="38" t="s">
        <v>92</v>
      </c>
      <c r="F288" s="64">
        <v>44860</v>
      </c>
      <c r="G288" s="38" t="str">
        <f>+VLOOKUP(E288,Tabla!$A:$B,2,FALSE)</f>
        <v>SSGEFYAR</v>
      </c>
    </row>
    <row r="289" spans="1:7">
      <c r="A289" s="65">
        <v>200578</v>
      </c>
      <c r="B289" s="38" t="s">
        <v>90</v>
      </c>
      <c r="C289" s="62">
        <v>14</v>
      </c>
      <c r="D289" s="63" t="s">
        <v>91</v>
      </c>
      <c r="E289" s="38" t="s">
        <v>92</v>
      </c>
      <c r="F289" s="64">
        <v>44865</v>
      </c>
      <c r="G289" s="38" t="str">
        <f>+VLOOKUP(E289,Tabla!$A:$B,2,FALSE)</f>
        <v>SSGEFYAR</v>
      </c>
    </row>
    <row r="290" spans="1:7">
      <c r="A290" s="65">
        <v>200660</v>
      </c>
      <c r="B290" s="38" t="s">
        <v>535</v>
      </c>
      <c r="C290" s="62">
        <v>4</v>
      </c>
      <c r="D290" s="63" t="s">
        <v>25</v>
      </c>
      <c r="E290" s="38" t="s">
        <v>225</v>
      </c>
      <c r="F290" s="64">
        <v>44876</v>
      </c>
      <c r="G290" s="38" t="str">
        <f>+VLOOKUP(E290,Tabla!$A:$B,2,FALSE)</f>
        <v>SSCD</v>
      </c>
    </row>
    <row r="291" spans="1:7">
      <c r="A291" s="65">
        <v>201351</v>
      </c>
      <c r="B291" s="38" t="s">
        <v>542</v>
      </c>
      <c r="C291" s="62">
        <v>16</v>
      </c>
      <c r="D291" s="63" t="s">
        <v>110</v>
      </c>
      <c r="E291" s="38" t="s">
        <v>225</v>
      </c>
      <c r="F291" s="64">
        <v>44876</v>
      </c>
      <c r="G291" s="38" t="str">
        <f>+VLOOKUP(E291,Tabla!$A:$B,2,FALSE)</f>
        <v>SSCD</v>
      </c>
    </row>
    <row r="292" spans="1:7">
      <c r="A292" s="65">
        <v>200329</v>
      </c>
      <c r="B292" s="38" t="s">
        <v>671</v>
      </c>
      <c r="C292" s="62">
        <v>14</v>
      </c>
      <c r="D292" s="63" t="s">
        <v>25</v>
      </c>
      <c r="E292" s="38" t="s">
        <v>225</v>
      </c>
      <c r="F292" s="64">
        <v>44887</v>
      </c>
      <c r="G292" s="38" t="str">
        <f>+VLOOKUP(E292,Tabla!$A:$B,2,FALSE)</f>
        <v>SSCD</v>
      </c>
    </row>
    <row r="293" spans="1:7">
      <c r="A293" s="65">
        <v>201279</v>
      </c>
      <c r="B293" s="38" t="s">
        <v>692</v>
      </c>
      <c r="C293" s="62">
        <v>6</v>
      </c>
      <c r="D293" s="63" t="s">
        <v>20</v>
      </c>
      <c r="E293" s="38" t="s">
        <v>225</v>
      </c>
      <c r="F293" s="64">
        <v>44887</v>
      </c>
      <c r="G293" s="38" t="str">
        <f>+VLOOKUP(E293,Tabla!$A:$B,2,FALSE)</f>
        <v>SSCD</v>
      </c>
    </row>
    <row r="294" spans="1:7">
      <c r="A294" s="65">
        <v>201298</v>
      </c>
      <c r="B294" s="38" t="s">
        <v>693</v>
      </c>
      <c r="C294" s="62">
        <v>29</v>
      </c>
      <c r="D294" s="63" t="s">
        <v>25</v>
      </c>
      <c r="E294" s="38" t="s">
        <v>225</v>
      </c>
      <c r="F294" s="64">
        <v>44887</v>
      </c>
      <c r="G294" s="38" t="str">
        <f>+VLOOKUP(E294,Tabla!$A:$B,2,FALSE)</f>
        <v>SSCD</v>
      </c>
    </row>
    <row r="295" spans="1:7">
      <c r="A295" s="65">
        <v>200103</v>
      </c>
      <c r="B295" s="38" t="s">
        <v>489</v>
      </c>
      <c r="C295" s="62">
        <v>9</v>
      </c>
      <c r="D295" s="63" t="s">
        <v>61</v>
      </c>
      <c r="E295" s="38" t="s">
        <v>267</v>
      </c>
      <c r="F295" s="64">
        <v>44874</v>
      </c>
      <c r="G295" s="38" t="str">
        <f>+VLOOKUP(E295,Tabla!$A:$B,2,FALSE)</f>
        <v>SSCPEE</v>
      </c>
    </row>
    <row r="296" spans="1:7">
      <c r="A296" s="65">
        <v>200362</v>
      </c>
      <c r="B296" s="38" t="s">
        <v>491</v>
      </c>
      <c r="C296" s="62">
        <v>11</v>
      </c>
      <c r="D296" s="63" t="s">
        <v>61</v>
      </c>
      <c r="E296" s="38" t="s">
        <v>267</v>
      </c>
      <c r="F296" s="64">
        <v>44874</v>
      </c>
      <c r="G296" s="38" t="str">
        <f>+VLOOKUP(E296,Tabla!$A:$B,2,FALSE)</f>
        <v>SSCPEE</v>
      </c>
    </row>
    <row r="297" spans="1:7">
      <c r="A297" s="65">
        <v>201059</v>
      </c>
      <c r="B297" s="38" t="s">
        <v>495</v>
      </c>
      <c r="C297" s="62">
        <v>18</v>
      </c>
      <c r="D297" s="63" t="s">
        <v>11</v>
      </c>
      <c r="E297" s="38" t="s">
        <v>267</v>
      </c>
      <c r="F297" s="64">
        <v>44874</v>
      </c>
      <c r="G297" s="38" t="str">
        <f>+VLOOKUP(E297,Tabla!$A:$B,2,FALSE)</f>
        <v>SSCPEE</v>
      </c>
    </row>
    <row r="298" spans="1:7">
      <c r="A298" s="65">
        <v>200433</v>
      </c>
      <c r="B298" s="38" t="s">
        <v>568</v>
      </c>
      <c r="C298" s="62">
        <v>17</v>
      </c>
      <c r="D298" s="63" t="s">
        <v>11</v>
      </c>
      <c r="E298" s="38" t="s">
        <v>267</v>
      </c>
      <c r="F298" s="64">
        <v>44880</v>
      </c>
      <c r="G298" s="38" t="str">
        <f>+VLOOKUP(E298,Tabla!$A:$B,2,FALSE)</f>
        <v>SSCPEE</v>
      </c>
    </row>
    <row r="299" spans="1:7">
      <c r="A299" s="65">
        <v>200381</v>
      </c>
      <c r="B299" s="38" t="s">
        <v>585</v>
      </c>
      <c r="C299" s="62">
        <v>2</v>
      </c>
      <c r="D299" s="63" t="s">
        <v>61</v>
      </c>
      <c r="E299" s="38" t="s">
        <v>267</v>
      </c>
      <c r="F299" s="64">
        <v>44881</v>
      </c>
      <c r="G299" s="38" t="str">
        <f>+VLOOKUP(E299,Tabla!$A:$B,2,FALSE)</f>
        <v>SSCPEE</v>
      </c>
    </row>
    <row r="300" spans="1:7">
      <c r="A300" s="65">
        <v>200649</v>
      </c>
      <c r="B300" s="38" t="s">
        <v>592</v>
      </c>
      <c r="C300" s="62">
        <v>6</v>
      </c>
      <c r="D300" s="63" t="s">
        <v>61</v>
      </c>
      <c r="E300" s="38" t="s">
        <v>267</v>
      </c>
      <c r="F300" s="64">
        <v>44881</v>
      </c>
      <c r="G300" s="38" t="str">
        <f>+VLOOKUP(E300,Tabla!$A:$B,2,FALSE)</f>
        <v>SSCPEE</v>
      </c>
    </row>
    <row r="301" spans="1:7">
      <c r="A301" s="65">
        <v>201395</v>
      </c>
      <c r="B301" s="38" t="s">
        <v>599</v>
      </c>
      <c r="C301" s="62">
        <v>15</v>
      </c>
      <c r="D301" s="63" t="s">
        <v>61</v>
      </c>
      <c r="E301" s="38" t="s">
        <v>267</v>
      </c>
      <c r="F301" s="64">
        <v>44881</v>
      </c>
      <c r="G301" s="38" t="str">
        <f>+VLOOKUP(E301,Tabla!$A:$B,2,FALSE)</f>
        <v>SSCPEE</v>
      </c>
    </row>
    <row r="302" spans="1:7">
      <c r="A302" s="65">
        <v>202439</v>
      </c>
      <c r="B302" s="38" t="s">
        <v>612</v>
      </c>
      <c r="C302" s="62">
        <v>4</v>
      </c>
      <c r="D302" s="63" t="s">
        <v>61</v>
      </c>
      <c r="E302" s="38" t="s">
        <v>267</v>
      </c>
      <c r="F302" s="64">
        <v>44881</v>
      </c>
      <c r="G302" s="38" t="str">
        <f>+VLOOKUP(E302,Tabla!$A:$B,2,FALSE)</f>
        <v>SSCPEE</v>
      </c>
    </row>
    <row r="303" spans="1:7">
      <c r="A303" s="65">
        <v>200705</v>
      </c>
      <c r="B303" s="38" t="s">
        <v>682</v>
      </c>
      <c r="C303" s="62">
        <v>14</v>
      </c>
      <c r="D303" s="63" t="s">
        <v>11</v>
      </c>
      <c r="E303" s="38" t="s">
        <v>267</v>
      </c>
      <c r="F303" s="64">
        <v>44887</v>
      </c>
      <c r="G303" s="38" t="str">
        <f>+VLOOKUP(E303,Tabla!$A:$B,2,FALSE)</f>
        <v>SSCPEE</v>
      </c>
    </row>
    <row r="304" spans="1:7">
      <c r="A304" s="65">
        <v>201347</v>
      </c>
      <c r="B304" s="38" t="s">
        <v>149</v>
      </c>
      <c r="C304" s="62">
        <v>20</v>
      </c>
      <c r="D304" s="63" t="s">
        <v>110</v>
      </c>
      <c r="E304" s="38" t="s">
        <v>15</v>
      </c>
      <c r="F304" s="64">
        <v>44853</v>
      </c>
      <c r="G304" s="38" t="str">
        <f>+VLOOKUP(E304,Tabla!$A:$B,2,FALSE)</f>
        <v>SSCD</v>
      </c>
    </row>
    <row r="305" spans="1:7">
      <c r="A305" s="65">
        <v>200901</v>
      </c>
      <c r="B305" s="38" t="s">
        <v>109</v>
      </c>
      <c r="C305" s="62">
        <v>2</v>
      </c>
      <c r="D305" s="63" t="s">
        <v>110</v>
      </c>
      <c r="E305" s="38" t="s">
        <v>15</v>
      </c>
      <c r="F305" s="64">
        <v>44855</v>
      </c>
      <c r="G305" s="38" t="str">
        <f>+VLOOKUP(E305,Tabla!$A:$B,2,FALSE)</f>
        <v>SSCD</v>
      </c>
    </row>
    <row r="306" spans="1:7">
      <c r="A306" s="65">
        <v>200972</v>
      </c>
      <c r="B306" s="38" t="s">
        <v>142</v>
      </c>
      <c r="C306" s="62">
        <v>3</v>
      </c>
      <c r="D306" s="63" t="s">
        <v>14</v>
      </c>
      <c r="E306" s="38" t="s">
        <v>15</v>
      </c>
      <c r="F306" s="64">
        <v>44855</v>
      </c>
      <c r="G306" s="38" t="str">
        <f>+VLOOKUP(E306,Tabla!$A:$B,2,FALSE)</f>
        <v>SSCD</v>
      </c>
    </row>
    <row r="307" spans="1:7">
      <c r="A307" s="65">
        <v>201402</v>
      </c>
      <c r="B307" s="38" t="s">
        <v>111</v>
      </c>
      <c r="C307" s="62">
        <v>23</v>
      </c>
      <c r="D307" s="63" t="s">
        <v>112</v>
      </c>
      <c r="E307" s="38" t="s">
        <v>15</v>
      </c>
      <c r="F307" s="64">
        <v>44861</v>
      </c>
      <c r="G307" s="38" t="str">
        <f>+VLOOKUP(E307,Tabla!$A:$B,2,FALSE)</f>
        <v>SSCD</v>
      </c>
    </row>
    <row r="308" spans="1:7">
      <c r="A308" s="65">
        <v>200386</v>
      </c>
      <c r="B308" s="38" t="s">
        <v>13</v>
      </c>
      <c r="C308" s="62">
        <v>11</v>
      </c>
      <c r="D308" s="63" t="s">
        <v>14</v>
      </c>
      <c r="E308" s="38" t="s">
        <v>15</v>
      </c>
      <c r="F308" s="64">
        <v>44869</v>
      </c>
      <c r="G308" s="38" t="str">
        <f>+VLOOKUP(E308,Tabla!$A:$B,2,FALSE)</f>
        <v>SSCD</v>
      </c>
    </row>
    <row r="309" spans="1:7">
      <c r="A309" s="65">
        <v>201303</v>
      </c>
      <c r="B309" s="38" t="s">
        <v>498</v>
      </c>
      <c r="C309" s="62">
        <v>22</v>
      </c>
      <c r="D309" s="63" t="s">
        <v>25</v>
      </c>
      <c r="E309" s="38" t="s">
        <v>15</v>
      </c>
      <c r="F309" s="64">
        <v>44874</v>
      </c>
      <c r="G309" s="38" t="str">
        <f>+VLOOKUP(E309,Tabla!$A:$B,2,FALSE)</f>
        <v>SSCD</v>
      </c>
    </row>
    <row r="310" spans="1:7">
      <c r="A310" s="65">
        <v>200902</v>
      </c>
      <c r="B310" s="38" t="s">
        <v>487</v>
      </c>
      <c r="C310" s="62">
        <v>6</v>
      </c>
      <c r="D310" s="63" t="s">
        <v>110</v>
      </c>
      <c r="E310" s="38" t="s">
        <v>15</v>
      </c>
      <c r="F310" s="64">
        <v>44875</v>
      </c>
      <c r="G310" s="38" t="str">
        <f>+VLOOKUP(E310,Tabla!$A:$B,2,FALSE)</f>
        <v>SSCD</v>
      </c>
    </row>
    <row r="311" spans="1:7">
      <c r="A311" s="65">
        <v>201434</v>
      </c>
      <c r="B311" s="38" t="s">
        <v>601</v>
      </c>
      <c r="C311" s="62">
        <v>8</v>
      </c>
      <c r="D311" s="63" t="s">
        <v>25</v>
      </c>
      <c r="E311" s="38" t="s">
        <v>15</v>
      </c>
      <c r="F311" s="64">
        <v>44881</v>
      </c>
      <c r="G311" s="38" t="str">
        <f>+VLOOKUP(E311,Tabla!$A:$B,2,FALSE)</f>
        <v>SSCD</v>
      </c>
    </row>
    <row r="312" spans="1:7">
      <c r="A312" s="65">
        <v>200879</v>
      </c>
      <c r="B312" s="38" t="s">
        <v>729</v>
      </c>
      <c r="C312" s="62">
        <v>21</v>
      </c>
      <c r="D312" s="63" t="s">
        <v>112</v>
      </c>
      <c r="E312" s="38" t="s">
        <v>15</v>
      </c>
      <c r="F312" s="64">
        <v>44888</v>
      </c>
      <c r="G312" s="38" t="str">
        <f>+VLOOKUP(E312,Tabla!$A:$B,2,FALSE)</f>
        <v>SSCD</v>
      </c>
    </row>
    <row r="313" spans="1:7">
      <c r="A313" s="65">
        <v>200997</v>
      </c>
      <c r="B313" s="38" t="s">
        <v>657</v>
      </c>
      <c r="C313" s="62">
        <v>7</v>
      </c>
      <c r="D313" s="63" t="s">
        <v>14</v>
      </c>
      <c r="E313" s="38" t="s">
        <v>15</v>
      </c>
      <c r="F313" s="64">
        <v>44888</v>
      </c>
      <c r="G313" s="38" t="str">
        <f>+VLOOKUP(E313,Tabla!$A:$B,2,FALSE)</f>
        <v>SSCD</v>
      </c>
    </row>
    <row r="314" spans="1:7">
      <c r="A314" s="65">
        <v>201422</v>
      </c>
      <c r="B314" s="38" t="s">
        <v>663</v>
      </c>
      <c r="C314" s="62">
        <v>25</v>
      </c>
      <c r="D314" s="63" t="s">
        <v>14</v>
      </c>
      <c r="E314" s="38" t="s">
        <v>15</v>
      </c>
      <c r="F314" s="64">
        <v>44888</v>
      </c>
      <c r="G314" s="38" t="str">
        <f>+VLOOKUP(E314,Tabla!$A:$B,2,FALSE)</f>
        <v>SSCD</v>
      </c>
    </row>
    <row r="315" spans="1:7">
      <c r="A315" s="65">
        <v>200121</v>
      </c>
      <c r="B315" s="38" t="s">
        <v>581</v>
      </c>
      <c r="C315" s="62">
        <v>6</v>
      </c>
      <c r="D315" s="63" t="s">
        <v>91</v>
      </c>
      <c r="E315" s="38" t="s">
        <v>365</v>
      </c>
      <c r="F315" s="64">
        <v>44881</v>
      </c>
      <c r="G315" s="38" t="str">
        <f>+VLOOKUP(E315,Tabla!$A:$B,2,FALSE)</f>
        <v>SSGEFYAR</v>
      </c>
    </row>
    <row r="316" spans="1:7">
      <c r="A316" s="65">
        <v>200790</v>
      </c>
      <c r="B316" s="38" t="s">
        <v>593</v>
      </c>
      <c r="C316" s="62">
        <v>2</v>
      </c>
      <c r="D316" s="63" t="s">
        <v>91</v>
      </c>
      <c r="E316" s="38" t="s">
        <v>365</v>
      </c>
      <c r="F316" s="64">
        <v>44881</v>
      </c>
      <c r="G316" s="38" t="str">
        <f>+VLOOKUP(E316,Tabla!$A:$B,2,FALSE)</f>
        <v>SSGEFYAR</v>
      </c>
    </row>
    <row r="317" spans="1:7">
      <c r="A317" s="65">
        <v>200791</v>
      </c>
      <c r="B317" s="38" t="s">
        <v>730</v>
      </c>
      <c r="C317" s="62">
        <v>25</v>
      </c>
      <c r="D317" s="63" t="s">
        <v>91</v>
      </c>
      <c r="E317" s="38" t="s">
        <v>365</v>
      </c>
      <c r="F317" s="64">
        <v>44888</v>
      </c>
      <c r="G317" s="38" t="str">
        <f>+VLOOKUP(E317,Tabla!$A:$B,2,FALSE)</f>
        <v>SSGEFYAR</v>
      </c>
    </row>
    <row r="318" spans="1:7">
      <c r="A318" s="65">
        <v>202309</v>
      </c>
      <c r="B318" s="38" t="s">
        <v>558</v>
      </c>
      <c r="C318" s="62">
        <v>9</v>
      </c>
      <c r="D318" s="63" t="s">
        <v>52</v>
      </c>
      <c r="E318" s="38" t="s">
        <v>401</v>
      </c>
      <c r="F318" s="64">
        <v>44879</v>
      </c>
      <c r="G318" s="38" t="str">
        <f>+VLOOKUP(E318,Tabla!$A:$B,2,FALSE)</f>
        <v>SSTEYS</v>
      </c>
    </row>
    <row r="319" spans="1:7">
      <c r="A319" s="65">
        <v>200333</v>
      </c>
      <c r="B319" s="38" t="s">
        <v>567</v>
      </c>
      <c r="C319" s="62">
        <v>11</v>
      </c>
      <c r="D319" s="63" t="s">
        <v>20</v>
      </c>
      <c r="E319" s="38" t="s">
        <v>401</v>
      </c>
      <c r="F319" s="64">
        <v>44880</v>
      </c>
      <c r="G319" s="38" t="str">
        <f>+VLOOKUP(E319,Tabla!$A:$B,2,FALSE)</f>
        <v>SSTEYS</v>
      </c>
    </row>
    <row r="320" spans="1:7">
      <c r="A320" s="65">
        <v>203007</v>
      </c>
      <c r="B320" s="38" t="s">
        <v>130</v>
      </c>
      <c r="C320" s="62">
        <v>11</v>
      </c>
      <c r="D320" s="63" t="s">
        <v>35</v>
      </c>
      <c r="E320" s="38" t="s">
        <v>43</v>
      </c>
      <c r="F320" s="64">
        <v>44854</v>
      </c>
      <c r="G320" s="38" t="str">
        <f>+VLOOKUP(E320,Tabla!$A:$B,2,FALSE)</f>
        <v>SSTEYS</v>
      </c>
    </row>
    <row r="321" spans="1:7">
      <c r="A321" s="65">
        <v>202203</v>
      </c>
      <c r="B321" s="38" t="s">
        <v>102</v>
      </c>
      <c r="C321" s="62">
        <v>8</v>
      </c>
      <c r="D321" s="63" t="s">
        <v>31</v>
      </c>
      <c r="E321" s="38" t="s">
        <v>43</v>
      </c>
      <c r="F321" s="64">
        <v>44861</v>
      </c>
      <c r="G321" s="38" t="str">
        <f>+VLOOKUP(E321,Tabla!$A:$B,2,FALSE)</f>
        <v>SSTEYS</v>
      </c>
    </row>
    <row r="322" spans="1:7">
      <c r="A322" s="65">
        <v>200442</v>
      </c>
      <c r="B322" s="38" t="s">
        <v>42</v>
      </c>
      <c r="C322" s="62">
        <v>5</v>
      </c>
      <c r="D322" s="63" t="s">
        <v>25</v>
      </c>
      <c r="E322" s="38" t="s">
        <v>43</v>
      </c>
      <c r="F322" s="64">
        <v>44867</v>
      </c>
      <c r="G322" s="38" t="str">
        <f>+VLOOKUP(E322,Tabla!$A:$B,2,FALSE)</f>
        <v>SSTEYS</v>
      </c>
    </row>
    <row r="323" spans="1:7">
      <c r="A323" s="65">
        <v>201572</v>
      </c>
      <c r="B323" s="38" t="s">
        <v>54</v>
      </c>
      <c r="C323" s="62">
        <v>93</v>
      </c>
      <c r="D323" s="63" t="s">
        <v>25</v>
      </c>
      <c r="E323" s="38" t="s">
        <v>43</v>
      </c>
      <c r="F323" s="64">
        <v>44867</v>
      </c>
      <c r="G323" s="38" t="str">
        <f>+VLOOKUP(E323,Tabla!$A:$B,2,FALSE)</f>
        <v>SSTEYS</v>
      </c>
    </row>
    <row r="324" spans="1:7">
      <c r="A324" s="65">
        <v>200520</v>
      </c>
      <c r="B324" s="38" t="s">
        <v>89</v>
      </c>
      <c r="C324" s="62">
        <v>8</v>
      </c>
      <c r="D324" s="63" t="s">
        <v>35</v>
      </c>
      <c r="E324" s="38" t="s">
        <v>56</v>
      </c>
      <c r="F324" s="64">
        <v>44859</v>
      </c>
      <c r="G324" s="38" t="str">
        <f>+VLOOKUP(E324,Tabla!$A:$B,2,FALSE)</f>
        <v>SSTEYS</v>
      </c>
    </row>
    <row r="325" spans="1:7">
      <c r="A325" s="65">
        <v>201840</v>
      </c>
      <c r="B325" s="38" t="s">
        <v>55</v>
      </c>
      <c r="C325" s="62">
        <v>11</v>
      </c>
      <c r="D325" s="63" t="s">
        <v>35</v>
      </c>
      <c r="E325" s="38" t="s">
        <v>56</v>
      </c>
      <c r="F325" s="64">
        <v>44867</v>
      </c>
      <c r="G325" s="38" t="str">
        <f>+VLOOKUP(E325,Tabla!$A:$B,2,FALSE)</f>
        <v>SSTEYS</v>
      </c>
    </row>
    <row r="326" spans="1:7">
      <c r="A326" s="65">
        <v>202745</v>
      </c>
      <c r="B326" s="38" t="s">
        <v>59</v>
      </c>
      <c r="C326" s="62">
        <v>7</v>
      </c>
      <c r="D326" s="63" t="s">
        <v>35</v>
      </c>
      <c r="E326" s="38" t="s">
        <v>56</v>
      </c>
      <c r="F326" s="64">
        <v>44867</v>
      </c>
      <c r="G326" s="38" t="str">
        <f>+VLOOKUP(E326,Tabla!$A:$B,2,FALSE)</f>
        <v>SSTEYS</v>
      </c>
    </row>
    <row r="327" spans="1:7">
      <c r="A327" s="65">
        <v>200050</v>
      </c>
      <c r="B327" s="38" t="s">
        <v>519</v>
      </c>
      <c r="C327" s="62">
        <v>17</v>
      </c>
      <c r="D327" s="63" t="s">
        <v>31</v>
      </c>
      <c r="E327" s="38" t="s">
        <v>56</v>
      </c>
      <c r="F327" s="64">
        <v>44875</v>
      </c>
      <c r="G327" s="38" t="str">
        <f>+VLOOKUP(E327,Tabla!$A:$B,2,FALSE)</f>
        <v>SSTEYS</v>
      </c>
    </row>
    <row r="328" spans="1:7">
      <c r="A328" s="65">
        <v>200077</v>
      </c>
      <c r="B328" s="38" t="s">
        <v>520</v>
      </c>
      <c r="C328" s="62">
        <v>20</v>
      </c>
      <c r="D328" s="63" t="s">
        <v>31</v>
      </c>
      <c r="E328" s="38" t="s">
        <v>56</v>
      </c>
      <c r="F328" s="64">
        <v>44875</v>
      </c>
      <c r="G328" s="38" t="str">
        <f>+VLOOKUP(E328,Tabla!$A:$B,2,FALSE)</f>
        <v>SSTEYS</v>
      </c>
    </row>
    <row r="329" spans="1:7">
      <c r="A329" s="65">
        <v>200476</v>
      </c>
      <c r="B329" s="38" t="s">
        <v>521</v>
      </c>
      <c r="C329" s="62">
        <v>23</v>
      </c>
      <c r="D329" s="63" t="s">
        <v>31</v>
      </c>
      <c r="E329" s="38" t="s">
        <v>56</v>
      </c>
      <c r="F329" s="64">
        <v>44875</v>
      </c>
      <c r="G329" s="38" t="str">
        <f>+VLOOKUP(E329,Tabla!$A:$B,2,FALSE)</f>
        <v>SSTEYS</v>
      </c>
    </row>
    <row r="330" spans="1:7">
      <c r="A330" s="65">
        <v>200542</v>
      </c>
      <c r="B330" s="38" t="s">
        <v>569</v>
      </c>
      <c r="C330" s="62">
        <v>2</v>
      </c>
      <c r="D330" s="63" t="s">
        <v>35</v>
      </c>
      <c r="E330" s="38" t="s">
        <v>56</v>
      </c>
      <c r="F330" s="64">
        <v>44880</v>
      </c>
      <c r="G330" s="38" t="str">
        <f>+VLOOKUP(E330,Tabla!$A:$B,2,FALSE)</f>
        <v>SSTEYS</v>
      </c>
    </row>
    <row r="331" spans="1:7">
      <c r="A331" s="65">
        <v>201788</v>
      </c>
      <c r="B331" s="38" t="s">
        <v>576</v>
      </c>
      <c r="C331" s="62">
        <v>10</v>
      </c>
      <c r="D331" s="63" t="s">
        <v>35</v>
      </c>
      <c r="E331" s="38" t="s">
        <v>56</v>
      </c>
      <c r="F331" s="64">
        <v>44880</v>
      </c>
      <c r="G331" s="38" t="str">
        <f>+VLOOKUP(E331,Tabla!$A:$B,2,FALSE)</f>
        <v>SSTEYS</v>
      </c>
    </row>
    <row r="332" spans="1:7">
      <c r="A332" s="65">
        <v>202202</v>
      </c>
      <c r="B332" s="38" t="s">
        <v>630</v>
      </c>
      <c r="C332" s="62">
        <v>4</v>
      </c>
      <c r="D332" s="63" t="s">
        <v>35</v>
      </c>
      <c r="E332" s="38" t="s">
        <v>56</v>
      </c>
      <c r="F332" s="64">
        <v>44882</v>
      </c>
      <c r="G332" s="38" t="str">
        <f>+VLOOKUP(E332,Tabla!$A:$B,2,FALSE)</f>
        <v>SSTEYS</v>
      </c>
    </row>
    <row r="333" spans="1:7">
      <c r="A333" s="65">
        <v>202466</v>
      </c>
      <c r="B333" s="38" t="s">
        <v>28</v>
      </c>
      <c r="C333" s="62">
        <v>9</v>
      </c>
      <c r="D333" s="63" t="s">
        <v>25</v>
      </c>
      <c r="E333" s="38" t="s">
        <v>29</v>
      </c>
      <c r="F333" s="64">
        <v>44868</v>
      </c>
      <c r="G333" s="38" t="str">
        <f>+VLOOKUP(E333,Tabla!$A:$B,2,FALSE)</f>
        <v>SSCD</v>
      </c>
    </row>
    <row r="334" spans="1:7">
      <c r="A334" s="65">
        <v>203034</v>
      </c>
      <c r="B334" s="38" t="s">
        <v>631</v>
      </c>
      <c r="C334" s="62">
        <v>1</v>
      </c>
      <c r="D334" s="63" t="s">
        <v>14</v>
      </c>
      <c r="E334" s="38" t="s">
        <v>29</v>
      </c>
      <c r="F334" s="64">
        <v>44882</v>
      </c>
      <c r="G334" s="38" t="str">
        <f>+VLOOKUP(E334,Tabla!$A:$B,2,FALSE)</f>
        <v>SSCD</v>
      </c>
    </row>
    <row r="335" spans="1:7">
      <c r="A335" s="65">
        <v>200889</v>
      </c>
      <c r="B335" s="38" t="s">
        <v>636</v>
      </c>
      <c r="C335" s="62">
        <v>4</v>
      </c>
      <c r="D335" s="63" t="s">
        <v>25</v>
      </c>
      <c r="E335" s="38" t="s">
        <v>29</v>
      </c>
      <c r="F335" s="64">
        <v>44883</v>
      </c>
      <c r="G335" s="38" t="str">
        <f>+VLOOKUP(E335,Tabla!$A:$B,2,FALSE)</f>
        <v>SSCD</v>
      </c>
    </row>
    <row r="336" spans="1:7">
      <c r="A336" s="65">
        <v>201309</v>
      </c>
      <c r="B336" s="38" t="s">
        <v>638</v>
      </c>
      <c r="C336" s="62">
        <v>2</v>
      </c>
      <c r="D336" s="63" t="s">
        <v>25</v>
      </c>
      <c r="E336" s="38" t="s">
        <v>29</v>
      </c>
      <c r="F336" s="64">
        <v>44883</v>
      </c>
      <c r="G336" s="38" t="str">
        <f>+VLOOKUP(E336,Tabla!$A:$B,2,FALSE)</f>
        <v>SSCD</v>
      </c>
    </row>
    <row r="337" spans="1:7">
      <c r="A337" s="65">
        <v>201469</v>
      </c>
      <c r="B337" s="38" t="s">
        <v>640</v>
      </c>
      <c r="C337" s="62">
        <v>2</v>
      </c>
      <c r="D337" s="63" t="s">
        <v>14</v>
      </c>
      <c r="E337" s="38" t="s">
        <v>29</v>
      </c>
      <c r="F337" s="64">
        <v>44883</v>
      </c>
      <c r="G337" s="38" t="str">
        <f>+VLOOKUP(E337,Tabla!$A:$B,2,FALSE)</f>
        <v>SSCD</v>
      </c>
    </row>
    <row r="338" spans="1:7">
      <c r="A338" s="65">
        <v>200485</v>
      </c>
      <c r="B338" s="38" t="s">
        <v>66</v>
      </c>
      <c r="C338" s="62">
        <v>26</v>
      </c>
      <c r="D338" s="63" t="s">
        <v>31</v>
      </c>
      <c r="E338" s="38" t="s">
        <v>67</v>
      </c>
      <c r="F338" s="64">
        <v>44866</v>
      </c>
      <c r="G338" s="38" t="str">
        <f>+VLOOKUP(E338,Tabla!$A:$B,2,FALSE)</f>
        <v>SSTEYS</v>
      </c>
    </row>
    <row r="339" spans="1:7">
      <c r="A339" s="65">
        <v>202470</v>
      </c>
      <c r="B339" s="38" t="s">
        <v>559</v>
      </c>
      <c r="C339" s="62">
        <v>12</v>
      </c>
      <c r="D339" s="63" t="s">
        <v>31</v>
      </c>
      <c r="E339" s="38" t="s">
        <v>67</v>
      </c>
      <c r="F339" s="64">
        <v>44879</v>
      </c>
      <c r="G339" s="38" t="str">
        <f>+VLOOKUP(E339,Tabla!$A:$B,2,FALSE)</f>
        <v>SSTEYS</v>
      </c>
    </row>
    <row r="340" spans="1:7">
      <c r="A340" s="65">
        <v>200296</v>
      </c>
      <c r="B340" s="38" t="s">
        <v>643</v>
      </c>
      <c r="C340" s="62">
        <v>13</v>
      </c>
      <c r="D340" s="63" t="s">
        <v>31</v>
      </c>
      <c r="E340" s="38" t="s">
        <v>67</v>
      </c>
      <c r="F340" s="64">
        <v>44884</v>
      </c>
      <c r="G340" s="38" t="str">
        <f>+VLOOKUP(E340,Tabla!$A:$B,2,FALSE)</f>
        <v>SSTEYS</v>
      </c>
    </row>
    <row r="341" spans="1:7">
      <c r="A341" s="65">
        <v>202279</v>
      </c>
      <c r="B341" s="38" t="s">
        <v>644</v>
      </c>
      <c r="C341" s="62">
        <v>12</v>
      </c>
      <c r="D341" s="63" t="s">
        <v>31</v>
      </c>
      <c r="E341" s="38" t="s">
        <v>67</v>
      </c>
      <c r="F341" s="64">
        <v>44884</v>
      </c>
      <c r="G341" s="38" t="str">
        <f>+VLOOKUP(E341,Tabla!$A:$B,2,FALSE)</f>
        <v>SSTEYS</v>
      </c>
    </row>
    <row r="342" spans="1:7">
      <c r="A342" s="65">
        <v>200018</v>
      </c>
      <c r="B342" s="38" t="s">
        <v>579</v>
      </c>
      <c r="C342" s="62">
        <v>16</v>
      </c>
      <c r="D342" s="63" t="s">
        <v>79</v>
      </c>
      <c r="E342" s="38" t="s">
        <v>278</v>
      </c>
      <c r="F342" s="64">
        <v>44881</v>
      </c>
      <c r="G342" s="38" t="str">
        <f>+VLOOKUP(E342,Tabla!$A:$B,2,FALSE)</f>
        <v>SSCPEE</v>
      </c>
    </row>
    <row r="343" spans="1:7">
      <c r="A343" s="65">
        <v>201477</v>
      </c>
      <c r="B343" s="38" t="s">
        <v>603</v>
      </c>
      <c r="C343" s="62">
        <v>12</v>
      </c>
      <c r="D343" s="63" t="s">
        <v>7</v>
      </c>
      <c r="E343" s="38" t="s">
        <v>278</v>
      </c>
      <c r="F343" s="64">
        <v>44881</v>
      </c>
      <c r="G343" s="38" t="str">
        <f>+VLOOKUP(E343,Tabla!$A:$B,2,FALSE)</f>
        <v>SSCPEE</v>
      </c>
    </row>
    <row r="344" spans="1:7">
      <c r="A344" s="65">
        <v>201637</v>
      </c>
      <c r="B344" s="38" t="s">
        <v>608</v>
      </c>
      <c r="C344" s="62">
        <v>26</v>
      </c>
      <c r="D344" s="63" t="s">
        <v>79</v>
      </c>
      <c r="E344" s="38" t="s">
        <v>278</v>
      </c>
      <c r="F344" s="64">
        <v>44881</v>
      </c>
      <c r="G344" s="38" t="str">
        <f>+VLOOKUP(E344,Tabla!$A:$B,2,FALSE)</f>
        <v>SSCPEE</v>
      </c>
    </row>
    <row r="345" spans="1:7">
      <c r="A345" s="65">
        <v>202435</v>
      </c>
      <c r="B345" s="38" t="s">
        <v>611</v>
      </c>
      <c r="C345" s="62">
        <v>2</v>
      </c>
      <c r="D345" s="63" t="s">
        <v>79</v>
      </c>
      <c r="E345" s="38" t="s">
        <v>278</v>
      </c>
      <c r="F345" s="64">
        <v>44881</v>
      </c>
      <c r="G345" s="38" t="str">
        <f>+VLOOKUP(E345,Tabla!$A:$B,2,FALSE)</f>
        <v>SSCPEE</v>
      </c>
    </row>
    <row r="346" spans="1:7">
      <c r="A346" s="65">
        <v>200628</v>
      </c>
      <c r="B346" s="38" t="s">
        <v>68</v>
      </c>
      <c r="C346" s="62">
        <v>1</v>
      </c>
      <c r="D346" s="63" t="s">
        <v>69</v>
      </c>
      <c r="E346" s="38" t="s">
        <v>70</v>
      </c>
      <c r="F346" s="64">
        <v>44853</v>
      </c>
      <c r="G346" s="38" t="str">
        <f>+VLOOKUP(E346,Tabla!$A:$B,2,FALSE)</f>
        <v>SSGEFYAR</v>
      </c>
    </row>
    <row r="347" spans="1:7">
      <c r="A347" s="65">
        <v>200629</v>
      </c>
      <c r="B347" s="38" t="s">
        <v>106</v>
      </c>
      <c r="C347" s="62">
        <v>5</v>
      </c>
      <c r="D347" s="63" t="s">
        <v>69</v>
      </c>
      <c r="E347" s="38" t="s">
        <v>70</v>
      </c>
      <c r="F347" s="64">
        <v>44853</v>
      </c>
      <c r="G347" s="38" t="str">
        <f>+VLOOKUP(E347,Tabla!$A:$B,2,FALSE)</f>
        <v>SSGEFYAR</v>
      </c>
    </row>
    <row r="348" spans="1:7">
      <c r="A348" s="65">
        <v>201240</v>
      </c>
      <c r="B348" s="38" t="s">
        <v>74</v>
      </c>
      <c r="C348" s="62">
        <v>16</v>
      </c>
      <c r="D348" s="63" t="s">
        <v>69</v>
      </c>
      <c r="E348" s="38" t="s">
        <v>70</v>
      </c>
      <c r="F348" s="64">
        <v>44853</v>
      </c>
      <c r="G348" s="38" t="str">
        <f>+VLOOKUP(E348,Tabla!$A:$B,2,FALSE)</f>
        <v>SSGEFYAR</v>
      </c>
    </row>
    <row r="349" spans="1:7">
      <c r="A349" s="65">
        <v>201606</v>
      </c>
      <c r="B349" s="38" t="s">
        <v>76</v>
      </c>
      <c r="C349" s="62">
        <v>36</v>
      </c>
      <c r="D349" s="63" t="s">
        <v>69</v>
      </c>
      <c r="E349" s="38" t="s">
        <v>70</v>
      </c>
      <c r="F349" s="64">
        <v>44866</v>
      </c>
      <c r="G349" s="38" t="str">
        <f>+VLOOKUP(E349,Tabla!$A:$B,2,FALSE)</f>
        <v>SSGEFYAR</v>
      </c>
    </row>
    <row r="350" spans="1:7">
      <c r="A350" s="65">
        <v>201552</v>
      </c>
      <c r="B350" s="38" t="s">
        <v>9</v>
      </c>
      <c r="C350" s="62">
        <v>1</v>
      </c>
      <c r="D350" s="63" t="s">
        <v>7</v>
      </c>
      <c r="E350" s="38" t="s">
        <v>8</v>
      </c>
      <c r="F350" s="64">
        <v>44867</v>
      </c>
      <c r="G350" s="38" t="str">
        <f>+VLOOKUP(E350,Tabla!$A:$B,2,FALSE)</f>
        <v>DGCLEI</v>
      </c>
    </row>
    <row r="351" spans="1:7">
      <c r="A351" s="65">
        <v>200177</v>
      </c>
      <c r="B351" s="38" t="s">
        <v>6</v>
      </c>
      <c r="C351" s="62">
        <v>24</v>
      </c>
      <c r="D351" s="63" t="s">
        <v>7</v>
      </c>
      <c r="E351" s="38" t="s">
        <v>8</v>
      </c>
      <c r="F351" s="64">
        <v>44872</v>
      </c>
      <c r="G351" s="38" t="str">
        <f>+VLOOKUP(E351,Tabla!$A:$B,2,FALSE)</f>
        <v>DGCLEI</v>
      </c>
    </row>
    <row r="352" spans="1:7">
      <c r="A352" s="65">
        <v>200056</v>
      </c>
      <c r="B352" s="38" t="s">
        <v>113</v>
      </c>
      <c r="C352" s="62">
        <v>10</v>
      </c>
      <c r="D352" s="63" t="s">
        <v>25</v>
      </c>
      <c r="E352" s="38" t="s">
        <v>114</v>
      </c>
      <c r="F352" s="64">
        <v>44860</v>
      </c>
      <c r="G352" s="38" t="str">
        <f>+VLOOKUP(E352,Tabla!$A:$B,2,FALSE)</f>
        <v>SSGEFYAR</v>
      </c>
    </row>
    <row r="353" spans="1:7">
      <c r="A353" s="65">
        <v>200290</v>
      </c>
      <c r="B353" s="38" t="s">
        <v>115</v>
      </c>
      <c r="C353" s="62">
        <v>9</v>
      </c>
      <c r="D353" s="63" t="s">
        <v>69</v>
      </c>
      <c r="E353" s="38" t="s">
        <v>114</v>
      </c>
      <c r="F353" s="64">
        <v>44860</v>
      </c>
      <c r="G353" s="38" t="str">
        <f>+VLOOKUP(E353,Tabla!$A:$B,2,FALSE)</f>
        <v>SSGEFYAR</v>
      </c>
    </row>
    <row r="354" spans="1:7">
      <c r="A354" s="65">
        <v>200506</v>
      </c>
      <c r="B354" s="38" t="s">
        <v>118</v>
      </c>
      <c r="C354" s="62">
        <v>11</v>
      </c>
      <c r="D354" s="63" t="s">
        <v>25</v>
      </c>
      <c r="E354" s="38" t="s">
        <v>114</v>
      </c>
      <c r="F354" s="64">
        <v>44860</v>
      </c>
      <c r="G354" s="38" t="str">
        <f>+VLOOKUP(E354,Tabla!$A:$B,2,FALSE)</f>
        <v>SSGEFYAR</v>
      </c>
    </row>
    <row r="355" spans="1:7">
      <c r="A355" s="65">
        <v>201148</v>
      </c>
      <c r="B355" s="38" t="s">
        <v>123</v>
      </c>
      <c r="C355" s="62">
        <v>23</v>
      </c>
      <c r="D355" s="63" t="s">
        <v>69</v>
      </c>
      <c r="E355" s="38" t="s">
        <v>114</v>
      </c>
      <c r="F355" s="64">
        <v>44860</v>
      </c>
      <c r="G355" s="38" t="str">
        <f>+VLOOKUP(E355,Tabla!$A:$B,2,FALSE)</f>
        <v>SSGEFYAR</v>
      </c>
    </row>
    <row r="356" spans="1:7">
      <c r="A356" s="65">
        <v>200089</v>
      </c>
      <c r="B356" s="38" t="s">
        <v>533</v>
      </c>
      <c r="C356" s="62">
        <v>13</v>
      </c>
      <c r="D356" s="63" t="s">
        <v>11</v>
      </c>
      <c r="E356" s="38" t="s">
        <v>409</v>
      </c>
      <c r="F356" s="64">
        <v>44876</v>
      </c>
      <c r="G356" s="38" t="str">
        <f>+VLOOKUP(E356,Tabla!$A:$B,2,FALSE)</f>
        <v>SSTEYS</v>
      </c>
    </row>
    <row r="357" spans="1:7">
      <c r="A357" s="65">
        <v>201475</v>
      </c>
      <c r="B357" s="38" t="s">
        <v>554</v>
      </c>
      <c r="C357" s="62">
        <v>33</v>
      </c>
      <c r="D357" s="63" t="s">
        <v>11</v>
      </c>
      <c r="E357" s="38" t="s">
        <v>409</v>
      </c>
      <c r="F357" s="64">
        <v>44879</v>
      </c>
      <c r="G357" s="38" t="str">
        <f>+VLOOKUP(E357,Tabla!$A:$B,2,FALSE)</f>
        <v>SSTEYS</v>
      </c>
    </row>
    <row r="358" spans="1:7">
      <c r="A358" s="65">
        <v>202210</v>
      </c>
      <c r="B358" s="38" t="s">
        <v>137</v>
      </c>
      <c r="C358" s="62">
        <v>6</v>
      </c>
      <c r="D358" s="63" t="s">
        <v>138</v>
      </c>
      <c r="E358" s="38" t="s">
        <v>139</v>
      </c>
      <c r="F358" s="64">
        <v>44858</v>
      </c>
      <c r="G358" s="38" t="str">
        <f>+VLOOKUP(E358,Tabla!$A:$B,2,FALSE)</f>
        <v>SSCPEE</v>
      </c>
    </row>
    <row r="359" spans="1:7">
      <c r="A359" s="65">
        <v>200279</v>
      </c>
      <c r="B359" s="38" t="s">
        <v>670</v>
      </c>
      <c r="C359" s="62">
        <v>5</v>
      </c>
      <c r="D359" s="63" t="s">
        <v>138</v>
      </c>
      <c r="E359" s="38" t="s">
        <v>139</v>
      </c>
      <c r="F359" s="64">
        <v>44887</v>
      </c>
      <c r="G359" s="38" t="str">
        <f>+VLOOKUP(E359,Tabla!$A:$B,2,FALSE)</f>
        <v>SSCPEE</v>
      </c>
    </row>
    <row r="360" spans="1:7">
      <c r="A360" s="65">
        <v>200637</v>
      </c>
      <c r="B360" s="38" t="s">
        <v>678</v>
      </c>
      <c r="C360" s="62">
        <v>12</v>
      </c>
      <c r="D360" s="63" t="s">
        <v>138</v>
      </c>
      <c r="E360" s="38" t="s">
        <v>139</v>
      </c>
      <c r="F360" s="64">
        <v>44887</v>
      </c>
      <c r="G360" s="38" t="str">
        <f>+VLOOKUP(E360,Tabla!$A:$B,2,FALSE)</f>
        <v>SSCPEE</v>
      </c>
    </row>
    <row r="361" spans="1:7">
      <c r="A361" s="65">
        <v>200666</v>
      </c>
      <c r="B361" s="38" t="s">
        <v>680</v>
      </c>
      <c r="C361" s="62">
        <v>4</v>
      </c>
      <c r="D361" s="63" t="s">
        <v>138</v>
      </c>
      <c r="E361" s="38" t="s">
        <v>139</v>
      </c>
      <c r="F361" s="64">
        <v>44887</v>
      </c>
      <c r="G361" s="38" t="str">
        <f>+VLOOKUP(E361,Tabla!$A:$B,2,FALSE)</f>
        <v>SSCPEE</v>
      </c>
    </row>
    <row r="362" spans="1:7">
      <c r="A362" s="65">
        <v>200669</v>
      </c>
      <c r="B362" s="38" t="s">
        <v>681</v>
      </c>
      <c r="C362" s="62">
        <v>8</v>
      </c>
      <c r="D362" s="63" t="s">
        <v>138</v>
      </c>
      <c r="E362" s="38" t="s">
        <v>139</v>
      </c>
      <c r="F362" s="64">
        <v>44887</v>
      </c>
      <c r="G362" s="38" t="str">
        <f>+VLOOKUP(E362,Tabla!$A:$B,2,FALSE)</f>
        <v>SSCPEE</v>
      </c>
    </row>
    <row r="363" spans="1:7">
      <c r="A363" s="65">
        <v>201086</v>
      </c>
      <c r="B363" s="38" t="s">
        <v>686</v>
      </c>
      <c r="C363" s="62">
        <v>6</v>
      </c>
      <c r="D363" s="63" t="s">
        <v>138</v>
      </c>
      <c r="E363" s="38" t="s">
        <v>139</v>
      </c>
      <c r="F363" s="64">
        <v>44887</v>
      </c>
      <c r="G363" s="38" t="str">
        <f>+VLOOKUP(E363,Tabla!$A:$B,2,FALSE)</f>
        <v>SSCPEE</v>
      </c>
    </row>
    <row r="364" spans="1:7">
      <c r="A364" s="65">
        <v>201090</v>
      </c>
      <c r="B364" s="38" t="s">
        <v>687</v>
      </c>
      <c r="C364" s="62">
        <v>2</v>
      </c>
      <c r="D364" s="63" t="s">
        <v>138</v>
      </c>
      <c r="E364" s="38" t="s">
        <v>139</v>
      </c>
      <c r="F364" s="64">
        <v>44887</v>
      </c>
      <c r="G364" s="38" t="str">
        <f>+VLOOKUP(E364,Tabla!$A:$B,2,FALSE)</f>
        <v>SSCPEE</v>
      </c>
    </row>
    <row r="365" spans="1:7">
      <c r="A365" s="65">
        <v>201137</v>
      </c>
      <c r="B365" s="38" t="s">
        <v>688</v>
      </c>
      <c r="C365" s="62">
        <v>35</v>
      </c>
      <c r="D365" s="63" t="s">
        <v>138</v>
      </c>
      <c r="E365" s="38" t="s">
        <v>139</v>
      </c>
      <c r="F365" s="64">
        <v>44887</v>
      </c>
      <c r="G365" s="38" t="str">
        <f>+VLOOKUP(E365,Tabla!$A:$B,2,FALSE)</f>
        <v>SSCPEE</v>
      </c>
    </row>
    <row r="366" spans="1:7">
      <c r="A366" s="65">
        <v>203061</v>
      </c>
      <c r="B366" s="38" t="s">
        <v>698</v>
      </c>
      <c r="C366" s="62">
        <v>10</v>
      </c>
      <c r="D366" s="63" t="s">
        <v>138</v>
      </c>
      <c r="E366" s="38" t="s">
        <v>139</v>
      </c>
      <c r="F366" s="64">
        <v>44887</v>
      </c>
      <c r="G366" s="38" t="str">
        <f>+VLOOKUP(E366,Tabla!$A:$B,2,FALSE)</f>
        <v>SSCPEE</v>
      </c>
    </row>
    <row r="367" spans="1:7">
      <c r="A367" s="65">
        <v>200973</v>
      </c>
      <c r="B367" s="38" t="s">
        <v>494</v>
      </c>
      <c r="C367" s="62">
        <v>3</v>
      </c>
      <c r="D367" s="63" t="s">
        <v>14</v>
      </c>
      <c r="E367" s="38" t="s">
        <v>234</v>
      </c>
      <c r="F367" s="64">
        <v>44874</v>
      </c>
      <c r="G367" s="38" t="str">
        <f>+VLOOKUP(E367,Tabla!$A:$B,2,FALSE)</f>
        <v>SSCD</v>
      </c>
    </row>
    <row r="368" spans="1:7">
      <c r="A368" s="65">
        <v>201526</v>
      </c>
      <c r="B368" s="38" t="s">
        <v>500</v>
      </c>
      <c r="C368" s="62">
        <v>19</v>
      </c>
      <c r="D368" s="63" t="s">
        <v>14</v>
      </c>
      <c r="E368" s="38" t="s">
        <v>234</v>
      </c>
      <c r="F368" s="64">
        <v>44874</v>
      </c>
      <c r="G368" s="38" t="str">
        <f>+VLOOKUP(E368,Tabla!$A:$B,2,FALSE)</f>
        <v>SSCD</v>
      </c>
    </row>
    <row r="369" spans="1:7">
      <c r="A369" s="65">
        <v>201448</v>
      </c>
      <c r="B369" s="38" t="s">
        <v>528</v>
      </c>
      <c r="C369" s="62">
        <v>30</v>
      </c>
      <c r="D369" s="63" t="s">
        <v>14</v>
      </c>
      <c r="E369" s="38" t="s">
        <v>234</v>
      </c>
      <c r="F369" s="64">
        <v>44875</v>
      </c>
      <c r="G369" s="38" t="str">
        <f>+VLOOKUP(E369,Tabla!$A:$B,2,FALSE)</f>
        <v>SSCD</v>
      </c>
    </row>
    <row r="370" spans="1:7">
      <c r="A370" s="65">
        <v>201574</v>
      </c>
      <c r="B370" s="38" t="s">
        <v>545</v>
      </c>
      <c r="C370" s="62">
        <v>22</v>
      </c>
      <c r="D370" s="63" t="s">
        <v>72</v>
      </c>
      <c r="E370" s="38" t="s">
        <v>204</v>
      </c>
      <c r="F370" s="64">
        <v>44876</v>
      </c>
      <c r="G370" s="38" t="str">
        <f>+VLOOKUP(E370,Tabla!$A:$B,2,FALSE)</f>
        <v>DGCLEI</v>
      </c>
    </row>
    <row r="371" spans="1:7">
      <c r="A371" s="65">
        <v>201650</v>
      </c>
      <c r="B371" s="38" t="s">
        <v>546</v>
      </c>
      <c r="C371" s="62">
        <v>2</v>
      </c>
      <c r="D371" s="63" t="s">
        <v>72</v>
      </c>
      <c r="E371" s="38" t="s">
        <v>204</v>
      </c>
      <c r="F371" s="64">
        <v>44876</v>
      </c>
      <c r="G371" s="38" t="str">
        <f>+VLOOKUP(E371,Tabla!$A:$B,2,FALSE)</f>
        <v>DGCLEI</v>
      </c>
    </row>
    <row r="372" spans="1:7">
      <c r="C372" s="38"/>
      <c r="D372" s="38"/>
    </row>
    <row r="373" spans="1:7">
      <c r="C373" s="38"/>
      <c r="D373" s="38"/>
    </row>
    <row r="374" spans="1:7">
      <c r="C374" s="38"/>
      <c r="D374" s="38"/>
    </row>
    <row r="375" spans="1:7">
      <c r="C375" s="38"/>
      <c r="D375" s="38"/>
    </row>
    <row r="376" spans="1:7">
      <c r="C376" s="38"/>
      <c r="D376" s="38"/>
    </row>
    <row r="377" spans="1:7">
      <c r="C377" s="38"/>
      <c r="D377" s="38"/>
    </row>
    <row r="378" spans="1:7">
      <c r="C378" s="38"/>
      <c r="D378" s="38"/>
    </row>
    <row r="379" spans="1:7">
      <c r="C379" s="38"/>
      <c r="D379" s="38"/>
    </row>
    <row r="380" spans="1:7">
      <c r="C380" s="38"/>
      <c r="D380" s="38"/>
    </row>
    <row r="381" spans="1:7">
      <c r="C381" s="38"/>
      <c r="D381" s="38"/>
    </row>
    <row r="382" spans="1:7">
      <c r="C382" s="38"/>
      <c r="D382" s="38"/>
    </row>
    <row r="383" spans="1:7">
      <c r="C383" s="38"/>
      <c r="D383" s="38"/>
    </row>
    <row r="384" spans="1:7">
      <c r="C384" s="38"/>
      <c r="D384" s="38"/>
    </row>
    <row r="385" spans="3:4">
      <c r="C385" s="38"/>
      <c r="D385" s="38"/>
    </row>
    <row r="386" spans="3:4">
      <c r="C386" s="38"/>
      <c r="D386" s="38"/>
    </row>
    <row r="387" spans="3:4">
      <c r="C387" s="38"/>
      <c r="D387" s="38"/>
    </row>
    <row r="388" spans="3:4">
      <c r="C388" s="38"/>
      <c r="D388" s="38"/>
    </row>
    <row r="389" spans="3:4">
      <c r="C389" s="38"/>
      <c r="D389" s="38"/>
    </row>
    <row r="390" spans="3:4">
      <c r="C390" s="38"/>
      <c r="D390" s="38"/>
    </row>
    <row r="391" spans="3:4">
      <c r="C391" s="38"/>
      <c r="D391" s="38"/>
    </row>
    <row r="392" spans="3:4">
      <c r="C392" s="38"/>
      <c r="D392" s="38"/>
    </row>
    <row r="393" spans="3:4">
      <c r="C393" s="38"/>
      <c r="D393" s="38"/>
    </row>
    <row r="394" spans="3:4">
      <c r="C394" s="38"/>
      <c r="D394" s="38"/>
    </row>
    <row r="395" spans="3:4">
      <c r="C395" s="38"/>
      <c r="D395" s="38"/>
    </row>
    <row r="396" spans="3:4">
      <c r="C396" s="38"/>
      <c r="D396" s="38"/>
    </row>
    <row r="397" spans="3:4">
      <c r="C397" s="38"/>
      <c r="D397" s="38"/>
    </row>
    <row r="398" spans="3:4">
      <c r="C398" s="38"/>
      <c r="D398" s="38"/>
    </row>
    <row r="399" spans="3:4">
      <c r="C399" s="38"/>
      <c r="D399" s="38"/>
    </row>
    <row r="400" spans="3:4">
      <c r="C400" s="38"/>
      <c r="D400" s="38"/>
    </row>
    <row r="401" spans="3:4">
      <c r="C401" s="38"/>
      <c r="D401" s="38"/>
    </row>
    <row r="402" spans="3:4">
      <c r="C402" s="38"/>
      <c r="D402" s="38"/>
    </row>
    <row r="403" spans="3:4">
      <c r="C403" s="38"/>
      <c r="D403" s="38"/>
    </row>
    <row r="404" spans="3:4">
      <c r="C404" s="38"/>
      <c r="D404" s="38"/>
    </row>
    <row r="405" spans="3:4">
      <c r="C405" s="38"/>
      <c r="D405" s="38"/>
    </row>
    <row r="406" spans="3:4">
      <c r="C406" s="38"/>
      <c r="D406" s="38"/>
    </row>
    <row r="407" spans="3:4">
      <c r="C407" s="38"/>
      <c r="D407" s="38"/>
    </row>
    <row r="408" spans="3:4">
      <c r="C408" s="38"/>
      <c r="D408" s="38"/>
    </row>
    <row r="409" spans="3:4">
      <c r="C409" s="38"/>
      <c r="D409" s="38"/>
    </row>
    <row r="410" spans="3:4">
      <c r="C410" s="38"/>
      <c r="D410" s="38"/>
    </row>
    <row r="411" spans="3:4">
      <c r="C411" s="38"/>
      <c r="D411" s="38"/>
    </row>
    <row r="412" spans="3:4">
      <c r="C412" s="38"/>
      <c r="D412" s="38"/>
    </row>
    <row r="413" spans="3:4">
      <c r="C413" s="38"/>
      <c r="D413" s="38"/>
    </row>
    <row r="414" spans="3:4">
      <c r="C414" s="38"/>
      <c r="D414" s="38"/>
    </row>
    <row r="415" spans="3:4">
      <c r="C415" s="38"/>
      <c r="D415" s="38"/>
    </row>
    <row r="416" spans="3:4">
      <c r="C416" s="38"/>
      <c r="D416" s="38"/>
    </row>
    <row r="417" spans="1:4">
      <c r="C417" s="38"/>
      <c r="D417" s="38"/>
    </row>
    <row r="418" spans="1:4">
      <c r="C418" s="38"/>
      <c r="D418" s="38"/>
    </row>
    <row r="419" spans="1:4">
      <c r="C419" s="38"/>
      <c r="D419" s="38"/>
    </row>
    <row r="420" spans="1:4">
      <c r="C420" s="38"/>
      <c r="D420" s="38"/>
    </row>
    <row r="421" spans="1:4">
      <c r="C421" s="38"/>
      <c r="D421" s="38"/>
    </row>
    <row r="422" spans="1:4">
      <c r="C422" s="38"/>
      <c r="D422" s="38"/>
    </row>
    <row r="423" spans="1:4">
      <c r="C423" s="38"/>
      <c r="D423" s="38"/>
    </row>
    <row r="424" spans="1:4">
      <c r="C424" s="38"/>
      <c r="D424" s="38"/>
    </row>
    <row r="425" spans="1:4">
      <c r="C425" s="38"/>
      <c r="D425" s="38"/>
    </row>
    <row r="426" spans="1:4">
      <c r="C426" s="38"/>
      <c r="D426" s="38"/>
    </row>
    <row r="428" spans="1:4">
      <c r="A428" s="38" t="s">
        <v>753</v>
      </c>
    </row>
  </sheetData>
  <autoFilter ref="A1:G371">
    <sortState ref="A2:G371">
      <sortCondition ref="E1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5"/>
  <sheetViews>
    <sheetView topLeftCell="A79" workbookViewId="0">
      <selection activeCell="C95" sqref="C95"/>
    </sheetView>
  </sheetViews>
  <sheetFormatPr baseColWidth="10" defaultRowHeight="15"/>
  <cols>
    <col min="1" max="1" width="38.5703125" style="38" bestFit="1" customWidth="1"/>
    <col min="2" max="2" width="13.85546875" style="38" bestFit="1" customWidth="1"/>
    <col min="3" max="16384" width="11.42578125" style="38"/>
  </cols>
  <sheetData>
    <row r="3" spans="1:3">
      <c r="A3" s="38" t="s">
        <v>481</v>
      </c>
      <c r="B3" s="38" t="s">
        <v>480</v>
      </c>
    </row>
    <row r="4" spans="1:3">
      <c r="A4" s="70" t="s">
        <v>187</v>
      </c>
      <c r="B4" s="61">
        <v>35</v>
      </c>
      <c r="C4" s="38">
        <f>+GETPIVOTDATA("Cue",$A$3,"SUBSE","DGCLEI")-GETPIVOTDATA("Cue",'Din 23_11'!$A$3,"SUBSE","DGCLEI")</f>
        <v>0</v>
      </c>
    </row>
    <row r="5" spans="1:3">
      <c r="A5" s="71" t="s">
        <v>191</v>
      </c>
      <c r="B5" s="61">
        <v>9</v>
      </c>
    </row>
    <row r="6" spans="1:3">
      <c r="A6" s="71" t="s">
        <v>82</v>
      </c>
      <c r="B6" s="61">
        <v>8</v>
      </c>
    </row>
    <row r="7" spans="1:3">
      <c r="A7" s="71" t="s">
        <v>160</v>
      </c>
      <c r="B7" s="61">
        <v>7</v>
      </c>
    </row>
    <row r="8" spans="1:3">
      <c r="A8" s="71" t="s">
        <v>65</v>
      </c>
      <c r="B8" s="61">
        <v>4</v>
      </c>
    </row>
    <row r="9" spans="1:3">
      <c r="A9" s="71" t="s">
        <v>196</v>
      </c>
      <c r="B9" s="61">
        <v>3</v>
      </c>
    </row>
    <row r="10" spans="1:3">
      <c r="A10" s="71" t="s">
        <v>204</v>
      </c>
      <c r="B10" s="61">
        <v>2</v>
      </c>
    </row>
    <row r="11" spans="1:3">
      <c r="A11" s="71" t="s">
        <v>8</v>
      </c>
      <c r="B11" s="61">
        <v>2</v>
      </c>
    </row>
    <row r="12" spans="1:3">
      <c r="A12" s="70" t="s">
        <v>208</v>
      </c>
      <c r="B12" s="61">
        <v>96</v>
      </c>
      <c r="C12" s="38">
        <f>+GETPIVOTDATA("Cue",$A$3,"SUBSE","SSCD")-GETPIVOTDATA("Cue",'Din 23_11'!$A$3,"SUBSE","SSCD")</f>
        <v>5</v>
      </c>
    </row>
    <row r="13" spans="1:3">
      <c r="A13" s="71" t="s">
        <v>27</v>
      </c>
      <c r="B13" s="61">
        <v>14</v>
      </c>
    </row>
    <row r="14" spans="1:3">
      <c r="A14" s="71" t="s">
        <v>18</v>
      </c>
      <c r="B14" s="61">
        <v>12</v>
      </c>
    </row>
    <row r="15" spans="1:3">
      <c r="A15" s="71" t="s">
        <v>41</v>
      </c>
      <c r="B15" s="61">
        <v>12</v>
      </c>
    </row>
    <row r="16" spans="1:3">
      <c r="A16" s="71" t="s">
        <v>15</v>
      </c>
      <c r="B16" s="61">
        <v>11</v>
      </c>
    </row>
    <row r="17" spans="1:3">
      <c r="A17" s="71" t="s">
        <v>212</v>
      </c>
      <c r="B17" s="61">
        <v>8</v>
      </c>
    </row>
    <row r="18" spans="1:3">
      <c r="A18" s="71" t="s">
        <v>229</v>
      </c>
      <c r="B18" s="61">
        <v>8</v>
      </c>
    </row>
    <row r="19" spans="1:3">
      <c r="A19" s="71" t="s">
        <v>29</v>
      </c>
      <c r="B19" s="61">
        <v>5</v>
      </c>
    </row>
    <row r="20" spans="1:3">
      <c r="A20" s="71" t="s">
        <v>225</v>
      </c>
      <c r="B20" s="61">
        <v>5</v>
      </c>
    </row>
    <row r="21" spans="1:3">
      <c r="A21" s="71" t="s">
        <v>218</v>
      </c>
      <c r="B21" s="61">
        <v>5</v>
      </c>
    </row>
    <row r="22" spans="1:3">
      <c r="A22" s="71" t="s">
        <v>38</v>
      </c>
      <c r="B22" s="61">
        <v>5</v>
      </c>
    </row>
    <row r="23" spans="1:3">
      <c r="A23" s="71" t="s">
        <v>234</v>
      </c>
      <c r="B23" s="61">
        <v>3</v>
      </c>
    </row>
    <row r="24" spans="1:3">
      <c r="A24" s="71" t="s">
        <v>231</v>
      </c>
      <c r="B24" s="61">
        <v>3</v>
      </c>
    </row>
    <row r="25" spans="1:3">
      <c r="A25" s="71" t="s">
        <v>240</v>
      </c>
      <c r="B25" s="61">
        <v>2</v>
      </c>
    </row>
    <row r="26" spans="1:3">
      <c r="A26" s="71" t="s">
        <v>236</v>
      </c>
      <c r="B26" s="61">
        <v>1</v>
      </c>
    </row>
    <row r="27" spans="1:3">
      <c r="A27" s="71" t="s">
        <v>227</v>
      </c>
      <c r="B27" s="61">
        <v>1</v>
      </c>
    </row>
    <row r="28" spans="1:3">
      <c r="A28" s="71" t="s">
        <v>222</v>
      </c>
      <c r="B28" s="61">
        <v>1</v>
      </c>
    </row>
    <row r="29" spans="1:3">
      <c r="A29" s="70" t="s">
        <v>246</v>
      </c>
      <c r="B29" s="61">
        <v>38</v>
      </c>
      <c r="C29" s="38">
        <f>+GETPIVOTDATA("Cue",$A$3,"SUBSE","SSCPEE")-GETPIVOTDATA("Cue",'Din 23_11'!$A$3,"SUBSE","SSCPEE")</f>
        <v>0</v>
      </c>
    </row>
    <row r="30" spans="1:3">
      <c r="A30" s="71" t="s">
        <v>139</v>
      </c>
      <c r="B30" s="61">
        <v>9</v>
      </c>
    </row>
    <row r="31" spans="1:3">
      <c r="A31" s="71" t="s">
        <v>267</v>
      </c>
      <c r="B31" s="61">
        <v>9</v>
      </c>
    </row>
    <row r="32" spans="1:3">
      <c r="A32" s="71" t="s">
        <v>250</v>
      </c>
      <c r="B32" s="61">
        <v>9</v>
      </c>
    </row>
    <row r="33" spans="1:3">
      <c r="A33" s="71" t="s">
        <v>278</v>
      </c>
      <c r="B33" s="61">
        <v>4</v>
      </c>
    </row>
    <row r="34" spans="1:3">
      <c r="A34" s="71" t="s">
        <v>254</v>
      </c>
      <c r="B34" s="61">
        <v>4</v>
      </c>
    </row>
    <row r="35" spans="1:3">
      <c r="A35" s="71" t="s">
        <v>261</v>
      </c>
      <c r="B35" s="61">
        <v>1</v>
      </c>
    </row>
    <row r="36" spans="1:3">
      <c r="A36" s="71" t="s">
        <v>252</v>
      </c>
      <c r="B36" s="61">
        <v>1</v>
      </c>
    </row>
    <row r="37" spans="1:3">
      <c r="A37" s="71" t="s">
        <v>274</v>
      </c>
      <c r="B37" s="61">
        <v>1</v>
      </c>
    </row>
    <row r="38" spans="1:3">
      <c r="A38" s="70" t="s">
        <v>312</v>
      </c>
      <c r="B38" s="61">
        <v>84</v>
      </c>
      <c r="C38" s="38">
        <f>+GETPIVOTDATA("Cue",$A$3,"SUBSE","SSGEFYAR")-GETPIVOTDATA("Cue",'Din 23_11'!$A$3,"SUBSE","SSGEFYAR")</f>
        <v>7</v>
      </c>
    </row>
    <row r="39" spans="1:3">
      <c r="A39" s="71" t="s">
        <v>46</v>
      </c>
      <c r="B39" s="61">
        <v>11</v>
      </c>
    </row>
    <row r="40" spans="1:3">
      <c r="A40" s="71" t="s">
        <v>325</v>
      </c>
      <c r="B40" s="61">
        <v>8</v>
      </c>
    </row>
    <row r="41" spans="1:3">
      <c r="A41" s="71" t="s">
        <v>314</v>
      </c>
      <c r="B41" s="61">
        <v>6</v>
      </c>
    </row>
    <row r="42" spans="1:3">
      <c r="A42" s="71" t="s">
        <v>317</v>
      </c>
      <c r="B42" s="61">
        <v>5</v>
      </c>
    </row>
    <row r="43" spans="1:3">
      <c r="A43" s="71" t="s">
        <v>87</v>
      </c>
      <c r="B43" s="61">
        <v>5</v>
      </c>
    </row>
    <row r="44" spans="1:3">
      <c r="A44" s="71" t="s">
        <v>352</v>
      </c>
      <c r="B44" s="61">
        <v>4</v>
      </c>
    </row>
    <row r="45" spans="1:3">
      <c r="A45" s="71" t="s">
        <v>378</v>
      </c>
      <c r="B45" s="61">
        <v>4</v>
      </c>
    </row>
    <row r="46" spans="1:3">
      <c r="A46" s="71" t="s">
        <v>92</v>
      </c>
      <c r="B46" s="61">
        <v>4</v>
      </c>
    </row>
    <row r="47" spans="1:3">
      <c r="A47" s="71" t="s">
        <v>114</v>
      </c>
      <c r="B47" s="61">
        <v>4</v>
      </c>
    </row>
    <row r="48" spans="1:3">
      <c r="A48" s="71" t="s">
        <v>70</v>
      </c>
      <c r="B48" s="61">
        <v>4</v>
      </c>
    </row>
    <row r="49" spans="1:3">
      <c r="A49" s="71" t="s">
        <v>328</v>
      </c>
      <c r="B49" s="61">
        <v>3</v>
      </c>
    </row>
    <row r="50" spans="1:3">
      <c r="A50" s="71" t="s">
        <v>365</v>
      </c>
      <c r="B50" s="61">
        <v>3</v>
      </c>
    </row>
    <row r="51" spans="1:3">
      <c r="A51" s="71" t="s">
        <v>367</v>
      </c>
      <c r="B51" s="61">
        <v>3</v>
      </c>
    </row>
    <row r="52" spans="1:3">
      <c r="A52" s="71" t="s">
        <v>359</v>
      </c>
      <c r="B52" s="61">
        <v>3</v>
      </c>
    </row>
    <row r="53" spans="1:3">
      <c r="A53" s="71" t="s">
        <v>125</v>
      </c>
      <c r="B53" s="61">
        <v>3</v>
      </c>
    </row>
    <row r="54" spans="1:3">
      <c r="A54" s="71" t="s">
        <v>330</v>
      </c>
      <c r="B54" s="61">
        <v>2</v>
      </c>
    </row>
    <row r="55" spans="1:3">
      <c r="A55" s="71" t="s">
        <v>334</v>
      </c>
      <c r="B55" s="61">
        <v>2</v>
      </c>
    </row>
    <row r="56" spans="1:3">
      <c r="A56" s="71" t="s">
        <v>357</v>
      </c>
      <c r="B56" s="61">
        <v>2</v>
      </c>
    </row>
    <row r="57" spans="1:3">
      <c r="A57" s="71" t="s">
        <v>323</v>
      </c>
      <c r="B57" s="61">
        <v>2</v>
      </c>
    </row>
    <row r="58" spans="1:3">
      <c r="A58" s="71" t="s">
        <v>134</v>
      </c>
      <c r="B58" s="61">
        <v>1</v>
      </c>
    </row>
    <row r="59" spans="1:3">
      <c r="A59" s="71" t="s">
        <v>339</v>
      </c>
      <c r="B59" s="61">
        <v>1</v>
      </c>
    </row>
    <row r="60" spans="1:3">
      <c r="A60" s="71" t="s">
        <v>342</v>
      </c>
      <c r="B60" s="61">
        <v>1</v>
      </c>
    </row>
    <row r="61" spans="1:3">
      <c r="A61" s="71" t="s">
        <v>518</v>
      </c>
      <c r="B61" s="61">
        <v>1</v>
      </c>
    </row>
    <row r="62" spans="1:3">
      <c r="A62" s="71" t="s">
        <v>144</v>
      </c>
      <c r="B62" s="61">
        <v>1</v>
      </c>
    </row>
    <row r="63" spans="1:3">
      <c r="A63" s="71" t="s">
        <v>337</v>
      </c>
      <c r="B63" s="61">
        <v>1</v>
      </c>
    </row>
    <row r="64" spans="1:3">
      <c r="A64" s="70" t="s">
        <v>387</v>
      </c>
      <c r="B64" s="61">
        <v>75</v>
      </c>
      <c r="C64" s="38">
        <f>+GETPIVOTDATA("Cue",$A$3,"SUBSE","SSTEYS")-GETPIVOTDATA("Cue",'Din 23_11'!$A$3,"SUBSE","SSTEYS")</f>
        <v>3</v>
      </c>
    </row>
    <row r="65" spans="1:2">
      <c r="A65" s="71" t="s">
        <v>56</v>
      </c>
      <c r="B65" s="61">
        <v>9</v>
      </c>
    </row>
    <row r="66" spans="1:2">
      <c r="A66" s="71" t="s">
        <v>12</v>
      </c>
      <c r="B66" s="61">
        <v>9</v>
      </c>
    </row>
    <row r="67" spans="1:2">
      <c r="A67" s="71" t="s">
        <v>404</v>
      </c>
      <c r="B67" s="61">
        <v>7</v>
      </c>
    </row>
    <row r="68" spans="1:2">
      <c r="A68" s="71" t="s">
        <v>419</v>
      </c>
      <c r="B68" s="61">
        <v>7</v>
      </c>
    </row>
    <row r="69" spans="1:2">
      <c r="A69" s="71" t="s">
        <v>21</v>
      </c>
      <c r="B69" s="61">
        <v>7</v>
      </c>
    </row>
    <row r="70" spans="1:2">
      <c r="A70" s="71" t="s">
        <v>417</v>
      </c>
      <c r="B70" s="61">
        <v>6</v>
      </c>
    </row>
    <row r="71" spans="1:2">
      <c r="A71" s="71" t="s">
        <v>32</v>
      </c>
      <c r="B71" s="61">
        <v>6</v>
      </c>
    </row>
    <row r="72" spans="1:2">
      <c r="A72" s="71" t="s">
        <v>415</v>
      </c>
      <c r="B72" s="61">
        <v>5</v>
      </c>
    </row>
    <row r="73" spans="1:2">
      <c r="A73" s="71" t="s">
        <v>43</v>
      </c>
      <c r="B73" s="61">
        <v>4</v>
      </c>
    </row>
    <row r="74" spans="1:2">
      <c r="A74" s="71" t="s">
        <v>67</v>
      </c>
      <c r="B74" s="61">
        <v>4</v>
      </c>
    </row>
    <row r="75" spans="1:2">
      <c r="A75" s="71" t="s">
        <v>36</v>
      </c>
      <c r="B75" s="61">
        <v>4</v>
      </c>
    </row>
    <row r="76" spans="1:2">
      <c r="A76" s="71" t="s">
        <v>409</v>
      </c>
      <c r="B76" s="61">
        <v>2</v>
      </c>
    </row>
    <row r="77" spans="1:2">
      <c r="A77" s="71" t="s">
        <v>401</v>
      </c>
      <c r="B77" s="61">
        <v>2</v>
      </c>
    </row>
    <row r="78" spans="1:2">
      <c r="A78" s="71" t="s">
        <v>117</v>
      </c>
      <c r="B78" s="61">
        <v>1</v>
      </c>
    </row>
    <row r="79" spans="1:2">
      <c r="A79" s="71" t="s">
        <v>426</v>
      </c>
      <c r="B79" s="61">
        <v>1</v>
      </c>
    </row>
    <row r="80" spans="1:2">
      <c r="A80" s="71" t="s">
        <v>413</v>
      </c>
      <c r="B80" s="61">
        <v>1</v>
      </c>
    </row>
    <row r="81" spans="1:3">
      <c r="A81" s="70" t="s">
        <v>429</v>
      </c>
      <c r="B81" s="61">
        <v>7</v>
      </c>
      <c r="C81" s="38">
        <f>+GETPIVOTDATA("Cue",$A$3,"SUBSE","UEICEE")-GETPIVOTDATA("Cue",'Din 23_11'!$A$3,"SUBSE","UEICEE")</f>
        <v>0</v>
      </c>
    </row>
    <row r="82" spans="1:3">
      <c r="A82" s="71" t="s">
        <v>437</v>
      </c>
      <c r="B82" s="61">
        <v>3</v>
      </c>
    </row>
    <row r="83" spans="1:3">
      <c r="A83" s="71" t="s">
        <v>439</v>
      </c>
      <c r="B83" s="61">
        <v>3</v>
      </c>
    </row>
    <row r="84" spans="1:3">
      <c r="A84" s="71" t="s">
        <v>435</v>
      </c>
      <c r="B84" s="61">
        <v>1</v>
      </c>
    </row>
    <row r="85" spans="1:3">
      <c r="A85" s="70" t="s">
        <v>441</v>
      </c>
      <c r="B85" s="61">
        <v>35</v>
      </c>
      <c r="C85" s="38">
        <f>+GETPIVOTDATA("Cue",$A$3,"SUBSE","UM")-GETPIVOTDATA("Cue",'Din 23_11'!$A$3,"SUBSE","UM")</f>
        <v>6</v>
      </c>
    </row>
    <row r="86" spans="1:3">
      <c r="A86" s="71" t="s">
        <v>53</v>
      </c>
      <c r="B86" s="61">
        <v>7</v>
      </c>
    </row>
    <row r="87" spans="1:3">
      <c r="A87" s="71" t="s">
        <v>446</v>
      </c>
      <c r="B87" s="61">
        <v>6</v>
      </c>
    </row>
    <row r="88" spans="1:3">
      <c r="A88" s="71" t="s">
        <v>80</v>
      </c>
      <c r="B88" s="61">
        <v>5</v>
      </c>
    </row>
    <row r="89" spans="1:3">
      <c r="A89" s="71" t="s">
        <v>448</v>
      </c>
      <c r="B89" s="61">
        <v>5</v>
      </c>
    </row>
    <row r="90" spans="1:3">
      <c r="A90" s="71" t="s">
        <v>464</v>
      </c>
      <c r="B90" s="61">
        <v>5</v>
      </c>
    </row>
    <row r="91" spans="1:3">
      <c r="A91" s="71" t="s">
        <v>122</v>
      </c>
      <c r="B91" s="61">
        <v>3</v>
      </c>
    </row>
    <row r="92" spans="1:3">
      <c r="A92" s="71" t="s">
        <v>63</v>
      </c>
      <c r="B92" s="61">
        <v>2</v>
      </c>
    </row>
    <row r="93" spans="1:3">
      <c r="A93" s="71" t="s">
        <v>101</v>
      </c>
      <c r="B93" s="61">
        <v>1</v>
      </c>
    </row>
    <row r="94" spans="1:3">
      <c r="A94" s="71" t="s">
        <v>155</v>
      </c>
      <c r="B94" s="61">
        <v>1</v>
      </c>
    </row>
    <row r="95" spans="1:3">
      <c r="A95" s="70" t="s">
        <v>482</v>
      </c>
      <c r="B95" s="61">
        <v>370</v>
      </c>
      <c r="C95" s="38">
        <f>SUM(C4:C94)</f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3"/>
  <sheetViews>
    <sheetView topLeftCell="A67" workbookViewId="0">
      <selection activeCell="C99" sqref="C99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35</v>
      </c>
    </row>
    <row r="5" spans="1:2">
      <c r="A5" s="50" t="s">
        <v>191</v>
      </c>
      <c r="B5" s="3">
        <v>9</v>
      </c>
    </row>
    <row r="6" spans="1:2">
      <c r="A6" s="50" t="s">
        <v>82</v>
      </c>
      <c r="B6" s="3">
        <v>8</v>
      </c>
    </row>
    <row r="7" spans="1:2">
      <c r="A7" s="50" t="s">
        <v>160</v>
      </c>
      <c r="B7" s="3">
        <v>7</v>
      </c>
    </row>
    <row r="8" spans="1:2">
      <c r="A8" s="50" t="s">
        <v>65</v>
      </c>
      <c r="B8" s="3">
        <v>4</v>
      </c>
    </row>
    <row r="9" spans="1:2">
      <c r="A9" s="50" t="s">
        <v>196</v>
      </c>
      <c r="B9" s="3">
        <v>3</v>
      </c>
    </row>
    <row r="10" spans="1:2">
      <c r="A10" s="50" t="s">
        <v>204</v>
      </c>
      <c r="B10" s="3">
        <v>2</v>
      </c>
    </row>
    <row r="11" spans="1:2">
      <c r="A11" s="50" t="s">
        <v>8</v>
      </c>
      <c r="B11" s="3">
        <v>2</v>
      </c>
    </row>
    <row r="12" spans="1:2">
      <c r="A12" s="49" t="s">
        <v>208</v>
      </c>
      <c r="B12" s="3">
        <v>91</v>
      </c>
    </row>
    <row r="13" spans="1:2">
      <c r="A13" s="50" t="s">
        <v>27</v>
      </c>
      <c r="B13" s="3">
        <v>14</v>
      </c>
    </row>
    <row r="14" spans="1:2">
      <c r="A14" s="50" t="s">
        <v>41</v>
      </c>
      <c r="B14" s="3">
        <v>12</v>
      </c>
    </row>
    <row r="15" spans="1:2">
      <c r="A15" s="50" t="s">
        <v>18</v>
      </c>
      <c r="B15" s="3">
        <v>12</v>
      </c>
    </row>
    <row r="16" spans="1:2">
      <c r="A16" s="50" t="s">
        <v>15</v>
      </c>
      <c r="B16" s="3">
        <v>11</v>
      </c>
    </row>
    <row r="17" spans="1:2">
      <c r="A17" s="50" t="s">
        <v>212</v>
      </c>
      <c r="B17" s="3">
        <v>8</v>
      </c>
    </row>
    <row r="18" spans="1:2">
      <c r="A18" s="50" t="s">
        <v>229</v>
      </c>
      <c r="B18" s="3">
        <v>6</v>
      </c>
    </row>
    <row r="19" spans="1:2">
      <c r="A19" s="50" t="s">
        <v>225</v>
      </c>
      <c r="B19" s="3">
        <v>5</v>
      </c>
    </row>
    <row r="20" spans="1:2">
      <c r="A20" s="50" t="s">
        <v>29</v>
      </c>
      <c r="B20" s="3">
        <v>5</v>
      </c>
    </row>
    <row r="21" spans="1:2">
      <c r="A21" s="50" t="s">
        <v>218</v>
      </c>
      <c r="B21" s="3">
        <v>5</v>
      </c>
    </row>
    <row r="22" spans="1:2">
      <c r="A22" s="50" t="s">
        <v>38</v>
      </c>
      <c r="B22" s="3">
        <v>4</v>
      </c>
    </row>
    <row r="23" spans="1:2">
      <c r="A23" s="50" t="s">
        <v>234</v>
      </c>
      <c r="B23" s="3">
        <v>3</v>
      </c>
    </row>
    <row r="24" spans="1:2">
      <c r="A24" s="50" t="s">
        <v>240</v>
      </c>
      <c r="B24" s="3">
        <v>2</v>
      </c>
    </row>
    <row r="25" spans="1:2">
      <c r="A25" s="50" t="s">
        <v>231</v>
      </c>
      <c r="B25" s="3">
        <v>2</v>
      </c>
    </row>
    <row r="26" spans="1:2">
      <c r="A26" s="50" t="s">
        <v>222</v>
      </c>
      <c r="B26" s="3">
        <v>1</v>
      </c>
    </row>
    <row r="27" spans="1:2">
      <c r="A27" s="50" t="s">
        <v>236</v>
      </c>
      <c r="B27" s="3">
        <v>1</v>
      </c>
    </row>
    <row r="28" spans="1:2">
      <c r="A28" s="49" t="s">
        <v>246</v>
      </c>
      <c r="B28" s="3">
        <v>38</v>
      </c>
    </row>
    <row r="29" spans="1:2">
      <c r="A29" s="50" t="s">
        <v>139</v>
      </c>
      <c r="B29" s="3">
        <v>9</v>
      </c>
    </row>
    <row r="30" spans="1:2">
      <c r="A30" s="50" t="s">
        <v>267</v>
      </c>
      <c r="B30" s="3">
        <v>9</v>
      </c>
    </row>
    <row r="31" spans="1:2">
      <c r="A31" s="50" t="s">
        <v>250</v>
      </c>
      <c r="B31" s="3">
        <v>9</v>
      </c>
    </row>
    <row r="32" spans="1:2">
      <c r="A32" s="50" t="s">
        <v>278</v>
      </c>
      <c r="B32" s="3">
        <v>4</v>
      </c>
    </row>
    <row r="33" spans="1:2">
      <c r="A33" s="50" t="s">
        <v>254</v>
      </c>
      <c r="B33" s="3">
        <v>4</v>
      </c>
    </row>
    <row r="34" spans="1:2">
      <c r="A34" s="50" t="s">
        <v>261</v>
      </c>
      <c r="B34" s="3">
        <v>1</v>
      </c>
    </row>
    <row r="35" spans="1:2">
      <c r="A35" s="50" t="s">
        <v>252</v>
      </c>
      <c r="B35" s="3">
        <v>1</v>
      </c>
    </row>
    <row r="36" spans="1:2">
      <c r="A36" s="50" t="s">
        <v>274</v>
      </c>
      <c r="B36" s="3">
        <v>1</v>
      </c>
    </row>
    <row r="37" spans="1:2">
      <c r="A37" s="49" t="s">
        <v>312</v>
      </c>
      <c r="B37" s="3">
        <v>77</v>
      </c>
    </row>
    <row r="38" spans="1:2">
      <c r="A38" s="50" t="s">
        <v>46</v>
      </c>
      <c r="B38" s="3">
        <v>11</v>
      </c>
    </row>
    <row r="39" spans="1:2">
      <c r="A39" s="50" t="s">
        <v>325</v>
      </c>
      <c r="B39" s="3">
        <v>7</v>
      </c>
    </row>
    <row r="40" spans="1:2">
      <c r="A40" s="50" t="s">
        <v>87</v>
      </c>
      <c r="B40" s="3">
        <v>5</v>
      </c>
    </row>
    <row r="41" spans="1:2">
      <c r="A41" s="50" t="s">
        <v>317</v>
      </c>
      <c r="B41" s="3">
        <v>5</v>
      </c>
    </row>
    <row r="42" spans="1:2">
      <c r="A42" s="50" t="s">
        <v>114</v>
      </c>
      <c r="B42" s="3">
        <v>4</v>
      </c>
    </row>
    <row r="43" spans="1:2">
      <c r="A43" s="50" t="s">
        <v>352</v>
      </c>
      <c r="B43" s="3">
        <v>4</v>
      </c>
    </row>
    <row r="44" spans="1:2">
      <c r="A44" s="50" t="s">
        <v>92</v>
      </c>
      <c r="B44" s="3">
        <v>4</v>
      </c>
    </row>
    <row r="45" spans="1:2">
      <c r="A45" s="50" t="s">
        <v>378</v>
      </c>
      <c r="B45" s="3">
        <v>4</v>
      </c>
    </row>
    <row r="46" spans="1:2">
      <c r="A46" s="50" t="s">
        <v>70</v>
      </c>
      <c r="B46" s="3">
        <v>4</v>
      </c>
    </row>
    <row r="47" spans="1:2">
      <c r="A47" s="50" t="s">
        <v>359</v>
      </c>
      <c r="B47" s="3">
        <v>3</v>
      </c>
    </row>
    <row r="48" spans="1:2">
      <c r="A48" s="50" t="s">
        <v>125</v>
      </c>
      <c r="B48" s="3">
        <v>3</v>
      </c>
    </row>
    <row r="49" spans="1:2">
      <c r="A49" s="50" t="s">
        <v>367</v>
      </c>
      <c r="B49" s="3">
        <v>3</v>
      </c>
    </row>
    <row r="50" spans="1:2">
      <c r="A50" s="50" t="s">
        <v>365</v>
      </c>
      <c r="B50" s="3">
        <v>3</v>
      </c>
    </row>
    <row r="51" spans="1:2">
      <c r="A51" s="50" t="s">
        <v>328</v>
      </c>
      <c r="B51" s="3">
        <v>3</v>
      </c>
    </row>
    <row r="52" spans="1:2">
      <c r="A52" s="50" t="s">
        <v>334</v>
      </c>
      <c r="B52" s="3">
        <v>2</v>
      </c>
    </row>
    <row r="53" spans="1:2">
      <c r="A53" s="50" t="s">
        <v>357</v>
      </c>
      <c r="B53" s="3">
        <v>2</v>
      </c>
    </row>
    <row r="54" spans="1:2">
      <c r="A54" s="50" t="s">
        <v>330</v>
      </c>
      <c r="B54" s="3">
        <v>2</v>
      </c>
    </row>
    <row r="55" spans="1:2">
      <c r="A55" s="50" t="s">
        <v>323</v>
      </c>
      <c r="B55" s="3">
        <v>2</v>
      </c>
    </row>
    <row r="56" spans="1:2">
      <c r="A56" s="50" t="s">
        <v>342</v>
      </c>
      <c r="B56" s="3">
        <v>1</v>
      </c>
    </row>
    <row r="57" spans="1:2">
      <c r="A57" s="50" t="s">
        <v>339</v>
      </c>
      <c r="B57" s="3">
        <v>1</v>
      </c>
    </row>
    <row r="58" spans="1:2">
      <c r="A58" s="50" t="s">
        <v>314</v>
      </c>
      <c r="B58" s="3">
        <v>1</v>
      </c>
    </row>
    <row r="59" spans="1:2">
      <c r="A59" s="50" t="s">
        <v>518</v>
      </c>
      <c r="B59" s="3">
        <v>1</v>
      </c>
    </row>
    <row r="60" spans="1:2">
      <c r="A60" s="50" t="s">
        <v>134</v>
      </c>
      <c r="B60" s="3">
        <v>1</v>
      </c>
    </row>
    <row r="61" spans="1:2">
      <c r="A61" s="50" t="s">
        <v>144</v>
      </c>
      <c r="B61" s="3">
        <v>1</v>
      </c>
    </row>
    <row r="62" spans="1:2">
      <c r="A62" s="49" t="s">
        <v>387</v>
      </c>
      <c r="B62" s="3">
        <v>72</v>
      </c>
    </row>
    <row r="63" spans="1:2">
      <c r="A63" s="50" t="s">
        <v>56</v>
      </c>
      <c r="B63" s="3">
        <v>9</v>
      </c>
    </row>
    <row r="64" spans="1:2">
      <c r="A64" s="50" t="s">
        <v>12</v>
      </c>
      <c r="B64" s="3">
        <v>9</v>
      </c>
    </row>
    <row r="65" spans="1:2">
      <c r="A65" s="50" t="s">
        <v>419</v>
      </c>
      <c r="B65" s="3">
        <v>7</v>
      </c>
    </row>
    <row r="66" spans="1:2">
      <c r="A66" s="50" t="s">
        <v>417</v>
      </c>
      <c r="B66" s="3">
        <v>6</v>
      </c>
    </row>
    <row r="67" spans="1:2">
      <c r="A67" s="50" t="s">
        <v>404</v>
      </c>
      <c r="B67" s="3">
        <v>6</v>
      </c>
    </row>
    <row r="68" spans="1:2">
      <c r="A68" s="50" t="s">
        <v>32</v>
      </c>
      <c r="B68" s="3">
        <v>6</v>
      </c>
    </row>
    <row r="69" spans="1:2">
      <c r="A69" s="50" t="s">
        <v>21</v>
      </c>
      <c r="B69" s="3">
        <v>5</v>
      </c>
    </row>
    <row r="70" spans="1:2">
      <c r="A70" s="50" t="s">
        <v>415</v>
      </c>
      <c r="B70" s="3">
        <v>5</v>
      </c>
    </row>
    <row r="71" spans="1:2">
      <c r="A71" s="50" t="s">
        <v>43</v>
      </c>
      <c r="B71" s="3">
        <v>4</v>
      </c>
    </row>
    <row r="72" spans="1:2">
      <c r="A72" s="50" t="s">
        <v>36</v>
      </c>
      <c r="B72" s="3">
        <v>4</v>
      </c>
    </row>
    <row r="73" spans="1:2">
      <c r="A73" s="50" t="s">
        <v>67</v>
      </c>
      <c r="B73" s="3">
        <v>4</v>
      </c>
    </row>
    <row r="74" spans="1:2">
      <c r="A74" s="50" t="s">
        <v>401</v>
      </c>
      <c r="B74" s="3">
        <v>2</v>
      </c>
    </row>
    <row r="75" spans="1:2">
      <c r="A75" s="50" t="s">
        <v>409</v>
      </c>
      <c r="B75" s="3">
        <v>2</v>
      </c>
    </row>
    <row r="76" spans="1:2">
      <c r="A76" s="50" t="s">
        <v>426</v>
      </c>
      <c r="B76" s="3">
        <v>1</v>
      </c>
    </row>
    <row r="77" spans="1:2">
      <c r="A77" s="50" t="s">
        <v>117</v>
      </c>
      <c r="B77" s="3">
        <v>1</v>
      </c>
    </row>
    <row r="78" spans="1:2">
      <c r="A78" s="50" t="s">
        <v>413</v>
      </c>
      <c r="B78" s="3">
        <v>1</v>
      </c>
    </row>
    <row r="79" spans="1:2">
      <c r="A79" s="49" t="s">
        <v>429</v>
      </c>
      <c r="B79" s="3">
        <v>7</v>
      </c>
    </row>
    <row r="80" spans="1:2">
      <c r="A80" s="50" t="s">
        <v>437</v>
      </c>
      <c r="B80" s="3">
        <v>3</v>
      </c>
    </row>
    <row r="81" spans="1:2">
      <c r="A81" s="50" t="s">
        <v>439</v>
      </c>
      <c r="B81" s="3">
        <v>3</v>
      </c>
    </row>
    <row r="82" spans="1:2">
      <c r="A82" s="50" t="s">
        <v>435</v>
      </c>
      <c r="B82" s="3">
        <v>1</v>
      </c>
    </row>
    <row r="83" spans="1:2">
      <c r="A83" s="49" t="s">
        <v>441</v>
      </c>
      <c r="B83" s="3">
        <v>29</v>
      </c>
    </row>
    <row r="84" spans="1:2">
      <c r="A84" s="50" t="s">
        <v>53</v>
      </c>
      <c r="B84" s="3">
        <v>7</v>
      </c>
    </row>
    <row r="85" spans="1:2">
      <c r="A85" s="50" t="s">
        <v>80</v>
      </c>
      <c r="B85" s="3">
        <v>5</v>
      </c>
    </row>
    <row r="86" spans="1:2">
      <c r="A86" s="50" t="s">
        <v>448</v>
      </c>
      <c r="B86" s="3">
        <v>5</v>
      </c>
    </row>
    <row r="87" spans="1:2">
      <c r="A87" s="50" t="s">
        <v>464</v>
      </c>
      <c r="B87" s="3">
        <v>4</v>
      </c>
    </row>
    <row r="88" spans="1:2">
      <c r="A88" s="50" t="s">
        <v>122</v>
      </c>
      <c r="B88" s="3">
        <v>3</v>
      </c>
    </row>
    <row r="89" spans="1:2">
      <c r="A89" s="50" t="s">
        <v>63</v>
      </c>
      <c r="B89" s="3">
        <v>2</v>
      </c>
    </row>
    <row r="90" spans="1:2">
      <c r="A90" s="50" t="s">
        <v>155</v>
      </c>
      <c r="B90" s="3">
        <v>1</v>
      </c>
    </row>
    <row r="91" spans="1:2">
      <c r="A91" s="50" t="s">
        <v>101</v>
      </c>
      <c r="B91" s="3">
        <v>1</v>
      </c>
    </row>
    <row r="92" spans="1:2">
      <c r="A92" s="50" t="s">
        <v>446</v>
      </c>
      <c r="B92" s="3">
        <v>1</v>
      </c>
    </row>
    <row r="93" spans="1:2">
      <c r="A93" s="49" t="s">
        <v>482</v>
      </c>
      <c r="B93" s="3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opLeftCell="A106" workbookViewId="0">
      <selection activeCell="B108" sqref="B108"/>
    </sheetView>
  </sheetViews>
  <sheetFormatPr baseColWidth="10" defaultRowHeight="15"/>
  <cols>
    <col min="1" max="1" width="11.42578125" style="38"/>
    <col min="2" max="2" width="37.7109375" style="38" customWidth="1"/>
    <col min="3" max="4" width="11.42578125" style="63"/>
    <col min="5" max="5" width="31.85546875" style="38" customWidth="1"/>
    <col min="6" max="16384" width="11.42578125" style="38"/>
  </cols>
  <sheetData>
    <row r="1" spans="1:7">
      <c r="A1" s="67" t="s">
        <v>0</v>
      </c>
      <c r="B1" s="67" t="s">
        <v>1</v>
      </c>
      <c r="C1" s="68" t="s">
        <v>2</v>
      </c>
      <c r="D1" s="68" t="s">
        <v>3</v>
      </c>
      <c r="E1" s="67" t="s">
        <v>4</v>
      </c>
      <c r="F1" s="67" t="s">
        <v>5</v>
      </c>
      <c r="G1" s="69" t="s">
        <v>171</v>
      </c>
    </row>
    <row r="2" spans="1:7">
      <c r="A2" s="65">
        <v>200002</v>
      </c>
      <c r="B2" s="38" t="s">
        <v>34</v>
      </c>
      <c r="C2" s="62">
        <v>4</v>
      </c>
      <c r="D2" s="63" t="s">
        <v>35</v>
      </c>
      <c r="E2" s="38" t="s">
        <v>36</v>
      </c>
      <c r="F2" s="64">
        <v>44888</v>
      </c>
      <c r="G2" s="38" t="str">
        <f>+VLOOKUP(E2,Tabla!A:B,2,FALSE)</f>
        <v>SSTEYS</v>
      </c>
    </row>
    <row r="3" spans="1:7">
      <c r="A3" s="65">
        <v>200041</v>
      </c>
      <c r="B3" s="38" t="s">
        <v>645</v>
      </c>
      <c r="C3" s="62">
        <v>5</v>
      </c>
      <c r="D3" s="63" t="s">
        <v>11</v>
      </c>
      <c r="E3" s="38" t="s">
        <v>36</v>
      </c>
      <c r="F3" s="64">
        <v>44888</v>
      </c>
      <c r="G3" s="38" t="str">
        <f>+VLOOKUP(E3,Tabla!A:B,2,FALSE)</f>
        <v>SSTEYS</v>
      </c>
    </row>
    <row r="4" spans="1:7">
      <c r="A4" s="65">
        <v>200043</v>
      </c>
      <c r="B4" s="38" t="s">
        <v>646</v>
      </c>
      <c r="C4" s="62">
        <v>10</v>
      </c>
      <c r="D4" s="63" t="s">
        <v>11</v>
      </c>
      <c r="E4" s="38" t="s">
        <v>36</v>
      </c>
      <c r="F4" s="64">
        <v>44888</v>
      </c>
      <c r="G4" s="38" t="str">
        <f>+VLOOKUP(E4,Tabla!A:B,2,FALSE)</f>
        <v>SSTEYS</v>
      </c>
    </row>
    <row r="5" spans="1:7">
      <c r="A5" s="65">
        <v>201184</v>
      </c>
      <c r="B5" s="38" t="s">
        <v>48</v>
      </c>
      <c r="C5" s="62">
        <v>0</v>
      </c>
      <c r="D5" s="63" t="s">
        <v>35</v>
      </c>
      <c r="E5" s="38" t="s">
        <v>36</v>
      </c>
      <c r="F5" s="64">
        <v>44867</v>
      </c>
      <c r="G5" s="38" t="str">
        <f>+VLOOKUP(E5,Tabla!A:B,2,FALSE)</f>
        <v>SSTEYS</v>
      </c>
    </row>
    <row r="6" spans="1:7">
      <c r="A6" s="65">
        <v>200461</v>
      </c>
      <c r="B6" s="38" t="s">
        <v>116</v>
      </c>
      <c r="C6" s="62">
        <v>4</v>
      </c>
      <c r="D6" s="63" t="s">
        <v>20</v>
      </c>
      <c r="E6" s="38" t="s">
        <v>117</v>
      </c>
      <c r="F6" s="64">
        <v>44860</v>
      </c>
      <c r="G6" s="38" t="str">
        <f>+VLOOKUP(E6,Tabla!A:B,2,FALSE)</f>
        <v>SSTEYS</v>
      </c>
    </row>
    <row r="7" spans="1:7">
      <c r="A7" s="65">
        <v>201297</v>
      </c>
      <c r="B7" s="38" t="s">
        <v>574</v>
      </c>
      <c r="C7" s="62">
        <v>4</v>
      </c>
      <c r="D7" s="63" t="s">
        <v>110</v>
      </c>
      <c r="E7" s="38" t="s">
        <v>435</v>
      </c>
      <c r="F7" s="64">
        <v>44880</v>
      </c>
      <c r="G7" s="38" t="str">
        <f>+VLOOKUP(E7,Tabla!A:B,2,FALSE)</f>
        <v>UEICEE</v>
      </c>
    </row>
    <row r="8" spans="1:7">
      <c r="A8" s="65">
        <v>200196</v>
      </c>
      <c r="B8" s="38" t="s">
        <v>159</v>
      </c>
      <c r="C8" s="62">
        <v>6</v>
      </c>
      <c r="D8" s="63" t="s">
        <v>7</v>
      </c>
      <c r="E8" s="38" t="s">
        <v>160</v>
      </c>
      <c r="F8" s="64">
        <v>44851</v>
      </c>
      <c r="G8" s="38" t="str">
        <f>+VLOOKUP(E8,Tabla!A:B,2,FALSE)</f>
        <v>DGCLEI</v>
      </c>
    </row>
    <row r="9" spans="1:7">
      <c r="A9" s="65">
        <v>200417</v>
      </c>
      <c r="B9" s="38" t="s">
        <v>161</v>
      </c>
      <c r="C9" s="62">
        <v>24</v>
      </c>
      <c r="D9" s="63" t="s">
        <v>7</v>
      </c>
      <c r="E9" s="38" t="s">
        <v>160</v>
      </c>
      <c r="F9" s="64">
        <v>44851</v>
      </c>
      <c r="G9" s="38" t="str">
        <f>+VLOOKUP(E9,Tabla!A:B,2,FALSE)</f>
        <v>DGCLEI</v>
      </c>
    </row>
    <row r="10" spans="1:7">
      <c r="A10" s="65">
        <v>200745</v>
      </c>
      <c r="B10" s="38" t="s">
        <v>163</v>
      </c>
      <c r="C10" s="62">
        <v>23</v>
      </c>
      <c r="D10" s="63" t="s">
        <v>72</v>
      </c>
      <c r="E10" s="38" t="s">
        <v>160</v>
      </c>
      <c r="F10" s="64">
        <v>44851</v>
      </c>
      <c r="G10" s="38" t="str">
        <f>+VLOOKUP(E10,Tabla!A:B,2,FALSE)</f>
        <v>DGCLEI</v>
      </c>
    </row>
    <row r="11" spans="1:7">
      <c r="A11" s="65">
        <v>200750</v>
      </c>
      <c r="B11" s="38" t="s">
        <v>164</v>
      </c>
      <c r="C11" s="62">
        <v>6</v>
      </c>
      <c r="D11" s="63" t="s">
        <v>72</v>
      </c>
      <c r="E11" s="38" t="s">
        <v>160</v>
      </c>
      <c r="F11" s="64">
        <v>44851</v>
      </c>
      <c r="G11" s="38" t="str">
        <f>+VLOOKUP(E11,Tabla!A:B,2,FALSE)</f>
        <v>DGCLEI</v>
      </c>
    </row>
    <row r="12" spans="1:7">
      <c r="A12" s="65">
        <v>200961</v>
      </c>
      <c r="B12" s="38" t="s">
        <v>166</v>
      </c>
      <c r="C12" s="62">
        <v>9</v>
      </c>
      <c r="D12" s="63" t="s">
        <v>7</v>
      </c>
      <c r="E12" s="38" t="s">
        <v>160</v>
      </c>
      <c r="F12" s="64">
        <v>44851</v>
      </c>
      <c r="G12" s="38" t="str">
        <f>+VLOOKUP(E12,Tabla!A:B,2,FALSE)</f>
        <v>DGCLEI</v>
      </c>
    </row>
    <row r="13" spans="1:7">
      <c r="A13" s="65">
        <v>201599</v>
      </c>
      <c r="B13" s="38" t="s">
        <v>167</v>
      </c>
      <c r="C13" s="62">
        <v>56</v>
      </c>
      <c r="D13" s="63" t="s">
        <v>7</v>
      </c>
      <c r="E13" s="38" t="s">
        <v>160</v>
      </c>
      <c r="F13" s="64">
        <v>44851</v>
      </c>
      <c r="G13" s="38" t="str">
        <f>+VLOOKUP(E13,Tabla!A:B,2,FALSE)</f>
        <v>DGCLEI</v>
      </c>
    </row>
    <row r="14" spans="1:7">
      <c r="A14" s="65">
        <v>201616</v>
      </c>
      <c r="B14" s="38" t="s">
        <v>168</v>
      </c>
      <c r="C14" s="62">
        <v>18</v>
      </c>
      <c r="D14" s="63" t="s">
        <v>72</v>
      </c>
      <c r="E14" s="38" t="s">
        <v>160</v>
      </c>
      <c r="F14" s="64">
        <v>44851</v>
      </c>
      <c r="G14" s="38" t="str">
        <f>+VLOOKUP(E14,Tabla!A:B,2,FALSE)</f>
        <v>DGCLEI</v>
      </c>
    </row>
    <row r="15" spans="1:7">
      <c r="A15" s="65">
        <v>203130</v>
      </c>
      <c r="B15" s="38" t="s">
        <v>133</v>
      </c>
      <c r="C15" s="62">
        <v>13</v>
      </c>
      <c r="D15" s="63" t="s">
        <v>91</v>
      </c>
      <c r="E15" s="38" t="s">
        <v>134</v>
      </c>
      <c r="F15" s="64">
        <v>44860</v>
      </c>
      <c r="G15" s="38" t="str">
        <f>+VLOOKUP(E15,Tabla!A:B,2,FALSE)</f>
        <v>SSGEFYAR</v>
      </c>
    </row>
    <row r="16" spans="1:7">
      <c r="A16" s="65">
        <v>200413</v>
      </c>
      <c r="B16" s="38" t="s">
        <v>64</v>
      </c>
      <c r="C16" s="62">
        <v>16</v>
      </c>
      <c r="D16" s="63" t="s">
        <v>7</v>
      </c>
      <c r="E16" s="38" t="s">
        <v>65</v>
      </c>
      <c r="F16" s="64">
        <v>44866</v>
      </c>
      <c r="G16" s="38" t="str">
        <f>+VLOOKUP(E16,Tabla!A:B,2,FALSE)</f>
        <v>DGCLEI</v>
      </c>
    </row>
    <row r="17" spans="1:7">
      <c r="A17" s="65">
        <v>200697</v>
      </c>
      <c r="B17" s="38" t="s">
        <v>71</v>
      </c>
      <c r="C17" s="62">
        <v>29</v>
      </c>
      <c r="D17" s="63" t="s">
        <v>72</v>
      </c>
      <c r="E17" s="38" t="s">
        <v>65</v>
      </c>
      <c r="F17" s="64">
        <v>44866</v>
      </c>
      <c r="G17" s="38" t="str">
        <f>+VLOOKUP(E17,Tabla!A:B,2,FALSE)</f>
        <v>DGCLEI</v>
      </c>
    </row>
    <row r="18" spans="1:7">
      <c r="A18" s="65">
        <v>201510</v>
      </c>
      <c r="B18" s="38" t="s">
        <v>75</v>
      </c>
      <c r="C18" s="62">
        <v>10</v>
      </c>
      <c r="D18" s="63" t="s">
        <v>7</v>
      </c>
      <c r="E18" s="38" t="s">
        <v>65</v>
      </c>
      <c r="F18" s="64">
        <v>44866</v>
      </c>
      <c r="G18" s="38" t="str">
        <f>+VLOOKUP(E18,Tabla!A:B,2,FALSE)</f>
        <v>DGCLEI</v>
      </c>
    </row>
    <row r="19" spans="1:7">
      <c r="A19" s="65">
        <v>201942</v>
      </c>
      <c r="B19" s="38" t="s">
        <v>77</v>
      </c>
      <c r="C19" s="62">
        <v>2</v>
      </c>
      <c r="D19" s="63" t="s">
        <v>72</v>
      </c>
      <c r="E19" s="38" t="s">
        <v>65</v>
      </c>
      <c r="F19" s="64">
        <v>44866</v>
      </c>
      <c r="G19" s="38" t="str">
        <f>+VLOOKUP(E19,Tabla!A:B,2,FALSE)</f>
        <v>DGCLEI</v>
      </c>
    </row>
    <row r="20" spans="1:7">
      <c r="A20" s="65">
        <v>201232</v>
      </c>
      <c r="B20" s="38" t="s">
        <v>527</v>
      </c>
      <c r="C20" s="62">
        <v>19</v>
      </c>
      <c r="D20" s="63" t="s">
        <v>91</v>
      </c>
      <c r="E20" s="38" t="s">
        <v>314</v>
      </c>
      <c r="F20" s="64">
        <v>44875</v>
      </c>
      <c r="G20" s="38" t="str">
        <f>+VLOOKUP(E20,Tabla!A:B,2,FALSE)</f>
        <v>SSGEFYAR</v>
      </c>
    </row>
    <row r="21" spans="1:7">
      <c r="A21" s="65">
        <v>201261</v>
      </c>
      <c r="B21" s="38" t="s">
        <v>511</v>
      </c>
      <c r="C21" s="62">
        <v>16</v>
      </c>
      <c r="D21" s="63" t="s">
        <v>14</v>
      </c>
      <c r="E21" s="38" t="s">
        <v>330</v>
      </c>
      <c r="F21" s="64">
        <v>44879</v>
      </c>
      <c r="G21" s="38" t="str">
        <f>+VLOOKUP(E21,Tabla!A:B,2,FALSE)</f>
        <v>SSGEFYAR</v>
      </c>
    </row>
    <row r="22" spans="1:7">
      <c r="A22" s="65">
        <v>202953</v>
      </c>
      <c r="B22" s="38" t="s">
        <v>513</v>
      </c>
      <c r="C22" s="62">
        <v>5</v>
      </c>
      <c r="D22" s="63" t="s">
        <v>14</v>
      </c>
      <c r="E22" s="38" t="s">
        <v>330</v>
      </c>
      <c r="F22" s="64">
        <v>44879</v>
      </c>
      <c r="G22" s="38" t="str">
        <f>+VLOOKUP(E22,Tabla!A:B,2,FALSE)</f>
        <v>SSGEFYAR</v>
      </c>
    </row>
    <row r="23" spans="1:7">
      <c r="A23" s="65">
        <v>201545</v>
      </c>
      <c r="B23" s="38" t="s">
        <v>627</v>
      </c>
      <c r="C23" s="62">
        <v>13</v>
      </c>
      <c r="D23" s="63" t="s">
        <v>25</v>
      </c>
      <c r="E23" s="38" t="s">
        <v>367</v>
      </c>
      <c r="F23" s="64">
        <v>44882</v>
      </c>
      <c r="G23" s="38" t="str">
        <f>+VLOOKUP(E23,Tabla!A:B,2,FALSE)</f>
        <v>SSGEFYAR</v>
      </c>
    </row>
    <row r="24" spans="1:7">
      <c r="A24" s="65">
        <v>201602</v>
      </c>
      <c r="B24" s="38" t="s">
        <v>628</v>
      </c>
      <c r="C24" s="62">
        <v>11</v>
      </c>
      <c r="D24" s="63" t="s">
        <v>25</v>
      </c>
      <c r="E24" s="38" t="s">
        <v>367</v>
      </c>
      <c r="F24" s="64">
        <v>44882</v>
      </c>
      <c r="G24" s="38" t="str">
        <f>+VLOOKUP(E24,Tabla!A:B,2,FALSE)</f>
        <v>SSGEFYAR</v>
      </c>
    </row>
    <row r="25" spans="1:7">
      <c r="A25" s="65">
        <v>200816</v>
      </c>
      <c r="B25" s="38" t="s">
        <v>508</v>
      </c>
      <c r="C25" s="62">
        <v>6</v>
      </c>
      <c r="D25" s="63" t="s">
        <v>25</v>
      </c>
      <c r="E25" s="38" t="s">
        <v>367</v>
      </c>
      <c r="F25" s="64">
        <v>44873</v>
      </c>
      <c r="G25" s="38" t="str">
        <f>+VLOOKUP(E25,Tabla!A:B,2,FALSE)</f>
        <v>SSGEFYAR</v>
      </c>
    </row>
    <row r="26" spans="1:7">
      <c r="A26" s="65">
        <v>200846</v>
      </c>
      <c r="B26" s="38" t="s">
        <v>684</v>
      </c>
      <c r="C26" s="62">
        <v>12</v>
      </c>
      <c r="D26" s="63" t="s">
        <v>112</v>
      </c>
      <c r="E26" s="38" t="s">
        <v>41</v>
      </c>
      <c r="F26" s="64">
        <v>44887</v>
      </c>
      <c r="G26" s="38" t="str">
        <f>+VLOOKUP(E26,Tabla!A:B,2,FALSE)</f>
        <v>SSCD</v>
      </c>
    </row>
    <row r="27" spans="1:7">
      <c r="A27" s="65">
        <v>201198</v>
      </c>
      <c r="B27" s="38" t="s">
        <v>690</v>
      </c>
      <c r="C27" s="62">
        <v>1</v>
      </c>
      <c r="D27" s="63" t="s">
        <v>7</v>
      </c>
      <c r="E27" s="38" t="s">
        <v>41</v>
      </c>
      <c r="F27" s="64">
        <v>44887</v>
      </c>
      <c r="G27" s="38" t="str">
        <f>+VLOOKUP(E27,Tabla!A:B,2,FALSE)</f>
        <v>SSCD</v>
      </c>
    </row>
    <row r="28" spans="1:7">
      <c r="A28" s="65">
        <v>201228</v>
      </c>
      <c r="B28" s="38" t="s">
        <v>691</v>
      </c>
      <c r="C28" s="62">
        <v>9</v>
      </c>
      <c r="D28" s="63" t="s">
        <v>7</v>
      </c>
      <c r="E28" s="38" t="s">
        <v>41</v>
      </c>
      <c r="F28" s="64">
        <v>44887</v>
      </c>
      <c r="G28" s="38" t="str">
        <f>+VLOOKUP(E28,Tabla!A:B,2,FALSE)</f>
        <v>SSCD</v>
      </c>
    </row>
    <row r="29" spans="1:7">
      <c r="A29" s="65">
        <v>200400</v>
      </c>
      <c r="B29" s="38" t="s">
        <v>152</v>
      </c>
      <c r="C29" s="62">
        <v>1</v>
      </c>
      <c r="D29" s="63" t="s">
        <v>7</v>
      </c>
      <c r="E29" s="38" t="s">
        <v>41</v>
      </c>
      <c r="F29" s="64">
        <v>44874</v>
      </c>
      <c r="G29" s="38" t="str">
        <f>+VLOOKUP(E29,Tabla!A:B,2,FALSE)</f>
        <v>SSCD</v>
      </c>
    </row>
    <row r="30" spans="1:7">
      <c r="A30" s="65">
        <v>200419</v>
      </c>
      <c r="B30" s="38" t="s">
        <v>153</v>
      </c>
      <c r="C30" s="62">
        <v>2</v>
      </c>
      <c r="D30" s="63" t="s">
        <v>7</v>
      </c>
      <c r="E30" s="38" t="s">
        <v>41</v>
      </c>
      <c r="F30" s="64">
        <v>44874</v>
      </c>
      <c r="G30" s="38" t="str">
        <f>+VLOOKUP(E30,Tabla!A:B,2,FALSE)</f>
        <v>SSCD</v>
      </c>
    </row>
    <row r="31" spans="1:7">
      <c r="A31" s="65">
        <v>201202</v>
      </c>
      <c r="B31" s="38" t="s">
        <v>157</v>
      </c>
      <c r="C31" s="62">
        <v>38</v>
      </c>
      <c r="D31" s="63" t="s">
        <v>7</v>
      </c>
      <c r="E31" s="38" t="s">
        <v>41</v>
      </c>
      <c r="F31" s="64">
        <v>44874</v>
      </c>
      <c r="G31" s="38" t="str">
        <f>+VLOOKUP(E31,Tabla!A:B,2,FALSE)</f>
        <v>SSCD</v>
      </c>
    </row>
    <row r="32" spans="1:7">
      <c r="A32" s="65">
        <v>200302</v>
      </c>
      <c r="B32" s="38" t="s">
        <v>40</v>
      </c>
      <c r="C32" s="62">
        <v>15</v>
      </c>
      <c r="D32" s="63" t="s">
        <v>7</v>
      </c>
      <c r="E32" s="38" t="s">
        <v>41</v>
      </c>
      <c r="F32" s="64">
        <v>44867</v>
      </c>
      <c r="G32" s="38" t="str">
        <f>+VLOOKUP(E32,Tabla!A:B,2,FALSE)</f>
        <v>SSCD</v>
      </c>
    </row>
    <row r="33" spans="1:7">
      <c r="A33" s="65">
        <v>201007</v>
      </c>
      <c r="B33" s="38" t="s">
        <v>47</v>
      </c>
      <c r="C33" s="62">
        <v>5</v>
      </c>
      <c r="D33" s="63" t="s">
        <v>7</v>
      </c>
      <c r="E33" s="38" t="s">
        <v>41</v>
      </c>
      <c r="F33" s="64">
        <v>44867</v>
      </c>
      <c r="G33" s="38" t="str">
        <f>+VLOOKUP(E33,Tabla!A:B,2,FALSE)</f>
        <v>SSCD</v>
      </c>
    </row>
    <row r="34" spans="1:7">
      <c r="A34" s="65">
        <v>201901</v>
      </c>
      <c r="B34" s="38" t="s">
        <v>57</v>
      </c>
      <c r="C34" s="62">
        <v>5</v>
      </c>
      <c r="D34" s="63" t="s">
        <v>7</v>
      </c>
      <c r="E34" s="38" t="s">
        <v>41</v>
      </c>
      <c r="F34" s="64">
        <v>44867</v>
      </c>
      <c r="G34" s="38" t="str">
        <f>+VLOOKUP(E34,Tabla!A:B,2,FALSE)</f>
        <v>SSCD</v>
      </c>
    </row>
    <row r="35" spans="1:7">
      <c r="A35" s="65">
        <v>200139</v>
      </c>
      <c r="B35" s="38" t="s">
        <v>150</v>
      </c>
      <c r="C35" s="62">
        <v>5</v>
      </c>
      <c r="D35" s="63" t="s">
        <v>112</v>
      </c>
      <c r="E35" s="38" t="s">
        <v>41</v>
      </c>
      <c r="F35" s="64">
        <v>44852</v>
      </c>
      <c r="G35" s="38" t="str">
        <f>+VLOOKUP(E35,Tabla!A:B,2,FALSE)</f>
        <v>SSCD</v>
      </c>
    </row>
    <row r="36" spans="1:7">
      <c r="A36" s="65">
        <v>200220</v>
      </c>
      <c r="B36" s="38" t="s">
        <v>151</v>
      </c>
      <c r="C36" s="62">
        <v>5</v>
      </c>
      <c r="D36" s="63" t="s">
        <v>7</v>
      </c>
      <c r="E36" s="38" t="s">
        <v>41</v>
      </c>
      <c r="F36" s="64">
        <v>44852</v>
      </c>
      <c r="G36" s="38" t="str">
        <f>+VLOOKUP(E36,Tabla!A:B,2,FALSE)</f>
        <v>SSCD</v>
      </c>
    </row>
    <row r="37" spans="1:7">
      <c r="A37" s="65">
        <v>201193</v>
      </c>
      <c r="B37" s="38" t="s">
        <v>156</v>
      </c>
      <c r="C37" s="62">
        <v>4</v>
      </c>
      <c r="D37" s="63" t="s">
        <v>17</v>
      </c>
      <c r="E37" s="38" t="s">
        <v>41</v>
      </c>
      <c r="F37" s="64">
        <v>44852</v>
      </c>
      <c r="G37" s="38" t="str">
        <f>+VLOOKUP(E37,Tabla!A:B,2,FALSE)</f>
        <v>SSCD</v>
      </c>
    </row>
    <row r="38" spans="1:7">
      <c r="A38" s="65">
        <v>201352</v>
      </c>
      <c r="B38" s="38" t="s">
        <v>623</v>
      </c>
      <c r="C38" s="62">
        <v>17</v>
      </c>
      <c r="D38" s="63" t="s">
        <v>112</v>
      </c>
      <c r="E38" s="38" t="s">
        <v>439</v>
      </c>
      <c r="F38" s="64">
        <v>44882</v>
      </c>
      <c r="G38" s="38" t="str">
        <f>+VLOOKUP(E38,Tabla!A:B,2,FALSE)</f>
        <v>UEICEE</v>
      </c>
    </row>
    <row r="39" spans="1:7">
      <c r="A39" s="65">
        <v>201353</v>
      </c>
      <c r="B39" s="38" t="s">
        <v>624</v>
      </c>
      <c r="C39" s="62">
        <v>4</v>
      </c>
      <c r="D39" s="63" t="s">
        <v>112</v>
      </c>
      <c r="E39" s="38" t="s">
        <v>439</v>
      </c>
      <c r="F39" s="64">
        <v>44882</v>
      </c>
      <c r="G39" s="38" t="str">
        <f>+VLOOKUP(E39,Tabla!A:B,2,FALSE)</f>
        <v>UEICEE</v>
      </c>
    </row>
    <row r="40" spans="1:7">
      <c r="A40" s="65">
        <v>201540</v>
      </c>
      <c r="B40" s="38" t="s">
        <v>626</v>
      </c>
      <c r="C40" s="62">
        <v>8</v>
      </c>
      <c r="D40" s="63" t="s">
        <v>110</v>
      </c>
      <c r="E40" s="38" t="s">
        <v>439</v>
      </c>
      <c r="F40" s="64">
        <v>44882</v>
      </c>
      <c r="G40" s="38" t="str">
        <f>+VLOOKUP(E40,Tabla!A:B,2,FALSE)</f>
        <v>UEICEE</v>
      </c>
    </row>
    <row r="41" spans="1:7">
      <c r="A41" s="65">
        <v>200230</v>
      </c>
      <c r="B41" s="38" t="s">
        <v>701</v>
      </c>
      <c r="C41" s="62">
        <v>22</v>
      </c>
      <c r="D41" s="63" t="s">
        <v>497</v>
      </c>
      <c r="E41" s="38" t="s">
        <v>240</v>
      </c>
      <c r="F41" s="64">
        <v>44888</v>
      </c>
      <c r="G41" s="38" t="str">
        <f>+VLOOKUP(E41,Tabla!A:B,2,FALSE)</f>
        <v>SSCD</v>
      </c>
    </row>
    <row r="42" spans="1:7">
      <c r="A42" s="65">
        <v>202902</v>
      </c>
      <c r="B42" s="38" t="s">
        <v>702</v>
      </c>
      <c r="C42" s="62">
        <v>5</v>
      </c>
      <c r="D42" s="63" t="s">
        <v>104</v>
      </c>
      <c r="E42" s="38" t="s">
        <v>240</v>
      </c>
      <c r="F42" s="64">
        <v>44888</v>
      </c>
      <c r="G42" s="38" t="str">
        <f>+VLOOKUP(E42,Tabla!A:B,2,FALSE)</f>
        <v>SSCD</v>
      </c>
    </row>
    <row r="43" spans="1:7">
      <c r="A43" s="65">
        <v>200388</v>
      </c>
      <c r="B43" s="38" t="s">
        <v>633</v>
      </c>
      <c r="C43" s="62">
        <v>26</v>
      </c>
      <c r="D43" s="63" t="s">
        <v>25</v>
      </c>
      <c r="E43" s="38" t="s">
        <v>212</v>
      </c>
      <c r="F43" s="64">
        <v>44883</v>
      </c>
      <c r="G43" s="38" t="str">
        <f>+VLOOKUP(E43,Tabla!A:B,2,FALSE)</f>
        <v>SSCD</v>
      </c>
    </row>
    <row r="44" spans="1:7">
      <c r="A44" s="65">
        <v>201301</v>
      </c>
      <c r="B44" s="38" t="s">
        <v>637</v>
      </c>
      <c r="C44" s="62">
        <v>25</v>
      </c>
      <c r="D44" s="63" t="s">
        <v>25</v>
      </c>
      <c r="E44" s="38" t="s">
        <v>212</v>
      </c>
      <c r="F44" s="64">
        <v>44883</v>
      </c>
      <c r="G44" s="38" t="str">
        <f>+VLOOKUP(E44,Tabla!A:B,2,FALSE)</f>
        <v>SSCD</v>
      </c>
    </row>
    <row r="45" spans="1:7">
      <c r="A45" s="65">
        <v>200380</v>
      </c>
      <c r="B45" s="38" t="s">
        <v>618</v>
      </c>
      <c r="C45" s="62">
        <v>2</v>
      </c>
      <c r="D45" s="63" t="s">
        <v>110</v>
      </c>
      <c r="E45" s="38" t="s">
        <v>212</v>
      </c>
      <c r="F45" s="64">
        <v>44882</v>
      </c>
      <c r="G45" s="38" t="str">
        <f>+VLOOKUP(E45,Tabla!A:B,2,FALSE)</f>
        <v>SSCD</v>
      </c>
    </row>
    <row r="46" spans="1:7">
      <c r="A46" s="65">
        <v>201349</v>
      </c>
      <c r="B46" s="38" t="s">
        <v>622</v>
      </c>
      <c r="C46" s="62">
        <v>8</v>
      </c>
      <c r="D46" s="63" t="s">
        <v>110</v>
      </c>
      <c r="E46" s="38" t="s">
        <v>212</v>
      </c>
      <c r="F46" s="64">
        <v>44882</v>
      </c>
      <c r="G46" s="38" t="str">
        <f>+VLOOKUP(E46,Tabla!A:B,2,FALSE)</f>
        <v>SSCD</v>
      </c>
    </row>
    <row r="47" spans="1:7">
      <c r="A47" s="65">
        <v>201354</v>
      </c>
      <c r="B47" s="38" t="s">
        <v>625</v>
      </c>
      <c r="C47" s="62">
        <v>21</v>
      </c>
      <c r="D47" s="63" t="s">
        <v>110</v>
      </c>
      <c r="E47" s="38" t="s">
        <v>212</v>
      </c>
      <c r="F47" s="64">
        <v>44882</v>
      </c>
      <c r="G47" s="38" t="str">
        <f>+VLOOKUP(E47,Tabla!A:B,2,FALSE)</f>
        <v>SSCD</v>
      </c>
    </row>
    <row r="48" spans="1:7">
      <c r="A48" s="65">
        <v>200141</v>
      </c>
      <c r="B48" s="38" t="s">
        <v>534</v>
      </c>
      <c r="C48" s="62">
        <v>24</v>
      </c>
      <c r="D48" s="63" t="s">
        <v>110</v>
      </c>
      <c r="E48" s="38" t="s">
        <v>212</v>
      </c>
      <c r="F48" s="64">
        <v>44876</v>
      </c>
      <c r="G48" s="38" t="str">
        <f>+VLOOKUP(E48,Tabla!A:B,2,FALSE)</f>
        <v>SSCD</v>
      </c>
    </row>
    <row r="49" spans="1:7">
      <c r="A49" s="65">
        <v>201517</v>
      </c>
      <c r="B49" s="38" t="s">
        <v>543</v>
      </c>
      <c r="C49" s="62">
        <v>10</v>
      </c>
      <c r="D49" s="63" t="s">
        <v>110</v>
      </c>
      <c r="E49" s="38" t="s">
        <v>212</v>
      </c>
      <c r="F49" s="64">
        <v>44876</v>
      </c>
      <c r="G49" s="38" t="str">
        <f>+VLOOKUP(E49,Tabla!A:B,2,FALSE)</f>
        <v>SSCD</v>
      </c>
    </row>
    <row r="50" spans="1:7">
      <c r="A50" s="65">
        <v>201551</v>
      </c>
      <c r="B50" s="38" t="s">
        <v>544</v>
      </c>
      <c r="C50" s="62">
        <v>21</v>
      </c>
      <c r="D50" s="63" t="s">
        <v>110</v>
      </c>
      <c r="E50" s="38" t="s">
        <v>212</v>
      </c>
      <c r="F50" s="64">
        <v>44876</v>
      </c>
      <c r="G50" s="38" t="str">
        <f>+VLOOKUP(E50,Tabla!A:B,2,FALSE)</f>
        <v>SSCD</v>
      </c>
    </row>
    <row r="51" spans="1:7">
      <c r="A51" s="65">
        <v>200319</v>
      </c>
      <c r="B51" s="38" t="s">
        <v>583</v>
      </c>
      <c r="C51" s="62">
        <v>23</v>
      </c>
      <c r="D51" s="63" t="s">
        <v>20</v>
      </c>
      <c r="E51" s="38" t="s">
        <v>404</v>
      </c>
      <c r="F51" s="64">
        <v>44881</v>
      </c>
      <c r="G51" s="38" t="str">
        <f>+VLOOKUP(E51,Tabla!A:B,2,FALSE)</f>
        <v>SSTEYS</v>
      </c>
    </row>
    <row r="52" spans="1:7">
      <c r="A52" s="65">
        <v>200530</v>
      </c>
      <c r="B52" s="38" t="s">
        <v>588</v>
      </c>
      <c r="C52" s="62">
        <v>12</v>
      </c>
      <c r="D52" s="63" t="s">
        <v>20</v>
      </c>
      <c r="E52" s="38" t="s">
        <v>404</v>
      </c>
      <c r="F52" s="64">
        <v>44881</v>
      </c>
      <c r="G52" s="38" t="str">
        <f>+VLOOKUP(E52,Tabla!A:B,2,FALSE)</f>
        <v>SSTEYS</v>
      </c>
    </row>
    <row r="53" spans="1:7">
      <c r="A53" s="65">
        <v>203073</v>
      </c>
      <c r="B53" s="38" t="s">
        <v>613</v>
      </c>
      <c r="C53" s="62">
        <v>9</v>
      </c>
      <c r="D53" s="63" t="s">
        <v>20</v>
      </c>
      <c r="E53" s="38" t="s">
        <v>404</v>
      </c>
      <c r="F53" s="64">
        <v>44881</v>
      </c>
      <c r="G53" s="38" t="str">
        <f>+VLOOKUP(E53,Tabla!A:B,2,FALSE)</f>
        <v>SSTEYS</v>
      </c>
    </row>
    <row r="54" spans="1:7">
      <c r="A54" s="65">
        <v>200540</v>
      </c>
      <c r="B54" s="38" t="s">
        <v>505</v>
      </c>
      <c r="C54" s="62">
        <v>1</v>
      </c>
      <c r="D54" s="63" t="s">
        <v>35</v>
      </c>
      <c r="E54" s="38" t="s">
        <v>404</v>
      </c>
      <c r="F54" s="64">
        <v>44873</v>
      </c>
      <c r="G54" s="38" t="str">
        <f>+VLOOKUP(E54,Tabla!A:B,2,FALSE)</f>
        <v>SSTEYS</v>
      </c>
    </row>
    <row r="55" spans="1:7">
      <c r="A55" s="65">
        <v>200793</v>
      </c>
      <c r="B55" s="38" t="s">
        <v>507</v>
      </c>
      <c r="C55" s="62">
        <v>4</v>
      </c>
      <c r="D55" s="63" t="s">
        <v>35</v>
      </c>
      <c r="E55" s="38" t="s">
        <v>404</v>
      </c>
      <c r="F55" s="64">
        <v>44873</v>
      </c>
      <c r="G55" s="38" t="str">
        <f>+VLOOKUP(E55,Tabla!A:B,2,FALSE)</f>
        <v>SSTEYS</v>
      </c>
    </row>
    <row r="56" spans="1:7">
      <c r="A56" s="65">
        <v>200057</v>
      </c>
      <c r="B56" s="38" t="s">
        <v>515</v>
      </c>
      <c r="C56" s="62">
        <v>6</v>
      </c>
      <c r="D56" s="63" t="s">
        <v>25</v>
      </c>
      <c r="E56" s="38" t="s">
        <v>404</v>
      </c>
      <c r="F56" s="64">
        <v>44872</v>
      </c>
      <c r="G56" s="38" t="str">
        <f>+VLOOKUP(E56,Tabla!A:B,2,FALSE)</f>
        <v>SSTEYS</v>
      </c>
    </row>
    <row r="57" spans="1:7">
      <c r="A57" s="65">
        <v>201216</v>
      </c>
      <c r="B57" s="38" t="s">
        <v>595</v>
      </c>
      <c r="C57" s="62">
        <v>10</v>
      </c>
      <c r="D57" s="63" t="s">
        <v>31</v>
      </c>
      <c r="E57" s="38" t="s">
        <v>415</v>
      </c>
      <c r="F57" s="64">
        <v>44881</v>
      </c>
      <c r="G57" s="38" t="str">
        <f>+VLOOKUP(E57,Tabla!A:B,2,FALSE)</f>
        <v>SSTEYS</v>
      </c>
    </row>
    <row r="58" spans="1:7">
      <c r="A58" s="65">
        <v>201456</v>
      </c>
      <c r="B58" s="38" t="s">
        <v>602</v>
      </c>
      <c r="C58" s="62">
        <v>4</v>
      </c>
      <c r="D58" s="63" t="s">
        <v>31</v>
      </c>
      <c r="E58" s="38" t="s">
        <v>415</v>
      </c>
      <c r="F58" s="64">
        <v>44881</v>
      </c>
      <c r="G58" s="38" t="str">
        <f>+VLOOKUP(E58,Tabla!A:B,2,FALSE)</f>
        <v>SSTEYS</v>
      </c>
    </row>
    <row r="59" spans="1:7">
      <c r="A59" s="65">
        <v>201523</v>
      </c>
      <c r="B59" s="38" t="s">
        <v>605</v>
      </c>
      <c r="C59" s="62">
        <v>5</v>
      </c>
      <c r="D59" s="63" t="s">
        <v>20</v>
      </c>
      <c r="E59" s="38" t="s">
        <v>415</v>
      </c>
      <c r="F59" s="64">
        <v>44881</v>
      </c>
      <c r="G59" s="38" t="str">
        <f>+VLOOKUP(E59,Tabla!A:B,2,FALSE)</f>
        <v>SSTEYS</v>
      </c>
    </row>
    <row r="60" spans="1:7">
      <c r="A60" s="65">
        <v>200654</v>
      </c>
      <c r="B60" s="38" t="s">
        <v>552</v>
      </c>
      <c r="C60" s="62">
        <v>27</v>
      </c>
      <c r="D60" s="63" t="s">
        <v>31</v>
      </c>
      <c r="E60" s="38" t="s">
        <v>415</v>
      </c>
      <c r="F60" s="64">
        <v>44879</v>
      </c>
      <c r="G60" s="38" t="str">
        <f>+VLOOKUP(E60,Tabla!A:B,2,FALSE)</f>
        <v>SSTEYS</v>
      </c>
    </row>
    <row r="61" spans="1:7">
      <c r="A61" s="65">
        <v>200559</v>
      </c>
      <c r="B61" s="38" t="s">
        <v>516</v>
      </c>
      <c r="C61" s="62">
        <v>6</v>
      </c>
      <c r="D61" s="63" t="s">
        <v>20</v>
      </c>
      <c r="E61" s="38" t="s">
        <v>415</v>
      </c>
      <c r="F61" s="64">
        <v>44872</v>
      </c>
      <c r="G61" s="38" t="str">
        <f>+VLOOKUP(E61,Tabla!A:B,2,FALSE)</f>
        <v>SSTEYS</v>
      </c>
    </row>
    <row r="62" spans="1:7">
      <c r="A62" s="65">
        <v>200215</v>
      </c>
      <c r="B62" s="38" t="s">
        <v>616</v>
      </c>
      <c r="C62" s="62">
        <v>25</v>
      </c>
      <c r="D62" s="63" t="s">
        <v>7</v>
      </c>
      <c r="E62" s="38" t="s">
        <v>254</v>
      </c>
      <c r="F62" s="64">
        <v>44882</v>
      </c>
      <c r="G62" s="38" t="str">
        <f>+VLOOKUP(E62,Tabla!A:B,2,FALSE)</f>
        <v>SSCPEE</v>
      </c>
    </row>
    <row r="63" spans="1:7">
      <c r="A63" s="65">
        <v>200216</v>
      </c>
      <c r="B63" s="38" t="s">
        <v>617</v>
      </c>
      <c r="C63" s="62">
        <v>14</v>
      </c>
      <c r="D63" s="63" t="s">
        <v>7</v>
      </c>
      <c r="E63" s="38" t="s">
        <v>254</v>
      </c>
      <c r="F63" s="64">
        <v>44882</v>
      </c>
      <c r="G63" s="38" t="str">
        <f>+VLOOKUP(E63,Tabla!A:B,2,FALSE)</f>
        <v>SSCPEE</v>
      </c>
    </row>
    <row r="64" spans="1:7">
      <c r="A64" s="65">
        <v>200399</v>
      </c>
      <c r="B64" s="38" t="s">
        <v>619</v>
      </c>
      <c r="C64" s="62">
        <v>8</v>
      </c>
      <c r="D64" s="63" t="s">
        <v>7</v>
      </c>
      <c r="E64" s="38" t="s">
        <v>254</v>
      </c>
      <c r="F64" s="64">
        <v>44882</v>
      </c>
      <c r="G64" s="38" t="str">
        <f>+VLOOKUP(E64,Tabla!A:B,2,FALSE)</f>
        <v>SSCPEE</v>
      </c>
    </row>
    <row r="65" spans="1:7">
      <c r="A65" s="65">
        <v>201916</v>
      </c>
      <c r="B65" s="38" t="s">
        <v>629</v>
      </c>
      <c r="C65" s="62">
        <v>16</v>
      </c>
      <c r="D65" s="63" t="s">
        <v>7</v>
      </c>
      <c r="E65" s="38" t="s">
        <v>254</v>
      </c>
      <c r="F65" s="64">
        <v>44882</v>
      </c>
      <c r="G65" s="38" t="str">
        <f>+VLOOKUP(E65,Tabla!A:B,2,FALSE)</f>
        <v>SSCPEE</v>
      </c>
    </row>
    <row r="66" spans="1:7">
      <c r="A66" s="65">
        <v>200474</v>
      </c>
      <c r="B66" s="38" t="s">
        <v>673</v>
      </c>
      <c r="C66" s="62">
        <v>9</v>
      </c>
      <c r="D66" s="63" t="s">
        <v>31</v>
      </c>
      <c r="E66" s="38" t="s">
        <v>413</v>
      </c>
      <c r="F66" s="64">
        <v>44887</v>
      </c>
      <c r="G66" s="38" t="str">
        <f>+VLOOKUP(E66,Tabla!A:B,2,FALSE)</f>
        <v>SSTEYS</v>
      </c>
    </row>
    <row r="67" spans="1:7">
      <c r="A67" s="65">
        <v>201039</v>
      </c>
      <c r="B67" s="38" t="s">
        <v>154</v>
      </c>
      <c r="C67" s="62">
        <v>4</v>
      </c>
      <c r="D67" s="63" t="s">
        <v>52</v>
      </c>
      <c r="E67" s="38" t="s">
        <v>155</v>
      </c>
      <c r="F67" s="64">
        <v>44852</v>
      </c>
      <c r="G67" s="38" t="str">
        <f>+VLOOKUP(E67,Tabla!A:B,2,FALSE)</f>
        <v>UM</v>
      </c>
    </row>
    <row r="68" spans="1:7">
      <c r="A68" s="65">
        <v>201208</v>
      </c>
      <c r="B68" s="38" t="s">
        <v>662</v>
      </c>
      <c r="C68" s="62">
        <v>20</v>
      </c>
      <c r="D68" s="63" t="s">
        <v>20</v>
      </c>
      <c r="E68" s="38" t="s">
        <v>426</v>
      </c>
      <c r="F68" s="64">
        <v>44888</v>
      </c>
      <c r="G68" s="38" t="str">
        <f>+VLOOKUP(E68,Tabla!A:B,2,FALSE)</f>
        <v>SSTEYS</v>
      </c>
    </row>
    <row r="69" spans="1:7">
      <c r="A69" s="65">
        <v>200491</v>
      </c>
      <c r="B69" s="38" t="s">
        <v>703</v>
      </c>
      <c r="C69" s="62">
        <v>15</v>
      </c>
      <c r="D69" s="63" t="s">
        <v>25</v>
      </c>
      <c r="E69" s="38" t="s">
        <v>323</v>
      </c>
      <c r="F69" s="64">
        <v>44888</v>
      </c>
      <c r="G69" s="38" t="str">
        <f>+VLOOKUP(E69,Tabla!A:B,2,FALSE)</f>
        <v>SSGEFYAR</v>
      </c>
    </row>
    <row r="70" spans="1:7">
      <c r="A70" s="65">
        <v>200659</v>
      </c>
      <c r="B70" s="38" t="s">
        <v>679</v>
      </c>
      <c r="C70" s="62">
        <v>13</v>
      </c>
      <c r="D70" s="63" t="s">
        <v>25</v>
      </c>
      <c r="E70" s="38" t="s">
        <v>323</v>
      </c>
      <c r="F70" s="64">
        <v>44887</v>
      </c>
      <c r="G70" s="38" t="str">
        <f>+VLOOKUP(E70,Tabla!A:B,2,FALSE)</f>
        <v>SSGEFYAR</v>
      </c>
    </row>
    <row r="71" spans="1:7">
      <c r="A71" s="65">
        <v>200214</v>
      </c>
      <c r="B71" s="38" t="s">
        <v>669</v>
      </c>
      <c r="C71" s="62">
        <v>22</v>
      </c>
      <c r="D71" s="63" t="s">
        <v>14</v>
      </c>
      <c r="E71" s="38" t="s">
        <v>38</v>
      </c>
      <c r="F71" s="64">
        <v>44887</v>
      </c>
      <c r="G71" s="38" t="str">
        <f>+VLOOKUP(E71,Tabla!A:B,2,FALSE)</f>
        <v>SSCD</v>
      </c>
    </row>
    <row r="72" spans="1:7">
      <c r="A72" s="65">
        <v>200567</v>
      </c>
      <c r="B72" s="38" t="s">
        <v>675</v>
      </c>
      <c r="C72" s="62">
        <v>12</v>
      </c>
      <c r="D72" s="63" t="s">
        <v>11</v>
      </c>
      <c r="E72" s="38" t="s">
        <v>38</v>
      </c>
      <c r="F72" s="64">
        <v>44887</v>
      </c>
      <c r="G72" s="38" t="str">
        <f>+VLOOKUP(E72,Tabla!A:B,2,FALSE)</f>
        <v>SSCD</v>
      </c>
    </row>
    <row r="73" spans="1:7">
      <c r="A73" s="65">
        <v>200044</v>
      </c>
      <c r="B73" s="38" t="s">
        <v>37</v>
      </c>
      <c r="C73" s="62">
        <v>1</v>
      </c>
      <c r="D73" s="63" t="s">
        <v>11</v>
      </c>
      <c r="E73" s="38" t="s">
        <v>38</v>
      </c>
      <c r="F73" s="64">
        <v>44867</v>
      </c>
      <c r="G73" s="38" t="str">
        <f>+VLOOKUP(E73,Tabla!A:B,2,FALSE)</f>
        <v>SSCD</v>
      </c>
    </row>
    <row r="74" spans="1:7">
      <c r="A74" s="65">
        <v>200117</v>
      </c>
      <c r="B74" s="38" t="s">
        <v>39</v>
      </c>
      <c r="C74" s="62">
        <v>1</v>
      </c>
      <c r="D74" s="63" t="s">
        <v>17</v>
      </c>
      <c r="E74" s="38" t="s">
        <v>38</v>
      </c>
      <c r="F74" s="64">
        <v>44867</v>
      </c>
      <c r="G74" s="38" t="str">
        <f>+VLOOKUP(E74,Tabla!A:B,2,FALSE)</f>
        <v>SSCD</v>
      </c>
    </row>
    <row r="75" spans="1:7">
      <c r="A75" s="65">
        <v>201532</v>
      </c>
      <c r="B75" s="38" t="s">
        <v>664</v>
      </c>
      <c r="C75" s="62">
        <v>18</v>
      </c>
      <c r="D75" s="63" t="s">
        <v>35</v>
      </c>
      <c r="E75" s="38" t="s">
        <v>12</v>
      </c>
      <c r="F75" s="64">
        <v>44888</v>
      </c>
      <c r="G75" s="38" t="str">
        <f>+VLOOKUP(E75,Tabla!A:B,2,FALSE)</f>
        <v>SSTEYS</v>
      </c>
    </row>
    <row r="76" spans="1:7">
      <c r="A76" s="65">
        <v>200595</v>
      </c>
      <c r="B76" s="38" t="s">
        <v>676</v>
      </c>
      <c r="C76" s="62">
        <v>1</v>
      </c>
      <c r="D76" s="63" t="s">
        <v>35</v>
      </c>
      <c r="E76" s="38" t="s">
        <v>12</v>
      </c>
      <c r="F76" s="64">
        <v>44887</v>
      </c>
      <c r="G76" s="38" t="str">
        <f>+VLOOKUP(E76,Tabla!A:B,2,FALSE)</f>
        <v>SSTEYS</v>
      </c>
    </row>
    <row r="77" spans="1:7">
      <c r="A77" s="65">
        <v>200606</v>
      </c>
      <c r="B77" s="38" t="s">
        <v>635</v>
      </c>
      <c r="C77" s="62">
        <v>10</v>
      </c>
      <c r="D77" s="63" t="s">
        <v>35</v>
      </c>
      <c r="E77" s="38" t="s">
        <v>12</v>
      </c>
      <c r="F77" s="64">
        <v>44883</v>
      </c>
      <c r="G77" s="38" t="str">
        <f>+VLOOKUP(E77,Tabla!A:B,2,FALSE)</f>
        <v>SSTEYS</v>
      </c>
    </row>
    <row r="78" spans="1:7">
      <c r="A78" s="65">
        <v>200135</v>
      </c>
      <c r="B78" s="38" t="s">
        <v>615</v>
      </c>
      <c r="C78" s="62">
        <v>91</v>
      </c>
      <c r="D78" s="63" t="s">
        <v>25</v>
      </c>
      <c r="E78" s="38" t="s">
        <v>12</v>
      </c>
      <c r="F78" s="64">
        <v>44882</v>
      </c>
      <c r="G78" s="38" t="str">
        <f>+VLOOKUP(E78,Tabla!A:B,2,FALSE)</f>
        <v>SSTEYS</v>
      </c>
    </row>
    <row r="79" spans="1:7">
      <c r="A79" s="65">
        <v>200601</v>
      </c>
      <c r="B79" s="38" t="s">
        <v>590</v>
      </c>
      <c r="C79" s="62">
        <v>2</v>
      </c>
      <c r="D79" s="63" t="s">
        <v>25</v>
      </c>
      <c r="E79" s="38" t="s">
        <v>12</v>
      </c>
      <c r="F79" s="64">
        <v>44881</v>
      </c>
      <c r="G79" s="38" t="str">
        <f>+VLOOKUP(E79,Tabla!A:B,2,FALSE)</f>
        <v>SSTEYS</v>
      </c>
    </row>
    <row r="80" spans="1:7">
      <c r="A80" s="65">
        <v>201581</v>
      </c>
      <c r="B80" s="38" t="s">
        <v>607</v>
      </c>
      <c r="C80" s="62">
        <v>28</v>
      </c>
      <c r="D80" s="63" t="s">
        <v>35</v>
      </c>
      <c r="E80" s="38" t="s">
        <v>12</v>
      </c>
      <c r="F80" s="64">
        <v>44881</v>
      </c>
      <c r="G80" s="38" t="str">
        <f>+VLOOKUP(E80,Tabla!A:B,2,FALSE)</f>
        <v>SSTEYS</v>
      </c>
    </row>
    <row r="81" spans="1:7">
      <c r="A81" s="65">
        <v>200042</v>
      </c>
      <c r="B81" s="38" t="s">
        <v>10</v>
      </c>
      <c r="C81" s="62">
        <v>7</v>
      </c>
      <c r="D81" s="63" t="s">
        <v>11</v>
      </c>
      <c r="E81" s="38" t="s">
        <v>12</v>
      </c>
      <c r="F81" s="64">
        <v>44869</v>
      </c>
      <c r="G81" s="38" t="str">
        <f>+VLOOKUP(E81,Tabla!A:B,2,FALSE)</f>
        <v>SSTEYS</v>
      </c>
    </row>
    <row r="82" spans="1:7">
      <c r="A82" s="65">
        <v>202467</v>
      </c>
      <c r="B82" s="38" t="s">
        <v>24</v>
      </c>
      <c r="C82" s="62">
        <v>10</v>
      </c>
      <c r="D82" s="63" t="s">
        <v>25</v>
      </c>
      <c r="E82" s="38" t="s">
        <v>12</v>
      </c>
      <c r="F82" s="64">
        <v>44869</v>
      </c>
      <c r="G82" s="38" t="str">
        <f>+VLOOKUP(E82,Tabla!A:B,2,FALSE)</f>
        <v>SSTEYS</v>
      </c>
    </row>
    <row r="83" spans="1:7">
      <c r="A83" s="65">
        <v>200566</v>
      </c>
      <c r="B83" s="38" t="s">
        <v>119</v>
      </c>
      <c r="C83" s="62">
        <v>22</v>
      </c>
      <c r="D83" s="63" t="s">
        <v>11</v>
      </c>
      <c r="E83" s="38" t="s">
        <v>12</v>
      </c>
      <c r="F83" s="64">
        <v>44860</v>
      </c>
      <c r="G83" s="38" t="str">
        <f>+VLOOKUP(E83,Tabla!A:B,2,FALSE)</f>
        <v>SSTEYS</v>
      </c>
    </row>
    <row r="84" spans="1:7">
      <c r="A84" s="65">
        <v>202814</v>
      </c>
      <c r="B84" s="38" t="s">
        <v>512</v>
      </c>
      <c r="C84" s="62">
        <v>8</v>
      </c>
      <c r="D84" s="63" t="s">
        <v>35</v>
      </c>
      <c r="E84" s="38" t="s">
        <v>317</v>
      </c>
      <c r="F84" s="64">
        <v>44881</v>
      </c>
      <c r="G84" s="38" t="str">
        <f>+VLOOKUP(E84,Tabla!A:B,2,FALSE)</f>
        <v>SSGEFYAR</v>
      </c>
    </row>
    <row r="85" spans="1:7">
      <c r="A85" s="65">
        <v>200583</v>
      </c>
      <c r="B85" s="38" t="s">
        <v>486</v>
      </c>
      <c r="C85" s="62">
        <v>1</v>
      </c>
      <c r="D85" s="63" t="s">
        <v>35</v>
      </c>
      <c r="E85" s="38" t="s">
        <v>317</v>
      </c>
      <c r="F85" s="64">
        <v>44875</v>
      </c>
      <c r="G85" s="38" t="str">
        <f>+VLOOKUP(E85,Tabla!A:B,2,FALSE)</f>
        <v>SSGEFYAR</v>
      </c>
    </row>
    <row r="86" spans="1:7">
      <c r="A86" s="65">
        <v>200528</v>
      </c>
      <c r="B86" s="38" t="s">
        <v>504</v>
      </c>
      <c r="C86" s="62">
        <v>21</v>
      </c>
      <c r="D86" s="63" t="s">
        <v>35</v>
      </c>
      <c r="E86" s="38" t="s">
        <v>317</v>
      </c>
      <c r="F86" s="64">
        <v>44873</v>
      </c>
      <c r="G86" s="38" t="str">
        <f>+VLOOKUP(E86,Tabla!A:B,2,FALSE)</f>
        <v>SSGEFYAR</v>
      </c>
    </row>
    <row r="87" spans="1:7">
      <c r="A87" s="65">
        <v>201237</v>
      </c>
      <c r="B87" s="38" t="s">
        <v>510</v>
      </c>
      <c r="C87" s="62">
        <v>1</v>
      </c>
      <c r="D87" s="63" t="s">
        <v>69</v>
      </c>
      <c r="E87" s="38" t="s">
        <v>317</v>
      </c>
      <c r="F87" s="64">
        <v>44873</v>
      </c>
      <c r="G87" s="38" t="str">
        <f>+VLOOKUP(E87,Tabla!A:B,2,FALSE)</f>
        <v>SSGEFYAR</v>
      </c>
    </row>
    <row r="88" spans="1:7">
      <c r="A88" s="65">
        <v>203057</v>
      </c>
      <c r="B88" s="38" t="s">
        <v>514</v>
      </c>
      <c r="C88" s="62">
        <v>12</v>
      </c>
      <c r="D88" s="63" t="s">
        <v>35</v>
      </c>
      <c r="E88" s="38" t="s">
        <v>317</v>
      </c>
      <c r="F88" s="64">
        <v>44873</v>
      </c>
      <c r="G88" s="38" t="str">
        <f>+VLOOKUP(E88,Tabla!A:B,2,FALSE)</f>
        <v>SSGEFYAR</v>
      </c>
    </row>
    <row r="89" spans="1:7">
      <c r="A89" s="65">
        <v>200193</v>
      </c>
      <c r="B89" s="38" t="s">
        <v>647</v>
      </c>
      <c r="C89" s="62">
        <v>23</v>
      </c>
      <c r="D89" s="63" t="s">
        <v>7</v>
      </c>
      <c r="E89" s="38" t="s">
        <v>82</v>
      </c>
      <c r="F89" s="64">
        <v>44888</v>
      </c>
      <c r="G89" s="38" t="str">
        <f>+VLOOKUP(E89,Tabla!A:B,2,FALSE)</f>
        <v>DGCLEI</v>
      </c>
    </row>
    <row r="90" spans="1:7">
      <c r="A90" s="65">
        <v>201660</v>
      </c>
      <c r="B90" s="38" t="s">
        <v>665</v>
      </c>
      <c r="C90" s="62">
        <v>14</v>
      </c>
      <c r="D90" s="63" t="s">
        <v>17</v>
      </c>
      <c r="E90" s="38" t="s">
        <v>82</v>
      </c>
      <c r="F90" s="64">
        <v>44888</v>
      </c>
      <c r="G90" s="38" t="str">
        <f>+VLOOKUP(E90,Tabla!A:B,2,FALSE)</f>
        <v>DGCLEI</v>
      </c>
    </row>
    <row r="91" spans="1:7">
      <c r="A91" s="65">
        <v>201677</v>
      </c>
      <c r="B91" s="38" t="s">
        <v>531</v>
      </c>
      <c r="C91" s="62">
        <v>3</v>
      </c>
      <c r="D91" s="63" t="s">
        <v>17</v>
      </c>
      <c r="E91" s="38" t="s">
        <v>82</v>
      </c>
      <c r="F91" s="64">
        <v>44888</v>
      </c>
      <c r="G91" s="38" t="str">
        <f>+VLOOKUP(E91,Tabla!A:B,2,FALSE)</f>
        <v>DGCLEI</v>
      </c>
    </row>
    <row r="92" spans="1:7">
      <c r="A92" s="65">
        <v>201618</v>
      </c>
      <c r="B92" s="38" t="s">
        <v>529</v>
      </c>
      <c r="C92" s="62">
        <v>1</v>
      </c>
      <c r="D92" s="63" t="s">
        <v>17</v>
      </c>
      <c r="E92" s="38" t="s">
        <v>82</v>
      </c>
      <c r="F92" s="64">
        <v>44875</v>
      </c>
      <c r="G92" s="38" t="str">
        <f>+VLOOKUP(E92,Tabla!A:B,2,FALSE)</f>
        <v>DGCLEI</v>
      </c>
    </row>
    <row r="93" spans="1:7">
      <c r="A93" s="65">
        <v>201676</v>
      </c>
      <c r="B93" s="38" t="s">
        <v>530</v>
      </c>
      <c r="C93" s="62">
        <v>2</v>
      </c>
      <c r="D93" s="63" t="s">
        <v>17</v>
      </c>
      <c r="E93" s="38" t="s">
        <v>82</v>
      </c>
      <c r="F93" s="64">
        <v>44875</v>
      </c>
      <c r="G93" s="38" t="str">
        <f>+VLOOKUP(E93,Tabla!A:B,2,FALSE)</f>
        <v>DGCLEI</v>
      </c>
    </row>
    <row r="94" spans="1:7">
      <c r="A94" s="65">
        <v>200097</v>
      </c>
      <c r="B94" s="38" t="s">
        <v>81</v>
      </c>
      <c r="C94" s="62">
        <v>4</v>
      </c>
      <c r="D94" s="63" t="s">
        <v>72</v>
      </c>
      <c r="E94" s="38" t="s">
        <v>82</v>
      </c>
      <c r="F94" s="64">
        <v>44865</v>
      </c>
      <c r="G94" s="38" t="str">
        <f>+VLOOKUP(E94,Tabla!A:B,2,FALSE)</f>
        <v>DGCLEI</v>
      </c>
    </row>
    <row r="95" spans="1:7">
      <c r="A95" s="65">
        <v>200694</v>
      </c>
      <c r="B95" s="38" t="s">
        <v>94</v>
      </c>
      <c r="C95" s="62">
        <v>9</v>
      </c>
      <c r="D95" s="63" t="s">
        <v>72</v>
      </c>
      <c r="E95" s="38" t="s">
        <v>82</v>
      </c>
      <c r="F95" s="64">
        <v>44865</v>
      </c>
      <c r="G95" s="38" t="str">
        <f>+VLOOKUP(E95,Tabla!A:B,2,FALSE)</f>
        <v>DGCLEI</v>
      </c>
    </row>
    <row r="96" spans="1:7">
      <c r="A96" s="65">
        <v>200751</v>
      </c>
      <c r="B96" s="38" t="s">
        <v>96</v>
      </c>
      <c r="C96" s="62">
        <v>17</v>
      </c>
      <c r="D96" s="63" t="s">
        <v>72</v>
      </c>
      <c r="E96" s="38" t="s">
        <v>82</v>
      </c>
      <c r="F96" s="64">
        <v>44865</v>
      </c>
      <c r="G96" s="38" t="str">
        <f>+VLOOKUP(E96,Tabla!A:B,2,FALSE)</f>
        <v>DGCLEI</v>
      </c>
    </row>
    <row r="97" spans="1:7">
      <c r="A97" s="65">
        <v>200710</v>
      </c>
      <c r="B97" s="38" t="s">
        <v>651</v>
      </c>
      <c r="C97" s="62">
        <v>12</v>
      </c>
      <c r="D97" s="63" t="s">
        <v>91</v>
      </c>
      <c r="E97" s="38" t="s">
        <v>446</v>
      </c>
      <c r="F97" s="64">
        <v>44888</v>
      </c>
      <c r="G97" s="38" t="str">
        <f>+VLOOKUP(E97,Tabla!A:B,2,FALSE)</f>
        <v>UM</v>
      </c>
    </row>
    <row r="98" spans="1:7">
      <c r="A98" s="65">
        <v>201041</v>
      </c>
      <c r="B98" s="38" t="s">
        <v>100</v>
      </c>
      <c r="C98" s="62">
        <v>4</v>
      </c>
      <c r="D98" s="63" t="s">
        <v>52</v>
      </c>
      <c r="E98" s="38" t="s">
        <v>101</v>
      </c>
      <c r="F98" s="64">
        <v>44865</v>
      </c>
      <c r="G98" s="38" t="str">
        <f>+VLOOKUP(E98,Tabla!A:B,2,FALSE)</f>
        <v>UM</v>
      </c>
    </row>
    <row r="99" spans="1:7">
      <c r="A99" s="65">
        <v>200090</v>
      </c>
      <c r="B99" s="38" t="s">
        <v>704</v>
      </c>
      <c r="C99" s="62">
        <v>19</v>
      </c>
      <c r="D99" s="63" t="s">
        <v>11</v>
      </c>
      <c r="E99" s="38" t="s">
        <v>250</v>
      </c>
      <c r="F99" s="64">
        <v>44888</v>
      </c>
      <c r="G99" s="38" t="str">
        <f>+VLOOKUP(E99,Tabla!A:B,2,FALSE)</f>
        <v>SSCPEE</v>
      </c>
    </row>
    <row r="100" spans="1:7">
      <c r="A100" s="65">
        <v>200701</v>
      </c>
      <c r="B100" s="38" t="s">
        <v>705</v>
      </c>
      <c r="C100" s="62">
        <v>15</v>
      </c>
      <c r="D100" s="63" t="s">
        <v>11</v>
      </c>
      <c r="E100" s="38" t="s">
        <v>250</v>
      </c>
      <c r="F100" s="64">
        <v>44888</v>
      </c>
      <c r="G100" s="38" t="str">
        <f>+VLOOKUP(E100,Tabla!A:B,2,FALSE)</f>
        <v>SSCPEE</v>
      </c>
    </row>
    <row r="101" spans="1:7">
      <c r="A101" s="65">
        <v>201094</v>
      </c>
      <c r="B101" s="38" t="s">
        <v>490</v>
      </c>
      <c r="C101" s="62">
        <v>18</v>
      </c>
      <c r="D101" s="63" t="s">
        <v>138</v>
      </c>
      <c r="E101" s="38" t="s">
        <v>250</v>
      </c>
      <c r="F101" s="64">
        <v>44888</v>
      </c>
      <c r="G101" s="38" t="str">
        <f>+VLOOKUP(E101,Tabla!A:B,2,FALSE)</f>
        <v>SSCPEE</v>
      </c>
    </row>
    <row r="102" spans="1:7">
      <c r="A102" s="65">
        <v>202350</v>
      </c>
      <c r="B102" s="38" t="s">
        <v>706</v>
      </c>
      <c r="C102" s="62">
        <v>5</v>
      </c>
      <c r="D102" s="63" t="s">
        <v>11</v>
      </c>
      <c r="E102" s="38" t="s">
        <v>250</v>
      </c>
      <c r="F102" s="64">
        <v>44888</v>
      </c>
      <c r="G102" s="38" t="str">
        <f>+VLOOKUP(E102,Tabla!A:B,2,FALSE)</f>
        <v>SSCPEE</v>
      </c>
    </row>
    <row r="103" spans="1:7">
      <c r="A103" s="65">
        <v>202199</v>
      </c>
      <c r="B103" s="38" t="s">
        <v>556</v>
      </c>
      <c r="C103" s="62">
        <v>3</v>
      </c>
      <c r="D103" s="63" t="s">
        <v>45</v>
      </c>
      <c r="E103" s="38" t="s">
        <v>250</v>
      </c>
      <c r="F103" s="64">
        <v>44879</v>
      </c>
      <c r="G103" s="38" t="str">
        <f>+VLOOKUP(E103,Tabla!A:B,2,FALSE)</f>
        <v>SSCPEE</v>
      </c>
    </row>
    <row r="104" spans="1:7">
      <c r="A104" s="65">
        <v>202271</v>
      </c>
      <c r="B104" s="38" t="s">
        <v>557</v>
      </c>
      <c r="C104" s="62">
        <v>5</v>
      </c>
      <c r="D104" s="63" t="s">
        <v>45</v>
      </c>
      <c r="E104" s="38" t="s">
        <v>250</v>
      </c>
      <c r="F104" s="64">
        <v>44879</v>
      </c>
      <c r="G104" s="38" t="str">
        <f>+VLOOKUP(E104,Tabla!A:B,2,FALSE)</f>
        <v>SSCPEE</v>
      </c>
    </row>
    <row r="105" spans="1:7">
      <c r="A105" s="65">
        <v>202871</v>
      </c>
      <c r="B105" s="38" t="s">
        <v>561</v>
      </c>
      <c r="C105" s="62">
        <v>11</v>
      </c>
      <c r="D105" s="63" t="s">
        <v>138</v>
      </c>
      <c r="E105" s="38" t="s">
        <v>250</v>
      </c>
      <c r="F105" s="64">
        <v>44879</v>
      </c>
      <c r="G105" s="38" t="str">
        <f>+VLOOKUP(E105,Tabla!A:B,2,FALSE)</f>
        <v>SSCPEE</v>
      </c>
    </row>
    <row r="106" spans="1:7">
      <c r="A106" s="65">
        <v>202961</v>
      </c>
      <c r="B106" s="38" t="s">
        <v>562</v>
      </c>
      <c r="C106" s="62">
        <v>10</v>
      </c>
      <c r="D106" s="63" t="s">
        <v>45</v>
      </c>
      <c r="E106" s="38" t="s">
        <v>250</v>
      </c>
      <c r="F106" s="64">
        <v>44879</v>
      </c>
      <c r="G106" s="38" t="str">
        <f>+VLOOKUP(E106,Tabla!A:B,2,FALSE)</f>
        <v>SSCPEE</v>
      </c>
    </row>
    <row r="107" spans="1:7">
      <c r="A107" s="65">
        <v>203080</v>
      </c>
      <c r="B107" s="38" t="s">
        <v>563</v>
      </c>
      <c r="C107" s="62">
        <v>11</v>
      </c>
      <c r="D107" s="63" t="s">
        <v>138</v>
      </c>
      <c r="E107" s="38" t="s">
        <v>250</v>
      </c>
      <c r="F107" s="64">
        <v>44879</v>
      </c>
      <c r="G107" s="38" t="str">
        <f>+VLOOKUP(E107,Tabla!A:B,2,FALSE)</f>
        <v>SSCPEE</v>
      </c>
    </row>
    <row r="108" spans="1:7">
      <c r="A108" s="65">
        <v>200311</v>
      </c>
      <c r="B108" s="38" t="s">
        <v>707</v>
      </c>
      <c r="C108" s="62">
        <v>3</v>
      </c>
      <c r="D108" s="63" t="s">
        <v>69</v>
      </c>
      <c r="E108" s="38" t="s">
        <v>352</v>
      </c>
      <c r="F108" s="64">
        <v>44888</v>
      </c>
      <c r="G108" s="38" t="str">
        <f>+VLOOKUP(E108,Tabla!A:B,2,FALSE)</f>
        <v>SSGEFYAR</v>
      </c>
    </row>
    <row r="109" spans="1:7">
      <c r="A109" s="65">
        <v>201751</v>
      </c>
      <c r="B109" s="38" t="s">
        <v>708</v>
      </c>
      <c r="C109" s="62">
        <v>27</v>
      </c>
      <c r="D109" s="63" t="s">
        <v>35</v>
      </c>
      <c r="E109" s="38" t="s">
        <v>352</v>
      </c>
      <c r="F109" s="64">
        <v>44888</v>
      </c>
      <c r="G109" s="38" t="str">
        <f>+VLOOKUP(E109,Tabla!A:B,2,FALSE)</f>
        <v>SSGEFYAR</v>
      </c>
    </row>
    <row r="110" spans="1:7">
      <c r="A110" s="65">
        <v>200250</v>
      </c>
      <c r="B110" s="38" t="s">
        <v>566</v>
      </c>
      <c r="C110" s="62">
        <v>8</v>
      </c>
      <c r="D110" s="63" t="s">
        <v>91</v>
      </c>
      <c r="E110" s="38" t="s">
        <v>352</v>
      </c>
      <c r="F110" s="64">
        <v>44880</v>
      </c>
      <c r="G110" s="38" t="str">
        <f>+VLOOKUP(E110,Tabla!A:B,2,FALSE)</f>
        <v>SSGEFYAR</v>
      </c>
    </row>
    <row r="111" spans="1:7">
      <c r="A111" s="65">
        <v>200869</v>
      </c>
      <c r="B111" s="38" t="s">
        <v>523</v>
      </c>
      <c r="C111" s="62">
        <v>9</v>
      </c>
      <c r="D111" s="63" t="s">
        <v>91</v>
      </c>
      <c r="E111" s="38" t="s">
        <v>352</v>
      </c>
      <c r="F111" s="64">
        <v>44875</v>
      </c>
      <c r="G111" s="38" t="str">
        <f>+VLOOKUP(E111,Tabla!A:B,2,FALSE)</f>
        <v>SSGEFYAR</v>
      </c>
    </row>
    <row r="112" spans="1:7">
      <c r="A112" s="65">
        <v>200405</v>
      </c>
      <c r="B112" s="38" t="s">
        <v>709</v>
      </c>
      <c r="C112" s="62">
        <v>4</v>
      </c>
      <c r="D112" s="63" t="s">
        <v>14</v>
      </c>
      <c r="E112" s="38" t="s">
        <v>464</v>
      </c>
      <c r="F112" s="64">
        <v>44888</v>
      </c>
      <c r="G112" s="38" t="str">
        <f>+VLOOKUP(E112,Tabla!A:B,2,FALSE)</f>
        <v>UM</v>
      </c>
    </row>
    <row r="113" spans="1:7">
      <c r="A113" s="65">
        <v>200743</v>
      </c>
      <c r="B113" s="38" t="s">
        <v>710</v>
      </c>
      <c r="C113" s="62">
        <v>10</v>
      </c>
      <c r="D113" s="63" t="s">
        <v>14</v>
      </c>
      <c r="E113" s="38" t="s">
        <v>464</v>
      </c>
      <c r="F113" s="64">
        <v>44888</v>
      </c>
      <c r="G113" s="38" t="str">
        <f>+VLOOKUP(E113,Tabla!A:B,2,FALSE)</f>
        <v>UM</v>
      </c>
    </row>
    <row r="114" spans="1:7">
      <c r="A114" s="65">
        <v>201471</v>
      </c>
      <c r="B114" s="38" t="s">
        <v>711</v>
      </c>
      <c r="C114" s="62">
        <v>4</v>
      </c>
      <c r="D114" s="63" t="s">
        <v>14</v>
      </c>
      <c r="E114" s="38" t="s">
        <v>464</v>
      </c>
      <c r="F114" s="64">
        <v>44888</v>
      </c>
      <c r="G114" s="38" t="str">
        <f>+VLOOKUP(E114,Tabla!A:B,2,FALSE)</f>
        <v>UM</v>
      </c>
    </row>
    <row r="115" spans="1:7">
      <c r="A115" s="65">
        <v>201546</v>
      </c>
      <c r="B115" s="38" t="s">
        <v>712</v>
      </c>
      <c r="C115" s="62">
        <v>4</v>
      </c>
      <c r="D115" s="63" t="s">
        <v>14</v>
      </c>
      <c r="E115" s="38" t="s">
        <v>464</v>
      </c>
      <c r="F115" s="64">
        <v>44888</v>
      </c>
      <c r="G115" s="38" t="str">
        <f>+VLOOKUP(E115,Tabla!A:B,2,FALSE)</f>
        <v>UM</v>
      </c>
    </row>
    <row r="116" spans="1:7">
      <c r="A116" s="65">
        <v>200887</v>
      </c>
      <c r="B116" s="38" t="s">
        <v>121</v>
      </c>
      <c r="C116" s="62">
        <v>15</v>
      </c>
      <c r="D116" s="63" t="s">
        <v>79</v>
      </c>
      <c r="E116" s="38" t="s">
        <v>122</v>
      </c>
      <c r="F116" s="64">
        <v>44860</v>
      </c>
      <c r="G116" s="38" t="str">
        <f>+VLOOKUP(E116,Tabla!A:B,2,FALSE)</f>
        <v>UM</v>
      </c>
    </row>
    <row r="117" spans="1:7">
      <c r="A117" s="65">
        <v>200160</v>
      </c>
      <c r="B117" s="38" t="s">
        <v>158</v>
      </c>
      <c r="C117" s="62">
        <v>10</v>
      </c>
      <c r="D117" s="63" t="s">
        <v>79</v>
      </c>
      <c r="E117" s="38" t="s">
        <v>122</v>
      </c>
      <c r="F117" s="64">
        <v>44851</v>
      </c>
      <c r="G117" s="38" t="str">
        <f>+VLOOKUP(E117,Tabla!A:B,2,FALSE)</f>
        <v>UM</v>
      </c>
    </row>
    <row r="118" spans="1:7">
      <c r="A118" s="65">
        <v>200582</v>
      </c>
      <c r="B118" s="38" t="s">
        <v>162</v>
      </c>
      <c r="C118" s="62">
        <v>13</v>
      </c>
      <c r="D118" s="63" t="s">
        <v>79</v>
      </c>
      <c r="E118" s="38" t="s">
        <v>122</v>
      </c>
      <c r="F118" s="64">
        <v>44851</v>
      </c>
      <c r="G118" s="38" t="str">
        <f>+VLOOKUP(E118,Tabla!A:B,2,FALSE)</f>
        <v>UM</v>
      </c>
    </row>
    <row r="119" spans="1:7">
      <c r="A119" s="65">
        <v>200219</v>
      </c>
      <c r="B119" s="38" t="s">
        <v>490</v>
      </c>
      <c r="C119" s="62">
        <v>7</v>
      </c>
      <c r="D119" s="63" t="s">
        <v>7</v>
      </c>
      <c r="E119" s="38" t="s">
        <v>252</v>
      </c>
      <c r="F119" s="64">
        <v>44874</v>
      </c>
      <c r="G119" s="38" t="str">
        <f>+VLOOKUP(E119,Tabla!A:B,2,FALSE)</f>
        <v>SSCPEE</v>
      </c>
    </row>
    <row r="120" spans="1:7">
      <c r="A120" s="65">
        <v>200379</v>
      </c>
      <c r="B120" s="38" t="s">
        <v>584</v>
      </c>
      <c r="C120" s="62">
        <v>3</v>
      </c>
      <c r="D120" s="63" t="s">
        <v>112</v>
      </c>
      <c r="E120" s="38" t="s">
        <v>437</v>
      </c>
      <c r="F120" s="64">
        <v>44881</v>
      </c>
      <c r="G120" s="38" t="str">
        <f>+VLOOKUP(E120,Tabla!A:B,2,FALSE)</f>
        <v>UEICEE</v>
      </c>
    </row>
    <row r="121" spans="1:7">
      <c r="A121" s="65">
        <v>201357</v>
      </c>
      <c r="B121" s="38" t="s">
        <v>598</v>
      </c>
      <c r="C121" s="62">
        <v>24</v>
      </c>
      <c r="D121" s="63" t="s">
        <v>112</v>
      </c>
      <c r="E121" s="38" t="s">
        <v>437</v>
      </c>
      <c r="F121" s="64">
        <v>44881</v>
      </c>
      <c r="G121" s="38" t="str">
        <f>+VLOOKUP(E121,Tabla!A:B,2,FALSE)</f>
        <v>UEICEE</v>
      </c>
    </row>
    <row r="122" spans="1:7">
      <c r="A122" s="65">
        <v>201405</v>
      </c>
      <c r="B122" s="38" t="s">
        <v>600</v>
      </c>
      <c r="C122" s="62">
        <v>1</v>
      </c>
      <c r="D122" s="63" t="s">
        <v>112</v>
      </c>
      <c r="E122" s="38" t="s">
        <v>437</v>
      </c>
      <c r="F122" s="64">
        <v>44881</v>
      </c>
      <c r="G122" s="38" t="str">
        <f>+VLOOKUP(E122,Tabla!A:B,2,FALSE)</f>
        <v>UEICEE</v>
      </c>
    </row>
    <row r="123" spans="1:7">
      <c r="A123" s="65">
        <v>200504</v>
      </c>
      <c r="B123" s="38" t="s">
        <v>492</v>
      </c>
      <c r="C123" s="62">
        <v>26</v>
      </c>
      <c r="D123" s="63" t="s">
        <v>35</v>
      </c>
      <c r="E123" s="38" t="s">
        <v>378</v>
      </c>
      <c r="F123" s="64">
        <v>44874</v>
      </c>
      <c r="G123" s="38" t="str">
        <f>+VLOOKUP(E123,Tabla!A:B,2,FALSE)</f>
        <v>SSGEFYAR</v>
      </c>
    </row>
    <row r="124" spans="1:7">
      <c r="A124" s="65">
        <v>200607</v>
      </c>
      <c r="B124" s="38" t="s">
        <v>493</v>
      </c>
      <c r="C124" s="62">
        <v>22</v>
      </c>
      <c r="D124" s="63" t="s">
        <v>35</v>
      </c>
      <c r="E124" s="38" t="s">
        <v>378</v>
      </c>
      <c r="F124" s="64">
        <v>44874</v>
      </c>
      <c r="G124" s="38" t="str">
        <f>+VLOOKUP(E124,Tabla!A:B,2,FALSE)</f>
        <v>SSGEFYAR</v>
      </c>
    </row>
    <row r="125" spans="1:7">
      <c r="A125" s="65">
        <v>201782</v>
      </c>
      <c r="B125" s="38" t="s">
        <v>501</v>
      </c>
      <c r="C125" s="62">
        <v>9</v>
      </c>
      <c r="D125" s="63" t="s">
        <v>35</v>
      </c>
      <c r="E125" s="38" t="s">
        <v>378</v>
      </c>
      <c r="F125" s="64">
        <v>44874</v>
      </c>
      <c r="G125" s="38" t="str">
        <f>+VLOOKUP(E125,Tabla!A:B,2,FALSE)</f>
        <v>SSGEFYAR</v>
      </c>
    </row>
    <row r="126" spans="1:7">
      <c r="A126" s="65">
        <v>201914</v>
      </c>
      <c r="B126" s="38" t="s">
        <v>502</v>
      </c>
      <c r="C126" s="62">
        <v>37</v>
      </c>
      <c r="D126" s="63" t="s">
        <v>69</v>
      </c>
      <c r="E126" s="38" t="s">
        <v>378</v>
      </c>
      <c r="F126" s="64">
        <v>44874</v>
      </c>
      <c r="G126" s="38" t="str">
        <f>+VLOOKUP(E126,Tabla!A:B,2,FALSE)</f>
        <v>SSGEFYAR</v>
      </c>
    </row>
    <row r="127" spans="1:7">
      <c r="A127" s="65">
        <v>200023</v>
      </c>
      <c r="B127" s="38" t="s">
        <v>614</v>
      </c>
      <c r="C127" s="62">
        <v>20</v>
      </c>
      <c r="D127" s="63" t="s">
        <v>45</v>
      </c>
      <c r="E127" s="38" t="s">
        <v>87</v>
      </c>
      <c r="F127" s="64">
        <v>44882</v>
      </c>
      <c r="G127" s="38" t="str">
        <f>+VLOOKUP(E127,Tabla!A:B,2,FALSE)</f>
        <v>SSGEFYAR</v>
      </c>
    </row>
    <row r="128" spans="1:7">
      <c r="A128" s="65">
        <v>200514</v>
      </c>
      <c r="B128" s="38" t="s">
        <v>86</v>
      </c>
      <c r="C128" s="62">
        <v>7</v>
      </c>
      <c r="D128" s="63" t="s">
        <v>45</v>
      </c>
      <c r="E128" s="38" t="s">
        <v>87</v>
      </c>
      <c r="F128" s="64">
        <v>44882</v>
      </c>
      <c r="G128" s="38" t="str">
        <f>+VLOOKUP(E128,Tabla!A:B,2,FALSE)</f>
        <v>SSGEFYAR</v>
      </c>
    </row>
    <row r="129" spans="1:7">
      <c r="A129" s="65">
        <v>200929</v>
      </c>
      <c r="B129" s="38" t="s">
        <v>620</v>
      </c>
      <c r="C129" s="62">
        <v>9</v>
      </c>
      <c r="D129" s="63" t="s">
        <v>45</v>
      </c>
      <c r="E129" s="38" t="s">
        <v>87</v>
      </c>
      <c r="F129" s="64">
        <v>44882</v>
      </c>
      <c r="G129" s="38" t="str">
        <f>+VLOOKUP(E129,Tabla!A:B,2,FALSE)</f>
        <v>SSGEFYAR</v>
      </c>
    </row>
    <row r="130" spans="1:7">
      <c r="A130" s="65">
        <v>200935</v>
      </c>
      <c r="B130" s="38" t="s">
        <v>621</v>
      </c>
      <c r="C130" s="62">
        <v>2</v>
      </c>
      <c r="D130" s="63" t="s">
        <v>45</v>
      </c>
      <c r="E130" s="38" t="s">
        <v>87</v>
      </c>
      <c r="F130" s="64">
        <v>44882</v>
      </c>
      <c r="G130" s="38" t="str">
        <f>+VLOOKUP(E130,Tabla!A:B,2,FALSE)</f>
        <v>SSGEFYAR</v>
      </c>
    </row>
    <row r="131" spans="1:7">
      <c r="A131" s="65">
        <v>200932</v>
      </c>
      <c r="B131" s="38" t="s">
        <v>165</v>
      </c>
      <c r="C131" s="62">
        <v>1</v>
      </c>
      <c r="D131" s="63" t="s">
        <v>45</v>
      </c>
      <c r="E131" s="38" t="s">
        <v>87</v>
      </c>
      <c r="F131" s="64">
        <v>44851</v>
      </c>
      <c r="G131" s="38" t="str">
        <f>+VLOOKUP(E131,Tabla!A:B,2,FALSE)</f>
        <v>SSGEFYAR</v>
      </c>
    </row>
    <row r="132" spans="1:7">
      <c r="A132" s="65">
        <v>200383</v>
      </c>
      <c r="B132" s="38" t="s">
        <v>672</v>
      </c>
      <c r="C132" s="62">
        <v>16</v>
      </c>
      <c r="D132" s="63" t="s">
        <v>497</v>
      </c>
      <c r="E132" s="38" t="s">
        <v>229</v>
      </c>
      <c r="F132" s="64">
        <v>44887</v>
      </c>
      <c r="G132" s="38" t="str">
        <f>+VLOOKUP(E132,Tabla!A:B,2,FALSE)</f>
        <v>SSCD</v>
      </c>
    </row>
    <row r="133" spans="1:7">
      <c r="A133" s="65">
        <v>200784</v>
      </c>
      <c r="B133" s="38" t="s">
        <v>683</v>
      </c>
      <c r="C133" s="62">
        <v>1</v>
      </c>
      <c r="D133" s="63" t="s">
        <v>497</v>
      </c>
      <c r="E133" s="38" t="s">
        <v>229</v>
      </c>
      <c r="F133" s="64">
        <v>44887</v>
      </c>
      <c r="G133" s="38" t="str">
        <f>+VLOOKUP(E133,Tabla!A:B,2,FALSE)</f>
        <v>SSCD</v>
      </c>
    </row>
    <row r="134" spans="1:7">
      <c r="A134" s="65">
        <v>201948</v>
      </c>
      <c r="B134" s="38" t="s">
        <v>697</v>
      </c>
      <c r="C134" s="62">
        <v>9</v>
      </c>
      <c r="D134" s="63" t="s">
        <v>497</v>
      </c>
      <c r="E134" s="38" t="s">
        <v>229</v>
      </c>
      <c r="F134" s="64">
        <v>44887</v>
      </c>
      <c r="G134" s="38" t="str">
        <f>+VLOOKUP(E134,Tabla!A:B,2,FALSE)</f>
        <v>SSCD</v>
      </c>
    </row>
    <row r="135" spans="1:7">
      <c r="A135" s="65">
        <v>200986</v>
      </c>
      <c r="B135" s="38" t="s">
        <v>594</v>
      </c>
      <c r="C135" s="62">
        <v>11</v>
      </c>
      <c r="D135" s="63" t="s">
        <v>497</v>
      </c>
      <c r="E135" s="38" t="s">
        <v>229</v>
      </c>
      <c r="F135" s="64">
        <v>44881</v>
      </c>
      <c r="G135" s="38" t="str">
        <f>+VLOOKUP(E135,Tabla!A:B,2,FALSE)</f>
        <v>SSCD</v>
      </c>
    </row>
    <row r="136" spans="1:7">
      <c r="A136" s="65">
        <v>201295</v>
      </c>
      <c r="B136" s="38" t="s">
        <v>596</v>
      </c>
      <c r="C136" s="62">
        <v>4</v>
      </c>
      <c r="D136" s="63" t="s">
        <v>497</v>
      </c>
      <c r="E136" s="38" t="s">
        <v>229</v>
      </c>
      <c r="F136" s="64">
        <v>44881</v>
      </c>
      <c r="G136" s="38" t="str">
        <f>+VLOOKUP(E136,Tabla!A:B,2,FALSE)</f>
        <v>SSCD</v>
      </c>
    </row>
    <row r="137" spans="1:7">
      <c r="A137" s="65">
        <v>202206</v>
      </c>
      <c r="B137" s="38" t="s">
        <v>609</v>
      </c>
      <c r="C137" s="62">
        <v>4</v>
      </c>
      <c r="D137" s="63" t="s">
        <v>104</v>
      </c>
      <c r="E137" s="38" t="s">
        <v>229</v>
      </c>
      <c r="F137" s="64">
        <v>44881</v>
      </c>
      <c r="G137" s="38" t="str">
        <f>+VLOOKUP(E137,Tabla!A:B,2,FALSE)</f>
        <v>SSCD</v>
      </c>
    </row>
    <row r="138" spans="1:7">
      <c r="A138" s="65">
        <v>200635</v>
      </c>
      <c r="B138" s="38" t="s">
        <v>677</v>
      </c>
      <c r="C138" s="62">
        <v>21</v>
      </c>
      <c r="D138" s="63" t="s">
        <v>69</v>
      </c>
      <c r="E138" s="38" t="s">
        <v>357</v>
      </c>
      <c r="F138" s="64">
        <v>44887</v>
      </c>
      <c r="G138" s="38" t="str">
        <f>+VLOOKUP(E138,Tabla!A:B,2,FALSE)</f>
        <v>SSGEFYAR</v>
      </c>
    </row>
    <row r="139" spans="1:7">
      <c r="A139" s="65">
        <v>201500</v>
      </c>
      <c r="B139" s="38" t="s">
        <v>677</v>
      </c>
      <c r="C139" s="62">
        <v>22</v>
      </c>
      <c r="D139" s="63" t="s">
        <v>69</v>
      </c>
      <c r="E139" s="38" t="s">
        <v>357</v>
      </c>
      <c r="F139" s="64">
        <v>44887</v>
      </c>
      <c r="G139" s="38" t="str">
        <f>+VLOOKUP(E139,Tabla!A:B,2,FALSE)</f>
        <v>SSGEFYAR</v>
      </c>
    </row>
    <row r="140" spans="1:7">
      <c r="A140" s="65">
        <v>201549</v>
      </c>
      <c r="B140" s="38" t="s">
        <v>126</v>
      </c>
      <c r="C140" s="62">
        <v>23</v>
      </c>
      <c r="D140" s="63" t="s">
        <v>127</v>
      </c>
      <c r="E140" s="38" t="s">
        <v>274</v>
      </c>
      <c r="F140" s="64">
        <v>44879</v>
      </c>
      <c r="G140" s="38" t="str">
        <f>+VLOOKUP(E140,Tabla!A:B,2,FALSE)</f>
        <v>SSCPEE</v>
      </c>
    </row>
    <row r="141" spans="1:7">
      <c r="A141" s="65">
        <v>200888</v>
      </c>
      <c r="B141" s="38" t="s">
        <v>517</v>
      </c>
      <c r="C141" s="62">
        <v>1</v>
      </c>
      <c r="D141" s="63" t="s">
        <v>25</v>
      </c>
      <c r="E141" s="38" t="s">
        <v>518</v>
      </c>
      <c r="F141" s="64">
        <v>44872</v>
      </c>
      <c r="G141" s="38" t="str">
        <f>+VLOOKUP(E141,Tabla!A:B,2,FALSE)</f>
        <v>SSGEFYAR</v>
      </c>
    </row>
    <row r="142" spans="1:7">
      <c r="A142" s="65">
        <v>200140</v>
      </c>
      <c r="B142" s="38" t="s">
        <v>582</v>
      </c>
      <c r="C142" s="62">
        <v>13</v>
      </c>
      <c r="D142" s="63" t="s">
        <v>112</v>
      </c>
      <c r="E142" s="38" t="s">
        <v>261</v>
      </c>
      <c r="F142" s="64">
        <v>44881</v>
      </c>
      <c r="G142" s="38" t="str">
        <f>+VLOOKUP(E142,Tabla!A:B,2,FALSE)</f>
        <v>SSCPEE</v>
      </c>
    </row>
    <row r="143" spans="1:7">
      <c r="A143" s="65">
        <v>200084</v>
      </c>
      <c r="B143" s="38" t="s">
        <v>713</v>
      </c>
      <c r="C143" s="62">
        <v>1</v>
      </c>
      <c r="D143" s="63" t="s">
        <v>72</v>
      </c>
      <c r="E143" s="38" t="s">
        <v>196</v>
      </c>
      <c r="F143" s="64">
        <v>44888</v>
      </c>
      <c r="G143" s="38" t="str">
        <f>+VLOOKUP(E143,Tabla!A:B,2,FALSE)</f>
        <v>DGCLEI</v>
      </c>
    </row>
    <row r="144" spans="1:7">
      <c r="A144" s="65">
        <v>200662</v>
      </c>
      <c r="B144" s="38" t="s">
        <v>650</v>
      </c>
      <c r="C144" s="62">
        <v>3</v>
      </c>
      <c r="D144" s="63" t="s">
        <v>72</v>
      </c>
      <c r="E144" s="38" t="s">
        <v>196</v>
      </c>
      <c r="F144" s="64">
        <v>44888</v>
      </c>
      <c r="G144" s="38" t="str">
        <f>+VLOOKUP(E144,Tabla!A:B,2,FALSE)</f>
        <v>DGCLEI</v>
      </c>
    </row>
    <row r="145" spans="1:7">
      <c r="A145" s="65">
        <v>200695</v>
      </c>
      <c r="B145" s="38" t="s">
        <v>714</v>
      </c>
      <c r="C145" s="62">
        <v>3</v>
      </c>
      <c r="D145" s="63" t="s">
        <v>72</v>
      </c>
      <c r="E145" s="38" t="s">
        <v>196</v>
      </c>
      <c r="F145" s="64">
        <v>44888</v>
      </c>
      <c r="G145" s="38" t="str">
        <f>+VLOOKUP(E145,Tabla!A:B,2,FALSE)</f>
        <v>DGCLEI</v>
      </c>
    </row>
    <row r="146" spans="1:7">
      <c r="A146" s="65">
        <v>201600</v>
      </c>
      <c r="B146" s="38" t="s">
        <v>143</v>
      </c>
      <c r="C146" s="62">
        <v>7</v>
      </c>
      <c r="D146" s="63" t="s">
        <v>25</v>
      </c>
      <c r="E146" s="38" t="s">
        <v>144</v>
      </c>
      <c r="F146" s="64">
        <v>44854</v>
      </c>
      <c r="G146" s="38" t="str">
        <f>+VLOOKUP(E146,Tabla!A:B,2,FALSE)</f>
        <v>SSGEFYAR</v>
      </c>
    </row>
    <row r="147" spans="1:7">
      <c r="A147" s="65">
        <v>201245</v>
      </c>
      <c r="B147" s="38" t="s">
        <v>124</v>
      </c>
      <c r="C147" s="62">
        <v>7</v>
      </c>
      <c r="D147" s="63" t="s">
        <v>69</v>
      </c>
      <c r="E147" s="38" t="s">
        <v>125</v>
      </c>
      <c r="F147" s="64">
        <v>44887</v>
      </c>
      <c r="G147" s="38" t="str">
        <f>+VLOOKUP(E147,Tabla!A:B,2,FALSE)</f>
        <v>SSGEFYAR</v>
      </c>
    </row>
    <row r="148" spans="1:7">
      <c r="A148" s="65">
        <v>200631</v>
      </c>
      <c r="B148" s="38" t="s">
        <v>591</v>
      </c>
      <c r="C148" s="62">
        <v>11</v>
      </c>
      <c r="D148" s="63" t="s">
        <v>69</v>
      </c>
      <c r="E148" s="38" t="s">
        <v>125</v>
      </c>
      <c r="F148" s="64">
        <v>44881</v>
      </c>
      <c r="G148" s="38" t="str">
        <f>+VLOOKUP(E148,Tabla!A:B,2,FALSE)</f>
        <v>SSGEFYAR</v>
      </c>
    </row>
    <row r="149" spans="1:7">
      <c r="A149" s="65">
        <v>200469</v>
      </c>
      <c r="B149" s="66" t="s">
        <v>715</v>
      </c>
      <c r="C149" s="62">
        <v>2</v>
      </c>
      <c r="D149" s="63">
        <v>4</v>
      </c>
      <c r="E149" s="38" t="s">
        <v>125</v>
      </c>
      <c r="F149" s="64">
        <v>44862</v>
      </c>
      <c r="G149" s="38" t="str">
        <f>+VLOOKUP(E149,Tabla!A:B,2,FALSE)</f>
        <v>SSGEFYAR</v>
      </c>
    </row>
    <row r="150" spans="1:7">
      <c r="A150" s="65">
        <v>200052</v>
      </c>
      <c r="B150" s="38" t="s">
        <v>78</v>
      </c>
      <c r="C150" s="62">
        <v>14</v>
      </c>
      <c r="D150" s="63" t="s">
        <v>79</v>
      </c>
      <c r="E150" s="38" t="s">
        <v>80</v>
      </c>
      <c r="F150" s="64">
        <v>44865</v>
      </c>
      <c r="G150" s="38" t="str">
        <f>+VLOOKUP(E150,Tabla!A:B,2,FALSE)</f>
        <v>UM</v>
      </c>
    </row>
    <row r="151" spans="1:7">
      <c r="A151" s="65">
        <v>200152</v>
      </c>
      <c r="B151" s="38" t="s">
        <v>83</v>
      </c>
      <c r="C151" s="62">
        <v>1</v>
      </c>
      <c r="D151" s="63" t="s">
        <v>79</v>
      </c>
      <c r="E151" s="38" t="s">
        <v>80</v>
      </c>
      <c r="F151" s="64">
        <v>44865</v>
      </c>
      <c r="G151" s="38" t="str">
        <f>+VLOOKUP(E151,Tabla!A:B,2,FALSE)</f>
        <v>UM</v>
      </c>
    </row>
    <row r="152" spans="1:7">
      <c r="A152" s="65">
        <v>200352</v>
      </c>
      <c r="B152" s="38" t="s">
        <v>85</v>
      </c>
      <c r="C152" s="62">
        <v>5</v>
      </c>
      <c r="D152" s="63" t="s">
        <v>79</v>
      </c>
      <c r="E152" s="38" t="s">
        <v>80</v>
      </c>
      <c r="F152" s="64">
        <v>44865</v>
      </c>
      <c r="G152" s="38" t="str">
        <f>+VLOOKUP(E152,Tabla!A:B,2,FALSE)</f>
        <v>UM</v>
      </c>
    </row>
    <row r="153" spans="1:7">
      <c r="A153" s="65">
        <v>200519</v>
      </c>
      <c r="B153" s="38" t="s">
        <v>88</v>
      </c>
      <c r="C153" s="62">
        <v>1</v>
      </c>
      <c r="D153" s="63" t="s">
        <v>79</v>
      </c>
      <c r="E153" s="38" t="s">
        <v>80</v>
      </c>
      <c r="F153" s="64">
        <v>44865</v>
      </c>
      <c r="G153" s="38" t="str">
        <f>+VLOOKUP(E153,Tabla!A:B,2,FALSE)</f>
        <v>UM</v>
      </c>
    </row>
    <row r="154" spans="1:7">
      <c r="A154" s="65">
        <v>200581</v>
      </c>
      <c r="B154" s="38" t="s">
        <v>93</v>
      </c>
      <c r="C154" s="62">
        <v>23</v>
      </c>
      <c r="D154" s="63" t="s">
        <v>79</v>
      </c>
      <c r="E154" s="38" t="s">
        <v>80</v>
      </c>
      <c r="F154" s="64">
        <v>44865</v>
      </c>
      <c r="G154" s="38" t="str">
        <f>+VLOOKUP(E154,Tabla!A:B,2,FALSE)</f>
        <v>UM</v>
      </c>
    </row>
    <row r="155" spans="1:7">
      <c r="A155" s="65">
        <v>201047</v>
      </c>
      <c r="B155" s="38" t="s">
        <v>716</v>
      </c>
      <c r="C155" s="62">
        <v>12</v>
      </c>
      <c r="D155" s="63" t="s">
        <v>497</v>
      </c>
      <c r="E155" s="38" t="s">
        <v>218</v>
      </c>
      <c r="F155" s="64">
        <v>44888</v>
      </c>
      <c r="G155" s="38" t="str">
        <f>+VLOOKUP(E155,Tabla!A:B,2,FALSE)</f>
        <v>SSCD</v>
      </c>
    </row>
    <row r="156" spans="1:7">
      <c r="A156" s="65">
        <v>200207</v>
      </c>
      <c r="B156" s="38" t="s">
        <v>564</v>
      </c>
      <c r="C156" s="62">
        <v>11</v>
      </c>
      <c r="D156" s="63" t="s">
        <v>497</v>
      </c>
      <c r="E156" s="38" t="s">
        <v>218</v>
      </c>
      <c r="F156" s="64">
        <v>44880</v>
      </c>
      <c r="G156" s="38" t="str">
        <f>+VLOOKUP(E156,Tabla!A:B,2,FALSE)</f>
        <v>SSCD</v>
      </c>
    </row>
    <row r="157" spans="1:7">
      <c r="A157" s="65">
        <v>200208</v>
      </c>
      <c r="B157" s="38" t="s">
        <v>565</v>
      </c>
      <c r="C157" s="62">
        <v>17</v>
      </c>
      <c r="D157" s="63" t="s">
        <v>497</v>
      </c>
      <c r="E157" s="38" t="s">
        <v>218</v>
      </c>
      <c r="F157" s="64">
        <v>44880</v>
      </c>
      <c r="G157" s="38" t="str">
        <f>+VLOOKUP(E157,Tabla!A:B,2,FALSE)</f>
        <v>SSCD</v>
      </c>
    </row>
    <row r="158" spans="1:7">
      <c r="A158" s="65">
        <v>201013</v>
      </c>
      <c r="B158" s="38" t="s">
        <v>571</v>
      </c>
      <c r="C158" s="62">
        <v>4</v>
      </c>
      <c r="D158" s="63" t="s">
        <v>497</v>
      </c>
      <c r="E158" s="38" t="s">
        <v>218</v>
      </c>
      <c r="F158" s="64">
        <v>44880</v>
      </c>
      <c r="G158" s="38" t="str">
        <f>+VLOOKUP(E158,Tabla!A:B,2,FALSE)</f>
        <v>SSCD</v>
      </c>
    </row>
    <row r="159" spans="1:7">
      <c r="A159" s="65">
        <v>201050</v>
      </c>
      <c r="B159" s="38" t="s">
        <v>572</v>
      </c>
      <c r="C159" s="62">
        <v>3</v>
      </c>
      <c r="D159" s="63" t="s">
        <v>497</v>
      </c>
      <c r="E159" s="38" t="s">
        <v>218</v>
      </c>
      <c r="F159" s="64">
        <v>44880</v>
      </c>
      <c r="G159" s="38" t="str">
        <f>+VLOOKUP(E159,Tabla!A:B,2,FALSE)</f>
        <v>SSCD</v>
      </c>
    </row>
    <row r="160" spans="1:7">
      <c r="A160" s="65">
        <v>203027</v>
      </c>
      <c r="B160" s="38" t="s">
        <v>578</v>
      </c>
      <c r="C160" s="62">
        <v>7</v>
      </c>
      <c r="D160" s="63" t="s">
        <v>110</v>
      </c>
      <c r="E160" s="38" t="s">
        <v>342</v>
      </c>
      <c r="F160" s="64">
        <v>44880</v>
      </c>
      <c r="G160" s="38" t="str">
        <f>+VLOOKUP(E160,Tabla!A:B,2,FALSE)</f>
        <v>SSGEFYAR</v>
      </c>
    </row>
    <row r="161" spans="1:7">
      <c r="A161" s="65">
        <v>201122</v>
      </c>
      <c r="B161" s="38" t="s">
        <v>524</v>
      </c>
      <c r="C161" s="62">
        <v>4</v>
      </c>
      <c r="D161" s="63" t="s">
        <v>91</v>
      </c>
      <c r="E161" s="38" t="s">
        <v>328</v>
      </c>
      <c r="F161" s="64">
        <v>44875</v>
      </c>
      <c r="G161" s="38" t="str">
        <f>+VLOOKUP(E161,Tabla!A:B,2,FALSE)</f>
        <v>SSGEFYAR</v>
      </c>
    </row>
    <row r="162" spans="1:7">
      <c r="A162" s="65">
        <v>201132</v>
      </c>
      <c r="B162" s="38" t="s">
        <v>525</v>
      </c>
      <c r="C162" s="62">
        <v>4</v>
      </c>
      <c r="D162" s="63" t="s">
        <v>91</v>
      </c>
      <c r="E162" s="38" t="s">
        <v>328</v>
      </c>
      <c r="F162" s="64">
        <v>44875</v>
      </c>
      <c r="G162" s="38" t="str">
        <f>+VLOOKUP(E162,Tabla!A:B,2,FALSE)</f>
        <v>SSGEFYAR</v>
      </c>
    </row>
    <row r="163" spans="1:7">
      <c r="A163" s="65">
        <v>201133</v>
      </c>
      <c r="B163" s="38" t="s">
        <v>526</v>
      </c>
      <c r="C163" s="62">
        <v>2</v>
      </c>
      <c r="D163" s="63" t="s">
        <v>91</v>
      </c>
      <c r="E163" s="38" t="s">
        <v>328</v>
      </c>
      <c r="F163" s="64">
        <v>44875</v>
      </c>
      <c r="G163" s="38" t="str">
        <f>+VLOOKUP(E163,Tabla!A:B,2,FALSE)</f>
        <v>SSGEFYAR</v>
      </c>
    </row>
    <row r="164" spans="1:7">
      <c r="A164" s="65">
        <v>200556</v>
      </c>
      <c r="B164" s="38" t="s">
        <v>674</v>
      </c>
      <c r="C164" s="62">
        <v>18</v>
      </c>
      <c r="D164" s="63" t="s">
        <v>61</v>
      </c>
      <c r="E164" s="38" t="s">
        <v>325</v>
      </c>
      <c r="F164" s="64">
        <v>44887</v>
      </c>
      <c r="G164" s="38" t="str">
        <f>+VLOOKUP(E164,Tabla!A:B,2,FALSE)</f>
        <v>SSGEFYAR</v>
      </c>
    </row>
    <row r="165" spans="1:7">
      <c r="A165" s="65">
        <v>200911</v>
      </c>
      <c r="B165" s="38" t="s">
        <v>685</v>
      </c>
      <c r="C165" s="62">
        <v>8</v>
      </c>
      <c r="D165" s="63" t="s">
        <v>61</v>
      </c>
      <c r="E165" s="38" t="s">
        <v>325</v>
      </c>
      <c r="F165" s="64">
        <v>44887</v>
      </c>
      <c r="G165" s="38" t="str">
        <f>+VLOOKUP(E165,Tabla!A:B,2,FALSE)</f>
        <v>SSGEFYAR</v>
      </c>
    </row>
    <row r="166" spans="1:7">
      <c r="A166" s="65">
        <v>201167</v>
      </c>
      <c r="B166" s="38" t="s">
        <v>689</v>
      </c>
      <c r="C166" s="62">
        <v>21</v>
      </c>
      <c r="D166" s="63" t="s">
        <v>61</v>
      </c>
      <c r="E166" s="38" t="s">
        <v>325</v>
      </c>
      <c r="F166" s="64">
        <v>44887</v>
      </c>
      <c r="G166" s="38" t="str">
        <f>+VLOOKUP(E166,Tabla!A:B,2,FALSE)</f>
        <v>SSGEFYAR</v>
      </c>
    </row>
    <row r="167" spans="1:7">
      <c r="A167" s="65">
        <v>201322</v>
      </c>
      <c r="B167" s="38" t="s">
        <v>695</v>
      </c>
      <c r="C167" s="62">
        <v>11</v>
      </c>
      <c r="D167" s="63" t="s">
        <v>17</v>
      </c>
      <c r="E167" s="38" t="s">
        <v>325</v>
      </c>
      <c r="F167" s="64">
        <v>44887</v>
      </c>
      <c r="G167" s="38" t="str">
        <f>+VLOOKUP(E167,Tabla!A:B,2,FALSE)</f>
        <v>SSGEFYAR</v>
      </c>
    </row>
    <row r="168" spans="1:7">
      <c r="A168" s="65">
        <v>201325</v>
      </c>
      <c r="B168" s="38" t="s">
        <v>639</v>
      </c>
      <c r="C168" s="62">
        <v>21</v>
      </c>
      <c r="D168" s="63" t="s">
        <v>17</v>
      </c>
      <c r="E168" s="38" t="s">
        <v>325</v>
      </c>
      <c r="F168" s="64">
        <v>44887</v>
      </c>
      <c r="G168" s="38" t="str">
        <f>+VLOOKUP(E168,Tabla!A:B,2,FALSE)</f>
        <v>SSGEFYAR</v>
      </c>
    </row>
    <row r="169" spans="1:7">
      <c r="A169" s="65">
        <v>201678</v>
      </c>
      <c r="B169" s="38" t="s">
        <v>696</v>
      </c>
      <c r="C169" s="62">
        <v>17</v>
      </c>
      <c r="D169" s="63" t="s">
        <v>17</v>
      </c>
      <c r="E169" s="38" t="s">
        <v>325</v>
      </c>
      <c r="F169" s="64">
        <v>44887</v>
      </c>
      <c r="G169" s="38" t="str">
        <f>+VLOOKUP(E169,Tabla!A:B,2,FALSE)</f>
        <v>SSGEFYAR</v>
      </c>
    </row>
    <row r="170" spans="1:7">
      <c r="A170" s="65">
        <v>203096</v>
      </c>
      <c r="B170" s="38" t="s">
        <v>699</v>
      </c>
      <c r="C170" s="62">
        <v>23</v>
      </c>
      <c r="D170" s="63" t="s">
        <v>45</v>
      </c>
      <c r="E170" s="38" t="s">
        <v>325</v>
      </c>
      <c r="F170" s="64">
        <v>44887</v>
      </c>
      <c r="G170" s="38" t="str">
        <f>+VLOOKUP(E170,Tabla!A:B,2,FALSE)</f>
        <v>SSGEFYAR</v>
      </c>
    </row>
    <row r="171" spans="1:7">
      <c r="A171" s="65">
        <v>201639</v>
      </c>
      <c r="B171" s="38" t="s">
        <v>717</v>
      </c>
      <c r="C171" s="62">
        <v>5</v>
      </c>
      <c r="D171" s="63" t="s">
        <v>17</v>
      </c>
      <c r="E171" s="38" t="s">
        <v>222</v>
      </c>
      <c r="F171" s="64">
        <v>44888</v>
      </c>
      <c r="G171" s="38" t="str">
        <f>+VLOOKUP(E171,Tabla!A:B,2,FALSE)</f>
        <v>SSCD</v>
      </c>
    </row>
    <row r="172" spans="1:7">
      <c r="A172" s="65">
        <v>201330</v>
      </c>
      <c r="B172" s="38" t="s">
        <v>51</v>
      </c>
      <c r="C172" s="62">
        <v>20</v>
      </c>
      <c r="D172" s="63" t="s">
        <v>52</v>
      </c>
      <c r="E172" s="38" t="s">
        <v>53</v>
      </c>
      <c r="F172" s="64">
        <v>44867</v>
      </c>
      <c r="G172" s="38" t="str">
        <f>+VLOOKUP(E172,Tabla!A:B,2,FALSE)</f>
        <v>UM</v>
      </c>
    </row>
    <row r="173" spans="1:7">
      <c r="A173" s="65">
        <v>200336</v>
      </c>
      <c r="B173" s="38" t="s">
        <v>84</v>
      </c>
      <c r="C173" s="62">
        <v>20</v>
      </c>
      <c r="D173" s="63" t="s">
        <v>52</v>
      </c>
      <c r="E173" s="38" t="s">
        <v>53</v>
      </c>
      <c r="F173" s="64">
        <v>44865</v>
      </c>
      <c r="G173" s="38" t="str">
        <f>+VLOOKUP(E173,Tabla!A:B,2,FALSE)</f>
        <v>UM</v>
      </c>
    </row>
    <row r="174" spans="1:7">
      <c r="A174" s="65">
        <v>200730</v>
      </c>
      <c r="B174" s="38" t="s">
        <v>95</v>
      </c>
      <c r="C174" s="62">
        <v>1</v>
      </c>
      <c r="D174" s="63" t="s">
        <v>52</v>
      </c>
      <c r="E174" s="38" t="s">
        <v>53</v>
      </c>
      <c r="F174" s="64">
        <v>44865</v>
      </c>
      <c r="G174" s="38" t="str">
        <f>+VLOOKUP(E174,Tabla!A:B,2,FALSE)</f>
        <v>UM</v>
      </c>
    </row>
    <row r="175" spans="1:7">
      <c r="A175" s="65">
        <v>200810</v>
      </c>
      <c r="B175" s="38" t="s">
        <v>97</v>
      </c>
      <c r="C175" s="62">
        <v>1</v>
      </c>
      <c r="D175" s="63" t="s">
        <v>52</v>
      </c>
      <c r="E175" s="38" t="s">
        <v>53</v>
      </c>
      <c r="F175" s="64">
        <v>44865</v>
      </c>
      <c r="G175" s="38" t="str">
        <f>+VLOOKUP(E175,Tabla!A:B,2,FALSE)</f>
        <v>UM</v>
      </c>
    </row>
    <row r="176" spans="1:7">
      <c r="A176" s="65">
        <v>200813</v>
      </c>
      <c r="B176" s="38" t="s">
        <v>98</v>
      </c>
      <c r="C176" s="62">
        <v>10</v>
      </c>
      <c r="D176" s="63" t="s">
        <v>52</v>
      </c>
      <c r="E176" s="38" t="s">
        <v>53</v>
      </c>
      <c r="F176" s="64">
        <v>44865</v>
      </c>
      <c r="G176" s="38" t="str">
        <f>+VLOOKUP(E176,Tabla!A:B,2,FALSE)</f>
        <v>UM</v>
      </c>
    </row>
    <row r="177" spans="1:7">
      <c r="A177" s="65">
        <v>201036</v>
      </c>
      <c r="B177" s="38" t="s">
        <v>99</v>
      </c>
      <c r="C177" s="62">
        <v>9</v>
      </c>
      <c r="D177" s="63" t="s">
        <v>52</v>
      </c>
      <c r="E177" s="38" t="s">
        <v>53</v>
      </c>
      <c r="F177" s="64">
        <v>44865</v>
      </c>
      <c r="G177" s="38" t="str">
        <f>+VLOOKUP(E177,Tabla!A:B,2,FALSE)</f>
        <v>UM</v>
      </c>
    </row>
    <row r="178" spans="1:7">
      <c r="A178" s="65">
        <v>200337</v>
      </c>
      <c r="B178" s="38" t="s">
        <v>108</v>
      </c>
      <c r="C178" s="62">
        <v>26</v>
      </c>
      <c r="D178" s="63" t="s">
        <v>52</v>
      </c>
      <c r="E178" s="38" t="s">
        <v>53</v>
      </c>
      <c r="F178" s="64">
        <v>44861</v>
      </c>
      <c r="G178" s="38" t="str">
        <f>+VLOOKUP(E178,Tabla!A:B,2,FALSE)</f>
        <v>UM</v>
      </c>
    </row>
    <row r="179" spans="1:7">
      <c r="A179" s="65">
        <v>200462</v>
      </c>
      <c r="B179" s="38" t="s">
        <v>718</v>
      </c>
      <c r="C179" s="62">
        <v>13</v>
      </c>
      <c r="D179" s="63" t="s">
        <v>127</v>
      </c>
      <c r="E179" s="38" t="s">
        <v>191</v>
      </c>
      <c r="F179" s="64">
        <v>44888</v>
      </c>
      <c r="G179" s="38" t="str">
        <f>+VLOOKUP(E179,Tabla!A:B,2,FALSE)</f>
        <v>DGCLEI</v>
      </c>
    </row>
    <row r="180" spans="1:7">
      <c r="A180" s="65">
        <v>200761</v>
      </c>
      <c r="B180" s="38" t="s">
        <v>719</v>
      </c>
      <c r="C180" s="62">
        <v>24</v>
      </c>
      <c r="D180" s="63" t="s">
        <v>72</v>
      </c>
      <c r="E180" s="38" t="s">
        <v>191</v>
      </c>
      <c r="F180" s="64">
        <v>44888</v>
      </c>
      <c r="G180" s="38" t="str">
        <f>+VLOOKUP(E180,Tabla!A:B,2,FALSE)</f>
        <v>DGCLEI</v>
      </c>
    </row>
    <row r="181" spans="1:7">
      <c r="A181" s="65">
        <v>201336</v>
      </c>
      <c r="B181" s="38" t="s">
        <v>720</v>
      </c>
      <c r="C181" s="62">
        <v>2</v>
      </c>
      <c r="D181" s="63" t="s">
        <v>127</v>
      </c>
      <c r="E181" s="38" t="s">
        <v>191</v>
      </c>
      <c r="F181" s="64">
        <v>44888</v>
      </c>
      <c r="G181" s="38" t="str">
        <f>+VLOOKUP(E181,Tabla!A:B,2,FALSE)</f>
        <v>DGCLEI</v>
      </c>
    </row>
    <row r="182" spans="1:7">
      <c r="A182" s="65">
        <v>201588</v>
      </c>
      <c r="B182" s="38" t="s">
        <v>721</v>
      </c>
      <c r="C182" s="62">
        <v>25</v>
      </c>
      <c r="D182" s="63" t="s">
        <v>72</v>
      </c>
      <c r="E182" s="38" t="s">
        <v>191</v>
      </c>
      <c r="F182" s="64">
        <v>44888</v>
      </c>
      <c r="G182" s="38" t="str">
        <f>+VLOOKUP(E182,Tabla!A:B,2,FALSE)</f>
        <v>DGCLEI</v>
      </c>
    </row>
    <row r="183" spans="1:7">
      <c r="A183" s="65">
        <v>201589</v>
      </c>
      <c r="B183" s="38" t="s">
        <v>722</v>
      </c>
      <c r="C183" s="62">
        <v>16</v>
      </c>
      <c r="D183" s="63" t="s">
        <v>72</v>
      </c>
      <c r="E183" s="38" t="s">
        <v>191</v>
      </c>
      <c r="F183" s="64">
        <v>44888</v>
      </c>
      <c r="G183" s="38" t="str">
        <f>+VLOOKUP(E183,Tabla!A:B,2,FALSE)</f>
        <v>DGCLEI</v>
      </c>
    </row>
    <row r="184" spans="1:7">
      <c r="A184" s="65">
        <v>200746</v>
      </c>
      <c r="B184" s="38" t="s">
        <v>570</v>
      </c>
      <c r="C184" s="62">
        <v>35</v>
      </c>
      <c r="D184" s="63" t="s">
        <v>72</v>
      </c>
      <c r="E184" s="38" t="s">
        <v>191</v>
      </c>
      <c r="F184" s="64">
        <v>44880</v>
      </c>
      <c r="G184" s="38" t="str">
        <f>+VLOOKUP(E184,Tabla!A:B,2,FALSE)</f>
        <v>DGCLEI</v>
      </c>
    </row>
    <row r="185" spans="1:7">
      <c r="A185" s="65">
        <v>201230</v>
      </c>
      <c r="B185" s="38" t="s">
        <v>573</v>
      </c>
      <c r="C185" s="62">
        <v>27</v>
      </c>
      <c r="D185" s="63" t="s">
        <v>72</v>
      </c>
      <c r="E185" s="38" t="s">
        <v>191</v>
      </c>
      <c r="F185" s="64">
        <v>44880</v>
      </c>
      <c r="G185" s="38" t="str">
        <f>+VLOOKUP(E185,Tabla!A:B,2,FALSE)</f>
        <v>DGCLEI</v>
      </c>
    </row>
    <row r="186" spans="1:7">
      <c r="A186" s="65">
        <v>201435</v>
      </c>
      <c r="B186" s="38" t="s">
        <v>575</v>
      </c>
      <c r="C186" s="62">
        <v>1</v>
      </c>
      <c r="D186" s="63" t="s">
        <v>72</v>
      </c>
      <c r="E186" s="38" t="s">
        <v>191</v>
      </c>
      <c r="F186" s="64">
        <v>44880</v>
      </c>
      <c r="G186" s="38" t="str">
        <f>+VLOOKUP(E186,Tabla!A:B,2,FALSE)</f>
        <v>DGCLEI</v>
      </c>
    </row>
    <row r="187" spans="1:7">
      <c r="A187" s="65">
        <v>202967</v>
      </c>
      <c r="B187" s="38" t="s">
        <v>577</v>
      </c>
      <c r="C187" s="62">
        <v>4</v>
      </c>
      <c r="D187" s="63" t="s">
        <v>127</v>
      </c>
      <c r="E187" s="38" t="s">
        <v>191</v>
      </c>
      <c r="F187" s="64">
        <v>44880</v>
      </c>
      <c r="G187" s="38" t="str">
        <f>+VLOOKUP(E187,Tabla!A:B,2,FALSE)</f>
        <v>DGCLEI</v>
      </c>
    </row>
    <row r="188" spans="1:7">
      <c r="A188" s="65">
        <v>202200</v>
      </c>
      <c r="B188" s="38" t="s">
        <v>547</v>
      </c>
      <c r="C188" s="62">
        <v>10</v>
      </c>
      <c r="D188" s="63" t="s">
        <v>31</v>
      </c>
      <c r="E188" s="38" t="s">
        <v>32</v>
      </c>
      <c r="F188" s="64">
        <v>44876</v>
      </c>
      <c r="G188" s="38" t="str">
        <f>+VLOOKUP(E188,Tabla!A:B,2,FALSE)</f>
        <v>SSTEYS</v>
      </c>
    </row>
    <row r="189" spans="1:7">
      <c r="A189" s="65">
        <v>200953</v>
      </c>
      <c r="B189" s="38" t="s">
        <v>509</v>
      </c>
      <c r="C189" s="62">
        <v>7</v>
      </c>
      <c r="D189" s="63" t="s">
        <v>52</v>
      </c>
      <c r="E189" s="38" t="s">
        <v>32</v>
      </c>
      <c r="F189" s="64">
        <v>44873</v>
      </c>
      <c r="G189" s="38" t="str">
        <f>+VLOOKUP(E189,Tabla!A:B,2,FALSE)</f>
        <v>SSTEYS</v>
      </c>
    </row>
    <row r="190" spans="1:7">
      <c r="A190" s="65">
        <v>203116</v>
      </c>
      <c r="B190" s="38" t="s">
        <v>30</v>
      </c>
      <c r="C190" s="62">
        <v>16</v>
      </c>
      <c r="D190" s="63" t="s">
        <v>31</v>
      </c>
      <c r="E190" s="38" t="s">
        <v>32</v>
      </c>
      <c r="F190" s="64">
        <v>44868</v>
      </c>
      <c r="G190" s="38" t="str">
        <f>+VLOOKUP(E190,Tabla!A:B,2,FALSE)</f>
        <v>SSTEYS</v>
      </c>
    </row>
    <row r="191" spans="1:7">
      <c r="A191" s="65">
        <v>203124</v>
      </c>
      <c r="B191" s="38" t="s">
        <v>33</v>
      </c>
      <c r="C191" s="62">
        <v>19</v>
      </c>
      <c r="D191" s="63" t="s">
        <v>31</v>
      </c>
      <c r="E191" s="38" t="s">
        <v>32</v>
      </c>
      <c r="F191" s="64">
        <v>44868</v>
      </c>
      <c r="G191" s="38" t="str">
        <f>+VLOOKUP(E191,Tabla!A:B,2,FALSE)</f>
        <v>SSTEYS</v>
      </c>
    </row>
    <row r="192" spans="1:7">
      <c r="A192" s="65">
        <v>201211</v>
      </c>
      <c r="B192" s="38" t="s">
        <v>49</v>
      </c>
      <c r="C192" s="62">
        <v>46</v>
      </c>
      <c r="D192" s="63" t="s">
        <v>20</v>
      </c>
      <c r="E192" s="38" t="s">
        <v>32</v>
      </c>
      <c r="F192" s="64">
        <v>44867</v>
      </c>
      <c r="G192" s="38" t="str">
        <f>+VLOOKUP(E192,Tabla!A:B,2,FALSE)</f>
        <v>SSTEYS</v>
      </c>
    </row>
    <row r="193" spans="1:7">
      <c r="A193" s="65">
        <v>200441</v>
      </c>
      <c r="B193" s="38" t="s">
        <v>145</v>
      </c>
      <c r="C193" s="62">
        <v>94</v>
      </c>
      <c r="D193" s="63" t="s">
        <v>25</v>
      </c>
      <c r="E193" s="38" t="s">
        <v>32</v>
      </c>
      <c r="F193" s="64">
        <v>44853</v>
      </c>
      <c r="G193" s="38" t="str">
        <f>+VLOOKUP(E193,Tabla!A:B,2,FALSE)</f>
        <v>SSTEYS</v>
      </c>
    </row>
    <row r="194" spans="1:7">
      <c r="A194" s="65">
        <v>200820</v>
      </c>
      <c r="B194" s="38" t="s">
        <v>536</v>
      </c>
      <c r="C194" s="62">
        <v>7</v>
      </c>
      <c r="D194" s="63" t="s">
        <v>110</v>
      </c>
      <c r="E194" s="38" t="s">
        <v>18</v>
      </c>
      <c r="F194" s="64">
        <v>44876</v>
      </c>
      <c r="G194" s="38" t="str">
        <f>+VLOOKUP(E194,Tabla!A:B,2,FALSE)</f>
        <v>SSCD</v>
      </c>
    </row>
    <row r="195" spans="1:7">
      <c r="A195" s="65">
        <v>200907</v>
      </c>
      <c r="B195" s="38" t="s">
        <v>539</v>
      </c>
      <c r="C195" s="62">
        <v>10</v>
      </c>
      <c r="D195" s="63" t="s">
        <v>110</v>
      </c>
      <c r="E195" s="38" t="s">
        <v>18</v>
      </c>
      <c r="F195" s="64">
        <v>44876</v>
      </c>
      <c r="G195" s="38" t="str">
        <f>+VLOOKUP(E195,Tabla!A:B,2,FALSE)</f>
        <v>SSCD</v>
      </c>
    </row>
    <row r="196" spans="1:7">
      <c r="A196" s="65">
        <v>200909</v>
      </c>
      <c r="B196" s="38" t="s">
        <v>540</v>
      </c>
      <c r="C196" s="62">
        <v>5</v>
      </c>
      <c r="D196" s="63" t="s">
        <v>110</v>
      </c>
      <c r="E196" s="38" t="s">
        <v>18</v>
      </c>
      <c r="F196" s="64">
        <v>44876</v>
      </c>
      <c r="G196" s="38" t="str">
        <f>+VLOOKUP(E196,Tabla!A:B,2,FALSE)</f>
        <v>SSCD</v>
      </c>
    </row>
    <row r="197" spans="1:7">
      <c r="A197" s="65">
        <v>200831</v>
      </c>
      <c r="B197" s="38" t="s">
        <v>16</v>
      </c>
      <c r="C197" s="62">
        <v>7</v>
      </c>
      <c r="D197" s="63" t="s">
        <v>17</v>
      </c>
      <c r="E197" s="38" t="s">
        <v>18</v>
      </c>
      <c r="F197" s="64">
        <v>44869</v>
      </c>
      <c r="G197" s="38" t="str">
        <f>+VLOOKUP(E197,Tabla!A:B,2,FALSE)</f>
        <v>SSCD</v>
      </c>
    </row>
    <row r="198" spans="1:7">
      <c r="A198" s="65">
        <v>201683</v>
      </c>
      <c r="B198" s="38" t="s">
        <v>22</v>
      </c>
      <c r="C198" s="62">
        <v>24</v>
      </c>
      <c r="D198" s="63" t="s">
        <v>17</v>
      </c>
      <c r="E198" s="38" t="s">
        <v>18</v>
      </c>
      <c r="F198" s="64">
        <v>44869</v>
      </c>
      <c r="G198" s="38" t="str">
        <f>+VLOOKUP(E198,Tabla!A:B,2,FALSE)</f>
        <v>SSCD</v>
      </c>
    </row>
    <row r="199" spans="1:7">
      <c r="A199" s="65">
        <v>201684</v>
      </c>
      <c r="B199" s="38" t="s">
        <v>23</v>
      </c>
      <c r="C199" s="62">
        <v>3</v>
      </c>
      <c r="D199" s="63" t="s">
        <v>17</v>
      </c>
      <c r="E199" s="38" t="s">
        <v>18</v>
      </c>
      <c r="F199" s="64">
        <v>44869</v>
      </c>
      <c r="G199" s="38" t="str">
        <f>+VLOOKUP(E199,Tabla!A:B,2,FALSE)</f>
        <v>SSCD</v>
      </c>
    </row>
    <row r="200" spans="1:7">
      <c r="A200" s="65">
        <v>200349</v>
      </c>
      <c r="B200" s="38" t="s">
        <v>103</v>
      </c>
      <c r="C200" s="62">
        <v>23</v>
      </c>
      <c r="D200" s="63" t="s">
        <v>104</v>
      </c>
      <c r="E200" s="38" t="s">
        <v>18</v>
      </c>
      <c r="F200" s="64">
        <v>44862</v>
      </c>
      <c r="G200" s="38" t="str">
        <f>+VLOOKUP(E200,Tabla!A:B,2,FALSE)</f>
        <v>SSCD</v>
      </c>
    </row>
    <row r="201" spans="1:7">
      <c r="A201" s="65">
        <v>200363</v>
      </c>
      <c r="B201" s="38" t="s">
        <v>105</v>
      </c>
      <c r="C201" s="62">
        <v>22</v>
      </c>
      <c r="D201" s="63" t="s">
        <v>104</v>
      </c>
      <c r="E201" s="38" t="s">
        <v>18</v>
      </c>
      <c r="F201" s="64">
        <v>44862</v>
      </c>
      <c r="G201" s="38" t="str">
        <f>+VLOOKUP(E201,Tabla!A:B,2,FALSE)</f>
        <v>SSCD</v>
      </c>
    </row>
    <row r="202" spans="1:7">
      <c r="A202" s="65">
        <v>201597</v>
      </c>
      <c r="B202" s="38" t="s">
        <v>107</v>
      </c>
      <c r="C202" s="62">
        <v>13</v>
      </c>
      <c r="D202" s="63" t="s">
        <v>104</v>
      </c>
      <c r="E202" s="38" t="s">
        <v>18</v>
      </c>
      <c r="F202" s="64">
        <v>44862</v>
      </c>
      <c r="G202" s="38" t="str">
        <f>+VLOOKUP(E202,Tabla!A:B,2,FALSE)</f>
        <v>SSCD</v>
      </c>
    </row>
    <row r="203" spans="1:7">
      <c r="A203" s="65">
        <v>200829</v>
      </c>
      <c r="B203" s="38" t="s">
        <v>146</v>
      </c>
      <c r="C203" s="62">
        <v>22</v>
      </c>
      <c r="D203" s="63" t="s">
        <v>17</v>
      </c>
      <c r="E203" s="38" t="s">
        <v>18</v>
      </c>
      <c r="F203" s="64">
        <v>44853</v>
      </c>
      <c r="G203" s="38" t="str">
        <f>+VLOOKUP(E203,Tabla!A:B,2,FALSE)</f>
        <v>SSCD</v>
      </c>
    </row>
    <row r="204" spans="1:7">
      <c r="A204" s="65">
        <v>200884</v>
      </c>
      <c r="B204" s="38" t="s">
        <v>147</v>
      </c>
      <c r="C204" s="62">
        <v>1</v>
      </c>
      <c r="D204" s="63" t="s">
        <v>110</v>
      </c>
      <c r="E204" s="38" t="s">
        <v>18</v>
      </c>
      <c r="F204" s="64">
        <v>44853</v>
      </c>
      <c r="G204" s="38" t="str">
        <f>+VLOOKUP(E204,Tabla!A:B,2,FALSE)</f>
        <v>SSCD</v>
      </c>
    </row>
    <row r="205" spans="1:7">
      <c r="A205" s="65">
        <v>201029</v>
      </c>
      <c r="B205" s="38" t="s">
        <v>148</v>
      </c>
      <c r="C205" s="62">
        <v>1</v>
      </c>
      <c r="D205" s="63" t="s">
        <v>110</v>
      </c>
      <c r="E205" s="38" t="s">
        <v>18</v>
      </c>
      <c r="F205" s="64">
        <v>44853</v>
      </c>
      <c r="G205" s="38" t="str">
        <f>+VLOOKUP(E205,Tabla!A:B,2,FALSE)</f>
        <v>SSCD</v>
      </c>
    </row>
    <row r="206" spans="1:7">
      <c r="A206" s="65">
        <v>203093</v>
      </c>
      <c r="B206" s="38" t="s">
        <v>488</v>
      </c>
      <c r="C206" s="62">
        <v>11</v>
      </c>
      <c r="D206" s="63" t="s">
        <v>91</v>
      </c>
      <c r="E206" s="38" t="s">
        <v>339</v>
      </c>
      <c r="F206" s="64">
        <v>44875</v>
      </c>
      <c r="G206" s="38" t="str">
        <f>+VLOOKUP(E206,Tabla!A:B,2,FALSE)</f>
        <v>SSGEFYAR</v>
      </c>
    </row>
    <row r="207" spans="1:7">
      <c r="A207" s="65">
        <v>200221</v>
      </c>
      <c r="B207" s="38" t="s">
        <v>62</v>
      </c>
      <c r="C207" s="62">
        <v>2</v>
      </c>
      <c r="D207" s="63" t="s">
        <v>52</v>
      </c>
      <c r="E207" s="38" t="s">
        <v>63</v>
      </c>
      <c r="F207" s="64">
        <v>44866</v>
      </c>
      <c r="G207" s="38" t="str">
        <f>+VLOOKUP(E207,Tabla!A:B,2,FALSE)</f>
        <v>UM</v>
      </c>
    </row>
    <row r="208" spans="1:7">
      <c r="A208" s="65">
        <v>201038</v>
      </c>
      <c r="B208" s="38" t="s">
        <v>73</v>
      </c>
      <c r="C208" s="62">
        <v>34</v>
      </c>
      <c r="D208" s="63" t="s">
        <v>52</v>
      </c>
      <c r="E208" s="38" t="s">
        <v>63</v>
      </c>
      <c r="F208" s="64">
        <v>44866</v>
      </c>
      <c r="G208" s="38" t="str">
        <f>+VLOOKUP(E208,Tabla!A:B,2,FALSE)</f>
        <v>UM</v>
      </c>
    </row>
    <row r="209" spans="1:7">
      <c r="A209" s="65">
        <v>202039</v>
      </c>
      <c r="B209" s="38" t="s">
        <v>641</v>
      </c>
      <c r="C209" s="62">
        <v>3</v>
      </c>
      <c r="D209" s="63" t="s">
        <v>20</v>
      </c>
      <c r="E209" s="38" t="s">
        <v>21</v>
      </c>
      <c r="F209" s="64">
        <v>44883</v>
      </c>
      <c r="G209" s="38" t="str">
        <f>+VLOOKUP(E209,Tabla!A:B,2,FALSE)</f>
        <v>SSTEYS</v>
      </c>
    </row>
    <row r="210" spans="1:7">
      <c r="A210" s="65">
        <v>200500</v>
      </c>
      <c r="B210" s="38" t="s">
        <v>522</v>
      </c>
      <c r="C210" s="62">
        <v>7</v>
      </c>
      <c r="D210" s="63" t="s">
        <v>20</v>
      </c>
      <c r="E210" s="38" t="s">
        <v>21</v>
      </c>
      <c r="F210" s="64">
        <v>44875</v>
      </c>
      <c r="G210" s="38" t="str">
        <f>+VLOOKUP(E210,Tabla!A:B,2,FALSE)</f>
        <v>SSTEYS</v>
      </c>
    </row>
    <row r="211" spans="1:7">
      <c r="A211" s="65">
        <v>201497</v>
      </c>
      <c r="B211" s="38" t="s">
        <v>499</v>
      </c>
      <c r="C211" s="62">
        <v>17</v>
      </c>
      <c r="D211" s="63" t="s">
        <v>20</v>
      </c>
      <c r="E211" s="38" t="s">
        <v>21</v>
      </c>
      <c r="F211" s="64">
        <v>44874</v>
      </c>
      <c r="G211" s="38" t="str">
        <f>+VLOOKUP(E211,Tabla!A:B,2,FALSE)</f>
        <v>SSTEYS</v>
      </c>
    </row>
    <row r="212" spans="1:7">
      <c r="A212" s="65">
        <v>200558</v>
      </c>
      <c r="B212" s="38" t="s">
        <v>506</v>
      </c>
      <c r="C212" s="62">
        <v>19</v>
      </c>
      <c r="D212" s="63" t="s">
        <v>20</v>
      </c>
      <c r="E212" s="38" t="s">
        <v>21</v>
      </c>
      <c r="F212" s="64">
        <v>44873</v>
      </c>
      <c r="G212" s="38" t="str">
        <f>+VLOOKUP(E212,Tabla!A:B,2,FALSE)</f>
        <v>SSTEYS</v>
      </c>
    </row>
    <row r="213" spans="1:7">
      <c r="A213" s="65">
        <v>201213</v>
      </c>
      <c r="B213" s="38" t="s">
        <v>19</v>
      </c>
      <c r="C213" s="62">
        <v>8</v>
      </c>
      <c r="D213" s="63" t="s">
        <v>20</v>
      </c>
      <c r="E213" s="38" t="s">
        <v>21</v>
      </c>
      <c r="F213" s="64">
        <v>44869</v>
      </c>
      <c r="G213" s="38" t="str">
        <f>+VLOOKUP(E213,Tabla!A:B,2,FALSE)</f>
        <v>SSTEYS</v>
      </c>
    </row>
    <row r="214" spans="1:7">
      <c r="A214" s="65">
        <v>200202</v>
      </c>
      <c r="B214" s="38" t="s">
        <v>632</v>
      </c>
      <c r="C214" s="62">
        <v>4</v>
      </c>
      <c r="D214" s="63" t="s">
        <v>79</v>
      </c>
      <c r="E214" s="38" t="s">
        <v>448</v>
      </c>
      <c r="F214" s="64">
        <v>44883</v>
      </c>
      <c r="G214" s="38" t="str">
        <f>+VLOOKUP(E214,Tabla!A:B,2,FALSE)</f>
        <v>UM</v>
      </c>
    </row>
    <row r="215" spans="1:7">
      <c r="A215" s="65">
        <v>200494</v>
      </c>
      <c r="B215" s="38" t="s">
        <v>634</v>
      </c>
      <c r="C215" s="62">
        <v>24</v>
      </c>
      <c r="D215" s="63" t="s">
        <v>79</v>
      </c>
      <c r="E215" s="38" t="s">
        <v>448</v>
      </c>
      <c r="F215" s="64">
        <v>44883</v>
      </c>
      <c r="G215" s="38" t="str">
        <f>+VLOOKUP(E215,Tabla!A:B,2,FALSE)</f>
        <v>UM</v>
      </c>
    </row>
    <row r="216" spans="1:7">
      <c r="A216" s="65">
        <v>202401</v>
      </c>
      <c r="B216" s="38" t="s">
        <v>642</v>
      </c>
      <c r="C216" s="62">
        <v>4</v>
      </c>
      <c r="D216" s="63" t="s">
        <v>79</v>
      </c>
      <c r="E216" s="38" t="s">
        <v>448</v>
      </c>
      <c r="F216" s="64">
        <v>44883</v>
      </c>
      <c r="G216" s="38" t="str">
        <f>+VLOOKUP(E216,Tabla!A:B,2,FALSE)</f>
        <v>UM</v>
      </c>
    </row>
    <row r="217" spans="1:7">
      <c r="A217" s="65">
        <v>200874</v>
      </c>
      <c r="B217" s="38" t="s">
        <v>538</v>
      </c>
      <c r="C217" s="62">
        <v>22</v>
      </c>
      <c r="D217" s="63" t="s">
        <v>79</v>
      </c>
      <c r="E217" s="38" t="s">
        <v>448</v>
      </c>
      <c r="F217" s="64">
        <v>44876</v>
      </c>
      <c r="G217" s="38" t="str">
        <f>+VLOOKUP(E217,Tabla!A:B,2,FALSE)</f>
        <v>UM</v>
      </c>
    </row>
    <row r="218" spans="1:7">
      <c r="A218" s="65">
        <v>201292</v>
      </c>
      <c r="B218" s="38" t="s">
        <v>541</v>
      </c>
      <c r="C218" s="62">
        <v>27</v>
      </c>
      <c r="D218" s="63" t="s">
        <v>497</v>
      </c>
      <c r="E218" s="38" t="s">
        <v>448</v>
      </c>
      <c r="F218" s="64">
        <v>44876</v>
      </c>
      <c r="G218" s="38" t="str">
        <f>+VLOOKUP(E218,Tabla!A:B,2,FALSE)</f>
        <v>UM</v>
      </c>
    </row>
    <row r="219" spans="1:7">
      <c r="A219" s="65">
        <v>200438</v>
      </c>
      <c r="B219" s="38" t="s">
        <v>586</v>
      </c>
      <c r="C219" s="62">
        <v>6</v>
      </c>
      <c r="D219" s="63" t="s">
        <v>25</v>
      </c>
      <c r="E219" s="38" t="s">
        <v>359</v>
      </c>
      <c r="F219" s="64">
        <v>44881</v>
      </c>
      <c r="G219" s="38" t="str">
        <f>+VLOOKUP(E219,Tabla!A:B,2,FALSE)</f>
        <v>SSGEFYAR</v>
      </c>
    </row>
    <row r="220" spans="1:7">
      <c r="A220" s="65">
        <v>200492</v>
      </c>
      <c r="B220" s="38" t="s">
        <v>587</v>
      </c>
      <c r="C220" s="62">
        <v>6</v>
      </c>
      <c r="D220" s="63" t="s">
        <v>25</v>
      </c>
      <c r="E220" s="38" t="s">
        <v>359</v>
      </c>
      <c r="F220" s="64">
        <v>44881</v>
      </c>
      <c r="G220" s="38" t="str">
        <f>+VLOOKUP(E220,Tabla!A:B,2,FALSE)</f>
        <v>SSGEFYAR</v>
      </c>
    </row>
    <row r="221" spans="1:7">
      <c r="A221" s="65">
        <v>201575</v>
      </c>
      <c r="B221" s="38" t="s">
        <v>606</v>
      </c>
      <c r="C221" s="62">
        <v>17</v>
      </c>
      <c r="D221" s="63" t="s">
        <v>25</v>
      </c>
      <c r="E221" s="38" t="s">
        <v>359</v>
      </c>
      <c r="F221" s="64">
        <v>44881</v>
      </c>
      <c r="G221" s="38" t="str">
        <f>+VLOOKUP(E221,Tabla!A:B,2,FALSE)</f>
        <v>SSGEFYAR</v>
      </c>
    </row>
    <row r="222" spans="1:7">
      <c r="A222" s="65">
        <v>201172</v>
      </c>
      <c r="B222" s="38" t="s">
        <v>661</v>
      </c>
      <c r="C222" s="62">
        <v>19</v>
      </c>
      <c r="D222" s="63" t="s">
        <v>45</v>
      </c>
      <c r="E222" s="38" t="s">
        <v>334</v>
      </c>
      <c r="F222" s="64">
        <v>44888</v>
      </c>
      <c r="G222" s="38" t="str">
        <f>+VLOOKUP(E222,Tabla!A:B,2,FALSE)</f>
        <v>SSGEFYAR</v>
      </c>
    </row>
    <row r="223" spans="1:7">
      <c r="A223" s="65">
        <v>202442</v>
      </c>
      <c r="B223" s="38" t="s">
        <v>667</v>
      </c>
      <c r="C223" s="62">
        <v>2</v>
      </c>
      <c r="D223" s="63" t="s">
        <v>61</v>
      </c>
      <c r="E223" s="38" t="s">
        <v>334</v>
      </c>
      <c r="F223" s="64">
        <v>44888</v>
      </c>
      <c r="G223" s="38" t="str">
        <f>+VLOOKUP(E223,Tabla!A:B,2,FALSE)</f>
        <v>SSGEFYAR</v>
      </c>
    </row>
    <row r="224" spans="1:7">
      <c r="A224" s="65">
        <v>200136</v>
      </c>
      <c r="B224" s="38" t="s">
        <v>723</v>
      </c>
      <c r="C224" s="62">
        <v>14</v>
      </c>
      <c r="D224" s="63" t="s">
        <v>20</v>
      </c>
      <c r="E224" s="38" t="s">
        <v>231</v>
      </c>
      <c r="F224" s="64">
        <v>44888</v>
      </c>
      <c r="G224" s="38" t="str">
        <f>+VLOOKUP(E224,Tabla!A:B,2,FALSE)</f>
        <v>SSCD</v>
      </c>
    </row>
    <row r="225" spans="1:7">
      <c r="A225" s="65">
        <v>201311</v>
      </c>
      <c r="B225" s="38" t="s">
        <v>694</v>
      </c>
      <c r="C225" s="62">
        <v>5</v>
      </c>
      <c r="D225" s="63" t="s">
        <v>20</v>
      </c>
      <c r="E225" s="38" t="s">
        <v>231</v>
      </c>
      <c r="F225" s="64">
        <v>44887</v>
      </c>
      <c r="G225" s="38" t="str">
        <f>+VLOOKUP(E225,Tabla!A:B,2,FALSE)</f>
        <v>SSCD</v>
      </c>
    </row>
    <row r="226" spans="1:7">
      <c r="A226" s="65">
        <v>202943</v>
      </c>
      <c r="B226" s="38" t="s">
        <v>668</v>
      </c>
      <c r="C226" s="62">
        <v>56</v>
      </c>
      <c r="D226" s="63" t="s">
        <v>31</v>
      </c>
      <c r="E226" s="38" t="s">
        <v>419</v>
      </c>
      <c r="F226" s="64">
        <v>44888</v>
      </c>
      <c r="G226" s="38" t="str">
        <f>+VLOOKUP(E226,Tabla!A:B,2,FALSE)</f>
        <v>SSTEYS</v>
      </c>
    </row>
    <row r="227" spans="1:7">
      <c r="A227" s="65">
        <v>200321</v>
      </c>
      <c r="B227" s="38" t="s">
        <v>549</v>
      </c>
      <c r="C227" s="62">
        <v>32</v>
      </c>
      <c r="D227" s="63" t="s">
        <v>31</v>
      </c>
      <c r="E227" s="38" t="s">
        <v>419</v>
      </c>
      <c r="F227" s="64">
        <v>44879</v>
      </c>
      <c r="G227" s="38" t="str">
        <f>+VLOOKUP(E227,Tabla!A:B,2,FALSE)</f>
        <v>SSTEYS</v>
      </c>
    </row>
    <row r="228" spans="1:7">
      <c r="A228" s="65">
        <v>200470</v>
      </c>
      <c r="B228" s="38" t="s">
        <v>550</v>
      </c>
      <c r="C228" s="62">
        <v>3</v>
      </c>
      <c r="D228" s="63" t="s">
        <v>31</v>
      </c>
      <c r="E228" s="38" t="s">
        <v>419</v>
      </c>
      <c r="F228" s="64">
        <v>44879</v>
      </c>
      <c r="G228" s="38" t="str">
        <f>+VLOOKUP(E228,Tabla!A:B,2,FALSE)</f>
        <v>SSTEYS</v>
      </c>
    </row>
    <row r="229" spans="1:7">
      <c r="A229" s="65">
        <v>200484</v>
      </c>
      <c r="B229" s="38" t="s">
        <v>551</v>
      </c>
      <c r="C229" s="62">
        <v>30</v>
      </c>
      <c r="D229" s="63" t="s">
        <v>31</v>
      </c>
      <c r="E229" s="38" t="s">
        <v>419</v>
      </c>
      <c r="F229" s="64">
        <v>44879</v>
      </c>
      <c r="G229" s="38" t="str">
        <f>+VLOOKUP(E229,Tabla!A:B,2,FALSE)</f>
        <v>SSTEYS</v>
      </c>
    </row>
    <row r="230" spans="1:7">
      <c r="A230" s="65">
        <v>200843</v>
      </c>
      <c r="B230" s="38" t="s">
        <v>553</v>
      </c>
      <c r="C230" s="62">
        <v>28</v>
      </c>
      <c r="D230" s="63" t="s">
        <v>31</v>
      </c>
      <c r="E230" s="38" t="s">
        <v>419</v>
      </c>
      <c r="F230" s="64">
        <v>44879</v>
      </c>
      <c r="G230" s="38" t="str">
        <f>+VLOOKUP(E230,Tabla!A:B,2,FALSE)</f>
        <v>SSTEYS</v>
      </c>
    </row>
    <row r="231" spans="1:7">
      <c r="A231" s="65">
        <v>201694</v>
      </c>
      <c r="B231" s="38" t="s">
        <v>555</v>
      </c>
      <c r="C231" s="62">
        <v>15</v>
      </c>
      <c r="D231" s="63" t="s">
        <v>31</v>
      </c>
      <c r="E231" s="38" t="s">
        <v>419</v>
      </c>
      <c r="F231" s="64">
        <v>44879</v>
      </c>
      <c r="G231" s="38" t="str">
        <f>+VLOOKUP(E231,Tabla!A:B,2,FALSE)</f>
        <v>SSTEYS</v>
      </c>
    </row>
    <row r="232" spans="1:7">
      <c r="A232" s="65">
        <v>202803</v>
      </c>
      <c r="B232" s="38" t="s">
        <v>560</v>
      </c>
      <c r="C232" s="62">
        <v>22</v>
      </c>
      <c r="D232" s="63" t="s">
        <v>31</v>
      </c>
      <c r="E232" s="38" t="s">
        <v>419</v>
      </c>
      <c r="F232" s="64">
        <v>44879</v>
      </c>
      <c r="G232" s="38" t="str">
        <f>+VLOOKUP(E232,Tabla!A:B,2,FALSE)</f>
        <v>SSTEYS</v>
      </c>
    </row>
    <row r="233" spans="1:7">
      <c r="A233" s="65">
        <v>201080</v>
      </c>
      <c r="B233" s="38" t="s">
        <v>724</v>
      </c>
      <c r="C233" s="62">
        <v>13</v>
      </c>
      <c r="D233" s="63" t="s">
        <v>52</v>
      </c>
      <c r="E233" s="38" t="s">
        <v>417</v>
      </c>
      <c r="F233" s="64">
        <v>44889</v>
      </c>
      <c r="G233" s="38" t="str">
        <f>+VLOOKUP(E233,Tabla!A:B,2,FALSE)</f>
        <v>SSTEYS</v>
      </c>
    </row>
    <row r="234" spans="1:7">
      <c r="A234" s="65">
        <v>201498</v>
      </c>
      <c r="B234" s="38" t="s">
        <v>725</v>
      </c>
      <c r="C234" s="62">
        <v>18</v>
      </c>
      <c r="D234" s="63" t="s">
        <v>31</v>
      </c>
      <c r="E234" s="38" t="s">
        <v>417</v>
      </c>
      <c r="F234" s="64">
        <v>44889</v>
      </c>
      <c r="G234" s="38" t="str">
        <f>+VLOOKUP(E234,Tabla!A:B,2,FALSE)</f>
        <v>SSTEYS</v>
      </c>
    </row>
    <row r="235" spans="1:7">
      <c r="A235" s="65">
        <v>200401</v>
      </c>
      <c r="B235" s="38" t="s">
        <v>648</v>
      </c>
      <c r="C235" s="62">
        <v>9</v>
      </c>
      <c r="D235" s="63" t="s">
        <v>20</v>
      </c>
      <c r="E235" s="38" t="s">
        <v>417</v>
      </c>
      <c r="F235" s="64">
        <v>44888</v>
      </c>
      <c r="G235" s="38" t="str">
        <f>+VLOOKUP(E235,Tabla!A:B,2,FALSE)</f>
        <v>SSTEYS</v>
      </c>
    </row>
    <row r="236" spans="1:7">
      <c r="A236" s="65">
        <v>200772</v>
      </c>
      <c r="B236" s="38" t="s">
        <v>652</v>
      </c>
      <c r="C236" s="62">
        <v>7</v>
      </c>
      <c r="D236" s="63" t="s">
        <v>31</v>
      </c>
      <c r="E236" s="38" t="s">
        <v>417</v>
      </c>
      <c r="F236" s="64">
        <v>44888</v>
      </c>
      <c r="G236" s="38" t="str">
        <f>+VLOOKUP(E236,Tabla!A:B,2,FALSE)</f>
        <v>SSTEYS</v>
      </c>
    </row>
    <row r="237" spans="1:7">
      <c r="A237" s="65">
        <v>200799</v>
      </c>
      <c r="B237" s="38" t="s">
        <v>653</v>
      </c>
      <c r="C237" s="62">
        <v>12</v>
      </c>
      <c r="D237" s="63" t="s">
        <v>52</v>
      </c>
      <c r="E237" s="38" t="s">
        <v>417</v>
      </c>
      <c r="F237" s="64">
        <v>44888</v>
      </c>
      <c r="G237" s="38" t="str">
        <f>+VLOOKUP(E237,Tabla!A:B,2,FALSE)</f>
        <v>SSTEYS</v>
      </c>
    </row>
    <row r="238" spans="1:7">
      <c r="A238" s="65">
        <v>201081</v>
      </c>
      <c r="B238" s="38" t="s">
        <v>658</v>
      </c>
      <c r="C238" s="62">
        <v>15</v>
      </c>
      <c r="D238" s="63" t="s">
        <v>52</v>
      </c>
      <c r="E238" s="38" t="s">
        <v>417</v>
      </c>
      <c r="F238" s="64">
        <v>44888</v>
      </c>
      <c r="G238" s="38" t="str">
        <f>+VLOOKUP(E238,Tabla!A:B,2,FALSE)</f>
        <v>SSTEYS</v>
      </c>
    </row>
    <row r="239" spans="1:7">
      <c r="A239" s="65">
        <v>201169</v>
      </c>
      <c r="B239" s="38" t="s">
        <v>659</v>
      </c>
      <c r="C239" s="62">
        <v>17</v>
      </c>
      <c r="D239" s="63" t="s">
        <v>61</v>
      </c>
      <c r="E239" s="38" t="s">
        <v>46</v>
      </c>
      <c r="F239" s="64">
        <v>44888</v>
      </c>
      <c r="G239" s="38" t="str">
        <f>+VLOOKUP(E239,Tabla!A:B,2,FALSE)</f>
        <v>SSGEFYAR</v>
      </c>
    </row>
    <row r="240" spans="1:7">
      <c r="A240" s="65">
        <v>201170</v>
      </c>
      <c r="B240" s="38" t="s">
        <v>660</v>
      </c>
      <c r="C240" s="62">
        <v>23</v>
      </c>
      <c r="D240" s="63" t="s">
        <v>61</v>
      </c>
      <c r="E240" s="38" t="s">
        <v>46</v>
      </c>
      <c r="F240" s="64">
        <v>44888</v>
      </c>
      <c r="G240" s="38" t="str">
        <f>+VLOOKUP(E240,Tabla!A:B,2,FALSE)</f>
        <v>SSGEFYAR</v>
      </c>
    </row>
    <row r="241" spans="1:7">
      <c r="A241" s="65">
        <v>200112</v>
      </c>
      <c r="B241" s="38" t="s">
        <v>580</v>
      </c>
      <c r="C241" s="62">
        <v>18</v>
      </c>
      <c r="D241" s="63" t="s">
        <v>45</v>
      </c>
      <c r="E241" s="38" t="s">
        <v>46</v>
      </c>
      <c r="F241" s="64">
        <v>44881</v>
      </c>
      <c r="G241" s="38" t="str">
        <f>+VLOOKUP(E241,Tabla!A:B,2,FALSE)</f>
        <v>SSGEFYAR</v>
      </c>
    </row>
    <row r="242" spans="1:7">
      <c r="A242" s="65">
        <v>202209</v>
      </c>
      <c r="B242" s="38" t="s">
        <v>610</v>
      </c>
      <c r="C242" s="62">
        <v>2</v>
      </c>
      <c r="D242" s="63" t="s">
        <v>45</v>
      </c>
      <c r="E242" s="38" t="s">
        <v>46</v>
      </c>
      <c r="F242" s="64">
        <v>44881</v>
      </c>
      <c r="G242" s="38" t="str">
        <f>+VLOOKUP(E242,Tabla!A:B,2,FALSE)</f>
        <v>SSGEFYAR</v>
      </c>
    </row>
    <row r="243" spans="1:7">
      <c r="A243" s="65">
        <v>200934</v>
      </c>
      <c r="B243" s="38" t="s">
        <v>44</v>
      </c>
      <c r="C243" s="62">
        <v>10</v>
      </c>
      <c r="D243" s="63" t="s">
        <v>45</v>
      </c>
      <c r="E243" s="38" t="s">
        <v>46</v>
      </c>
      <c r="F243" s="64">
        <v>44867</v>
      </c>
      <c r="G243" s="38" t="str">
        <f>+VLOOKUP(E243,Tabla!A:B,2,FALSE)</f>
        <v>SSGEFYAR</v>
      </c>
    </row>
    <row r="244" spans="1:7">
      <c r="A244" s="65">
        <v>201307</v>
      </c>
      <c r="B244" s="38" t="s">
        <v>50</v>
      </c>
      <c r="C244" s="62">
        <v>20</v>
      </c>
      <c r="D244" s="63" t="s">
        <v>45</v>
      </c>
      <c r="E244" s="38" t="s">
        <v>46</v>
      </c>
      <c r="F244" s="64">
        <v>44867</v>
      </c>
      <c r="G244" s="38" t="str">
        <f>+VLOOKUP(E244,Tabla!A:B,2,FALSE)</f>
        <v>SSGEFYAR</v>
      </c>
    </row>
    <row r="245" spans="1:7">
      <c r="A245" s="65">
        <v>202272</v>
      </c>
      <c r="B245" s="38" t="s">
        <v>58</v>
      </c>
      <c r="C245" s="62">
        <v>6</v>
      </c>
      <c r="D245" s="63" t="s">
        <v>45</v>
      </c>
      <c r="E245" s="38" t="s">
        <v>46</v>
      </c>
      <c r="F245" s="64">
        <v>44867</v>
      </c>
      <c r="G245" s="38" t="str">
        <f>+VLOOKUP(E245,Tabla!A:B,2,FALSE)</f>
        <v>SSGEFYAR</v>
      </c>
    </row>
    <row r="246" spans="1:7">
      <c r="A246" s="65">
        <v>202948</v>
      </c>
      <c r="B246" s="38" t="s">
        <v>60</v>
      </c>
      <c r="C246" s="62">
        <v>6</v>
      </c>
      <c r="D246" s="63" t="s">
        <v>61</v>
      </c>
      <c r="E246" s="38" t="s">
        <v>46</v>
      </c>
      <c r="F246" s="64">
        <v>44867</v>
      </c>
      <c r="G246" s="38" t="str">
        <f>+VLOOKUP(E246,Tabla!A:B,2,FALSE)</f>
        <v>SSGEFYAR</v>
      </c>
    </row>
    <row r="247" spans="1:7">
      <c r="A247" s="65">
        <v>202402</v>
      </c>
      <c r="B247" s="38" t="s">
        <v>129</v>
      </c>
      <c r="C247" s="62">
        <v>7</v>
      </c>
      <c r="D247" s="63" t="s">
        <v>45</v>
      </c>
      <c r="E247" s="38" t="s">
        <v>46</v>
      </c>
      <c r="F247" s="64">
        <v>44860</v>
      </c>
      <c r="G247" s="38" t="str">
        <f>+VLOOKUP(E247,Tabla!A:B,2,FALSE)</f>
        <v>SSGEFYAR</v>
      </c>
    </row>
    <row r="248" spans="1:7">
      <c r="A248" s="65">
        <v>203063</v>
      </c>
      <c r="B248" s="38" t="s">
        <v>131</v>
      </c>
      <c r="C248" s="62">
        <v>9</v>
      </c>
      <c r="D248" s="63" t="s">
        <v>45</v>
      </c>
      <c r="E248" s="38" t="s">
        <v>46</v>
      </c>
      <c r="F248" s="64">
        <v>44860</v>
      </c>
      <c r="G248" s="38" t="str">
        <f>+VLOOKUP(E248,Tabla!A:B,2,FALSE)</f>
        <v>SSGEFYAR</v>
      </c>
    </row>
    <row r="249" spans="1:7">
      <c r="A249" s="65">
        <v>203075</v>
      </c>
      <c r="B249" s="38" t="s">
        <v>132</v>
      </c>
      <c r="C249" s="62">
        <v>20</v>
      </c>
      <c r="D249" s="63" t="s">
        <v>45</v>
      </c>
      <c r="E249" s="38" t="s">
        <v>46</v>
      </c>
      <c r="F249" s="64">
        <v>44860</v>
      </c>
      <c r="G249" s="38" t="str">
        <f>+VLOOKUP(E249,Tabla!A:B,2,FALSE)</f>
        <v>SSGEFYAR</v>
      </c>
    </row>
    <row r="250" spans="1:7">
      <c r="A250" s="65">
        <v>200830</v>
      </c>
      <c r="B250" s="38" t="s">
        <v>537</v>
      </c>
      <c r="C250" s="62">
        <v>13</v>
      </c>
      <c r="D250" s="63" t="s">
        <v>17</v>
      </c>
      <c r="E250" s="38" t="s">
        <v>236</v>
      </c>
      <c r="F250" s="64">
        <v>44882</v>
      </c>
      <c r="G250" s="38" t="str">
        <f>+VLOOKUP(E250,Tabla!A:B,2,FALSE)</f>
        <v>SSCD</v>
      </c>
    </row>
    <row r="251" spans="1:7">
      <c r="A251" s="65">
        <v>200237</v>
      </c>
      <c r="B251" s="38" t="s">
        <v>26</v>
      </c>
      <c r="C251" s="62">
        <v>25</v>
      </c>
      <c r="D251" s="63" t="s">
        <v>20</v>
      </c>
      <c r="E251" s="38" t="s">
        <v>27</v>
      </c>
      <c r="F251" s="64">
        <v>44888</v>
      </c>
      <c r="G251" s="38" t="str">
        <f>+VLOOKUP(E251,Tabla!A:B,2,FALSE)</f>
        <v>SSCD</v>
      </c>
    </row>
    <row r="252" spans="1:7">
      <c r="A252" s="65">
        <v>200324</v>
      </c>
      <c r="B252" s="38" t="s">
        <v>726</v>
      </c>
      <c r="C252" s="62">
        <v>8</v>
      </c>
      <c r="D252" s="63" t="s">
        <v>497</v>
      </c>
      <c r="E252" s="38" t="s">
        <v>27</v>
      </c>
      <c r="F252" s="64">
        <v>44888</v>
      </c>
      <c r="G252" s="38" t="str">
        <f>+VLOOKUP(E252,Tabla!A:B,2,FALSE)</f>
        <v>SSCD</v>
      </c>
    </row>
    <row r="253" spans="1:7">
      <c r="A253" s="65">
        <v>200325</v>
      </c>
      <c r="B253" s="38" t="s">
        <v>503</v>
      </c>
      <c r="C253" s="62">
        <v>9</v>
      </c>
      <c r="D253" s="63" t="s">
        <v>497</v>
      </c>
      <c r="E253" s="38" t="s">
        <v>27</v>
      </c>
      <c r="F253" s="64">
        <v>44888</v>
      </c>
      <c r="G253" s="38" t="str">
        <f>+VLOOKUP(E253,Tabla!A:B,2,FALSE)</f>
        <v>SSCD</v>
      </c>
    </row>
    <row r="254" spans="1:7">
      <c r="A254" s="65">
        <v>200341</v>
      </c>
      <c r="B254" s="38" t="s">
        <v>727</v>
      </c>
      <c r="C254" s="62">
        <v>9</v>
      </c>
      <c r="D254" s="63" t="s">
        <v>104</v>
      </c>
      <c r="E254" s="38" t="s">
        <v>27</v>
      </c>
      <c r="F254" s="64">
        <v>44888</v>
      </c>
      <c r="G254" s="38" t="str">
        <f>+VLOOKUP(E254,Tabla!A:B,2,FALSE)</f>
        <v>SSCD</v>
      </c>
    </row>
    <row r="255" spans="1:7">
      <c r="A255" s="65">
        <v>200533</v>
      </c>
      <c r="B255" s="38" t="s">
        <v>589</v>
      </c>
      <c r="C255" s="62">
        <v>18</v>
      </c>
      <c r="D255" s="63" t="s">
        <v>20</v>
      </c>
      <c r="E255" s="38" t="s">
        <v>27</v>
      </c>
      <c r="F255" s="64">
        <v>44888</v>
      </c>
      <c r="G255" s="38" t="str">
        <f>+VLOOKUP(E255,Tabla!A:B,2,FALSE)</f>
        <v>SSCD</v>
      </c>
    </row>
    <row r="256" spans="1:7">
      <c r="A256" s="65">
        <v>200599</v>
      </c>
      <c r="B256" s="38" t="s">
        <v>649</v>
      </c>
      <c r="C256" s="62">
        <v>24</v>
      </c>
      <c r="D256" s="63" t="s">
        <v>104</v>
      </c>
      <c r="E256" s="38" t="s">
        <v>27</v>
      </c>
      <c r="F256" s="64">
        <v>44888</v>
      </c>
      <c r="G256" s="38" t="str">
        <f>+VLOOKUP(E256,Tabla!A:B,2,FALSE)</f>
        <v>SSCD</v>
      </c>
    </row>
    <row r="257" spans="1:7">
      <c r="A257" s="65">
        <v>200896</v>
      </c>
      <c r="B257" s="38" t="s">
        <v>654</v>
      </c>
      <c r="C257" s="62">
        <v>6</v>
      </c>
      <c r="D257" s="63" t="s">
        <v>104</v>
      </c>
      <c r="E257" s="38" t="s">
        <v>27</v>
      </c>
      <c r="F257" s="64">
        <v>44888</v>
      </c>
      <c r="G257" s="38" t="str">
        <f>+VLOOKUP(E257,Tabla!A:B,2,FALSE)</f>
        <v>SSCD</v>
      </c>
    </row>
    <row r="258" spans="1:7">
      <c r="A258" s="65">
        <v>200984</v>
      </c>
      <c r="B258" s="38" t="s">
        <v>655</v>
      </c>
      <c r="C258" s="62">
        <v>19</v>
      </c>
      <c r="D258" s="63" t="s">
        <v>104</v>
      </c>
      <c r="E258" s="38" t="s">
        <v>27</v>
      </c>
      <c r="F258" s="64">
        <v>44888</v>
      </c>
      <c r="G258" s="38" t="str">
        <f>+VLOOKUP(E258,Tabla!A:B,2,FALSE)</f>
        <v>SSCD</v>
      </c>
    </row>
    <row r="259" spans="1:7">
      <c r="A259" s="65">
        <v>200993</v>
      </c>
      <c r="B259" s="38" t="s">
        <v>656</v>
      </c>
      <c r="C259" s="62">
        <v>21</v>
      </c>
      <c r="D259" s="63" t="s">
        <v>104</v>
      </c>
      <c r="E259" s="38" t="s">
        <v>27</v>
      </c>
      <c r="F259" s="64">
        <v>44888</v>
      </c>
      <c r="G259" s="38" t="str">
        <f>+VLOOKUP(E259,Tabla!A:B,2,FALSE)</f>
        <v>SSCD</v>
      </c>
    </row>
    <row r="260" spans="1:7">
      <c r="A260" s="65">
        <v>201024</v>
      </c>
      <c r="B260" s="38" t="s">
        <v>728</v>
      </c>
      <c r="C260" s="62">
        <v>2</v>
      </c>
      <c r="D260" s="63" t="s">
        <v>20</v>
      </c>
      <c r="E260" s="38" t="s">
        <v>27</v>
      </c>
      <c r="F260" s="64">
        <v>44888</v>
      </c>
      <c r="G260" s="38" t="str">
        <f>+VLOOKUP(E260,Tabla!A:B,2,FALSE)</f>
        <v>SSCD</v>
      </c>
    </row>
    <row r="261" spans="1:7">
      <c r="A261" s="65">
        <v>201291</v>
      </c>
      <c r="B261" s="38" t="s">
        <v>496</v>
      </c>
      <c r="C261" s="62">
        <v>10</v>
      </c>
      <c r="D261" s="63" t="s">
        <v>497</v>
      </c>
      <c r="E261" s="38" t="s">
        <v>27</v>
      </c>
      <c r="F261" s="64">
        <v>44888</v>
      </c>
      <c r="G261" s="38" t="str">
        <f>+VLOOKUP(E261,Tabla!A:B,2,FALSE)</f>
        <v>SSCD</v>
      </c>
    </row>
    <row r="262" spans="1:7">
      <c r="A262" s="65">
        <v>201312</v>
      </c>
      <c r="B262" s="38" t="s">
        <v>597</v>
      </c>
      <c r="C262" s="62">
        <v>13</v>
      </c>
      <c r="D262" s="63" t="s">
        <v>20</v>
      </c>
      <c r="E262" s="38" t="s">
        <v>27</v>
      </c>
      <c r="F262" s="64">
        <v>44888</v>
      </c>
      <c r="G262" s="38" t="str">
        <f>+VLOOKUP(E262,Tabla!A:B,2,FALSE)</f>
        <v>SSCD</v>
      </c>
    </row>
    <row r="263" spans="1:7">
      <c r="A263" s="65">
        <v>202275</v>
      </c>
      <c r="B263" s="38" t="s">
        <v>666</v>
      </c>
      <c r="C263" s="62">
        <v>2</v>
      </c>
      <c r="D263" s="63" t="s">
        <v>104</v>
      </c>
      <c r="E263" s="38" t="s">
        <v>27</v>
      </c>
      <c r="F263" s="64">
        <v>44888</v>
      </c>
      <c r="G263" s="38" t="str">
        <f>+VLOOKUP(E263,Tabla!A:B,2,FALSE)</f>
        <v>SSCD</v>
      </c>
    </row>
    <row r="264" spans="1:7">
      <c r="A264" s="65">
        <v>201516</v>
      </c>
      <c r="B264" s="38" t="s">
        <v>604</v>
      </c>
      <c r="C264" s="62">
        <v>15</v>
      </c>
      <c r="D264" s="63" t="s">
        <v>20</v>
      </c>
      <c r="E264" s="38" t="s">
        <v>27</v>
      </c>
      <c r="F264" s="64">
        <v>44881</v>
      </c>
      <c r="G264" s="38" t="str">
        <f>+VLOOKUP(E264,Tabla!A:B,2,FALSE)</f>
        <v>SSCD</v>
      </c>
    </row>
    <row r="265" spans="1:7">
      <c r="A265" s="65">
        <v>200578</v>
      </c>
      <c r="B265" s="38" t="s">
        <v>90</v>
      </c>
      <c r="C265" s="62">
        <v>14</v>
      </c>
      <c r="D265" s="63" t="s">
        <v>91</v>
      </c>
      <c r="E265" s="38" t="s">
        <v>92</v>
      </c>
      <c r="F265" s="64">
        <v>44865</v>
      </c>
      <c r="G265" s="38" t="str">
        <f>+VLOOKUP(E265,Tabla!A:B,2,FALSE)</f>
        <v>SSGEFYAR</v>
      </c>
    </row>
    <row r="266" spans="1:7">
      <c r="A266" s="65">
        <v>200580</v>
      </c>
      <c r="B266" s="38" t="s">
        <v>120</v>
      </c>
      <c r="C266" s="62">
        <v>14</v>
      </c>
      <c r="D266" s="63" t="s">
        <v>91</v>
      </c>
      <c r="E266" s="38" t="s">
        <v>92</v>
      </c>
      <c r="F266" s="64">
        <v>44860</v>
      </c>
      <c r="G266" s="38" t="str">
        <f>+VLOOKUP(E266,Tabla!A:B,2,FALSE)</f>
        <v>SSGEFYAR</v>
      </c>
    </row>
    <row r="267" spans="1:7">
      <c r="A267" s="65">
        <v>200818</v>
      </c>
      <c r="B267" s="38" t="s">
        <v>135</v>
      </c>
      <c r="C267" s="62">
        <v>5</v>
      </c>
      <c r="D267" s="63" t="s">
        <v>25</v>
      </c>
      <c r="E267" s="38" t="s">
        <v>92</v>
      </c>
      <c r="F267" s="64">
        <v>44859</v>
      </c>
      <c r="G267" s="38" t="str">
        <f>+VLOOKUP(E267,Tabla!A:B,2,FALSE)</f>
        <v>SSGEFYAR</v>
      </c>
    </row>
    <row r="268" spans="1:7">
      <c r="A268" s="65">
        <v>200864</v>
      </c>
      <c r="B268" s="38" t="s">
        <v>136</v>
      </c>
      <c r="C268" s="62">
        <v>12</v>
      </c>
      <c r="D268" s="63" t="s">
        <v>25</v>
      </c>
      <c r="E268" s="38" t="s">
        <v>92</v>
      </c>
      <c r="F268" s="64">
        <v>44859</v>
      </c>
      <c r="G268" s="38" t="str">
        <f>+VLOOKUP(E268,Tabla!A:B,2,FALSE)</f>
        <v>SSGEFYAR</v>
      </c>
    </row>
    <row r="269" spans="1:7">
      <c r="A269" s="65">
        <v>200329</v>
      </c>
      <c r="B269" s="38" t="s">
        <v>671</v>
      </c>
      <c r="C269" s="62">
        <v>14</v>
      </c>
      <c r="D269" s="63" t="s">
        <v>25</v>
      </c>
      <c r="E269" s="38" t="s">
        <v>225</v>
      </c>
      <c r="F269" s="64">
        <v>44887</v>
      </c>
      <c r="G269" s="38" t="str">
        <f>+VLOOKUP(E269,Tabla!A:B,2,FALSE)</f>
        <v>SSCD</v>
      </c>
    </row>
    <row r="270" spans="1:7">
      <c r="A270" s="65">
        <v>201279</v>
      </c>
      <c r="B270" s="38" t="s">
        <v>692</v>
      </c>
      <c r="C270" s="62">
        <v>6</v>
      </c>
      <c r="D270" s="63" t="s">
        <v>20</v>
      </c>
      <c r="E270" s="38" t="s">
        <v>225</v>
      </c>
      <c r="F270" s="64">
        <v>44887</v>
      </c>
      <c r="G270" s="38" t="str">
        <f>+VLOOKUP(E270,Tabla!A:B,2,FALSE)</f>
        <v>SSCD</v>
      </c>
    </row>
    <row r="271" spans="1:7">
      <c r="A271" s="65">
        <v>201298</v>
      </c>
      <c r="B271" s="38" t="s">
        <v>693</v>
      </c>
      <c r="C271" s="62">
        <v>29</v>
      </c>
      <c r="D271" s="63" t="s">
        <v>25</v>
      </c>
      <c r="E271" s="38" t="s">
        <v>225</v>
      </c>
      <c r="F271" s="64">
        <v>44887</v>
      </c>
      <c r="G271" s="38" t="str">
        <f>+VLOOKUP(E271,Tabla!A:B,2,FALSE)</f>
        <v>SSCD</v>
      </c>
    </row>
    <row r="272" spans="1:7">
      <c r="A272" s="65">
        <v>200660</v>
      </c>
      <c r="B272" s="38" t="s">
        <v>535</v>
      </c>
      <c r="C272" s="62">
        <v>4</v>
      </c>
      <c r="D272" s="63" t="s">
        <v>25</v>
      </c>
      <c r="E272" s="38" t="s">
        <v>225</v>
      </c>
      <c r="F272" s="64">
        <v>44876</v>
      </c>
      <c r="G272" s="38" t="str">
        <f>+VLOOKUP(E272,Tabla!A:B,2,FALSE)</f>
        <v>SSCD</v>
      </c>
    </row>
    <row r="273" spans="1:7">
      <c r="A273" s="65">
        <v>201351</v>
      </c>
      <c r="B273" s="38" t="s">
        <v>542</v>
      </c>
      <c r="C273" s="62">
        <v>16</v>
      </c>
      <c r="D273" s="63" t="s">
        <v>110</v>
      </c>
      <c r="E273" s="38" t="s">
        <v>225</v>
      </c>
      <c r="F273" s="64">
        <v>44876</v>
      </c>
      <c r="G273" s="38" t="str">
        <f>+VLOOKUP(E273,Tabla!A:B,2,FALSE)</f>
        <v>SSCD</v>
      </c>
    </row>
    <row r="274" spans="1:7">
      <c r="A274" s="65">
        <v>200705</v>
      </c>
      <c r="B274" s="38" t="s">
        <v>682</v>
      </c>
      <c r="C274" s="62">
        <v>14</v>
      </c>
      <c r="D274" s="63" t="s">
        <v>11</v>
      </c>
      <c r="E274" s="38" t="s">
        <v>267</v>
      </c>
      <c r="F274" s="64">
        <v>44887</v>
      </c>
      <c r="G274" s="38" t="str">
        <f>+VLOOKUP(E274,Tabla!A:B,2,FALSE)</f>
        <v>SSCPEE</v>
      </c>
    </row>
    <row r="275" spans="1:7">
      <c r="A275" s="65">
        <v>200381</v>
      </c>
      <c r="B275" s="38" t="s">
        <v>585</v>
      </c>
      <c r="C275" s="62">
        <v>2</v>
      </c>
      <c r="D275" s="63" t="s">
        <v>61</v>
      </c>
      <c r="E275" s="38" t="s">
        <v>267</v>
      </c>
      <c r="F275" s="64">
        <v>44881</v>
      </c>
      <c r="G275" s="38" t="str">
        <f>+VLOOKUP(E275,Tabla!A:B,2,FALSE)</f>
        <v>SSCPEE</v>
      </c>
    </row>
    <row r="276" spans="1:7">
      <c r="A276" s="65">
        <v>200649</v>
      </c>
      <c r="B276" s="38" t="s">
        <v>592</v>
      </c>
      <c r="C276" s="62">
        <v>6</v>
      </c>
      <c r="D276" s="63" t="s">
        <v>61</v>
      </c>
      <c r="E276" s="38" t="s">
        <v>267</v>
      </c>
      <c r="F276" s="64">
        <v>44881</v>
      </c>
      <c r="G276" s="38" t="str">
        <f>+VLOOKUP(E276,Tabla!A:B,2,FALSE)</f>
        <v>SSCPEE</v>
      </c>
    </row>
    <row r="277" spans="1:7">
      <c r="A277" s="65">
        <v>201395</v>
      </c>
      <c r="B277" s="38" t="s">
        <v>599</v>
      </c>
      <c r="C277" s="62">
        <v>15</v>
      </c>
      <c r="D277" s="63" t="s">
        <v>61</v>
      </c>
      <c r="E277" s="38" t="s">
        <v>267</v>
      </c>
      <c r="F277" s="64">
        <v>44881</v>
      </c>
      <c r="G277" s="38" t="str">
        <f>+VLOOKUP(E277,Tabla!A:B,2,FALSE)</f>
        <v>SSCPEE</v>
      </c>
    </row>
    <row r="278" spans="1:7">
      <c r="A278" s="65">
        <v>202439</v>
      </c>
      <c r="B278" s="38" t="s">
        <v>612</v>
      </c>
      <c r="C278" s="62">
        <v>4</v>
      </c>
      <c r="D278" s="63" t="s">
        <v>61</v>
      </c>
      <c r="E278" s="38" t="s">
        <v>267</v>
      </c>
      <c r="F278" s="64">
        <v>44881</v>
      </c>
      <c r="G278" s="38" t="str">
        <f>+VLOOKUP(E278,Tabla!A:B,2,FALSE)</f>
        <v>SSCPEE</v>
      </c>
    </row>
    <row r="279" spans="1:7">
      <c r="A279" s="65">
        <v>200433</v>
      </c>
      <c r="B279" s="38" t="s">
        <v>568</v>
      </c>
      <c r="C279" s="62">
        <v>17</v>
      </c>
      <c r="D279" s="63" t="s">
        <v>11</v>
      </c>
      <c r="E279" s="38" t="s">
        <v>267</v>
      </c>
      <c r="F279" s="64">
        <v>44880</v>
      </c>
      <c r="G279" s="38" t="str">
        <f>+VLOOKUP(E279,Tabla!A:B,2,FALSE)</f>
        <v>SSCPEE</v>
      </c>
    </row>
    <row r="280" spans="1:7">
      <c r="A280" s="65">
        <v>201059</v>
      </c>
      <c r="B280" s="38" t="s">
        <v>495</v>
      </c>
      <c r="C280" s="62">
        <v>18</v>
      </c>
      <c r="D280" s="63" t="s">
        <v>11</v>
      </c>
      <c r="E280" s="38" t="s">
        <v>267</v>
      </c>
      <c r="F280" s="64">
        <v>44880</v>
      </c>
      <c r="G280" s="38" t="str">
        <f>+VLOOKUP(E280,Tabla!A:B,2,FALSE)</f>
        <v>SSCPEE</v>
      </c>
    </row>
    <row r="281" spans="1:7">
      <c r="A281" s="65">
        <v>200103</v>
      </c>
      <c r="B281" s="38" t="s">
        <v>489</v>
      </c>
      <c r="C281" s="62">
        <v>9</v>
      </c>
      <c r="D281" s="63" t="s">
        <v>61</v>
      </c>
      <c r="E281" s="38" t="s">
        <v>267</v>
      </c>
      <c r="F281" s="64">
        <v>44874</v>
      </c>
      <c r="G281" s="38" t="str">
        <f>+VLOOKUP(E281,Tabla!A:B,2,FALSE)</f>
        <v>SSCPEE</v>
      </c>
    </row>
    <row r="282" spans="1:7">
      <c r="A282" s="65">
        <v>200362</v>
      </c>
      <c r="B282" s="38" t="s">
        <v>491</v>
      </c>
      <c r="C282" s="62">
        <v>11</v>
      </c>
      <c r="D282" s="63" t="s">
        <v>61</v>
      </c>
      <c r="E282" s="38" t="s">
        <v>267</v>
      </c>
      <c r="F282" s="64">
        <v>44874</v>
      </c>
      <c r="G282" s="38" t="str">
        <f>+VLOOKUP(E282,Tabla!A:B,2,FALSE)</f>
        <v>SSCPEE</v>
      </c>
    </row>
    <row r="283" spans="1:7">
      <c r="A283" s="65">
        <v>200879</v>
      </c>
      <c r="B283" s="38" t="s">
        <v>729</v>
      </c>
      <c r="C283" s="62">
        <v>21</v>
      </c>
      <c r="D283" s="63" t="s">
        <v>112</v>
      </c>
      <c r="E283" s="38" t="s">
        <v>15</v>
      </c>
      <c r="F283" s="64">
        <v>44888</v>
      </c>
      <c r="G283" s="38" t="str">
        <f>+VLOOKUP(E283,Tabla!A:B,2,FALSE)</f>
        <v>SSCD</v>
      </c>
    </row>
    <row r="284" spans="1:7">
      <c r="A284" s="65">
        <v>200997</v>
      </c>
      <c r="B284" s="38" t="s">
        <v>657</v>
      </c>
      <c r="C284" s="62">
        <v>7</v>
      </c>
      <c r="D284" s="63" t="s">
        <v>14</v>
      </c>
      <c r="E284" s="38" t="s">
        <v>15</v>
      </c>
      <c r="F284" s="64">
        <v>44888</v>
      </c>
      <c r="G284" s="38" t="str">
        <f>+VLOOKUP(E284,Tabla!A:B,2,FALSE)</f>
        <v>SSCD</v>
      </c>
    </row>
    <row r="285" spans="1:7">
      <c r="A285" s="65">
        <v>201422</v>
      </c>
      <c r="B285" s="38" t="s">
        <v>663</v>
      </c>
      <c r="C285" s="62">
        <v>25</v>
      </c>
      <c r="D285" s="63" t="s">
        <v>14</v>
      </c>
      <c r="E285" s="38" t="s">
        <v>15</v>
      </c>
      <c r="F285" s="64">
        <v>44888</v>
      </c>
      <c r="G285" s="38" t="str">
        <f>+VLOOKUP(E285,Tabla!A:B,2,FALSE)</f>
        <v>SSCD</v>
      </c>
    </row>
    <row r="286" spans="1:7">
      <c r="A286" s="65">
        <v>201434</v>
      </c>
      <c r="B286" s="38" t="s">
        <v>601</v>
      </c>
      <c r="C286" s="62">
        <v>8</v>
      </c>
      <c r="D286" s="63" t="s">
        <v>25</v>
      </c>
      <c r="E286" s="38" t="s">
        <v>15</v>
      </c>
      <c r="F286" s="64">
        <v>44881</v>
      </c>
      <c r="G286" s="38" t="str">
        <f>+VLOOKUP(E286,Tabla!A:B,2,FALSE)</f>
        <v>SSCD</v>
      </c>
    </row>
    <row r="287" spans="1:7">
      <c r="A287" s="65">
        <v>200902</v>
      </c>
      <c r="B287" s="38" t="s">
        <v>487</v>
      </c>
      <c r="C287" s="62">
        <v>6</v>
      </c>
      <c r="D287" s="63" t="s">
        <v>110</v>
      </c>
      <c r="E287" s="38" t="s">
        <v>15</v>
      </c>
      <c r="F287" s="64">
        <v>44875</v>
      </c>
      <c r="G287" s="38" t="str">
        <f>+VLOOKUP(E287,Tabla!A:B,2,FALSE)</f>
        <v>SSCD</v>
      </c>
    </row>
    <row r="288" spans="1:7">
      <c r="A288" s="65">
        <v>201303</v>
      </c>
      <c r="B288" s="38" t="s">
        <v>498</v>
      </c>
      <c r="C288" s="62">
        <v>22</v>
      </c>
      <c r="D288" s="63" t="s">
        <v>25</v>
      </c>
      <c r="E288" s="38" t="s">
        <v>15</v>
      </c>
      <c r="F288" s="64">
        <v>44874</v>
      </c>
      <c r="G288" s="38" t="str">
        <f>+VLOOKUP(E288,Tabla!A:B,2,FALSE)</f>
        <v>SSCD</v>
      </c>
    </row>
    <row r="289" spans="1:7">
      <c r="A289" s="65">
        <v>200386</v>
      </c>
      <c r="B289" s="38" t="s">
        <v>13</v>
      </c>
      <c r="C289" s="62">
        <v>11</v>
      </c>
      <c r="D289" s="63" t="s">
        <v>14</v>
      </c>
      <c r="E289" s="38" t="s">
        <v>15</v>
      </c>
      <c r="F289" s="64">
        <v>44869</v>
      </c>
      <c r="G289" s="38" t="str">
        <f>+VLOOKUP(E289,Tabla!A:B,2,FALSE)</f>
        <v>SSCD</v>
      </c>
    </row>
    <row r="290" spans="1:7">
      <c r="A290" s="65">
        <v>200901</v>
      </c>
      <c r="B290" s="38" t="s">
        <v>109</v>
      </c>
      <c r="C290" s="62">
        <v>4</v>
      </c>
      <c r="D290" s="63" t="s">
        <v>110</v>
      </c>
      <c r="E290" s="38" t="s">
        <v>15</v>
      </c>
      <c r="F290" s="64">
        <v>44861</v>
      </c>
      <c r="G290" s="38" t="str">
        <f>+VLOOKUP(E290,Tabla!A:B,2,FALSE)</f>
        <v>SSCD</v>
      </c>
    </row>
    <row r="291" spans="1:7">
      <c r="A291" s="65">
        <v>201402</v>
      </c>
      <c r="B291" s="38" t="s">
        <v>111</v>
      </c>
      <c r="C291" s="62">
        <v>23</v>
      </c>
      <c r="D291" s="63" t="s">
        <v>112</v>
      </c>
      <c r="E291" s="38" t="s">
        <v>15</v>
      </c>
      <c r="F291" s="64">
        <v>44861</v>
      </c>
      <c r="G291" s="38" t="str">
        <f>+VLOOKUP(E291,Tabla!A:B,2,FALSE)</f>
        <v>SSCD</v>
      </c>
    </row>
    <row r="292" spans="1:7">
      <c r="A292" s="65">
        <v>200972</v>
      </c>
      <c r="B292" s="38" t="s">
        <v>142</v>
      </c>
      <c r="C292" s="62">
        <v>3</v>
      </c>
      <c r="D292" s="63" t="s">
        <v>14</v>
      </c>
      <c r="E292" s="38" t="s">
        <v>15</v>
      </c>
      <c r="F292" s="64">
        <v>44855</v>
      </c>
      <c r="G292" s="38" t="str">
        <f>+VLOOKUP(E292,Tabla!A:B,2,FALSE)</f>
        <v>SSCD</v>
      </c>
    </row>
    <row r="293" spans="1:7">
      <c r="A293" s="65">
        <v>201347</v>
      </c>
      <c r="B293" s="38" t="s">
        <v>149</v>
      </c>
      <c r="C293" s="62">
        <v>20</v>
      </c>
      <c r="D293" s="63" t="s">
        <v>110</v>
      </c>
      <c r="E293" s="38" t="s">
        <v>15</v>
      </c>
      <c r="F293" s="64">
        <v>44853</v>
      </c>
      <c r="G293" s="38" t="str">
        <f>+VLOOKUP(E293,Tabla!A:B,2,FALSE)</f>
        <v>SSCD</v>
      </c>
    </row>
    <row r="294" spans="1:7">
      <c r="A294" s="65">
        <v>200791</v>
      </c>
      <c r="B294" s="38" t="s">
        <v>730</v>
      </c>
      <c r="C294" s="62">
        <v>25</v>
      </c>
      <c r="D294" s="63" t="s">
        <v>91</v>
      </c>
      <c r="E294" s="38" t="s">
        <v>365</v>
      </c>
      <c r="F294" s="64">
        <v>44888</v>
      </c>
      <c r="G294" s="38" t="str">
        <f>+VLOOKUP(E294,Tabla!A:B,2,FALSE)</f>
        <v>SSGEFYAR</v>
      </c>
    </row>
    <row r="295" spans="1:7">
      <c r="A295" s="65">
        <v>200121</v>
      </c>
      <c r="B295" s="38" t="s">
        <v>581</v>
      </c>
      <c r="C295" s="62">
        <v>6</v>
      </c>
      <c r="D295" s="63" t="s">
        <v>91</v>
      </c>
      <c r="E295" s="38" t="s">
        <v>365</v>
      </c>
      <c r="F295" s="64">
        <v>44881</v>
      </c>
      <c r="G295" s="38" t="str">
        <f>+VLOOKUP(E295,Tabla!A:B,2,FALSE)</f>
        <v>SSGEFYAR</v>
      </c>
    </row>
    <row r="296" spans="1:7">
      <c r="A296" s="65">
        <v>200790</v>
      </c>
      <c r="B296" s="38" t="s">
        <v>593</v>
      </c>
      <c r="C296" s="62">
        <v>2</v>
      </c>
      <c r="D296" s="63" t="s">
        <v>91</v>
      </c>
      <c r="E296" s="38" t="s">
        <v>365</v>
      </c>
      <c r="F296" s="64">
        <v>44881</v>
      </c>
      <c r="G296" s="38" t="str">
        <f>+VLOOKUP(E296,Tabla!A:B,2,FALSE)</f>
        <v>SSGEFYAR</v>
      </c>
    </row>
    <row r="297" spans="1:7">
      <c r="A297" s="65">
        <v>200333</v>
      </c>
      <c r="B297" s="38" t="s">
        <v>567</v>
      </c>
      <c r="C297" s="62">
        <v>11</v>
      </c>
      <c r="D297" s="63" t="s">
        <v>20</v>
      </c>
      <c r="E297" s="38" t="s">
        <v>401</v>
      </c>
      <c r="F297" s="64">
        <v>44880</v>
      </c>
      <c r="G297" s="38" t="str">
        <f>+VLOOKUP(E297,Tabla!A:B,2,FALSE)</f>
        <v>SSTEYS</v>
      </c>
    </row>
    <row r="298" spans="1:7">
      <c r="A298" s="65">
        <v>202309</v>
      </c>
      <c r="B298" s="38" t="s">
        <v>558</v>
      </c>
      <c r="C298" s="62">
        <v>9</v>
      </c>
      <c r="D298" s="63" t="s">
        <v>52</v>
      </c>
      <c r="E298" s="38" t="s">
        <v>401</v>
      </c>
      <c r="F298" s="64">
        <v>44879</v>
      </c>
      <c r="G298" s="38" t="str">
        <f>+VLOOKUP(E298,Tabla!A:B,2,FALSE)</f>
        <v>SSTEYS</v>
      </c>
    </row>
    <row r="299" spans="1:7">
      <c r="A299" s="65">
        <v>200442</v>
      </c>
      <c r="B299" s="38" t="s">
        <v>42</v>
      </c>
      <c r="C299" s="62">
        <v>5</v>
      </c>
      <c r="D299" s="63" t="s">
        <v>25</v>
      </c>
      <c r="E299" s="38" t="s">
        <v>43</v>
      </c>
      <c r="F299" s="64">
        <v>44875</v>
      </c>
      <c r="G299" s="38" t="str">
        <f>+VLOOKUP(E299,Tabla!A:B,2,FALSE)</f>
        <v>SSTEYS</v>
      </c>
    </row>
    <row r="300" spans="1:7">
      <c r="A300" s="65">
        <v>201572</v>
      </c>
      <c r="B300" s="38" t="s">
        <v>54</v>
      </c>
      <c r="C300" s="62">
        <v>93</v>
      </c>
      <c r="D300" s="63" t="s">
        <v>25</v>
      </c>
      <c r="E300" s="38" t="s">
        <v>43</v>
      </c>
      <c r="F300" s="64">
        <v>44875</v>
      </c>
      <c r="G300" s="38" t="str">
        <f>+VLOOKUP(E300,Tabla!A:B,2,FALSE)</f>
        <v>SSTEYS</v>
      </c>
    </row>
    <row r="301" spans="1:7">
      <c r="A301" s="65">
        <v>202203</v>
      </c>
      <c r="B301" s="38" t="s">
        <v>102</v>
      </c>
      <c r="C301" s="62">
        <v>8</v>
      </c>
      <c r="D301" s="63" t="s">
        <v>31</v>
      </c>
      <c r="E301" s="38" t="s">
        <v>43</v>
      </c>
      <c r="F301" s="64">
        <v>44865</v>
      </c>
      <c r="G301" s="38" t="str">
        <f>+VLOOKUP(E301,Tabla!A:B,2,FALSE)</f>
        <v>SSTEYS</v>
      </c>
    </row>
    <row r="302" spans="1:7">
      <c r="A302" s="65">
        <v>203007</v>
      </c>
      <c r="B302" s="38" t="s">
        <v>130</v>
      </c>
      <c r="C302" s="62">
        <v>11</v>
      </c>
      <c r="D302" s="63" t="s">
        <v>35</v>
      </c>
      <c r="E302" s="38" t="s">
        <v>43</v>
      </c>
      <c r="F302" s="64">
        <v>44860</v>
      </c>
      <c r="G302" s="38" t="str">
        <f>+VLOOKUP(E302,Tabla!A:B,2,FALSE)</f>
        <v>SSTEYS</v>
      </c>
    </row>
    <row r="303" spans="1:7">
      <c r="A303" s="65">
        <v>200520</v>
      </c>
      <c r="B303" s="38" t="s">
        <v>89</v>
      </c>
      <c r="C303" s="62">
        <v>8</v>
      </c>
      <c r="D303" s="63" t="s">
        <v>35</v>
      </c>
      <c r="E303" s="38" t="s">
        <v>56</v>
      </c>
      <c r="F303" s="64">
        <v>44882</v>
      </c>
      <c r="G303" s="38" t="str">
        <f>+VLOOKUP(E303,Tabla!A:B,2,FALSE)</f>
        <v>SSTEYS</v>
      </c>
    </row>
    <row r="304" spans="1:7">
      <c r="A304" s="65">
        <v>202202</v>
      </c>
      <c r="B304" s="38" t="s">
        <v>630</v>
      </c>
      <c r="C304" s="62">
        <v>4</v>
      </c>
      <c r="D304" s="63" t="s">
        <v>35</v>
      </c>
      <c r="E304" s="38" t="s">
        <v>56</v>
      </c>
      <c r="F304" s="64">
        <v>44882</v>
      </c>
      <c r="G304" s="38" t="str">
        <f>+VLOOKUP(E304,Tabla!A:B,2,FALSE)</f>
        <v>SSTEYS</v>
      </c>
    </row>
    <row r="305" spans="1:7">
      <c r="A305" s="65">
        <v>200542</v>
      </c>
      <c r="B305" s="38" t="s">
        <v>569</v>
      </c>
      <c r="C305" s="62">
        <v>2</v>
      </c>
      <c r="D305" s="63" t="s">
        <v>35</v>
      </c>
      <c r="E305" s="38" t="s">
        <v>56</v>
      </c>
      <c r="F305" s="64">
        <v>44880</v>
      </c>
      <c r="G305" s="38" t="str">
        <f>+VLOOKUP(E305,Tabla!A:B,2,FALSE)</f>
        <v>SSTEYS</v>
      </c>
    </row>
    <row r="306" spans="1:7">
      <c r="A306" s="65">
        <v>201788</v>
      </c>
      <c r="B306" s="38" t="s">
        <v>576</v>
      </c>
      <c r="C306" s="62">
        <v>20</v>
      </c>
      <c r="D306" s="63" t="s">
        <v>35</v>
      </c>
      <c r="E306" s="38" t="s">
        <v>56</v>
      </c>
      <c r="F306" s="64">
        <v>44880</v>
      </c>
      <c r="G306" s="38" t="str">
        <f>+VLOOKUP(E306,Tabla!A:B,2,FALSE)</f>
        <v>SSTEYS</v>
      </c>
    </row>
    <row r="307" spans="1:7">
      <c r="A307" s="65">
        <v>200050</v>
      </c>
      <c r="B307" s="38" t="s">
        <v>519</v>
      </c>
      <c r="C307" s="62">
        <v>17</v>
      </c>
      <c r="D307" s="63" t="s">
        <v>31</v>
      </c>
      <c r="E307" s="38" t="s">
        <v>56</v>
      </c>
      <c r="F307" s="64">
        <v>44875</v>
      </c>
      <c r="G307" s="38" t="str">
        <f>+VLOOKUP(E307,Tabla!A:B,2,FALSE)</f>
        <v>SSTEYS</v>
      </c>
    </row>
    <row r="308" spans="1:7">
      <c r="A308" s="65">
        <v>200077</v>
      </c>
      <c r="B308" s="38" t="s">
        <v>520</v>
      </c>
      <c r="C308" s="62">
        <v>20</v>
      </c>
      <c r="D308" s="63" t="s">
        <v>31</v>
      </c>
      <c r="E308" s="38" t="s">
        <v>56</v>
      </c>
      <c r="F308" s="64">
        <v>44875</v>
      </c>
      <c r="G308" s="38" t="str">
        <f>+VLOOKUP(E308,Tabla!A:B,2,FALSE)</f>
        <v>SSTEYS</v>
      </c>
    </row>
    <row r="309" spans="1:7">
      <c r="A309" s="65">
        <v>200476</v>
      </c>
      <c r="B309" s="38" t="s">
        <v>521</v>
      </c>
      <c r="C309" s="62">
        <v>23</v>
      </c>
      <c r="D309" s="63" t="s">
        <v>31</v>
      </c>
      <c r="E309" s="38" t="s">
        <v>56</v>
      </c>
      <c r="F309" s="64">
        <v>44875</v>
      </c>
      <c r="G309" s="38" t="str">
        <f>+VLOOKUP(E309,Tabla!A:B,2,FALSE)</f>
        <v>SSTEYS</v>
      </c>
    </row>
    <row r="310" spans="1:7">
      <c r="A310" s="65">
        <v>201840</v>
      </c>
      <c r="B310" s="38" t="s">
        <v>55</v>
      </c>
      <c r="C310" s="62">
        <v>11</v>
      </c>
      <c r="D310" s="63" t="s">
        <v>35</v>
      </c>
      <c r="E310" s="38" t="s">
        <v>56</v>
      </c>
      <c r="F310" s="64">
        <v>44874</v>
      </c>
      <c r="G310" s="38" t="str">
        <f>+VLOOKUP(E310,Tabla!A:B,2,FALSE)</f>
        <v>SSTEYS</v>
      </c>
    </row>
    <row r="311" spans="1:7">
      <c r="A311" s="65">
        <v>202745</v>
      </c>
      <c r="B311" s="38" t="s">
        <v>59</v>
      </c>
      <c r="C311" s="62">
        <v>7</v>
      </c>
      <c r="D311" s="63" t="s">
        <v>35</v>
      </c>
      <c r="E311" s="38" t="s">
        <v>56</v>
      </c>
      <c r="F311" s="64">
        <v>44867</v>
      </c>
      <c r="G311" s="38" t="str">
        <f>+VLOOKUP(E311,Tabla!A:B,2,FALSE)</f>
        <v>SSTEYS</v>
      </c>
    </row>
    <row r="312" spans="1:7">
      <c r="A312" s="65">
        <v>200889</v>
      </c>
      <c r="B312" s="38" t="s">
        <v>636</v>
      </c>
      <c r="C312" s="62">
        <v>4</v>
      </c>
      <c r="D312" s="63" t="s">
        <v>25</v>
      </c>
      <c r="E312" s="38" t="s">
        <v>29</v>
      </c>
      <c r="F312" s="64">
        <v>44883</v>
      </c>
      <c r="G312" s="38" t="str">
        <f>+VLOOKUP(E312,Tabla!A:B,2,FALSE)</f>
        <v>SSCD</v>
      </c>
    </row>
    <row r="313" spans="1:7">
      <c r="A313" s="65">
        <v>201309</v>
      </c>
      <c r="B313" s="38" t="s">
        <v>638</v>
      </c>
      <c r="C313" s="62">
        <v>2</v>
      </c>
      <c r="D313" s="63" t="s">
        <v>25</v>
      </c>
      <c r="E313" s="38" t="s">
        <v>29</v>
      </c>
      <c r="F313" s="64">
        <v>44883</v>
      </c>
      <c r="G313" s="38" t="str">
        <f>+VLOOKUP(E313,Tabla!A:B,2,FALSE)</f>
        <v>SSCD</v>
      </c>
    </row>
    <row r="314" spans="1:7">
      <c r="A314" s="65">
        <v>201469</v>
      </c>
      <c r="B314" s="38" t="s">
        <v>640</v>
      </c>
      <c r="C314" s="62">
        <v>2</v>
      </c>
      <c r="D314" s="63" t="s">
        <v>14</v>
      </c>
      <c r="E314" s="38" t="s">
        <v>29</v>
      </c>
      <c r="F314" s="64">
        <v>44883</v>
      </c>
      <c r="G314" s="38" t="str">
        <f>+VLOOKUP(E314,Tabla!A:B,2,FALSE)</f>
        <v>SSCD</v>
      </c>
    </row>
    <row r="315" spans="1:7">
      <c r="A315" s="65">
        <v>203034</v>
      </c>
      <c r="B315" s="38" t="s">
        <v>631</v>
      </c>
      <c r="C315" s="62">
        <v>1</v>
      </c>
      <c r="D315" s="63" t="s">
        <v>14</v>
      </c>
      <c r="E315" s="38" t="s">
        <v>29</v>
      </c>
      <c r="F315" s="64">
        <v>44882</v>
      </c>
      <c r="G315" s="38" t="str">
        <f>+VLOOKUP(E315,Tabla!A:B,2,FALSE)</f>
        <v>SSCD</v>
      </c>
    </row>
    <row r="316" spans="1:7">
      <c r="A316" s="65">
        <v>202466</v>
      </c>
      <c r="B316" s="38" t="s">
        <v>28</v>
      </c>
      <c r="C316" s="62">
        <v>9</v>
      </c>
      <c r="D316" s="63" t="s">
        <v>25</v>
      </c>
      <c r="E316" s="38" t="s">
        <v>29</v>
      </c>
      <c r="F316" s="64">
        <v>44875</v>
      </c>
      <c r="G316" s="38" t="str">
        <f>+VLOOKUP(E316,Tabla!A:B,2,FALSE)</f>
        <v>SSCD</v>
      </c>
    </row>
    <row r="317" spans="1:7">
      <c r="A317" s="65">
        <v>200296</v>
      </c>
      <c r="B317" s="38" t="s">
        <v>643</v>
      </c>
      <c r="C317" s="62">
        <v>13</v>
      </c>
      <c r="D317" s="63" t="s">
        <v>31</v>
      </c>
      <c r="E317" s="38" t="s">
        <v>67</v>
      </c>
      <c r="F317" s="64">
        <v>44884</v>
      </c>
      <c r="G317" s="38" t="str">
        <f>+VLOOKUP(E317,Tabla!A:B,2,FALSE)</f>
        <v>SSTEYS</v>
      </c>
    </row>
    <row r="318" spans="1:7">
      <c r="A318" s="65">
        <v>202279</v>
      </c>
      <c r="B318" s="38" t="s">
        <v>644</v>
      </c>
      <c r="C318" s="62">
        <v>12</v>
      </c>
      <c r="D318" s="63" t="s">
        <v>31</v>
      </c>
      <c r="E318" s="38" t="s">
        <v>67</v>
      </c>
      <c r="F318" s="64">
        <v>44884</v>
      </c>
      <c r="G318" s="38" t="str">
        <f>+VLOOKUP(E318,Tabla!A:B,2,FALSE)</f>
        <v>SSTEYS</v>
      </c>
    </row>
    <row r="319" spans="1:7">
      <c r="A319" s="65">
        <v>202470</v>
      </c>
      <c r="B319" s="38" t="s">
        <v>559</v>
      </c>
      <c r="C319" s="62">
        <v>12</v>
      </c>
      <c r="D319" s="63" t="s">
        <v>31</v>
      </c>
      <c r="E319" s="38" t="s">
        <v>67</v>
      </c>
      <c r="F319" s="64">
        <v>44884</v>
      </c>
      <c r="G319" s="38" t="str">
        <f>+VLOOKUP(E319,Tabla!A:B,2,FALSE)</f>
        <v>SSTEYS</v>
      </c>
    </row>
    <row r="320" spans="1:7">
      <c r="A320" s="65">
        <v>200485</v>
      </c>
      <c r="B320" s="38" t="s">
        <v>66</v>
      </c>
      <c r="C320" s="62">
        <v>26</v>
      </c>
      <c r="D320" s="63" t="s">
        <v>31</v>
      </c>
      <c r="E320" s="38" t="s">
        <v>67</v>
      </c>
      <c r="F320" s="64">
        <v>44866</v>
      </c>
      <c r="G320" s="38" t="str">
        <f>+VLOOKUP(E320,Tabla!A:B,2,FALSE)</f>
        <v>SSTEYS</v>
      </c>
    </row>
    <row r="321" spans="1:7">
      <c r="A321" s="65">
        <v>200018</v>
      </c>
      <c r="B321" s="38" t="s">
        <v>579</v>
      </c>
      <c r="C321" s="62">
        <v>16</v>
      </c>
      <c r="D321" s="63" t="s">
        <v>79</v>
      </c>
      <c r="E321" s="38" t="s">
        <v>278</v>
      </c>
      <c r="F321" s="64">
        <v>44881</v>
      </c>
      <c r="G321" s="38" t="str">
        <f>+VLOOKUP(E321,Tabla!A:B,2,FALSE)</f>
        <v>SSCPEE</v>
      </c>
    </row>
    <row r="322" spans="1:7">
      <c r="A322" s="65">
        <v>201477</v>
      </c>
      <c r="B322" s="38" t="s">
        <v>603</v>
      </c>
      <c r="C322" s="62">
        <v>12</v>
      </c>
      <c r="D322" s="63" t="s">
        <v>7</v>
      </c>
      <c r="E322" s="38" t="s">
        <v>278</v>
      </c>
      <c r="F322" s="64">
        <v>44881</v>
      </c>
      <c r="G322" s="38" t="str">
        <f>+VLOOKUP(E322,Tabla!A:B,2,FALSE)</f>
        <v>SSCPEE</v>
      </c>
    </row>
    <row r="323" spans="1:7">
      <c r="A323" s="65">
        <v>201637</v>
      </c>
      <c r="B323" s="38" t="s">
        <v>608</v>
      </c>
      <c r="C323" s="62">
        <v>26</v>
      </c>
      <c r="D323" s="63" t="s">
        <v>79</v>
      </c>
      <c r="E323" s="38" t="s">
        <v>278</v>
      </c>
      <c r="F323" s="64">
        <v>44881</v>
      </c>
      <c r="G323" s="38" t="str">
        <f>+VLOOKUP(E323,Tabla!A:B,2,FALSE)</f>
        <v>SSCPEE</v>
      </c>
    </row>
    <row r="324" spans="1:7">
      <c r="A324" s="65">
        <v>202435</v>
      </c>
      <c r="B324" s="38" t="s">
        <v>611</v>
      </c>
      <c r="C324" s="62">
        <v>2</v>
      </c>
      <c r="D324" s="63" t="s">
        <v>79</v>
      </c>
      <c r="E324" s="38" t="s">
        <v>278</v>
      </c>
      <c r="F324" s="64">
        <v>44881</v>
      </c>
      <c r="G324" s="38" t="str">
        <f>+VLOOKUP(E324,Tabla!A:B,2,FALSE)</f>
        <v>SSCPEE</v>
      </c>
    </row>
    <row r="325" spans="1:7">
      <c r="A325" s="65">
        <v>200628</v>
      </c>
      <c r="B325" s="38" t="s">
        <v>68</v>
      </c>
      <c r="C325" s="62">
        <v>1</v>
      </c>
      <c r="D325" s="63" t="s">
        <v>69</v>
      </c>
      <c r="E325" s="38" t="s">
        <v>70</v>
      </c>
      <c r="F325" s="64">
        <v>44888</v>
      </c>
      <c r="G325" s="38" t="str">
        <f>+VLOOKUP(E325,Tabla!A:B,2,FALSE)</f>
        <v>SSGEFYAR</v>
      </c>
    </row>
    <row r="326" spans="1:7">
      <c r="A326" s="65">
        <v>200629</v>
      </c>
      <c r="B326" s="38" t="s">
        <v>106</v>
      </c>
      <c r="C326" s="62">
        <v>5</v>
      </c>
      <c r="D326" s="63" t="s">
        <v>69</v>
      </c>
      <c r="E326" s="38" t="s">
        <v>70</v>
      </c>
      <c r="F326" s="64">
        <v>44888</v>
      </c>
      <c r="G326" s="38" t="str">
        <f>+VLOOKUP(E326,Tabla!A:B,2,FALSE)</f>
        <v>SSGEFYAR</v>
      </c>
    </row>
    <row r="327" spans="1:7">
      <c r="A327" s="65">
        <v>201240</v>
      </c>
      <c r="B327" s="38" t="s">
        <v>74</v>
      </c>
      <c r="C327" s="62">
        <v>16</v>
      </c>
      <c r="D327" s="63" t="s">
        <v>69</v>
      </c>
      <c r="E327" s="38" t="s">
        <v>70</v>
      </c>
      <c r="F327" s="64">
        <v>44888</v>
      </c>
      <c r="G327" s="38" t="str">
        <f>+VLOOKUP(E327,Tabla!A:B,2,FALSE)</f>
        <v>SSGEFYAR</v>
      </c>
    </row>
    <row r="328" spans="1:7">
      <c r="A328" s="65">
        <v>201606</v>
      </c>
      <c r="B328" s="38" t="s">
        <v>76</v>
      </c>
      <c r="C328" s="62">
        <v>36</v>
      </c>
      <c r="D328" s="63" t="s">
        <v>69</v>
      </c>
      <c r="E328" s="38" t="s">
        <v>70</v>
      </c>
      <c r="F328" s="64">
        <v>44888</v>
      </c>
      <c r="G328" s="38" t="str">
        <f>+VLOOKUP(E328,Tabla!A:B,2,FALSE)</f>
        <v>SSGEFYAR</v>
      </c>
    </row>
    <row r="329" spans="1:7">
      <c r="A329" s="65">
        <v>200177</v>
      </c>
      <c r="B329" s="38" t="s">
        <v>6</v>
      </c>
      <c r="C329" s="62">
        <v>24</v>
      </c>
      <c r="D329" s="63" t="s">
        <v>7</v>
      </c>
      <c r="E329" s="38" t="s">
        <v>8</v>
      </c>
      <c r="F329" s="64">
        <v>44872</v>
      </c>
      <c r="G329" s="38" t="str">
        <f>+VLOOKUP(E329,Tabla!A:B,2,FALSE)</f>
        <v>DGCLEI</v>
      </c>
    </row>
    <row r="330" spans="1:7">
      <c r="A330" s="65">
        <v>201552</v>
      </c>
      <c r="B330" s="38" t="s">
        <v>9</v>
      </c>
      <c r="C330" s="62">
        <v>1</v>
      </c>
      <c r="D330" s="63" t="s">
        <v>7</v>
      </c>
      <c r="E330" s="38" t="s">
        <v>8</v>
      </c>
      <c r="F330" s="64">
        <v>44872</v>
      </c>
      <c r="G330" s="38" t="str">
        <f>+VLOOKUP(E330,Tabla!A:B,2,FALSE)</f>
        <v>DGCLEI</v>
      </c>
    </row>
    <row r="331" spans="1:7">
      <c r="A331" s="65">
        <v>200056</v>
      </c>
      <c r="B331" s="38" t="s">
        <v>113</v>
      </c>
      <c r="C331" s="62">
        <v>10</v>
      </c>
      <c r="D331" s="63" t="s">
        <v>25</v>
      </c>
      <c r="E331" s="38" t="s">
        <v>114</v>
      </c>
      <c r="F331" s="64">
        <v>44860</v>
      </c>
      <c r="G331" s="38" t="str">
        <f>+VLOOKUP(E331,Tabla!A:B,2,FALSE)</f>
        <v>SSGEFYAR</v>
      </c>
    </row>
    <row r="332" spans="1:7">
      <c r="A332" s="65">
        <v>200290</v>
      </c>
      <c r="B332" s="38" t="s">
        <v>115</v>
      </c>
      <c r="C332" s="62">
        <v>9</v>
      </c>
      <c r="D332" s="63" t="s">
        <v>69</v>
      </c>
      <c r="E332" s="38" t="s">
        <v>114</v>
      </c>
      <c r="F332" s="64">
        <v>44860</v>
      </c>
      <c r="G332" s="38" t="str">
        <f>+VLOOKUP(E332,Tabla!A:B,2,FALSE)</f>
        <v>SSGEFYAR</v>
      </c>
    </row>
    <row r="333" spans="1:7">
      <c r="A333" s="65">
        <v>200506</v>
      </c>
      <c r="B333" s="38" t="s">
        <v>118</v>
      </c>
      <c r="C333" s="62">
        <v>11</v>
      </c>
      <c r="D333" s="63" t="s">
        <v>25</v>
      </c>
      <c r="E333" s="38" t="s">
        <v>114</v>
      </c>
      <c r="F333" s="64">
        <v>44860</v>
      </c>
      <c r="G333" s="38" t="str">
        <f>+VLOOKUP(E333,Tabla!A:B,2,FALSE)</f>
        <v>SSGEFYAR</v>
      </c>
    </row>
    <row r="334" spans="1:7">
      <c r="A334" s="65">
        <v>201148</v>
      </c>
      <c r="B334" s="38" t="s">
        <v>123</v>
      </c>
      <c r="C334" s="62">
        <v>23</v>
      </c>
      <c r="D334" s="63" t="s">
        <v>69</v>
      </c>
      <c r="E334" s="38" t="s">
        <v>114</v>
      </c>
      <c r="F334" s="64">
        <v>44860</v>
      </c>
      <c r="G334" s="38" t="str">
        <f>+VLOOKUP(E334,Tabla!A:B,2,FALSE)</f>
        <v>SSGEFYAR</v>
      </c>
    </row>
    <row r="335" spans="1:7">
      <c r="A335" s="65">
        <v>200089</v>
      </c>
      <c r="B335" s="38" t="s">
        <v>533</v>
      </c>
      <c r="C335" s="62">
        <v>13</v>
      </c>
      <c r="D335" s="63" t="s">
        <v>11</v>
      </c>
      <c r="E335" s="38" t="s">
        <v>409</v>
      </c>
      <c r="F335" s="64">
        <v>44879</v>
      </c>
      <c r="G335" s="38" t="str">
        <f>+VLOOKUP(E335,Tabla!A:B,2,FALSE)</f>
        <v>SSTEYS</v>
      </c>
    </row>
    <row r="336" spans="1:7">
      <c r="A336" s="65">
        <v>201475</v>
      </c>
      <c r="B336" s="38" t="s">
        <v>554</v>
      </c>
      <c r="C336" s="62">
        <v>33</v>
      </c>
      <c r="D336" s="63" t="s">
        <v>11</v>
      </c>
      <c r="E336" s="38" t="s">
        <v>409</v>
      </c>
      <c r="F336" s="64">
        <v>44879</v>
      </c>
      <c r="G336" s="38" t="str">
        <f>+VLOOKUP(E336,Tabla!A:B,2,FALSE)</f>
        <v>SSTEYS</v>
      </c>
    </row>
    <row r="337" spans="1:7">
      <c r="A337" s="65">
        <v>200279</v>
      </c>
      <c r="B337" s="38" t="s">
        <v>670</v>
      </c>
      <c r="C337" s="62">
        <v>5</v>
      </c>
      <c r="D337" s="63" t="s">
        <v>138</v>
      </c>
      <c r="E337" s="38" t="s">
        <v>139</v>
      </c>
      <c r="F337" s="64">
        <v>44887</v>
      </c>
      <c r="G337" s="38" t="str">
        <f>+VLOOKUP(E337,Tabla!A:B,2,FALSE)</f>
        <v>SSCPEE</v>
      </c>
    </row>
    <row r="338" spans="1:7">
      <c r="A338" s="65">
        <v>200637</v>
      </c>
      <c r="B338" s="38" t="s">
        <v>678</v>
      </c>
      <c r="C338" s="62">
        <v>12</v>
      </c>
      <c r="D338" s="63" t="s">
        <v>138</v>
      </c>
      <c r="E338" s="38" t="s">
        <v>139</v>
      </c>
      <c r="F338" s="64">
        <v>44887</v>
      </c>
      <c r="G338" s="38" t="str">
        <f>+VLOOKUP(E338,Tabla!A:B,2,FALSE)</f>
        <v>SSCPEE</v>
      </c>
    </row>
    <row r="339" spans="1:7">
      <c r="A339" s="65">
        <v>200666</v>
      </c>
      <c r="B339" s="38" t="s">
        <v>680</v>
      </c>
      <c r="C339" s="62">
        <v>4</v>
      </c>
      <c r="D339" s="63" t="s">
        <v>138</v>
      </c>
      <c r="E339" s="38" t="s">
        <v>139</v>
      </c>
      <c r="F339" s="64">
        <v>44887</v>
      </c>
      <c r="G339" s="38" t="str">
        <f>+VLOOKUP(E339,Tabla!A:B,2,FALSE)</f>
        <v>SSCPEE</v>
      </c>
    </row>
    <row r="340" spans="1:7">
      <c r="A340" s="65">
        <v>200669</v>
      </c>
      <c r="B340" s="38" t="s">
        <v>681</v>
      </c>
      <c r="C340" s="62">
        <v>8</v>
      </c>
      <c r="D340" s="63" t="s">
        <v>138</v>
      </c>
      <c r="E340" s="38" t="s">
        <v>139</v>
      </c>
      <c r="F340" s="64">
        <v>44887</v>
      </c>
      <c r="G340" s="38" t="str">
        <f>+VLOOKUP(E340,Tabla!A:B,2,FALSE)</f>
        <v>SSCPEE</v>
      </c>
    </row>
    <row r="341" spans="1:7">
      <c r="A341" s="65">
        <v>201086</v>
      </c>
      <c r="B341" s="38" t="s">
        <v>686</v>
      </c>
      <c r="C341" s="62">
        <v>6</v>
      </c>
      <c r="D341" s="63" t="s">
        <v>138</v>
      </c>
      <c r="E341" s="38" t="s">
        <v>139</v>
      </c>
      <c r="F341" s="64">
        <v>44887</v>
      </c>
      <c r="G341" s="38" t="str">
        <f>+VLOOKUP(E341,Tabla!A:B,2,FALSE)</f>
        <v>SSCPEE</v>
      </c>
    </row>
    <row r="342" spans="1:7">
      <c r="A342" s="65">
        <v>201090</v>
      </c>
      <c r="B342" s="38" t="s">
        <v>687</v>
      </c>
      <c r="C342" s="62">
        <v>2</v>
      </c>
      <c r="D342" s="63" t="s">
        <v>138</v>
      </c>
      <c r="E342" s="38" t="s">
        <v>139</v>
      </c>
      <c r="F342" s="64">
        <v>44887</v>
      </c>
      <c r="G342" s="38" t="str">
        <f>+VLOOKUP(E342,Tabla!A:B,2,FALSE)</f>
        <v>SSCPEE</v>
      </c>
    </row>
    <row r="343" spans="1:7">
      <c r="A343" s="65">
        <v>201137</v>
      </c>
      <c r="B343" s="38" t="s">
        <v>688</v>
      </c>
      <c r="C343" s="62">
        <v>35</v>
      </c>
      <c r="D343" s="63" t="s">
        <v>138</v>
      </c>
      <c r="E343" s="38" t="s">
        <v>139</v>
      </c>
      <c r="F343" s="64">
        <v>44887</v>
      </c>
      <c r="G343" s="38" t="str">
        <f>+VLOOKUP(E343,Tabla!A:B,2,FALSE)</f>
        <v>SSCPEE</v>
      </c>
    </row>
    <row r="344" spans="1:7">
      <c r="A344" s="65">
        <v>202210</v>
      </c>
      <c r="B344" s="38" t="s">
        <v>137</v>
      </c>
      <c r="C344" s="62">
        <v>6</v>
      </c>
      <c r="D344" s="63" t="s">
        <v>138</v>
      </c>
      <c r="E344" s="38" t="s">
        <v>139</v>
      </c>
      <c r="F344" s="64">
        <v>44887</v>
      </c>
      <c r="G344" s="38" t="str">
        <f>+VLOOKUP(E344,Tabla!A:B,2,FALSE)</f>
        <v>SSCPEE</v>
      </c>
    </row>
    <row r="345" spans="1:7">
      <c r="A345" s="65">
        <v>203061</v>
      </c>
      <c r="B345" s="38" t="s">
        <v>698</v>
      </c>
      <c r="C345" s="62">
        <v>10</v>
      </c>
      <c r="D345" s="63" t="s">
        <v>138</v>
      </c>
      <c r="E345" s="38" t="s">
        <v>139</v>
      </c>
      <c r="F345" s="64">
        <v>44887</v>
      </c>
      <c r="G345" s="38" t="str">
        <f>+VLOOKUP(E345,Tabla!A:B,2,FALSE)</f>
        <v>SSCPEE</v>
      </c>
    </row>
    <row r="346" spans="1:7">
      <c r="A346" s="65">
        <v>201448</v>
      </c>
      <c r="B346" s="38" t="s">
        <v>528</v>
      </c>
      <c r="C346" s="62">
        <v>30</v>
      </c>
      <c r="D346" s="63" t="s">
        <v>14</v>
      </c>
      <c r="E346" s="38" t="s">
        <v>234</v>
      </c>
      <c r="F346" s="64">
        <v>44875</v>
      </c>
      <c r="G346" s="38" t="str">
        <f>+VLOOKUP(E346,Tabla!A:B,2,FALSE)</f>
        <v>SSCD</v>
      </c>
    </row>
    <row r="347" spans="1:7">
      <c r="A347" s="65">
        <v>200973</v>
      </c>
      <c r="B347" s="38" t="s">
        <v>494</v>
      </c>
      <c r="C347" s="62">
        <v>3</v>
      </c>
      <c r="D347" s="63" t="s">
        <v>14</v>
      </c>
      <c r="E347" s="38" t="s">
        <v>234</v>
      </c>
      <c r="F347" s="64">
        <v>44874</v>
      </c>
      <c r="G347" s="38" t="str">
        <f>+VLOOKUP(E347,Tabla!A:B,2,FALSE)</f>
        <v>SSCD</v>
      </c>
    </row>
    <row r="348" spans="1:7">
      <c r="A348" s="65">
        <v>201526</v>
      </c>
      <c r="B348" s="38" t="s">
        <v>500</v>
      </c>
      <c r="C348" s="62">
        <v>19</v>
      </c>
      <c r="D348" s="63" t="s">
        <v>14</v>
      </c>
      <c r="E348" s="38" t="s">
        <v>234</v>
      </c>
      <c r="F348" s="64">
        <v>44874</v>
      </c>
      <c r="G348" s="38" t="str">
        <f>+VLOOKUP(E348,Tabla!A:B,2,FALSE)</f>
        <v>SSCD</v>
      </c>
    </row>
    <row r="349" spans="1:7">
      <c r="A349" s="65">
        <v>201574</v>
      </c>
      <c r="B349" s="38" t="s">
        <v>545</v>
      </c>
      <c r="C349" s="62">
        <v>22</v>
      </c>
      <c r="D349" s="63" t="s">
        <v>72</v>
      </c>
      <c r="E349" s="38" t="s">
        <v>204</v>
      </c>
      <c r="F349" s="64">
        <v>44876</v>
      </c>
      <c r="G349" s="38" t="str">
        <f>+VLOOKUP(E349,Tabla!A:B,2,FALSE)</f>
        <v>DGCLEI</v>
      </c>
    </row>
    <row r="350" spans="1:7">
      <c r="A350" s="65">
        <v>201650</v>
      </c>
      <c r="B350" s="38" t="s">
        <v>546</v>
      </c>
      <c r="C350" s="62">
        <v>2</v>
      </c>
      <c r="D350" s="63" t="s">
        <v>72</v>
      </c>
      <c r="E350" s="38" t="s">
        <v>204</v>
      </c>
      <c r="F350" s="64">
        <v>44876</v>
      </c>
      <c r="G350" s="38" t="str">
        <f>+VLOOKUP(E350,Tabla!A:B,2,FALSE)</f>
        <v>DGCLEI</v>
      </c>
    </row>
    <row r="351" spans="1:7">
      <c r="C351" s="38"/>
      <c r="D351" s="38"/>
    </row>
    <row r="352" spans="1:7">
      <c r="C352" s="38"/>
      <c r="D352" s="38"/>
    </row>
    <row r="353" spans="3:4">
      <c r="C353" s="38"/>
      <c r="D353" s="38"/>
    </row>
    <row r="354" spans="3:4">
      <c r="C354" s="38"/>
      <c r="D354" s="38"/>
    </row>
    <row r="355" spans="3:4">
      <c r="C355" s="38"/>
      <c r="D355" s="38"/>
    </row>
    <row r="356" spans="3:4">
      <c r="C356" s="38"/>
      <c r="D356" s="38"/>
    </row>
    <row r="357" spans="3:4">
      <c r="C357" s="38"/>
      <c r="D357" s="38"/>
    </row>
    <row r="358" spans="3:4">
      <c r="C358" s="38"/>
      <c r="D358" s="38"/>
    </row>
    <row r="359" spans="3:4">
      <c r="C359" s="38"/>
      <c r="D359" s="38"/>
    </row>
    <row r="360" spans="3:4">
      <c r="C360" s="38"/>
      <c r="D360" s="38"/>
    </row>
    <row r="361" spans="3:4">
      <c r="C361" s="38"/>
      <c r="D361" s="38"/>
    </row>
    <row r="362" spans="3:4">
      <c r="C362" s="38"/>
      <c r="D362" s="38"/>
    </row>
    <row r="363" spans="3:4">
      <c r="C363" s="38"/>
      <c r="D363" s="38"/>
    </row>
    <row r="364" spans="3:4">
      <c r="C364" s="38"/>
      <c r="D364" s="38"/>
    </row>
    <row r="365" spans="3:4">
      <c r="C365" s="38"/>
      <c r="D365" s="38"/>
    </row>
    <row r="366" spans="3:4">
      <c r="C366" s="38"/>
      <c r="D366" s="38"/>
    </row>
    <row r="367" spans="3:4">
      <c r="C367" s="38"/>
      <c r="D367" s="38"/>
    </row>
    <row r="368" spans="3:4">
      <c r="C368" s="38"/>
      <c r="D368" s="38"/>
    </row>
    <row r="369" spans="3:4">
      <c r="C369" s="38"/>
      <c r="D369" s="38"/>
    </row>
    <row r="370" spans="3:4">
      <c r="C370" s="38"/>
      <c r="D370" s="38"/>
    </row>
    <row r="371" spans="3:4">
      <c r="C371" s="38"/>
      <c r="D371" s="38"/>
    </row>
    <row r="372" spans="3:4">
      <c r="C372" s="38"/>
      <c r="D372" s="38"/>
    </row>
    <row r="373" spans="3:4">
      <c r="C373" s="38"/>
      <c r="D373" s="38"/>
    </row>
    <row r="374" spans="3:4">
      <c r="C374" s="38"/>
      <c r="D374" s="38"/>
    </row>
    <row r="375" spans="3:4">
      <c r="C375" s="38"/>
      <c r="D375" s="38"/>
    </row>
    <row r="376" spans="3:4">
      <c r="C376" s="38"/>
      <c r="D376" s="38"/>
    </row>
    <row r="377" spans="3:4">
      <c r="C377" s="38"/>
      <c r="D377" s="38"/>
    </row>
    <row r="378" spans="3:4">
      <c r="C378" s="38"/>
      <c r="D378" s="38"/>
    </row>
    <row r="379" spans="3:4">
      <c r="C379" s="38"/>
      <c r="D379" s="38"/>
    </row>
    <row r="380" spans="3:4">
      <c r="C380" s="38"/>
      <c r="D380" s="38"/>
    </row>
    <row r="381" spans="3:4">
      <c r="C381" s="38"/>
      <c r="D381" s="38"/>
    </row>
    <row r="382" spans="3:4">
      <c r="C382" s="38"/>
      <c r="D382" s="38"/>
    </row>
    <row r="383" spans="3:4">
      <c r="C383" s="38"/>
      <c r="D383" s="38"/>
    </row>
    <row r="384" spans="3:4">
      <c r="C384" s="38"/>
      <c r="D384" s="38"/>
    </row>
    <row r="385" spans="3:4">
      <c r="C385" s="38"/>
      <c r="D385" s="38"/>
    </row>
    <row r="386" spans="3:4">
      <c r="C386" s="38"/>
      <c r="D386" s="38"/>
    </row>
    <row r="387" spans="3:4">
      <c r="C387" s="38"/>
      <c r="D387" s="38"/>
    </row>
    <row r="388" spans="3:4">
      <c r="C388" s="38"/>
      <c r="D388" s="38"/>
    </row>
    <row r="389" spans="3:4">
      <c r="C389" s="38"/>
      <c r="D389" s="38"/>
    </row>
    <row r="390" spans="3:4">
      <c r="C390" s="38"/>
      <c r="D390" s="38"/>
    </row>
    <row r="391" spans="3:4">
      <c r="C391" s="38"/>
      <c r="D391" s="38"/>
    </row>
    <row r="392" spans="3:4">
      <c r="C392" s="38"/>
      <c r="D392" s="38"/>
    </row>
    <row r="393" spans="3:4">
      <c r="C393" s="38"/>
      <c r="D393" s="38"/>
    </row>
    <row r="394" spans="3:4">
      <c r="C394" s="38"/>
      <c r="D394" s="38"/>
    </row>
    <row r="395" spans="3:4">
      <c r="C395" s="38"/>
      <c r="D395" s="38"/>
    </row>
    <row r="396" spans="3:4">
      <c r="C396" s="38"/>
      <c r="D396" s="38"/>
    </row>
    <row r="397" spans="3:4">
      <c r="C397" s="38"/>
      <c r="D397" s="38"/>
    </row>
    <row r="398" spans="3:4">
      <c r="C398" s="38"/>
      <c r="D398" s="38"/>
    </row>
    <row r="399" spans="3:4">
      <c r="C399" s="38"/>
      <c r="D399" s="38"/>
    </row>
    <row r="400" spans="3:4">
      <c r="C400" s="38"/>
      <c r="D400" s="38"/>
    </row>
    <row r="401" spans="1:4">
      <c r="C401" s="38"/>
      <c r="D401" s="38"/>
    </row>
    <row r="403" spans="1:4">
      <c r="A403" s="38" t="s">
        <v>731</v>
      </c>
    </row>
  </sheetData>
  <autoFilter ref="A1:G35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1"/>
  <sheetViews>
    <sheetView topLeftCell="A31" workbookViewId="0">
      <selection activeCell="C40" sqref="C40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25</v>
      </c>
    </row>
    <row r="5" spans="1:2">
      <c r="A5" s="50" t="s">
        <v>160</v>
      </c>
      <c r="B5" s="3">
        <v>7</v>
      </c>
    </row>
    <row r="6" spans="1:2">
      <c r="A6" s="50" t="s">
        <v>82</v>
      </c>
      <c r="B6" s="3">
        <v>6</v>
      </c>
    </row>
    <row r="7" spans="1:2">
      <c r="A7" s="50" t="s">
        <v>65</v>
      </c>
      <c r="B7" s="3">
        <v>4</v>
      </c>
    </row>
    <row r="8" spans="1:2">
      <c r="A8" s="50" t="s">
        <v>191</v>
      </c>
      <c r="B8" s="3">
        <v>4</v>
      </c>
    </row>
    <row r="9" spans="1:2">
      <c r="A9" s="50" t="s">
        <v>204</v>
      </c>
      <c r="B9" s="3">
        <v>2</v>
      </c>
    </row>
    <row r="10" spans="1:2">
      <c r="A10" s="50" t="s">
        <v>8</v>
      </c>
      <c r="B10" s="3">
        <v>2</v>
      </c>
    </row>
    <row r="11" spans="1:2">
      <c r="A11" s="49" t="s">
        <v>208</v>
      </c>
      <c r="B11" s="3">
        <v>63</v>
      </c>
    </row>
    <row r="12" spans="1:2">
      <c r="A12" s="50" t="s">
        <v>18</v>
      </c>
      <c r="B12" s="3">
        <v>12</v>
      </c>
    </row>
    <row r="13" spans="1:2">
      <c r="A13" s="50" t="s">
        <v>41</v>
      </c>
      <c r="B13" s="3">
        <v>9</v>
      </c>
    </row>
    <row r="14" spans="1:2">
      <c r="A14" s="50" t="s">
        <v>15</v>
      </c>
      <c r="B14" s="3">
        <v>8</v>
      </c>
    </row>
    <row r="15" spans="1:2">
      <c r="A15" s="50" t="s">
        <v>212</v>
      </c>
      <c r="B15" s="3">
        <v>8</v>
      </c>
    </row>
    <row r="16" spans="1:2">
      <c r="A16" s="50" t="s">
        <v>27</v>
      </c>
      <c r="B16" s="3">
        <v>6</v>
      </c>
    </row>
    <row r="17" spans="1:2">
      <c r="A17" s="50" t="s">
        <v>29</v>
      </c>
      <c r="B17" s="3">
        <v>5</v>
      </c>
    </row>
    <row r="18" spans="1:2">
      <c r="A18" s="50" t="s">
        <v>218</v>
      </c>
      <c r="B18" s="3">
        <v>4</v>
      </c>
    </row>
    <row r="19" spans="1:2">
      <c r="A19" s="50" t="s">
        <v>229</v>
      </c>
      <c r="B19" s="3">
        <v>3</v>
      </c>
    </row>
    <row r="20" spans="1:2">
      <c r="A20" s="50" t="s">
        <v>234</v>
      </c>
      <c r="B20" s="3">
        <v>3</v>
      </c>
    </row>
    <row r="21" spans="1:2">
      <c r="A21" s="50" t="s">
        <v>38</v>
      </c>
      <c r="B21" s="3">
        <v>2</v>
      </c>
    </row>
    <row r="22" spans="1:2">
      <c r="A22" s="50" t="s">
        <v>225</v>
      </c>
      <c r="B22" s="3">
        <v>2</v>
      </c>
    </row>
    <row r="23" spans="1:2">
      <c r="A23" s="50" t="s">
        <v>236</v>
      </c>
      <c r="B23" s="3">
        <v>1</v>
      </c>
    </row>
    <row r="24" spans="1:2">
      <c r="A24" s="49" t="s">
        <v>246</v>
      </c>
      <c r="B24" s="3">
        <v>25</v>
      </c>
    </row>
    <row r="25" spans="1:2">
      <c r="A25" s="50" t="s">
        <v>267</v>
      </c>
      <c r="B25" s="3">
        <v>8</v>
      </c>
    </row>
    <row r="26" spans="1:2">
      <c r="A26" s="50" t="s">
        <v>250</v>
      </c>
      <c r="B26" s="3">
        <v>5</v>
      </c>
    </row>
    <row r="27" spans="1:2">
      <c r="A27" s="50" t="s">
        <v>278</v>
      </c>
      <c r="B27" s="3">
        <v>4</v>
      </c>
    </row>
    <row r="28" spans="1:2">
      <c r="A28" s="50" t="s">
        <v>254</v>
      </c>
      <c r="B28" s="3">
        <v>4</v>
      </c>
    </row>
    <row r="29" spans="1:2">
      <c r="A29" s="50" t="s">
        <v>261</v>
      </c>
      <c r="B29" s="3">
        <v>1</v>
      </c>
    </row>
    <row r="30" spans="1:2">
      <c r="A30" s="50" t="s">
        <v>139</v>
      </c>
      <c r="B30" s="3">
        <v>1</v>
      </c>
    </row>
    <row r="31" spans="1:2">
      <c r="A31" s="50" t="s">
        <v>252</v>
      </c>
      <c r="B31" s="3">
        <v>1</v>
      </c>
    </row>
    <row r="32" spans="1:2">
      <c r="A32" s="50" t="s">
        <v>274</v>
      </c>
      <c r="B32" s="3">
        <v>1</v>
      </c>
    </row>
    <row r="33" spans="1:2">
      <c r="A33" s="49" t="s">
        <v>312</v>
      </c>
      <c r="B33" s="3">
        <v>59</v>
      </c>
    </row>
    <row r="34" spans="1:2">
      <c r="A34" s="50" t="s">
        <v>46</v>
      </c>
      <c r="B34" s="3">
        <v>9</v>
      </c>
    </row>
    <row r="35" spans="1:2">
      <c r="A35" s="50" t="s">
        <v>317</v>
      </c>
      <c r="B35" s="3">
        <v>5</v>
      </c>
    </row>
    <row r="36" spans="1:2">
      <c r="A36" s="50" t="s">
        <v>87</v>
      </c>
      <c r="B36" s="3">
        <v>5</v>
      </c>
    </row>
    <row r="37" spans="1:2">
      <c r="A37" s="50" t="s">
        <v>92</v>
      </c>
      <c r="B37" s="3">
        <v>4</v>
      </c>
    </row>
    <row r="38" spans="1:2">
      <c r="A38" s="50" t="s">
        <v>70</v>
      </c>
      <c r="B38" s="3">
        <v>4</v>
      </c>
    </row>
    <row r="39" spans="1:2">
      <c r="A39" s="50" t="s">
        <v>378</v>
      </c>
      <c r="B39" s="3">
        <v>4</v>
      </c>
    </row>
    <row r="40" spans="1:2">
      <c r="A40" s="50" t="s">
        <v>114</v>
      </c>
      <c r="B40" s="3">
        <v>4</v>
      </c>
    </row>
    <row r="41" spans="1:2">
      <c r="A41" s="50" t="s">
        <v>359</v>
      </c>
      <c r="B41" s="3">
        <v>3</v>
      </c>
    </row>
    <row r="42" spans="1:2">
      <c r="A42" s="50" t="s">
        <v>367</v>
      </c>
      <c r="B42" s="3">
        <v>3</v>
      </c>
    </row>
    <row r="43" spans="1:2">
      <c r="A43" s="50" t="s">
        <v>328</v>
      </c>
      <c r="B43" s="3">
        <v>3</v>
      </c>
    </row>
    <row r="44" spans="1:2">
      <c r="A44" s="50" t="s">
        <v>352</v>
      </c>
      <c r="B44" s="3">
        <v>2</v>
      </c>
    </row>
    <row r="45" spans="1:2">
      <c r="A45" s="50" t="s">
        <v>330</v>
      </c>
      <c r="B45" s="3">
        <v>2</v>
      </c>
    </row>
    <row r="46" spans="1:2">
      <c r="A46" s="50" t="s">
        <v>365</v>
      </c>
      <c r="B46" s="3">
        <v>2</v>
      </c>
    </row>
    <row r="47" spans="1:2">
      <c r="A47" s="50" t="s">
        <v>125</v>
      </c>
      <c r="B47" s="3">
        <v>2</v>
      </c>
    </row>
    <row r="48" spans="1:2">
      <c r="A48" s="50" t="s">
        <v>339</v>
      </c>
      <c r="B48" s="3">
        <v>1</v>
      </c>
    </row>
    <row r="49" spans="1:2">
      <c r="A49" s="50" t="s">
        <v>314</v>
      </c>
      <c r="B49" s="3">
        <v>1</v>
      </c>
    </row>
    <row r="50" spans="1:2">
      <c r="A50" s="50" t="s">
        <v>342</v>
      </c>
      <c r="B50" s="3">
        <v>1</v>
      </c>
    </row>
    <row r="51" spans="1:2">
      <c r="A51" s="50" t="s">
        <v>518</v>
      </c>
      <c r="B51" s="3">
        <v>1</v>
      </c>
    </row>
    <row r="52" spans="1:2">
      <c r="A52" s="50" t="s">
        <v>325</v>
      </c>
      <c r="B52" s="3">
        <v>1</v>
      </c>
    </row>
    <row r="53" spans="1:2">
      <c r="A53" s="50" t="s">
        <v>144</v>
      </c>
      <c r="B53" s="3">
        <v>1</v>
      </c>
    </row>
    <row r="54" spans="1:2">
      <c r="A54" s="50" t="s">
        <v>134</v>
      </c>
      <c r="B54" s="3">
        <v>1</v>
      </c>
    </row>
    <row r="55" spans="1:2">
      <c r="A55" s="49" t="s">
        <v>387</v>
      </c>
      <c r="B55" s="3">
        <v>59</v>
      </c>
    </row>
    <row r="56" spans="1:2">
      <c r="A56" s="50" t="s">
        <v>56</v>
      </c>
      <c r="B56" s="3">
        <v>9</v>
      </c>
    </row>
    <row r="57" spans="1:2">
      <c r="A57" s="50" t="s">
        <v>12</v>
      </c>
      <c r="B57" s="3">
        <v>7</v>
      </c>
    </row>
    <row r="58" spans="1:2">
      <c r="A58" s="50" t="s">
        <v>32</v>
      </c>
      <c r="B58" s="3">
        <v>6</v>
      </c>
    </row>
    <row r="59" spans="1:2">
      <c r="A59" s="50" t="s">
        <v>404</v>
      </c>
      <c r="B59" s="3">
        <v>6</v>
      </c>
    </row>
    <row r="60" spans="1:2">
      <c r="A60" s="50" t="s">
        <v>419</v>
      </c>
      <c r="B60" s="3">
        <v>6</v>
      </c>
    </row>
    <row r="61" spans="1:2">
      <c r="A61" s="50" t="s">
        <v>415</v>
      </c>
      <c r="B61" s="3">
        <v>5</v>
      </c>
    </row>
    <row r="62" spans="1:2">
      <c r="A62" s="50" t="s">
        <v>21</v>
      </c>
      <c r="B62" s="3">
        <v>5</v>
      </c>
    </row>
    <row r="63" spans="1:2">
      <c r="A63" s="50" t="s">
        <v>67</v>
      </c>
      <c r="B63" s="3">
        <v>4</v>
      </c>
    </row>
    <row r="64" spans="1:2">
      <c r="A64" s="50" t="s">
        <v>43</v>
      </c>
      <c r="B64" s="3">
        <v>4</v>
      </c>
    </row>
    <row r="65" spans="1:2">
      <c r="A65" s="50" t="s">
        <v>401</v>
      </c>
      <c r="B65" s="3">
        <v>2</v>
      </c>
    </row>
    <row r="66" spans="1:2">
      <c r="A66" s="50" t="s">
        <v>409</v>
      </c>
      <c r="B66" s="3">
        <v>2</v>
      </c>
    </row>
    <row r="67" spans="1:2">
      <c r="A67" s="50" t="s">
        <v>36</v>
      </c>
      <c r="B67" s="3">
        <v>2</v>
      </c>
    </row>
    <row r="68" spans="1:2">
      <c r="A68" s="50" t="s">
        <v>117</v>
      </c>
      <c r="B68" s="3">
        <v>1</v>
      </c>
    </row>
    <row r="69" spans="1:2">
      <c r="A69" s="49" t="s">
        <v>429</v>
      </c>
      <c r="B69" s="3">
        <v>7</v>
      </c>
    </row>
    <row r="70" spans="1:2">
      <c r="A70" s="50" t="s">
        <v>437</v>
      </c>
      <c r="B70" s="3">
        <v>3</v>
      </c>
    </row>
    <row r="71" spans="1:2">
      <c r="A71" s="50" t="s">
        <v>439</v>
      </c>
      <c r="B71" s="3">
        <v>3</v>
      </c>
    </row>
    <row r="72" spans="1:2">
      <c r="A72" s="50" t="s">
        <v>435</v>
      </c>
      <c r="B72" s="3">
        <v>1</v>
      </c>
    </row>
    <row r="73" spans="1:2">
      <c r="A73" s="49" t="s">
        <v>441</v>
      </c>
      <c r="B73" s="3">
        <v>24</v>
      </c>
    </row>
    <row r="74" spans="1:2">
      <c r="A74" s="50" t="s">
        <v>53</v>
      </c>
      <c r="B74" s="3">
        <v>7</v>
      </c>
    </row>
    <row r="75" spans="1:2">
      <c r="A75" s="50" t="s">
        <v>448</v>
      </c>
      <c r="B75" s="3">
        <v>5</v>
      </c>
    </row>
    <row r="76" spans="1:2">
      <c r="A76" s="50" t="s">
        <v>80</v>
      </c>
      <c r="B76" s="3">
        <v>5</v>
      </c>
    </row>
    <row r="77" spans="1:2">
      <c r="A77" s="50" t="s">
        <v>122</v>
      </c>
      <c r="B77" s="3">
        <v>3</v>
      </c>
    </row>
    <row r="78" spans="1:2">
      <c r="A78" s="50" t="s">
        <v>63</v>
      </c>
      <c r="B78" s="3">
        <v>2</v>
      </c>
    </row>
    <row r="79" spans="1:2">
      <c r="A79" s="50" t="s">
        <v>155</v>
      </c>
      <c r="B79" s="3">
        <v>1</v>
      </c>
    </row>
    <row r="80" spans="1:2">
      <c r="A80" s="50" t="s">
        <v>101</v>
      </c>
      <c r="B80" s="3">
        <v>1</v>
      </c>
    </row>
    <row r="81" spans="1:2">
      <c r="A81" s="49" t="s">
        <v>482</v>
      </c>
      <c r="B81" s="3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/>
  <cols>
    <col min="1" max="1" width="11.42578125" style="6"/>
    <col min="3" max="4" width="11.42578125" style="6"/>
  </cols>
  <sheetData>
    <row r="1" spans="1:7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3" t="s">
        <v>171</v>
      </c>
    </row>
    <row r="2" spans="1:7">
      <c r="A2" s="52">
        <v>200160</v>
      </c>
      <c r="B2" t="s">
        <v>158</v>
      </c>
      <c r="C2" s="5">
        <v>10</v>
      </c>
      <c r="D2" s="6" t="s">
        <v>79</v>
      </c>
      <c r="E2" t="s">
        <v>122</v>
      </c>
      <c r="F2" s="2">
        <v>44851</v>
      </c>
      <c r="G2" t="str">
        <f>+VLOOKUP(E2,Tabla!A:B,2,FALSE)</f>
        <v>UM</v>
      </c>
    </row>
    <row r="3" spans="1:7">
      <c r="A3" s="52">
        <v>200196</v>
      </c>
      <c r="B3" t="s">
        <v>159</v>
      </c>
      <c r="C3" s="5">
        <v>6</v>
      </c>
      <c r="D3" s="6" t="s">
        <v>7</v>
      </c>
      <c r="E3" t="s">
        <v>160</v>
      </c>
      <c r="F3" s="2">
        <v>44851</v>
      </c>
      <c r="G3" t="str">
        <f>+VLOOKUP(E3,Tabla!A:B,2,FALSE)</f>
        <v>DGCLEI</v>
      </c>
    </row>
    <row r="4" spans="1:7">
      <c r="A4" s="52">
        <v>200417</v>
      </c>
      <c r="B4" t="s">
        <v>161</v>
      </c>
      <c r="C4" s="5">
        <v>24</v>
      </c>
      <c r="D4" s="6" t="s">
        <v>7</v>
      </c>
      <c r="E4" t="s">
        <v>160</v>
      </c>
      <c r="F4" s="2">
        <v>44851</v>
      </c>
      <c r="G4" t="str">
        <f>+VLOOKUP(E4,Tabla!A:B,2,FALSE)</f>
        <v>DGCLEI</v>
      </c>
    </row>
    <row r="5" spans="1:7">
      <c r="A5" s="52">
        <v>200582</v>
      </c>
      <c r="B5" t="s">
        <v>162</v>
      </c>
      <c r="C5" s="5">
        <v>13</v>
      </c>
      <c r="D5" s="6" t="s">
        <v>79</v>
      </c>
      <c r="E5" t="s">
        <v>122</v>
      </c>
      <c r="F5" s="2">
        <v>44851</v>
      </c>
      <c r="G5" t="str">
        <f>+VLOOKUP(E5,Tabla!A:B,2,FALSE)</f>
        <v>UM</v>
      </c>
    </row>
    <row r="6" spans="1:7">
      <c r="A6" s="52">
        <v>200745</v>
      </c>
      <c r="B6" t="s">
        <v>163</v>
      </c>
      <c r="C6" s="5">
        <v>23</v>
      </c>
      <c r="D6" s="6" t="s">
        <v>72</v>
      </c>
      <c r="E6" t="s">
        <v>160</v>
      </c>
      <c r="F6" s="2">
        <v>44851</v>
      </c>
      <c r="G6" t="str">
        <f>+VLOOKUP(E6,Tabla!A:B,2,FALSE)</f>
        <v>DGCLEI</v>
      </c>
    </row>
    <row r="7" spans="1:7">
      <c r="A7" s="52">
        <v>200750</v>
      </c>
      <c r="B7" t="s">
        <v>164</v>
      </c>
      <c r="C7" s="5">
        <v>6</v>
      </c>
      <c r="D7" s="6" t="s">
        <v>72</v>
      </c>
      <c r="E7" t="s">
        <v>160</v>
      </c>
      <c r="F7" s="2">
        <v>44851</v>
      </c>
      <c r="G7" t="str">
        <f>+VLOOKUP(E7,Tabla!A:B,2,FALSE)</f>
        <v>DGCLEI</v>
      </c>
    </row>
    <row r="8" spans="1:7">
      <c r="A8" s="52">
        <v>200932</v>
      </c>
      <c r="B8" t="s">
        <v>165</v>
      </c>
      <c r="C8" s="5">
        <v>1</v>
      </c>
      <c r="D8" s="6" t="s">
        <v>45</v>
      </c>
      <c r="E8" t="s">
        <v>87</v>
      </c>
      <c r="F8" s="2">
        <v>44851</v>
      </c>
      <c r="G8" t="str">
        <f>+VLOOKUP(E8,Tabla!A:B,2,FALSE)</f>
        <v>SSGEFYAR</v>
      </c>
    </row>
    <row r="9" spans="1:7">
      <c r="A9" s="52">
        <v>200961</v>
      </c>
      <c r="B9" t="s">
        <v>166</v>
      </c>
      <c r="C9" s="5">
        <v>9</v>
      </c>
      <c r="D9" s="6" t="s">
        <v>7</v>
      </c>
      <c r="E9" t="s">
        <v>160</v>
      </c>
      <c r="F9" s="2">
        <v>44851</v>
      </c>
      <c r="G9" t="str">
        <f>+VLOOKUP(E9,Tabla!A:B,2,FALSE)</f>
        <v>DGCLEI</v>
      </c>
    </row>
    <row r="10" spans="1:7">
      <c r="A10" s="52">
        <v>201599</v>
      </c>
      <c r="B10" t="s">
        <v>167</v>
      </c>
      <c r="C10" s="5">
        <v>56</v>
      </c>
      <c r="D10" s="6" t="s">
        <v>7</v>
      </c>
      <c r="E10" t="s">
        <v>160</v>
      </c>
      <c r="F10" s="2">
        <v>44851</v>
      </c>
      <c r="G10" t="str">
        <f>+VLOOKUP(E10,Tabla!A:B,2,FALSE)</f>
        <v>DGCLEI</v>
      </c>
    </row>
    <row r="11" spans="1:7">
      <c r="A11" s="52">
        <v>201616</v>
      </c>
      <c r="B11" t="s">
        <v>168</v>
      </c>
      <c r="C11" s="5">
        <v>18</v>
      </c>
      <c r="D11" s="6" t="s">
        <v>72</v>
      </c>
      <c r="E11" t="s">
        <v>160</v>
      </c>
      <c r="F11" s="2">
        <v>44851</v>
      </c>
      <c r="G11" t="str">
        <f>+VLOOKUP(E11,Tabla!A:B,2,FALSE)</f>
        <v>DGCLEI</v>
      </c>
    </row>
    <row r="12" spans="1:7">
      <c r="A12" s="52">
        <v>200139</v>
      </c>
      <c r="B12" t="s">
        <v>150</v>
      </c>
      <c r="C12" s="5">
        <v>5</v>
      </c>
      <c r="D12" s="6" t="s">
        <v>112</v>
      </c>
      <c r="E12" t="s">
        <v>41</v>
      </c>
      <c r="F12" s="2">
        <v>44852</v>
      </c>
      <c r="G12" t="str">
        <f>+VLOOKUP(E12,Tabla!A:B,2,FALSE)</f>
        <v>SSCD</v>
      </c>
    </row>
    <row r="13" spans="1:7">
      <c r="A13" s="52">
        <v>200220</v>
      </c>
      <c r="B13" t="s">
        <v>151</v>
      </c>
      <c r="C13" s="5">
        <v>5</v>
      </c>
      <c r="D13" s="6" t="s">
        <v>7</v>
      </c>
      <c r="E13" t="s">
        <v>41</v>
      </c>
      <c r="F13" s="2">
        <v>44852</v>
      </c>
      <c r="G13" t="str">
        <f>+VLOOKUP(E13,Tabla!A:B,2,FALSE)</f>
        <v>SSCD</v>
      </c>
    </row>
    <row r="14" spans="1:7">
      <c r="A14" s="52">
        <v>200400</v>
      </c>
      <c r="B14" t="s">
        <v>152</v>
      </c>
      <c r="C14" s="5">
        <v>1</v>
      </c>
      <c r="D14" s="6" t="s">
        <v>7</v>
      </c>
      <c r="E14" t="s">
        <v>41</v>
      </c>
      <c r="F14" s="2">
        <v>44852</v>
      </c>
      <c r="G14" t="str">
        <f>+VLOOKUP(E14,Tabla!A:B,2,FALSE)</f>
        <v>SSCD</v>
      </c>
    </row>
    <row r="15" spans="1:7">
      <c r="A15" s="52">
        <v>200419</v>
      </c>
      <c r="B15" t="s">
        <v>153</v>
      </c>
      <c r="C15" s="5">
        <v>2</v>
      </c>
      <c r="D15" s="6" t="s">
        <v>7</v>
      </c>
      <c r="E15" t="s">
        <v>41</v>
      </c>
      <c r="F15" s="2">
        <v>44852</v>
      </c>
      <c r="G15" t="str">
        <f>+VLOOKUP(E15,Tabla!A:B,2,FALSE)</f>
        <v>SSCD</v>
      </c>
    </row>
    <row r="16" spans="1:7">
      <c r="A16" s="52">
        <v>201007</v>
      </c>
      <c r="B16" t="s">
        <v>47</v>
      </c>
      <c r="C16" s="5">
        <v>5</v>
      </c>
      <c r="D16" s="6" t="s">
        <v>7</v>
      </c>
      <c r="E16" t="s">
        <v>41</v>
      </c>
      <c r="F16" s="2">
        <v>44852</v>
      </c>
      <c r="G16" t="str">
        <f>+VLOOKUP(E16,Tabla!A:B,2,FALSE)</f>
        <v>SSCD</v>
      </c>
    </row>
    <row r="17" spans="1:7">
      <c r="A17" s="52">
        <v>201039</v>
      </c>
      <c r="B17" t="s">
        <v>154</v>
      </c>
      <c r="C17" s="5">
        <v>4</v>
      </c>
      <c r="D17" s="6" t="s">
        <v>52</v>
      </c>
      <c r="E17" t="s">
        <v>155</v>
      </c>
      <c r="F17" s="2">
        <v>44852</v>
      </c>
      <c r="G17" t="str">
        <f>+VLOOKUP(E17,Tabla!A:B,2,FALSE)</f>
        <v>UM</v>
      </c>
    </row>
    <row r="18" spans="1:7">
      <c r="A18" s="52">
        <v>201193</v>
      </c>
      <c r="B18" t="s">
        <v>156</v>
      </c>
      <c r="C18" s="5">
        <v>4</v>
      </c>
      <c r="D18" s="6" t="s">
        <v>17</v>
      </c>
      <c r="E18" t="s">
        <v>41</v>
      </c>
      <c r="F18" s="2">
        <v>44852</v>
      </c>
      <c r="G18" t="str">
        <f>+VLOOKUP(E18,Tabla!A:B,2,FALSE)</f>
        <v>SSCD</v>
      </c>
    </row>
    <row r="19" spans="1:7">
      <c r="A19" s="52">
        <v>201202</v>
      </c>
      <c r="B19" t="s">
        <v>157</v>
      </c>
      <c r="C19" s="5">
        <v>19</v>
      </c>
      <c r="D19" s="6" t="s">
        <v>7</v>
      </c>
      <c r="E19" t="s">
        <v>41</v>
      </c>
      <c r="F19" s="2">
        <v>44852</v>
      </c>
      <c r="G19" t="str">
        <f>+VLOOKUP(E19,Tabla!A:B,2,FALSE)</f>
        <v>SSCD</v>
      </c>
    </row>
    <row r="20" spans="1:7">
      <c r="A20" s="52">
        <v>201901</v>
      </c>
      <c r="B20" t="s">
        <v>57</v>
      </c>
      <c r="C20" s="5">
        <v>5</v>
      </c>
      <c r="D20" s="6" t="s">
        <v>7</v>
      </c>
      <c r="E20" t="s">
        <v>41</v>
      </c>
      <c r="F20" s="2">
        <v>44852</v>
      </c>
      <c r="G20" t="str">
        <f>+VLOOKUP(E20,Tabla!A:B,2,FALSE)</f>
        <v>SSCD</v>
      </c>
    </row>
    <row r="21" spans="1:7">
      <c r="A21" s="52">
        <v>200441</v>
      </c>
      <c r="B21" t="s">
        <v>145</v>
      </c>
      <c r="C21" s="5">
        <v>94</v>
      </c>
      <c r="D21" s="6" t="s">
        <v>25</v>
      </c>
      <c r="E21" t="s">
        <v>32</v>
      </c>
      <c r="F21" s="2">
        <v>44853</v>
      </c>
      <c r="G21" t="str">
        <f>+VLOOKUP(E21,Tabla!A:B,2,FALSE)</f>
        <v>SSTEYS</v>
      </c>
    </row>
    <row r="22" spans="1:7">
      <c r="A22" s="52">
        <v>200628</v>
      </c>
      <c r="B22" t="s">
        <v>68</v>
      </c>
      <c r="C22" s="5">
        <v>1</v>
      </c>
      <c r="D22" s="6" t="s">
        <v>69</v>
      </c>
      <c r="E22" t="s">
        <v>70</v>
      </c>
      <c r="F22" s="2">
        <v>44853</v>
      </c>
      <c r="G22" t="str">
        <f>+VLOOKUP(E22,Tabla!A:B,2,FALSE)</f>
        <v>SSGEFYAR</v>
      </c>
    </row>
    <row r="23" spans="1:7">
      <c r="A23" s="52">
        <v>200629</v>
      </c>
      <c r="B23" t="s">
        <v>106</v>
      </c>
      <c r="C23" s="5">
        <v>5</v>
      </c>
      <c r="D23" s="6" t="s">
        <v>69</v>
      </c>
      <c r="E23" t="s">
        <v>70</v>
      </c>
      <c r="F23" s="2">
        <v>44853</v>
      </c>
      <c r="G23" t="str">
        <f>+VLOOKUP(E23,Tabla!A:B,2,FALSE)</f>
        <v>SSGEFYAR</v>
      </c>
    </row>
    <row r="24" spans="1:7">
      <c r="A24" s="52">
        <v>200829</v>
      </c>
      <c r="B24" t="s">
        <v>146</v>
      </c>
      <c r="C24" s="5">
        <v>22</v>
      </c>
      <c r="D24" s="6" t="s">
        <v>17</v>
      </c>
      <c r="E24" t="s">
        <v>18</v>
      </c>
      <c r="F24" s="2">
        <v>44853</v>
      </c>
      <c r="G24" t="str">
        <f>+VLOOKUP(E24,Tabla!A:B,2,FALSE)</f>
        <v>SSCD</v>
      </c>
    </row>
    <row r="25" spans="1:7">
      <c r="A25" s="52">
        <v>200884</v>
      </c>
      <c r="B25" t="s">
        <v>147</v>
      </c>
      <c r="C25" s="5">
        <v>1</v>
      </c>
      <c r="D25" s="6" t="s">
        <v>110</v>
      </c>
      <c r="E25" t="s">
        <v>18</v>
      </c>
      <c r="F25" s="2">
        <v>44853</v>
      </c>
      <c r="G25" t="str">
        <f>+VLOOKUP(E25,Tabla!A:B,2,FALSE)</f>
        <v>SSCD</v>
      </c>
    </row>
    <row r="26" spans="1:7">
      <c r="A26" s="52">
        <v>201029</v>
      </c>
      <c r="B26" t="s">
        <v>148</v>
      </c>
      <c r="C26" s="5">
        <v>1</v>
      </c>
      <c r="D26" s="6" t="s">
        <v>110</v>
      </c>
      <c r="E26" t="s">
        <v>18</v>
      </c>
      <c r="F26" s="2">
        <v>44853</v>
      </c>
      <c r="G26" t="str">
        <f>+VLOOKUP(E26,Tabla!A:B,2,FALSE)</f>
        <v>SSCD</v>
      </c>
    </row>
    <row r="27" spans="1:7">
      <c r="A27" s="52">
        <v>201240</v>
      </c>
      <c r="B27" t="s">
        <v>74</v>
      </c>
      <c r="C27" s="5">
        <v>16</v>
      </c>
      <c r="D27" s="6" t="s">
        <v>69</v>
      </c>
      <c r="E27" t="s">
        <v>70</v>
      </c>
      <c r="F27" s="2">
        <v>44853</v>
      </c>
      <c r="G27" t="str">
        <f>+VLOOKUP(E27,Tabla!A:B,2,FALSE)</f>
        <v>SSGEFYAR</v>
      </c>
    </row>
    <row r="28" spans="1:7">
      <c r="A28" s="52">
        <v>201347</v>
      </c>
      <c r="B28" t="s">
        <v>149</v>
      </c>
      <c r="C28" s="5">
        <v>20</v>
      </c>
      <c r="D28" s="6" t="s">
        <v>110</v>
      </c>
      <c r="E28" t="s">
        <v>15</v>
      </c>
      <c r="F28" s="2">
        <v>44853</v>
      </c>
      <c r="G28" t="str">
        <f>+VLOOKUP(E28,Tabla!A:B,2,FALSE)</f>
        <v>SSCD</v>
      </c>
    </row>
    <row r="29" spans="1:7">
      <c r="A29" s="52">
        <v>201600</v>
      </c>
      <c r="B29" t="s">
        <v>143</v>
      </c>
      <c r="C29" s="5">
        <v>7</v>
      </c>
      <c r="D29" s="6" t="s">
        <v>25</v>
      </c>
      <c r="E29" t="s">
        <v>144</v>
      </c>
      <c r="F29" s="2">
        <v>44854</v>
      </c>
      <c r="G29" t="str">
        <f>+VLOOKUP(E29,Tabla!A:B,2,FALSE)</f>
        <v>SSGEFYAR</v>
      </c>
    </row>
    <row r="30" spans="1:7">
      <c r="A30" s="52">
        <v>203007</v>
      </c>
      <c r="B30" t="s">
        <v>130</v>
      </c>
      <c r="C30" s="5">
        <v>11</v>
      </c>
      <c r="D30" s="6" t="s">
        <v>35</v>
      </c>
      <c r="E30" t="s">
        <v>43</v>
      </c>
      <c r="F30" s="2">
        <v>44854</v>
      </c>
      <c r="G30" t="str">
        <f>+VLOOKUP(E30,Tabla!A:B,2,FALSE)</f>
        <v>SSTEYS</v>
      </c>
    </row>
    <row r="31" spans="1:7">
      <c r="A31" s="52">
        <v>200337</v>
      </c>
      <c r="B31" t="s">
        <v>108</v>
      </c>
      <c r="C31" s="5">
        <v>26</v>
      </c>
      <c r="D31" s="6" t="s">
        <v>52</v>
      </c>
      <c r="E31" t="s">
        <v>53</v>
      </c>
      <c r="F31" s="2">
        <v>44855</v>
      </c>
      <c r="G31" t="str">
        <f>+VLOOKUP(E31,Tabla!A:B,2,FALSE)</f>
        <v>UM</v>
      </c>
    </row>
    <row r="32" spans="1:7">
      <c r="A32" s="52">
        <v>200901</v>
      </c>
      <c r="B32" t="s">
        <v>109</v>
      </c>
      <c r="C32" s="5">
        <v>2</v>
      </c>
      <c r="D32" s="6" t="s">
        <v>110</v>
      </c>
      <c r="E32" t="s">
        <v>15</v>
      </c>
      <c r="F32" s="2">
        <v>44855</v>
      </c>
      <c r="G32" t="str">
        <f>+VLOOKUP(E32,Tabla!A:B,2,FALSE)</f>
        <v>SSCD</v>
      </c>
    </row>
    <row r="33" spans="1:7">
      <c r="A33" s="52">
        <v>200972</v>
      </c>
      <c r="B33" t="s">
        <v>142</v>
      </c>
      <c r="C33" s="5">
        <v>3</v>
      </c>
      <c r="D33" s="6" t="s">
        <v>14</v>
      </c>
      <c r="E33" t="s">
        <v>15</v>
      </c>
      <c r="F33" s="2">
        <v>44855</v>
      </c>
      <c r="G33" t="str">
        <f>+VLOOKUP(E33,Tabla!A:B,2,FALSE)</f>
        <v>SSCD</v>
      </c>
    </row>
    <row r="34" spans="1:7">
      <c r="A34" s="52">
        <v>200887</v>
      </c>
      <c r="B34" t="s">
        <v>121</v>
      </c>
      <c r="C34" s="5">
        <v>15</v>
      </c>
      <c r="D34" s="6" t="s">
        <v>79</v>
      </c>
      <c r="E34" t="s">
        <v>122</v>
      </c>
      <c r="F34" s="2">
        <v>44858</v>
      </c>
      <c r="G34" t="str">
        <f>+VLOOKUP(E34,Tabla!A:B,2,FALSE)</f>
        <v>UM</v>
      </c>
    </row>
    <row r="35" spans="1:7">
      <c r="A35" s="52">
        <v>201245</v>
      </c>
      <c r="B35" t="s">
        <v>124</v>
      </c>
      <c r="C35" s="5">
        <v>7</v>
      </c>
      <c r="D35" s="6" t="s">
        <v>69</v>
      </c>
      <c r="E35" t="s">
        <v>125</v>
      </c>
      <c r="F35" s="2">
        <v>44858</v>
      </c>
      <c r="G35" t="str">
        <f>+VLOOKUP(E35,Tabla!A:B,2,FALSE)</f>
        <v>SSGEFYAR</v>
      </c>
    </row>
    <row r="36" spans="1:7">
      <c r="A36" s="52">
        <v>202210</v>
      </c>
      <c r="B36" t="s">
        <v>137</v>
      </c>
      <c r="C36" s="5">
        <v>6</v>
      </c>
      <c r="D36" s="6" t="s">
        <v>138</v>
      </c>
      <c r="E36" t="s">
        <v>139</v>
      </c>
      <c r="F36" s="2">
        <v>44858</v>
      </c>
      <c r="G36" t="str">
        <f>+VLOOKUP(E36,Tabla!A:B,2,FALSE)</f>
        <v>SSCPEE</v>
      </c>
    </row>
    <row r="37" spans="1:7">
      <c r="A37" s="52">
        <v>200520</v>
      </c>
      <c r="B37" t="s">
        <v>89</v>
      </c>
      <c r="C37" s="5">
        <v>16</v>
      </c>
      <c r="D37" s="6" t="s">
        <v>35</v>
      </c>
      <c r="E37" t="s">
        <v>56</v>
      </c>
      <c r="F37" s="2">
        <v>44859</v>
      </c>
      <c r="G37" t="str">
        <f>+VLOOKUP(E37,Tabla!A:B,2,FALSE)</f>
        <v>SSTEYS</v>
      </c>
    </row>
    <row r="38" spans="1:7">
      <c r="A38" s="52">
        <v>200818</v>
      </c>
      <c r="B38" t="s">
        <v>135</v>
      </c>
      <c r="C38" s="5">
        <v>5</v>
      </c>
      <c r="D38" s="6" t="s">
        <v>25</v>
      </c>
      <c r="E38" t="s">
        <v>92</v>
      </c>
      <c r="F38" s="2">
        <v>44859</v>
      </c>
      <c r="G38" t="str">
        <f>+VLOOKUP(E38,Tabla!A:B,2,FALSE)</f>
        <v>SSGEFYAR</v>
      </c>
    </row>
    <row r="39" spans="1:7">
      <c r="A39" s="52">
        <v>200864</v>
      </c>
      <c r="B39" t="s">
        <v>136</v>
      </c>
      <c r="C39" s="5">
        <v>12</v>
      </c>
      <c r="D39" s="6" t="s">
        <v>25</v>
      </c>
      <c r="E39" t="s">
        <v>92</v>
      </c>
      <c r="F39" s="2">
        <v>44859</v>
      </c>
      <c r="G39" t="str">
        <f>+VLOOKUP(E39,Tabla!A:B,2,FALSE)</f>
        <v>SSGEFYAR</v>
      </c>
    </row>
    <row r="40" spans="1:7">
      <c r="A40" s="52">
        <v>200056</v>
      </c>
      <c r="B40" t="s">
        <v>113</v>
      </c>
      <c r="C40" s="5">
        <v>10</v>
      </c>
      <c r="D40" s="6" t="s">
        <v>25</v>
      </c>
      <c r="E40" t="s">
        <v>114</v>
      </c>
      <c r="F40" s="2">
        <v>44860</v>
      </c>
      <c r="G40" t="str">
        <f>+VLOOKUP(E40,Tabla!A:B,2,FALSE)</f>
        <v>SSGEFYAR</v>
      </c>
    </row>
    <row r="41" spans="1:7">
      <c r="A41" s="52">
        <v>200290</v>
      </c>
      <c r="B41" t="s">
        <v>115</v>
      </c>
      <c r="C41" s="5">
        <v>9</v>
      </c>
      <c r="D41" s="6" t="s">
        <v>69</v>
      </c>
      <c r="E41" t="s">
        <v>114</v>
      </c>
      <c r="F41" s="2">
        <v>44860</v>
      </c>
      <c r="G41" t="str">
        <f>+VLOOKUP(E41,Tabla!A:B,2,FALSE)</f>
        <v>SSGEFYAR</v>
      </c>
    </row>
    <row r="42" spans="1:7">
      <c r="A42" s="52">
        <v>200461</v>
      </c>
      <c r="B42" t="s">
        <v>116</v>
      </c>
      <c r="C42" s="5">
        <v>4</v>
      </c>
      <c r="D42" s="6" t="s">
        <v>20</v>
      </c>
      <c r="E42" t="s">
        <v>117</v>
      </c>
      <c r="F42" s="2">
        <v>44860</v>
      </c>
      <c r="G42" t="str">
        <f>+VLOOKUP(E42,Tabla!A:B,2,FALSE)</f>
        <v>SSTEYS</v>
      </c>
    </row>
    <row r="43" spans="1:7">
      <c r="A43" s="52">
        <v>200506</v>
      </c>
      <c r="B43" t="s">
        <v>118</v>
      </c>
      <c r="C43" s="5">
        <v>11</v>
      </c>
      <c r="D43" s="6" t="s">
        <v>25</v>
      </c>
      <c r="E43" t="s">
        <v>114</v>
      </c>
      <c r="F43" s="2">
        <v>44860</v>
      </c>
      <c r="G43" t="str">
        <f>+VLOOKUP(E43,Tabla!A:B,2,FALSE)</f>
        <v>SSGEFYAR</v>
      </c>
    </row>
    <row r="44" spans="1:7">
      <c r="A44" s="52">
        <v>200566</v>
      </c>
      <c r="B44" t="s">
        <v>119</v>
      </c>
      <c r="C44" s="5">
        <v>22</v>
      </c>
      <c r="D44" s="6" t="s">
        <v>11</v>
      </c>
      <c r="E44" t="s">
        <v>12</v>
      </c>
      <c r="F44" s="2">
        <v>44860</v>
      </c>
      <c r="G44" t="str">
        <f>+VLOOKUP(E44,Tabla!A:B,2,FALSE)</f>
        <v>SSTEYS</v>
      </c>
    </row>
    <row r="45" spans="1:7">
      <c r="A45" s="52">
        <v>200580</v>
      </c>
      <c r="B45" t="s">
        <v>120</v>
      </c>
      <c r="C45" s="5">
        <v>14</v>
      </c>
      <c r="D45" s="6" t="s">
        <v>91</v>
      </c>
      <c r="E45" t="s">
        <v>92</v>
      </c>
      <c r="F45" s="2">
        <v>44860</v>
      </c>
      <c r="G45" t="str">
        <f>+VLOOKUP(E45,Tabla!A:B,2,FALSE)</f>
        <v>SSGEFYAR</v>
      </c>
    </row>
    <row r="46" spans="1:7">
      <c r="A46" s="52">
        <v>201148</v>
      </c>
      <c r="B46" t="s">
        <v>123</v>
      </c>
      <c r="C46" s="5">
        <v>23</v>
      </c>
      <c r="D46" s="6" t="s">
        <v>69</v>
      </c>
      <c r="E46" t="s">
        <v>114</v>
      </c>
      <c r="F46" s="2">
        <v>44860</v>
      </c>
      <c r="G46" t="str">
        <f>+VLOOKUP(E46,Tabla!A:B,2,FALSE)</f>
        <v>SSGEFYAR</v>
      </c>
    </row>
    <row r="47" spans="1:7">
      <c r="A47" s="52">
        <v>201330</v>
      </c>
      <c r="B47" t="s">
        <v>51</v>
      </c>
      <c r="C47" s="5">
        <v>20</v>
      </c>
      <c r="D47" s="6" t="s">
        <v>52</v>
      </c>
      <c r="E47" t="s">
        <v>53</v>
      </c>
      <c r="F47" s="2">
        <v>44860</v>
      </c>
      <c r="G47" t="str">
        <f>+VLOOKUP(E47,Tabla!A:B,2,FALSE)</f>
        <v>UM</v>
      </c>
    </row>
    <row r="48" spans="1:7">
      <c r="A48" s="52">
        <v>202402</v>
      </c>
      <c r="B48" t="s">
        <v>129</v>
      </c>
      <c r="C48" s="5">
        <v>7</v>
      </c>
      <c r="D48" s="6" t="s">
        <v>45</v>
      </c>
      <c r="E48" t="s">
        <v>46</v>
      </c>
      <c r="F48" s="2">
        <v>44860</v>
      </c>
      <c r="G48" t="str">
        <f>+VLOOKUP(E48,Tabla!A:B,2,FALSE)</f>
        <v>SSGEFYAR</v>
      </c>
    </row>
    <row r="49" spans="1:7">
      <c r="A49" s="52">
        <v>203063</v>
      </c>
      <c r="B49" t="s">
        <v>131</v>
      </c>
      <c r="C49" s="5">
        <v>9</v>
      </c>
      <c r="D49" s="6" t="s">
        <v>45</v>
      </c>
      <c r="E49" t="s">
        <v>46</v>
      </c>
      <c r="F49" s="2">
        <v>44860</v>
      </c>
      <c r="G49" t="str">
        <f>+VLOOKUP(E49,Tabla!A:B,2,FALSE)</f>
        <v>SSGEFYAR</v>
      </c>
    </row>
    <row r="50" spans="1:7">
      <c r="A50" s="52">
        <v>203075</v>
      </c>
      <c r="B50" t="s">
        <v>132</v>
      </c>
      <c r="C50" s="5">
        <v>20</v>
      </c>
      <c r="D50" s="6" t="s">
        <v>45</v>
      </c>
      <c r="E50" t="s">
        <v>46</v>
      </c>
      <c r="F50" s="2">
        <v>44860</v>
      </c>
      <c r="G50" t="str">
        <f>+VLOOKUP(E50,Tabla!A:B,2,FALSE)</f>
        <v>SSGEFYAR</v>
      </c>
    </row>
    <row r="51" spans="1:7">
      <c r="A51" s="52">
        <v>203130</v>
      </c>
      <c r="B51" t="s">
        <v>133</v>
      </c>
      <c r="C51" s="5">
        <v>13</v>
      </c>
      <c r="D51" s="6" t="s">
        <v>91</v>
      </c>
      <c r="E51" t="s">
        <v>134</v>
      </c>
      <c r="F51" s="2">
        <v>44860</v>
      </c>
      <c r="G51" t="str">
        <f>+VLOOKUP(E51,Tabla!A:B,2,FALSE)</f>
        <v>SSGEFYAR</v>
      </c>
    </row>
    <row r="52" spans="1:7">
      <c r="A52" s="52">
        <v>201402</v>
      </c>
      <c r="B52" t="s">
        <v>111</v>
      </c>
      <c r="C52" s="5">
        <v>23</v>
      </c>
      <c r="D52" s="6" t="s">
        <v>112</v>
      </c>
      <c r="E52" t="s">
        <v>15</v>
      </c>
      <c r="F52" s="2">
        <v>44861</v>
      </c>
      <c r="G52" t="str">
        <f>+VLOOKUP(E52,Tabla!A:B,2,FALSE)</f>
        <v>SSCD</v>
      </c>
    </row>
    <row r="53" spans="1:7">
      <c r="A53" s="52">
        <v>202203</v>
      </c>
      <c r="B53" t="s">
        <v>102</v>
      </c>
      <c r="C53" s="5">
        <v>8</v>
      </c>
      <c r="D53" s="6" t="s">
        <v>31</v>
      </c>
      <c r="E53" t="s">
        <v>43</v>
      </c>
      <c r="F53" s="2">
        <v>44861</v>
      </c>
      <c r="G53" t="str">
        <f>+VLOOKUP(E53,Tabla!A:B,2,FALSE)</f>
        <v>SSTEYS</v>
      </c>
    </row>
    <row r="54" spans="1:7">
      <c r="A54" s="52">
        <v>200349</v>
      </c>
      <c r="B54" t="s">
        <v>103</v>
      </c>
      <c r="C54" s="5">
        <v>23</v>
      </c>
      <c r="D54" s="6" t="s">
        <v>104</v>
      </c>
      <c r="E54" t="s">
        <v>18</v>
      </c>
      <c r="F54" s="2">
        <v>44862</v>
      </c>
      <c r="G54" t="str">
        <f>+VLOOKUP(E54,Tabla!A:B,2,FALSE)</f>
        <v>SSCD</v>
      </c>
    </row>
    <row r="55" spans="1:7">
      <c r="A55" s="52">
        <v>200363</v>
      </c>
      <c r="B55" t="s">
        <v>105</v>
      </c>
      <c r="C55" s="5">
        <v>22</v>
      </c>
      <c r="D55" s="6" t="s">
        <v>104</v>
      </c>
      <c r="E55" t="s">
        <v>18</v>
      </c>
      <c r="F55" s="2">
        <v>44862</v>
      </c>
      <c r="G55" t="str">
        <f>+VLOOKUP(E55,Tabla!A:B,2,FALSE)</f>
        <v>SSCD</v>
      </c>
    </row>
    <row r="56" spans="1:7">
      <c r="A56" s="52">
        <v>201597</v>
      </c>
      <c r="B56" t="s">
        <v>107</v>
      </c>
      <c r="C56" s="5">
        <v>13</v>
      </c>
      <c r="D56" s="6" t="s">
        <v>104</v>
      </c>
      <c r="E56" t="s">
        <v>18</v>
      </c>
      <c r="F56" s="2">
        <v>44862</v>
      </c>
      <c r="G56" t="str">
        <f>+VLOOKUP(E56,Tabla!A:B,2,FALSE)</f>
        <v>SSCD</v>
      </c>
    </row>
    <row r="57" spans="1:7">
      <c r="A57" s="52">
        <v>200052</v>
      </c>
      <c r="B57" t="s">
        <v>78</v>
      </c>
      <c r="C57" s="5">
        <v>14</v>
      </c>
      <c r="D57" s="6" t="s">
        <v>79</v>
      </c>
      <c r="E57" t="s">
        <v>80</v>
      </c>
      <c r="F57" s="2">
        <v>44865</v>
      </c>
      <c r="G57" t="str">
        <f>+VLOOKUP(E57,Tabla!A:B,2,FALSE)</f>
        <v>UM</v>
      </c>
    </row>
    <row r="58" spans="1:7">
      <c r="A58" s="52">
        <v>200097</v>
      </c>
      <c r="B58" t="s">
        <v>81</v>
      </c>
      <c r="C58" s="5">
        <v>4</v>
      </c>
      <c r="D58" s="6" t="s">
        <v>72</v>
      </c>
      <c r="E58" t="s">
        <v>82</v>
      </c>
      <c r="F58" s="2">
        <v>44865</v>
      </c>
      <c r="G58" t="str">
        <f>+VLOOKUP(E58,Tabla!A:B,2,FALSE)</f>
        <v>DGCLEI</v>
      </c>
    </row>
    <row r="59" spans="1:7">
      <c r="A59" s="52">
        <v>200152</v>
      </c>
      <c r="B59" t="s">
        <v>83</v>
      </c>
      <c r="C59" s="5">
        <v>1</v>
      </c>
      <c r="D59" s="6" t="s">
        <v>79</v>
      </c>
      <c r="E59" t="s">
        <v>80</v>
      </c>
      <c r="F59" s="2">
        <v>44865</v>
      </c>
      <c r="G59" t="str">
        <f>+VLOOKUP(E59,Tabla!A:B,2,FALSE)</f>
        <v>UM</v>
      </c>
    </row>
    <row r="60" spans="1:7">
      <c r="A60" s="52">
        <v>200336</v>
      </c>
      <c r="B60" t="s">
        <v>84</v>
      </c>
      <c r="C60" s="5">
        <v>20</v>
      </c>
      <c r="D60" s="6" t="s">
        <v>52</v>
      </c>
      <c r="E60" t="s">
        <v>53</v>
      </c>
      <c r="F60" s="2">
        <v>44865</v>
      </c>
      <c r="G60" t="str">
        <f>+VLOOKUP(E60,Tabla!A:B,2,FALSE)</f>
        <v>UM</v>
      </c>
    </row>
    <row r="61" spans="1:7">
      <c r="A61" s="52">
        <v>200352</v>
      </c>
      <c r="B61" t="s">
        <v>85</v>
      </c>
      <c r="C61" s="5">
        <v>5</v>
      </c>
      <c r="D61" s="6" t="s">
        <v>79</v>
      </c>
      <c r="E61" t="s">
        <v>80</v>
      </c>
      <c r="F61" s="2">
        <v>44865</v>
      </c>
      <c r="G61" t="str">
        <f>+VLOOKUP(E61,Tabla!A:B,2,FALSE)</f>
        <v>UM</v>
      </c>
    </row>
    <row r="62" spans="1:7">
      <c r="A62" s="52">
        <v>200514</v>
      </c>
      <c r="B62" t="s">
        <v>86</v>
      </c>
      <c r="C62" s="5">
        <v>7</v>
      </c>
      <c r="D62" s="6" t="s">
        <v>45</v>
      </c>
      <c r="E62" t="s">
        <v>87</v>
      </c>
      <c r="F62" s="2">
        <v>44865</v>
      </c>
      <c r="G62" t="str">
        <f>+VLOOKUP(E62,Tabla!A:B,2,FALSE)</f>
        <v>SSGEFYAR</v>
      </c>
    </row>
    <row r="63" spans="1:7">
      <c r="A63" s="52">
        <v>200519</v>
      </c>
      <c r="B63" t="s">
        <v>88</v>
      </c>
      <c r="C63" s="5">
        <v>1</v>
      </c>
      <c r="D63" s="6" t="s">
        <v>79</v>
      </c>
      <c r="E63" t="s">
        <v>80</v>
      </c>
      <c r="F63" s="2">
        <v>44865</v>
      </c>
      <c r="G63" t="str">
        <f>+VLOOKUP(E63,Tabla!A:B,2,FALSE)</f>
        <v>UM</v>
      </c>
    </row>
    <row r="64" spans="1:7">
      <c r="A64" s="52">
        <v>200578</v>
      </c>
      <c r="B64" t="s">
        <v>90</v>
      </c>
      <c r="C64" s="5">
        <v>14</v>
      </c>
      <c r="D64" s="6" t="s">
        <v>91</v>
      </c>
      <c r="E64" t="s">
        <v>92</v>
      </c>
      <c r="F64" s="2">
        <v>44865</v>
      </c>
      <c r="G64" t="str">
        <f>+VLOOKUP(E64,Tabla!A:B,2,FALSE)</f>
        <v>SSGEFYAR</v>
      </c>
    </row>
    <row r="65" spans="1:7">
      <c r="A65" s="52">
        <v>200581</v>
      </c>
      <c r="B65" t="s">
        <v>93</v>
      </c>
      <c r="C65" s="5">
        <v>23</v>
      </c>
      <c r="D65" s="6" t="s">
        <v>79</v>
      </c>
      <c r="E65" t="s">
        <v>80</v>
      </c>
      <c r="F65" s="2">
        <v>44865</v>
      </c>
      <c r="G65" t="str">
        <f>+VLOOKUP(E65,Tabla!A:B,2,FALSE)</f>
        <v>UM</v>
      </c>
    </row>
    <row r="66" spans="1:7">
      <c r="A66" s="52">
        <v>200694</v>
      </c>
      <c r="B66" t="s">
        <v>94</v>
      </c>
      <c r="C66" s="5">
        <v>9</v>
      </c>
      <c r="D66" s="6" t="s">
        <v>72</v>
      </c>
      <c r="E66" t="s">
        <v>82</v>
      </c>
      <c r="F66" s="2">
        <v>44865</v>
      </c>
      <c r="G66" t="str">
        <f>+VLOOKUP(E66,Tabla!A:B,2,FALSE)</f>
        <v>DGCLEI</v>
      </c>
    </row>
    <row r="67" spans="1:7">
      <c r="A67" s="52">
        <v>200730</v>
      </c>
      <c r="B67" t="s">
        <v>95</v>
      </c>
      <c r="C67" s="5">
        <v>1</v>
      </c>
      <c r="D67" s="6" t="s">
        <v>52</v>
      </c>
      <c r="E67" t="s">
        <v>53</v>
      </c>
      <c r="F67" s="2">
        <v>44865</v>
      </c>
      <c r="G67" t="str">
        <f>+VLOOKUP(E67,Tabla!A:B,2,FALSE)</f>
        <v>UM</v>
      </c>
    </row>
    <row r="68" spans="1:7">
      <c r="A68" s="52">
        <v>200751</v>
      </c>
      <c r="B68" t="s">
        <v>96</v>
      </c>
      <c r="C68" s="5">
        <v>17</v>
      </c>
      <c r="D68" s="6" t="s">
        <v>72</v>
      </c>
      <c r="E68" t="s">
        <v>82</v>
      </c>
      <c r="F68" s="2">
        <v>44865</v>
      </c>
      <c r="G68" t="str">
        <f>+VLOOKUP(E68,Tabla!A:B,2,FALSE)</f>
        <v>DGCLEI</v>
      </c>
    </row>
    <row r="69" spans="1:7">
      <c r="A69" s="52">
        <v>200810</v>
      </c>
      <c r="B69" t="s">
        <v>97</v>
      </c>
      <c r="C69" s="5">
        <v>1</v>
      </c>
      <c r="D69" s="6" t="s">
        <v>52</v>
      </c>
      <c r="E69" t="s">
        <v>53</v>
      </c>
      <c r="F69" s="2">
        <v>44865</v>
      </c>
      <c r="G69" t="str">
        <f>+VLOOKUP(E69,Tabla!A:B,2,FALSE)</f>
        <v>UM</v>
      </c>
    </row>
    <row r="70" spans="1:7">
      <c r="A70" s="52">
        <v>200813</v>
      </c>
      <c r="B70" t="s">
        <v>98</v>
      </c>
      <c r="C70" s="5">
        <v>10</v>
      </c>
      <c r="D70" s="6" t="s">
        <v>52</v>
      </c>
      <c r="E70" t="s">
        <v>53</v>
      </c>
      <c r="F70" s="2">
        <v>44865</v>
      </c>
      <c r="G70" t="str">
        <f>+VLOOKUP(E70,Tabla!A:B,2,FALSE)</f>
        <v>UM</v>
      </c>
    </row>
    <row r="71" spans="1:7">
      <c r="A71" s="52">
        <v>201036</v>
      </c>
      <c r="B71" t="s">
        <v>99</v>
      </c>
      <c r="C71" s="5">
        <v>9</v>
      </c>
      <c r="D71" s="6" t="s">
        <v>52</v>
      </c>
      <c r="E71" t="s">
        <v>53</v>
      </c>
      <c r="F71" s="2">
        <v>44865</v>
      </c>
      <c r="G71" t="str">
        <f>+VLOOKUP(E71,Tabla!A:B,2,FALSE)</f>
        <v>UM</v>
      </c>
    </row>
    <row r="72" spans="1:7">
      <c r="A72" s="52">
        <v>201041</v>
      </c>
      <c r="B72" t="s">
        <v>100</v>
      </c>
      <c r="C72" s="5">
        <v>4</v>
      </c>
      <c r="D72" s="6" t="s">
        <v>52</v>
      </c>
      <c r="E72" t="s">
        <v>101</v>
      </c>
      <c r="F72" s="2">
        <v>44865</v>
      </c>
      <c r="G72" t="str">
        <f>+VLOOKUP(E72,Tabla!A:B,2,FALSE)</f>
        <v>UM</v>
      </c>
    </row>
    <row r="73" spans="1:7">
      <c r="A73" s="52">
        <v>200221</v>
      </c>
      <c r="B73" t="s">
        <v>62</v>
      </c>
      <c r="C73" s="5">
        <v>2</v>
      </c>
      <c r="D73" s="6" t="s">
        <v>52</v>
      </c>
      <c r="E73" t="s">
        <v>63</v>
      </c>
      <c r="F73" s="2">
        <v>44866</v>
      </c>
      <c r="G73" t="str">
        <f>+VLOOKUP(E73,Tabla!A:B,2,FALSE)</f>
        <v>UM</v>
      </c>
    </row>
    <row r="74" spans="1:7">
      <c r="A74" s="52">
        <v>200413</v>
      </c>
      <c r="B74" t="s">
        <v>64</v>
      </c>
      <c r="C74" s="5">
        <v>16</v>
      </c>
      <c r="D74" s="6" t="s">
        <v>7</v>
      </c>
      <c r="E74" t="s">
        <v>65</v>
      </c>
      <c r="F74" s="2">
        <v>44866</v>
      </c>
      <c r="G74" t="str">
        <f>+VLOOKUP(E74,Tabla!A:B,2,FALSE)</f>
        <v>DGCLEI</v>
      </c>
    </row>
    <row r="75" spans="1:7">
      <c r="A75" s="52">
        <v>200485</v>
      </c>
      <c r="B75" t="s">
        <v>66</v>
      </c>
      <c r="C75" s="5">
        <v>26</v>
      </c>
      <c r="D75" s="6" t="s">
        <v>31</v>
      </c>
      <c r="E75" t="s">
        <v>67</v>
      </c>
      <c r="F75" s="2">
        <v>44866</v>
      </c>
      <c r="G75" t="str">
        <f>+VLOOKUP(E75,Tabla!A:B,2,FALSE)</f>
        <v>SSTEYS</v>
      </c>
    </row>
    <row r="76" spans="1:7">
      <c r="A76" s="52">
        <v>200697</v>
      </c>
      <c r="B76" t="s">
        <v>71</v>
      </c>
      <c r="C76" s="5">
        <v>29</v>
      </c>
      <c r="D76" s="6" t="s">
        <v>72</v>
      </c>
      <c r="E76" t="s">
        <v>65</v>
      </c>
      <c r="F76" s="2">
        <v>44866</v>
      </c>
      <c r="G76" t="str">
        <f>+VLOOKUP(E76,Tabla!A:B,2,FALSE)</f>
        <v>DGCLEI</v>
      </c>
    </row>
    <row r="77" spans="1:7">
      <c r="A77" s="52">
        <v>201038</v>
      </c>
      <c r="B77" t="s">
        <v>73</v>
      </c>
      <c r="C77" s="5">
        <v>34</v>
      </c>
      <c r="D77" s="6" t="s">
        <v>52</v>
      </c>
      <c r="E77" t="s">
        <v>63</v>
      </c>
      <c r="F77" s="2">
        <v>44866</v>
      </c>
      <c r="G77" t="str">
        <f>+VLOOKUP(E77,Tabla!A:B,2,FALSE)</f>
        <v>UM</v>
      </c>
    </row>
    <row r="78" spans="1:7">
      <c r="A78" s="52">
        <v>201510</v>
      </c>
      <c r="B78" t="s">
        <v>75</v>
      </c>
      <c r="C78" s="5">
        <v>10</v>
      </c>
      <c r="D78" s="6" t="s">
        <v>7</v>
      </c>
      <c r="E78" t="s">
        <v>65</v>
      </c>
      <c r="F78" s="2">
        <v>44866</v>
      </c>
      <c r="G78" t="str">
        <f>+VLOOKUP(E78,Tabla!A:B,2,FALSE)</f>
        <v>DGCLEI</v>
      </c>
    </row>
    <row r="79" spans="1:7">
      <c r="A79" s="52">
        <v>201606</v>
      </c>
      <c r="B79" t="s">
        <v>76</v>
      </c>
      <c r="C79" s="5">
        <v>36</v>
      </c>
      <c r="D79" s="6" t="s">
        <v>69</v>
      </c>
      <c r="E79" t="s">
        <v>70</v>
      </c>
      <c r="F79" s="2">
        <v>44866</v>
      </c>
      <c r="G79" t="str">
        <f>+VLOOKUP(E79,Tabla!A:B,2,FALSE)</f>
        <v>SSGEFYAR</v>
      </c>
    </row>
    <row r="80" spans="1:7">
      <c r="A80" s="52">
        <v>201942</v>
      </c>
      <c r="B80" t="s">
        <v>77</v>
      </c>
      <c r="C80" s="5">
        <v>2</v>
      </c>
      <c r="D80" s="6" t="s">
        <v>72</v>
      </c>
      <c r="E80" t="s">
        <v>65</v>
      </c>
      <c r="F80" s="2">
        <v>44866</v>
      </c>
      <c r="G80" t="str">
        <f>+VLOOKUP(E80,Tabla!A:B,2,FALSE)</f>
        <v>DGCLEI</v>
      </c>
    </row>
    <row r="81" spans="1:7">
      <c r="A81" s="52">
        <v>200002</v>
      </c>
      <c r="B81" t="s">
        <v>34</v>
      </c>
      <c r="C81" s="5">
        <v>2</v>
      </c>
      <c r="D81" s="6" t="s">
        <v>35</v>
      </c>
      <c r="E81" t="s">
        <v>36</v>
      </c>
      <c r="F81" s="2">
        <v>44867</v>
      </c>
      <c r="G81" t="str">
        <f>+VLOOKUP(E81,Tabla!A:B,2,FALSE)</f>
        <v>SSTEYS</v>
      </c>
    </row>
    <row r="82" spans="1:7">
      <c r="A82" s="52">
        <v>200044</v>
      </c>
      <c r="B82" t="s">
        <v>37</v>
      </c>
      <c r="C82" s="5">
        <v>1</v>
      </c>
      <c r="D82" s="6" t="s">
        <v>11</v>
      </c>
      <c r="E82" t="s">
        <v>38</v>
      </c>
      <c r="F82" s="2">
        <v>44867</v>
      </c>
      <c r="G82" t="str">
        <f>+VLOOKUP(E82,Tabla!A:B,2,FALSE)</f>
        <v>SSCD</v>
      </c>
    </row>
    <row r="83" spans="1:7">
      <c r="A83" s="52">
        <v>200117</v>
      </c>
      <c r="B83" t="s">
        <v>39</v>
      </c>
      <c r="C83" s="5">
        <v>1</v>
      </c>
      <c r="D83" s="6" t="s">
        <v>17</v>
      </c>
      <c r="E83" t="s">
        <v>38</v>
      </c>
      <c r="F83" s="2">
        <v>44867</v>
      </c>
      <c r="G83" t="str">
        <f>+VLOOKUP(E83,Tabla!A:B,2,FALSE)</f>
        <v>SSCD</v>
      </c>
    </row>
    <row r="84" spans="1:7">
      <c r="A84" s="52">
        <v>200302</v>
      </c>
      <c r="B84" t="s">
        <v>40</v>
      </c>
      <c r="C84" s="5">
        <v>15</v>
      </c>
      <c r="D84" s="6" t="s">
        <v>7</v>
      </c>
      <c r="E84" t="s">
        <v>41</v>
      </c>
      <c r="F84" s="2">
        <v>44867</v>
      </c>
      <c r="G84" t="str">
        <f>+VLOOKUP(E84,Tabla!A:B,2,FALSE)</f>
        <v>SSCD</v>
      </c>
    </row>
    <row r="85" spans="1:7">
      <c r="A85" s="52">
        <v>200442</v>
      </c>
      <c r="B85" t="s">
        <v>42</v>
      </c>
      <c r="C85" s="5">
        <v>5</v>
      </c>
      <c r="D85" s="6" t="s">
        <v>25</v>
      </c>
      <c r="E85" t="s">
        <v>43</v>
      </c>
      <c r="F85" s="2">
        <v>44867</v>
      </c>
      <c r="G85" t="str">
        <f>+VLOOKUP(E85,Tabla!A:B,2,FALSE)</f>
        <v>SSTEYS</v>
      </c>
    </row>
    <row r="86" spans="1:7">
      <c r="A86" s="52">
        <v>200934</v>
      </c>
      <c r="B86" t="s">
        <v>44</v>
      </c>
      <c r="C86" s="5">
        <v>10</v>
      </c>
      <c r="D86" s="6" t="s">
        <v>45</v>
      </c>
      <c r="E86" t="s">
        <v>46</v>
      </c>
      <c r="F86" s="2">
        <v>44867</v>
      </c>
      <c r="G86" t="str">
        <f>+VLOOKUP(E86,Tabla!A:B,2,FALSE)</f>
        <v>SSGEFYAR</v>
      </c>
    </row>
    <row r="87" spans="1:7">
      <c r="A87" s="52">
        <v>201184</v>
      </c>
      <c r="B87" t="s">
        <v>48</v>
      </c>
      <c r="C87" s="5">
        <v>0</v>
      </c>
      <c r="D87" s="6" t="s">
        <v>35</v>
      </c>
      <c r="E87" t="s">
        <v>36</v>
      </c>
      <c r="F87" s="2">
        <v>44867</v>
      </c>
      <c r="G87" t="str">
        <f>+VLOOKUP(E87,Tabla!A:B,2,FALSE)</f>
        <v>SSTEYS</v>
      </c>
    </row>
    <row r="88" spans="1:7">
      <c r="A88" s="52">
        <v>201211</v>
      </c>
      <c r="B88" t="s">
        <v>49</v>
      </c>
      <c r="C88" s="5">
        <v>46</v>
      </c>
      <c r="D88" s="6" t="s">
        <v>20</v>
      </c>
      <c r="E88" t="s">
        <v>32</v>
      </c>
      <c r="F88" s="2">
        <v>44867</v>
      </c>
      <c r="G88" t="str">
        <f>+VLOOKUP(E88,Tabla!A:B,2,FALSE)</f>
        <v>SSTEYS</v>
      </c>
    </row>
    <row r="89" spans="1:7">
      <c r="A89" s="52">
        <v>201307</v>
      </c>
      <c r="B89" t="s">
        <v>50</v>
      </c>
      <c r="C89" s="5">
        <v>20</v>
      </c>
      <c r="D89" s="6" t="s">
        <v>45</v>
      </c>
      <c r="E89" t="s">
        <v>46</v>
      </c>
      <c r="F89" s="2">
        <v>44867</v>
      </c>
      <c r="G89" t="str">
        <f>+VLOOKUP(E89,Tabla!A:B,2,FALSE)</f>
        <v>SSGEFYAR</v>
      </c>
    </row>
    <row r="90" spans="1:7">
      <c r="A90" s="52">
        <v>201552</v>
      </c>
      <c r="B90" t="s">
        <v>9</v>
      </c>
      <c r="C90" s="5">
        <v>1</v>
      </c>
      <c r="D90" s="6" t="s">
        <v>7</v>
      </c>
      <c r="E90" t="s">
        <v>8</v>
      </c>
      <c r="F90" s="2">
        <v>44867</v>
      </c>
      <c r="G90" t="str">
        <f>+VLOOKUP(E90,Tabla!A:B,2,FALSE)</f>
        <v>DGCLEI</v>
      </c>
    </row>
    <row r="91" spans="1:7">
      <c r="A91" s="52">
        <v>201572</v>
      </c>
      <c r="B91" t="s">
        <v>54</v>
      </c>
      <c r="C91" s="5">
        <v>93</v>
      </c>
      <c r="D91" s="6" t="s">
        <v>25</v>
      </c>
      <c r="E91" t="s">
        <v>43</v>
      </c>
      <c r="F91" s="2">
        <v>44867</v>
      </c>
      <c r="G91" t="str">
        <f>+VLOOKUP(E91,Tabla!A:B,2,FALSE)</f>
        <v>SSTEYS</v>
      </c>
    </row>
    <row r="92" spans="1:7">
      <c r="A92" s="52">
        <v>201840</v>
      </c>
      <c r="B92" t="s">
        <v>55</v>
      </c>
      <c r="C92" s="5">
        <v>11</v>
      </c>
      <c r="D92" s="6" t="s">
        <v>35</v>
      </c>
      <c r="E92" t="s">
        <v>56</v>
      </c>
      <c r="F92" s="2">
        <v>44867</v>
      </c>
      <c r="G92" t="str">
        <f>+VLOOKUP(E92,Tabla!A:B,2,FALSE)</f>
        <v>SSTEYS</v>
      </c>
    </row>
    <row r="93" spans="1:7">
      <c r="A93" s="52">
        <v>202272</v>
      </c>
      <c r="B93" t="s">
        <v>58</v>
      </c>
      <c r="C93" s="5">
        <v>6</v>
      </c>
      <c r="D93" s="6" t="s">
        <v>45</v>
      </c>
      <c r="E93" t="s">
        <v>46</v>
      </c>
      <c r="F93" s="2">
        <v>44867</v>
      </c>
      <c r="G93" t="str">
        <f>+VLOOKUP(E93,Tabla!A:B,2,FALSE)</f>
        <v>SSGEFYAR</v>
      </c>
    </row>
    <row r="94" spans="1:7">
      <c r="A94" s="52">
        <v>202467</v>
      </c>
      <c r="B94" t="s">
        <v>24</v>
      </c>
      <c r="C94" s="5">
        <v>10</v>
      </c>
      <c r="D94" s="6" t="s">
        <v>25</v>
      </c>
      <c r="E94" t="s">
        <v>12</v>
      </c>
      <c r="F94" s="2">
        <v>44867</v>
      </c>
      <c r="G94" t="str">
        <f>+VLOOKUP(E94,Tabla!A:B,2,FALSE)</f>
        <v>SSTEYS</v>
      </c>
    </row>
    <row r="95" spans="1:7">
      <c r="A95" s="52">
        <v>202745</v>
      </c>
      <c r="B95" t="s">
        <v>59</v>
      </c>
      <c r="C95" s="5">
        <v>7</v>
      </c>
      <c r="D95" s="6" t="s">
        <v>35</v>
      </c>
      <c r="E95" t="s">
        <v>56</v>
      </c>
      <c r="F95" s="2">
        <v>44867</v>
      </c>
      <c r="G95" t="str">
        <f>+VLOOKUP(E95,Tabla!A:B,2,FALSE)</f>
        <v>SSTEYS</v>
      </c>
    </row>
    <row r="96" spans="1:7">
      <c r="A96" s="52">
        <v>202948</v>
      </c>
      <c r="B96" t="s">
        <v>60</v>
      </c>
      <c r="C96" s="5">
        <v>6</v>
      </c>
      <c r="D96" s="6" t="s">
        <v>61</v>
      </c>
      <c r="E96" t="s">
        <v>46</v>
      </c>
      <c r="F96" s="2">
        <v>44867</v>
      </c>
      <c r="G96" t="str">
        <f>+VLOOKUP(E96,Tabla!A:B,2,FALSE)</f>
        <v>SSGEFYAR</v>
      </c>
    </row>
    <row r="97" spans="1:7">
      <c r="A97" s="52">
        <v>200042</v>
      </c>
      <c r="B97" t="s">
        <v>10</v>
      </c>
      <c r="C97" s="5">
        <v>7</v>
      </c>
      <c r="D97" s="6" t="s">
        <v>11</v>
      </c>
      <c r="E97" t="s">
        <v>12</v>
      </c>
      <c r="F97" s="2">
        <v>44868</v>
      </c>
      <c r="G97" t="str">
        <f>+VLOOKUP(E97,Tabla!A:B,2,FALSE)</f>
        <v>SSTEYS</v>
      </c>
    </row>
    <row r="98" spans="1:7">
      <c r="A98" s="52">
        <v>200237</v>
      </c>
      <c r="B98" t="s">
        <v>26</v>
      </c>
      <c r="C98" s="5">
        <v>25</v>
      </c>
      <c r="D98" s="6" t="s">
        <v>20</v>
      </c>
      <c r="E98" t="s">
        <v>27</v>
      </c>
      <c r="F98" s="2">
        <v>44868</v>
      </c>
      <c r="G98" t="str">
        <f>+VLOOKUP(E98,Tabla!A:B,2,FALSE)</f>
        <v>SSCD</v>
      </c>
    </row>
    <row r="99" spans="1:7">
      <c r="A99" s="52">
        <v>202466</v>
      </c>
      <c r="B99" t="s">
        <v>28</v>
      </c>
      <c r="C99" s="5">
        <v>9</v>
      </c>
      <c r="D99" s="6" t="s">
        <v>25</v>
      </c>
      <c r="E99" t="s">
        <v>29</v>
      </c>
      <c r="F99" s="2">
        <v>44868</v>
      </c>
      <c r="G99" t="str">
        <f>+VLOOKUP(E99,Tabla!A:B,2,FALSE)</f>
        <v>SSCD</v>
      </c>
    </row>
    <row r="100" spans="1:7">
      <c r="A100" s="52">
        <v>203116</v>
      </c>
      <c r="B100" t="s">
        <v>30</v>
      </c>
      <c r="C100" s="5">
        <v>16</v>
      </c>
      <c r="D100" s="6" t="s">
        <v>31</v>
      </c>
      <c r="E100" t="s">
        <v>32</v>
      </c>
      <c r="F100" s="2">
        <v>44868</v>
      </c>
      <c r="G100" t="str">
        <f>+VLOOKUP(E100,Tabla!A:B,2,FALSE)</f>
        <v>SSTEYS</v>
      </c>
    </row>
    <row r="101" spans="1:7">
      <c r="A101" s="52">
        <v>203124</v>
      </c>
      <c r="B101" t="s">
        <v>33</v>
      </c>
      <c r="C101" s="5">
        <v>19</v>
      </c>
      <c r="D101" s="6" t="s">
        <v>31</v>
      </c>
      <c r="E101" t="s">
        <v>32</v>
      </c>
      <c r="F101" s="2">
        <v>44868</v>
      </c>
      <c r="G101" t="str">
        <f>+VLOOKUP(E101,Tabla!A:B,2,FALSE)</f>
        <v>SSTEYS</v>
      </c>
    </row>
    <row r="102" spans="1:7">
      <c r="A102" s="52">
        <v>200386</v>
      </c>
      <c r="B102" t="s">
        <v>13</v>
      </c>
      <c r="C102" s="5">
        <v>11</v>
      </c>
      <c r="D102" s="6" t="s">
        <v>14</v>
      </c>
      <c r="E102" t="s">
        <v>15</v>
      </c>
      <c r="F102" s="2">
        <v>44869</v>
      </c>
      <c r="G102" t="str">
        <f>+VLOOKUP(E102,Tabla!A:B,2,FALSE)</f>
        <v>SSCD</v>
      </c>
    </row>
    <row r="103" spans="1:7">
      <c r="A103" s="52">
        <v>200831</v>
      </c>
      <c r="B103" t="s">
        <v>16</v>
      </c>
      <c r="C103" s="5">
        <v>7</v>
      </c>
      <c r="D103" s="6" t="s">
        <v>17</v>
      </c>
      <c r="E103" t="s">
        <v>18</v>
      </c>
      <c r="F103" s="2">
        <v>44869</v>
      </c>
      <c r="G103" t="str">
        <f>+VLOOKUP(E103,Tabla!A:B,2,FALSE)</f>
        <v>SSCD</v>
      </c>
    </row>
    <row r="104" spans="1:7">
      <c r="A104" s="52">
        <v>201213</v>
      </c>
      <c r="B104" t="s">
        <v>19</v>
      </c>
      <c r="C104" s="5">
        <v>8</v>
      </c>
      <c r="D104" s="6" t="s">
        <v>20</v>
      </c>
      <c r="E104" t="s">
        <v>21</v>
      </c>
      <c r="F104" s="2">
        <v>44869</v>
      </c>
      <c r="G104" t="str">
        <f>+VLOOKUP(E104,Tabla!A:B,2,FALSE)</f>
        <v>SSTEYS</v>
      </c>
    </row>
    <row r="105" spans="1:7">
      <c r="A105" s="52">
        <v>201683</v>
      </c>
      <c r="B105" t="s">
        <v>22</v>
      </c>
      <c r="C105" s="5">
        <v>24</v>
      </c>
      <c r="D105" s="6" t="s">
        <v>17</v>
      </c>
      <c r="E105" t="s">
        <v>18</v>
      </c>
      <c r="F105" s="2">
        <v>44869</v>
      </c>
      <c r="G105" t="str">
        <f>+VLOOKUP(E105,Tabla!A:B,2,FALSE)</f>
        <v>SSCD</v>
      </c>
    </row>
    <row r="106" spans="1:7">
      <c r="A106" s="52">
        <v>201684</v>
      </c>
      <c r="B106" t="s">
        <v>23</v>
      </c>
      <c r="C106" s="5">
        <v>3</v>
      </c>
      <c r="D106" s="6" t="s">
        <v>17</v>
      </c>
      <c r="E106" t="s">
        <v>18</v>
      </c>
      <c r="F106" s="2">
        <v>44869</v>
      </c>
      <c r="G106" t="str">
        <f>+VLOOKUP(E106,Tabla!A:B,2,FALSE)</f>
        <v>SSCD</v>
      </c>
    </row>
    <row r="107" spans="1:7">
      <c r="A107" s="52">
        <v>200057</v>
      </c>
      <c r="B107" t="s">
        <v>515</v>
      </c>
      <c r="C107" s="5">
        <v>6</v>
      </c>
      <c r="D107" s="6" t="s">
        <v>25</v>
      </c>
      <c r="E107" t="s">
        <v>404</v>
      </c>
      <c r="F107" s="2">
        <v>44872</v>
      </c>
      <c r="G107" t="str">
        <f>+VLOOKUP(E107,Tabla!A:B,2,FALSE)</f>
        <v>SSTEYS</v>
      </c>
    </row>
    <row r="108" spans="1:7">
      <c r="A108" s="52">
        <v>200177</v>
      </c>
      <c r="B108" t="s">
        <v>6</v>
      </c>
      <c r="C108" s="5">
        <v>24</v>
      </c>
      <c r="D108" s="6" t="s">
        <v>7</v>
      </c>
      <c r="E108" t="s">
        <v>8</v>
      </c>
      <c r="F108" s="2">
        <v>44872</v>
      </c>
      <c r="G108" t="str">
        <f>+VLOOKUP(E108,Tabla!A:B,2,FALSE)</f>
        <v>DGCLEI</v>
      </c>
    </row>
    <row r="109" spans="1:7">
      <c r="A109" s="52">
        <v>200559</v>
      </c>
      <c r="B109" t="s">
        <v>516</v>
      </c>
      <c r="C109" s="5">
        <v>6</v>
      </c>
      <c r="D109" s="6" t="s">
        <v>20</v>
      </c>
      <c r="E109" t="s">
        <v>415</v>
      </c>
      <c r="F109" s="2">
        <v>44872</v>
      </c>
      <c r="G109" t="str">
        <f>+VLOOKUP(E109,Tabla!A:B,2,FALSE)</f>
        <v>SSTEYS</v>
      </c>
    </row>
    <row r="110" spans="1:7">
      <c r="A110" s="52">
        <v>200888</v>
      </c>
      <c r="B110" t="s">
        <v>517</v>
      </c>
      <c r="C110" s="5">
        <v>1</v>
      </c>
      <c r="D110" s="6" t="s">
        <v>25</v>
      </c>
      <c r="E110" t="s">
        <v>518</v>
      </c>
      <c r="F110" s="2">
        <v>44872</v>
      </c>
      <c r="G110" t="str">
        <f>+VLOOKUP(E110,Tabla!A:B,2,FALSE)</f>
        <v>SSGEFYAR</v>
      </c>
    </row>
    <row r="111" spans="1:7">
      <c r="A111" s="52">
        <v>200325</v>
      </c>
      <c r="B111" t="s">
        <v>503</v>
      </c>
      <c r="C111" s="5">
        <v>9</v>
      </c>
      <c r="D111" s="6" t="s">
        <v>497</v>
      </c>
      <c r="E111" t="s">
        <v>27</v>
      </c>
      <c r="F111" s="2">
        <v>44873</v>
      </c>
      <c r="G111" t="str">
        <f>+VLOOKUP(E111,Tabla!A:B,2,FALSE)</f>
        <v>SSCD</v>
      </c>
    </row>
    <row r="112" spans="1:7">
      <c r="A112" s="52">
        <v>200528</v>
      </c>
      <c r="B112" t="s">
        <v>504</v>
      </c>
      <c r="C112" s="5">
        <v>21</v>
      </c>
      <c r="D112" s="6" t="s">
        <v>35</v>
      </c>
      <c r="E112" t="s">
        <v>317</v>
      </c>
      <c r="F112" s="2">
        <v>44873</v>
      </c>
      <c r="G112" t="str">
        <f>+VLOOKUP(E112,Tabla!A:B,2,FALSE)</f>
        <v>SSGEFYAR</v>
      </c>
    </row>
    <row r="113" spans="1:7">
      <c r="A113" s="52">
        <v>200540</v>
      </c>
      <c r="B113" t="s">
        <v>505</v>
      </c>
      <c r="C113" s="5">
        <v>1</v>
      </c>
      <c r="D113" s="6" t="s">
        <v>35</v>
      </c>
      <c r="E113" t="s">
        <v>404</v>
      </c>
      <c r="F113" s="2">
        <v>44873</v>
      </c>
      <c r="G113" t="str">
        <f>+VLOOKUP(E113,Tabla!A:B,2,FALSE)</f>
        <v>SSTEYS</v>
      </c>
    </row>
    <row r="114" spans="1:7">
      <c r="A114" s="52">
        <v>200558</v>
      </c>
      <c r="B114" t="s">
        <v>506</v>
      </c>
      <c r="C114" s="5">
        <v>19</v>
      </c>
      <c r="D114" s="6" t="s">
        <v>20</v>
      </c>
      <c r="E114" t="s">
        <v>21</v>
      </c>
      <c r="F114" s="2">
        <v>44873</v>
      </c>
      <c r="G114" t="str">
        <f>+VLOOKUP(E114,Tabla!A:B,2,FALSE)</f>
        <v>SSTEYS</v>
      </c>
    </row>
    <row r="115" spans="1:7">
      <c r="A115" s="52">
        <v>200793</v>
      </c>
      <c r="B115" t="s">
        <v>507</v>
      </c>
      <c r="C115" s="5">
        <v>4</v>
      </c>
      <c r="D115" s="6" t="s">
        <v>35</v>
      </c>
      <c r="E115" t="s">
        <v>404</v>
      </c>
      <c r="F115" s="2">
        <v>44873</v>
      </c>
      <c r="G115" t="str">
        <f>+VLOOKUP(E115,Tabla!A:B,2,FALSE)</f>
        <v>SSTEYS</v>
      </c>
    </row>
    <row r="116" spans="1:7">
      <c r="A116" s="52">
        <v>200816</v>
      </c>
      <c r="B116" t="s">
        <v>508</v>
      </c>
      <c r="C116" s="5">
        <v>6</v>
      </c>
      <c r="D116" s="6" t="s">
        <v>25</v>
      </c>
      <c r="E116" t="s">
        <v>367</v>
      </c>
      <c r="F116" s="2">
        <v>44873</v>
      </c>
      <c r="G116" t="str">
        <f>+VLOOKUP(E116,Tabla!A:B,2,FALSE)</f>
        <v>SSGEFYAR</v>
      </c>
    </row>
    <row r="117" spans="1:7">
      <c r="A117" s="52">
        <v>200953</v>
      </c>
      <c r="B117" t="s">
        <v>509</v>
      </c>
      <c r="C117" s="5">
        <v>7</v>
      </c>
      <c r="D117" s="6" t="s">
        <v>52</v>
      </c>
      <c r="E117" t="s">
        <v>32</v>
      </c>
      <c r="F117" s="2">
        <v>44873</v>
      </c>
      <c r="G117" t="str">
        <f>+VLOOKUP(E117,Tabla!A:B,2,FALSE)</f>
        <v>SSTEYS</v>
      </c>
    </row>
    <row r="118" spans="1:7">
      <c r="A118" s="52">
        <v>201237</v>
      </c>
      <c r="B118" t="s">
        <v>510</v>
      </c>
      <c r="C118" s="5">
        <v>1</v>
      </c>
      <c r="D118" s="6" t="s">
        <v>69</v>
      </c>
      <c r="E118" t="s">
        <v>317</v>
      </c>
      <c r="F118" s="2">
        <v>44873</v>
      </c>
      <c r="G118" t="str">
        <f>+VLOOKUP(E118,Tabla!A:B,2,FALSE)</f>
        <v>SSGEFYAR</v>
      </c>
    </row>
    <row r="119" spans="1:7">
      <c r="A119" s="52">
        <v>201261</v>
      </c>
      <c r="B119" t="s">
        <v>511</v>
      </c>
      <c r="C119" s="5">
        <v>16</v>
      </c>
      <c r="D119" s="6" t="s">
        <v>14</v>
      </c>
      <c r="E119" t="s">
        <v>330</v>
      </c>
      <c r="F119" s="2">
        <v>44873</v>
      </c>
      <c r="G119" t="str">
        <f>+VLOOKUP(E119,Tabla!A:B,2,FALSE)</f>
        <v>SSGEFYAR</v>
      </c>
    </row>
    <row r="120" spans="1:7">
      <c r="A120" s="52">
        <v>202814</v>
      </c>
      <c r="B120" t="s">
        <v>512</v>
      </c>
      <c r="C120" s="5">
        <v>8</v>
      </c>
      <c r="D120" s="6" t="s">
        <v>35</v>
      </c>
      <c r="E120" t="s">
        <v>317</v>
      </c>
      <c r="F120" s="2">
        <v>44873</v>
      </c>
      <c r="G120" t="str">
        <f>+VLOOKUP(E120,Tabla!A:B,2,FALSE)</f>
        <v>SSGEFYAR</v>
      </c>
    </row>
    <row r="121" spans="1:7">
      <c r="A121" s="52">
        <v>202953</v>
      </c>
      <c r="B121" t="s">
        <v>513</v>
      </c>
      <c r="C121" s="5">
        <v>5</v>
      </c>
      <c r="D121" s="6" t="s">
        <v>14</v>
      </c>
      <c r="E121" t="s">
        <v>330</v>
      </c>
      <c r="F121" s="2">
        <v>44873</v>
      </c>
      <c r="G121" t="str">
        <f>+VLOOKUP(E121,Tabla!A:B,2,FALSE)</f>
        <v>SSGEFYAR</v>
      </c>
    </row>
    <row r="122" spans="1:7">
      <c r="A122" s="52">
        <v>203057</v>
      </c>
      <c r="B122" t="s">
        <v>514</v>
      </c>
      <c r="C122" s="5">
        <v>12</v>
      </c>
      <c r="D122" s="6" t="s">
        <v>35</v>
      </c>
      <c r="E122" t="s">
        <v>317</v>
      </c>
      <c r="F122" s="2">
        <v>44873</v>
      </c>
      <c r="G122" t="str">
        <f>+VLOOKUP(E122,Tabla!A:B,2,FALSE)</f>
        <v>SSGEFYAR</v>
      </c>
    </row>
    <row r="123" spans="1:7">
      <c r="A123" s="52">
        <v>200103</v>
      </c>
      <c r="B123" t="s">
        <v>489</v>
      </c>
      <c r="C123" s="5">
        <v>9</v>
      </c>
      <c r="D123" s="6" t="s">
        <v>61</v>
      </c>
      <c r="E123" t="s">
        <v>267</v>
      </c>
      <c r="F123" s="2">
        <v>44874</v>
      </c>
      <c r="G123" t="str">
        <f>+VLOOKUP(E123,Tabla!A:B,2,FALSE)</f>
        <v>SSCPEE</v>
      </c>
    </row>
    <row r="124" spans="1:7">
      <c r="A124" s="52">
        <v>200219</v>
      </c>
      <c r="B124" t="s">
        <v>490</v>
      </c>
      <c r="C124" s="5">
        <v>7</v>
      </c>
      <c r="D124" s="6" t="s">
        <v>7</v>
      </c>
      <c r="E124" t="s">
        <v>252</v>
      </c>
      <c r="F124" s="2">
        <v>44874</v>
      </c>
      <c r="G124" t="str">
        <f>+VLOOKUP(E124,Tabla!A:B,2,FALSE)</f>
        <v>SSCPEE</v>
      </c>
    </row>
    <row r="125" spans="1:7">
      <c r="A125" s="52">
        <v>200362</v>
      </c>
      <c r="B125" t="s">
        <v>491</v>
      </c>
      <c r="C125" s="5">
        <v>11</v>
      </c>
      <c r="D125" s="6" t="s">
        <v>61</v>
      </c>
      <c r="E125" t="s">
        <v>267</v>
      </c>
      <c r="F125" s="2">
        <v>44874</v>
      </c>
      <c r="G125" t="str">
        <f>+VLOOKUP(E125,Tabla!A:B,2,FALSE)</f>
        <v>SSCPEE</v>
      </c>
    </row>
    <row r="126" spans="1:7">
      <c r="A126" s="52">
        <v>200504</v>
      </c>
      <c r="B126" t="s">
        <v>492</v>
      </c>
      <c r="C126" s="5">
        <v>26</v>
      </c>
      <c r="D126" s="6" t="s">
        <v>35</v>
      </c>
      <c r="E126" t="s">
        <v>378</v>
      </c>
      <c r="F126" s="2">
        <v>44874</v>
      </c>
      <c r="G126" t="str">
        <f>+VLOOKUP(E126,Tabla!A:B,2,FALSE)</f>
        <v>SSGEFYAR</v>
      </c>
    </row>
    <row r="127" spans="1:7">
      <c r="A127" s="52">
        <v>200607</v>
      </c>
      <c r="B127" t="s">
        <v>493</v>
      </c>
      <c r="C127" s="5">
        <v>22</v>
      </c>
      <c r="D127" s="6" t="s">
        <v>35</v>
      </c>
      <c r="E127" t="s">
        <v>378</v>
      </c>
      <c r="F127" s="2">
        <v>44874</v>
      </c>
      <c r="G127" t="str">
        <f>+VLOOKUP(E127,Tabla!A:B,2,FALSE)</f>
        <v>SSGEFYAR</v>
      </c>
    </row>
    <row r="128" spans="1:7">
      <c r="A128" s="52">
        <v>200973</v>
      </c>
      <c r="B128" t="s">
        <v>494</v>
      </c>
      <c r="C128" s="5">
        <v>3</v>
      </c>
      <c r="D128" s="6" t="s">
        <v>14</v>
      </c>
      <c r="E128" t="s">
        <v>234</v>
      </c>
      <c r="F128" s="2">
        <v>44874</v>
      </c>
      <c r="G128" t="str">
        <f>+VLOOKUP(E128,Tabla!A:B,2,FALSE)</f>
        <v>SSCD</v>
      </c>
    </row>
    <row r="129" spans="1:7">
      <c r="A129" s="52">
        <v>201059</v>
      </c>
      <c r="B129" t="s">
        <v>495</v>
      </c>
      <c r="C129" s="5">
        <v>18</v>
      </c>
      <c r="D129" s="6" t="s">
        <v>11</v>
      </c>
      <c r="E129" t="s">
        <v>267</v>
      </c>
      <c r="F129" s="2">
        <v>44874</v>
      </c>
      <c r="G129" t="str">
        <f>+VLOOKUP(E129,Tabla!A:B,2,FALSE)</f>
        <v>SSCPEE</v>
      </c>
    </row>
    <row r="130" spans="1:7">
      <c r="A130" s="52">
        <v>201291</v>
      </c>
      <c r="B130" t="s">
        <v>496</v>
      </c>
      <c r="C130" s="5">
        <v>10</v>
      </c>
      <c r="D130" s="6" t="s">
        <v>497</v>
      </c>
      <c r="E130" t="s">
        <v>27</v>
      </c>
      <c r="F130" s="2">
        <v>44874</v>
      </c>
      <c r="G130" t="str">
        <f>+VLOOKUP(E130,Tabla!A:B,2,FALSE)</f>
        <v>SSCD</v>
      </c>
    </row>
    <row r="131" spans="1:7">
      <c r="A131" s="52">
        <v>201303</v>
      </c>
      <c r="B131" t="s">
        <v>498</v>
      </c>
      <c r="C131" s="5">
        <v>22</v>
      </c>
      <c r="D131" s="6" t="s">
        <v>25</v>
      </c>
      <c r="E131" t="s">
        <v>15</v>
      </c>
      <c r="F131" s="2">
        <v>44874</v>
      </c>
      <c r="G131" t="str">
        <f>+VLOOKUP(E131,Tabla!A:B,2,FALSE)</f>
        <v>SSCD</v>
      </c>
    </row>
    <row r="132" spans="1:7">
      <c r="A132" s="52">
        <v>201497</v>
      </c>
      <c r="B132" t="s">
        <v>499</v>
      </c>
      <c r="C132" s="5">
        <v>17</v>
      </c>
      <c r="D132" s="6" t="s">
        <v>20</v>
      </c>
      <c r="E132" t="s">
        <v>21</v>
      </c>
      <c r="F132" s="2">
        <v>44874</v>
      </c>
      <c r="G132" t="str">
        <f>+VLOOKUP(E132,Tabla!A:B,2,FALSE)</f>
        <v>SSTEYS</v>
      </c>
    </row>
    <row r="133" spans="1:7">
      <c r="A133" s="52">
        <v>201526</v>
      </c>
      <c r="B133" t="s">
        <v>500</v>
      </c>
      <c r="C133" s="5">
        <v>19</v>
      </c>
      <c r="D133" s="6" t="s">
        <v>14</v>
      </c>
      <c r="E133" t="s">
        <v>234</v>
      </c>
      <c r="F133" s="2">
        <v>44874</v>
      </c>
      <c r="G133" t="str">
        <f>+VLOOKUP(E133,Tabla!A:B,2,FALSE)</f>
        <v>SSCD</v>
      </c>
    </row>
    <row r="134" spans="1:7">
      <c r="A134" s="52">
        <v>201782</v>
      </c>
      <c r="B134" t="s">
        <v>501</v>
      </c>
      <c r="C134" s="5">
        <v>9</v>
      </c>
      <c r="D134" s="6" t="s">
        <v>35</v>
      </c>
      <c r="E134" t="s">
        <v>378</v>
      </c>
      <c r="F134" s="2">
        <v>44874</v>
      </c>
      <c r="G134" t="str">
        <f>+VLOOKUP(E134,Tabla!A:B,2,FALSE)</f>
        <v>SSGEFYAR</v>
      </c>
    </row>
    <row r="135" spans="1:7">
      <c r="A135" s="52">
        <v>201914</v>
      </c>
      <c r="B135" t="s">
        <v>502</v>
      </c>
      <c r="C135" s="5">
        <v>37</v>
      </c>
      <c r="D135" s="6" t="s">
        <v>69</v>
      </c>
      <c r="E135" t="s">
        <v>378</v>
      </c>
      <c r="F135" s="2">
        <v>44874</v>
      </c>
      <c r="G135" t="str">
        <f>+VLOOKUP(E135,Tabla!A:B,2,FALSE)</f>
        <v>SSGEFYAR</v>
      </c>
    </row>
    <row r="136" spans="1:7">
      <c r="A136" s="52">
        <v>200050</v>
      </c>
      <c r="B136" t="s">
        <v>519</v>
      </c>
      <c r="C136" s="5">
        <v>17</v>
      </c>
      <c r="D136" s="6" t="s">
        <v>31</v>
      </c>
      <c r="E136" t="s">
        <v>56</v>
      </c>
      <c r="F136" s="2">
        <v>44875</v>
      </c>
      <c r="G136" t="str">
        <f>+VLOOKUP(E136,Tabla!A:B,2,FALSE)</f>
        <v>SSTEYS</v>
      </c>
    </row>
    <row r="137" spans="1:7">
      <c r="A137" s="52">
        <v>200077</v>
      </c>
      <c r="B137" t="s">
        <v>520</v>
      </c>
      <c r="C137" s="5">
        <v>20</v>
      </c>
      <c r="D137" s="6" t="s">
        <v>31</v>
      </c>
      <c r="E137" t="s">
        <v>56</v>
      </c>
      <c r="F137" s="2">
        <v>44875</v>
      </c>
      <c r="G137" t="str">
        <f>+VLOOKUP(E137,Tabla!A:B,2,FALSE)</f>
        <v>SSTEYS</v>
      </c>
    </row>
    <row r="138" spans="1:7">
      <c r="A138" s="52">
        <v>200476</v>
      </c>
      <c r="B138" t="s">
        <v>521</v>
      </c>
      <c r="C138" s="5">
        <v>23</v>
      </c>
      <c r="D138" s="6" t="s">
        <v>31</v>
      </c>
      <c r="E138" t="s">
        <v>56</v>
      </c>
      <c r="F138" s="2">
        <v>44875</v>
      </c>
      <c r="G138" t="str">
        <f>+VLOOKUP(E138,Tabla!A:B,2,FALSE)</f>
        <v>SSTEYS</v>
      </c>
    </row>
    <row r="139" spans="1:7">
      <c r="A139" s="52">
        <v>200500</v>
      </c>
      <c r="B139" t="s">
        <v>522</v>
      </c>
      <c r="C139" s="5">
        <v>7</v>
      </c>
      <c r="D139" s="6" t="s">
        <v>20</v>
      </c>
      <c r="E139" t="s">
        <v>21</v>
      </c>
      <c r="F139" s="2">
        <v>44875</v>
      </c>
      <c r="G139" t="str">
        <f>+VLOOKUP(E139,Tabla!A:B,2,FALSE)</f>
        <v>SSTEYS</v>
      </c>
    </row>
    <row r="140" spans="1:7">
      <c r="A140" s="52">
        <v>200583</v>
      </c>
      <c r="B140" t="s">
        <v>486</v>
      </c>
      <c r="C140" s="5">
        <v>1</v>
      </c>
      <c r="D140" s="6" t="s">
        <v>35</v>
      </c>
      <c r="E140" t="s">
        <v>317</v>
      </c>
      <c r="F140" s="2">
        <v>44875</v>
      </c>
      <c r="G140" t="str">
        <f>+VLOOKUP(E140,Tabla!A:B,2,FALSE)</f>
        <v>SSGEFYAR</v>
      </c>
    </row>
    <row r="141" spans="1:7">
      <c r="A141" s="52">
        <v>200869</v>
      </c>
      <c r="B141" t="s">
        <v>523</v>
      </c>
      <c r="C141" s="5">
        <v>9</v>
      </c>
      <c r="D141" s="6" t="s">
        <v>91</v>
      </c>
      <c r="E141" t="s">
        <v>352</v>
      </c>
      <c r="F141" s="2">
        <v>44875</v>
      </c>
      <c r="G141" t="str">
        <f>+VLOOKUP(E141,Tabla!A:B,2,FALSE)</f>
        <v>SSGEFYAR</v>
      </c>
    </row>
    <row r="142" spans="1:7">
      <c r="A142" s="52">
        <v>200902</v>
      </c>
      <c r="B142" t="s">
        <v>487</v>
      </c>
      <c r="C142" s="5">
        <v>6</v>
      </c>
      <c r="D142" s="6" t="s">
        <v>110</v>
      </c>
      <c r="E142" t="s">
        <v>15</v>
      </c>
      <c r="F142" s="2">
        <v>44875</v>
      </c>
      <c r="G142" t="str">
        <f>+VLOOKUP(E142,Tabla!A:B,2,FALSE)</f>
        <v>SSCD</v>
      </c>
    </row>
    <row r="143" spans="1:7">
      <c r="A143" s="52">
        <v>201122</v>
      </c>
      <c r="B143" t="s">
        <v>524</v>
      </c>
      <c r="C143" s="5">
        <v>4</v>
      </c>
      <c r="D143" s="6" t="s">
        <v>91</v>
      </c>
      <c r="E143" t="s">
        <v>328</v>
      </c>
      <c r="F143" s="2">
        <v>44875</v>
      </c>
      <c r="G143" t="str">
        <f>+VLOOKUP(E143,Tabla!A:B,2,FALSE)</f>
        <v>SSGEFYAR</v>
      </c>
    </row>
    <row r="144" spans="1:7">
      <c r="A144" s="52">
        <v>201132</v>
      </c>
      <c r="B144" t="s">
        <v>525</v>
      </c>
      <c r="C144" s="5">
        <v>4</v>
      </c>
      <c r="D144" s="6" t="s">
        <v>91</v>
      </c>
      <c r="E144" t="s">
        <v>328</v>
      </c>
      <c r="F144" s="2">
        <v>44875</v>
      </c>
      <c r="G144" t="str">
        <f>+VLOOKUP(E144,Tabla!A:B,2,FALSE)</f>
        <v>SSGEFYAR</v>
      </c>
    </row>
    <row r="145" spans="1:7">
      <c r="A145" s="52">
        <v>201133</v>
      </c>
      <c r="B145" t="s">
        <v>526</v>
      </c>
      <c r="C145" s="5">
        <v>2</v>
      </c>
      <c r="D145" s="6" t="s">
        <v>91</v>
      </c>
      <c r="E145" t="s">
        <v>328</v>
      </c>
      <c r="F145" s="2">
        <v>44875</v>
      </c>
      <c r="G145" t="str">
        <f>+VLOOKUP(E145,Tabla!A:B,2,FALSE)</f>
        <v>SSGEFYAR</v>
      </c>
    </row>
    <row r="146" spans="1:7">
      <c r="A146" s="52">
        <v>201232</v>
      </c>
      <c r="B146" t="s">
        <v>527</v>
      </c>
      <c r="C146" s="5">
        <v>19</v>
      </c>
      <c r="D146" s="6" t="s">
        <v>91</v>
      </c>
      <c r="E146" t="s">
        <v>314</v>
      </c>
      <c r="F146" s="2">
        <v>44875</v>
      </c>
      <c r="G146" t="str">
        <f>+VLOOKUP(E146,Tabla!A:B,2,FALSE)</f>
        <v>SSGEFYAR</v>
      </c>
    </row>
    <row r="147" spans="1:7">
      <c r="A147" s="52">
        <v>201448</v>
      </c>
      <c r="B147" t="s">
        <v>528</v>
      </c>
      <c r="C147" s="5">
        <v>30</v>
      </c>
      <c r="D147" s="6" t="s">
        <v>14</v>
      </c>
      <c r="E147" t="s">
        <v>234</v>
      </c>
      <c r="F147" s="2">
        <v>44875</v>
      </c>
      <c r="G147" t="str">
        <f>+VLOOKUP(E147,Tabla!A:B,2,FALSE)</f>
        <v>SSCD</v>
      </c>
    </row>
    <row r="148" spans="1:7">
      <c r="A148" s="52">
        <v>201618</v>
      </c>
      <c r="B148" t="s">
        <v>529</v>
      </c>
      <c r="C148" s="5">
        <v>1</v>
      </c>
      <c r="D148" s="6" t="s">
        <v>17</v>
      </c>
      <c r="E148" t="s">
        <v>82</v>
      </c>
      <c r="F148" s="2">
        <v>44875</v>
      </c>
      <c r="G148" t="str">
        <f>+VLOOKUP(E148,Tabla!A:B,2,FALSE)</f>
        <v>DGCLEI</v>
      </c>
    </row>
    <row r="149" spans="1:7">
      <c r="A149" s="52">
        <v>201676</v>
      </c>
      <c r="B149" t="s">
        <v>530</v>
      </c>
      <c r="C149" s="5">
        <v>2</v>
      </c>
      <c r="D149" s="6" t="s">
        <v>17</v>
      </c>
      <c r="E149" t="s">
        <v>82</v>
      </c>
      <c r="F149" s="2">
        <v>44875</v>
      </c>
      <c r="G149" t="str">
        <f>+VLOOKUP(E149,Tabla!A:B,2,FALSE)</f>
        <v>DGCLEI</v>
      </c>
    </row>
    <row r="150" spans="1:7">
      <c r="A150" s="52">
        <v>201677</v>
      </c>
      <c r="B150" t="s">
        <v>531</v>
      </c>
      <c r="C150" s="5">
        <v>3</v>
      </c>
      <c r="D150" s="6" t="s">
        <v>17</v>
      </c>
      <c r="E150" t="s">
        <v>82</v>
      </c>
      <c r="F150" s="2">
        <v>44875</v>
      </c>
      <c r="G150" t="str">
        <f>+VLOOKUP(E150,Tabla!A:B,2,FALSE)</f>
        <v>DGCLEI</v>
      </c>
    </row>
    <row r="151" spans="1:7">
      <c r="A151" s="52">
        <v>203093</v>
      </c>
      <c r="B151" t="s">
        <v>488</v>
      </c>
      <c r="C151" s="5">
        <v>11</v>
      </c>
      <c r="D151" s="6" t="s">
        <v>91</v>
      </c>
      <c r="E151" t="s">
        <v>339</v>
      </c>
      <c r="F151" s="2">
        <v>44875</v>
      </c>
      <c r="G151" t="str">
        <f>+VLOOKUP(E151,Tabla!A:B,2,FALSE)</f>
        <v>SSGEFYAR</v>
      </c>
    </row>
    <row r="152" spans="1:7">
      <c r="A152" s="52">
        <v>200089</v>
      </c>
      <c r="B152" t="s">
        <v>533</v>
      </c>
      <c r="C152" s="5">
        <v>13</v>
      </c>
      <c r="D152" s="6" t="s">
        <v>11</v>
      </c>
      <c r="E152" t="s">
        <v>409</v>
      </c>
      <c r="F152" s="2">
        <v>44876</v>
      </c>
      <c r="G152" t="str">
        <f>+VLOOKUP(E152,Tabla!A:B,2,FALSE)</f>
        <v>SSTEYS</v>
      </c>
    </row>
    <row r="153" spans="1:7">
      <c r="A153" s="52">
        <v>200141</v>
      </c>
      <c r="B153" t="s">
        <v>534</v>
      </c>
      <c r="C153" s="5">
        <v>24</v>
      </c>
      <c r="D153" s="6" t="s">
        <v>110</v>
      </c>
      <c r="E153" t="s">
        <v>212</v>
      </c>
      <c r="F153" s="2">
        <v>44876</v>
      </c>
      <c r="G153" t="str">
        <f>+VLOOKUP(E153,Tabla!A:B,2,FALSE)</f>
        <v>SSCD</v>
      </c>
    </row>
    <row r="154" spans="1:7">
      <c r="A154" s="52">
        <v>200660</v>
      </c>
      <c r="B154" t="s">
        <v>535</v>
      </c>
      <c r="C154" s="5">
        <v>4</v>
      </c>
      <c r="D154" s="6" t="s">
        <v>25</v>
      </c>
      <c r="E154" t="s">
        <v>225</v>
      </c>
      <c r="F154" s="2">
        <v>44876</v>
      </c>
      <c r="G154" t="str">
        <f>+VLOOKUP(E154,Tabla!A:B,2,FALSE)</f>
        <v>SSCD</v>
      </c>
    </row>
    <row r="155" spans="1:7">
      <c r="A155" s="52">
        <v>200820</v>
      </c>
      <c r="B155" t="s">
        <v>536</v>
      </c>
      <c r="C155" s="5">
        <v>7</v>
      </c>
      <c r="D155" s="6" t="s">
        <v>110</v>
      </c>
      <c r="E155" t="s">
        <v>18</v>
      </c>
      <c r="F155" s="2">
        <v>44876</v>
      </c>
      <c r="G155" t="str">
        <f>+VLOOKUP(E155,Tabla!A:B,2,FALSE)</f>
        <v>SSCD</v>
      </c>
    </row>
    <row r="156" spans="1:7">
      <c r="A156" s="52">
        <v>200830</v>
      </c>
      <c r="B156" t="s">
        <v>537</v>
      </c>
      <c r="C156" s="5">
        <v>13</v>
      </c>
      <c r="D156" s="6" t="s">
        <v>17</v>
      </c>
      <c r="E156" t="s">
        <v>236</v>
      </c>
      <c r="F156" s="2">
        <v>44876</v>
      </c>
      <c r="G156" t="str">
        <f>+VLOOKUP(E156,Tabla!A:B,2,FALSE)</f>
        <v>SSCD</v>
      </c>
    </row>
    <row r="157" spans="1:7">
      <c r="A157" s="52">
        <v>200874</v>
      </c>
      <c r="B157" t="s">
        <v>538</v>
      </c>
      <c r="C157" s="5">
        <v>22</v>
      </c>
      <c r="D157" s="6" t="s">
        <v>79</v>
      </c>
      <c r="E157" t="s">
        <v>448</v>
      </c>
      <c r="F157" s="2">
        <v>44876</v>
      </c>
      <c r="G157" t="str">
        <f>+VLOOKUP(E157,Tabla!A:B,2,FALSE)</f>
        <v>UM</v>
      </c>
    </row>
    <row r="158" spans="1:7">
      <c r="A158" s="52">
        <v>200907</v>
      </c>
      <c r="B158" t="s">
        <v>539</v>
      </c>
      <c r="C158" s="5">
        <v>10</v>
      </c>
      <c r="D158" s="6" t="s">
        <v>110</v>
      </c>
      <c r="E158" t="s">
        <v>18</v>
      </c>
      <c r="F158" s="2">
        <v>44876</v>
      </c>
      <c r="G158" t="str">
        <f>+VLOOKUP(E158,Tabla!A:B,2,FALSE)</f>
        <v>SSCD</v>
      </c>
    </row>
    <row r="159" spans="1:7">
      <c r="A159" s="52">
        <v>200909</v>
      </c>
      <c r="B159" t="s">
        <v>540</v>
      </c>
      <c r="C159" s="5">
        <v>5</v>
      </c>
      <c r="D159" s="6" t="s">
        <v>110</v>
      </c>
      <c r="E159" t="s">
        <v>18</v>
      </c>
      <c r="F159" s="2">
        <v>44876</v>
      </c>
      <c r="G159" t="str">
        <f>+VLOOKUP(E159,Tabla!A:B,2,FALSE)</f>
        <v>SSCD</v>
      </c>
    </row>
    <row r="160" spans="1:7">
      <c r="A160" s="52">
        <v>201292</v>
      </c>
      <c r="B160" t="s">
        <v>541</v>
      </c>
      <c r="C160" s="5">
        <v>27</v>
      </c>
      <c r="D160" s="6" t="s">
        <v>497</v>
      </c>
      <c r="E160" t="s">
        <v>448</v>
      </c>
      <c r="F160" s="2">
        <v>44876</v>
      </c>
      <c r="G160" t="str">
        <f>+VLOOKUP(E160,Tabla!A:B,2,FALSE)</f>
        <v>UM</v>
      </c>
    </row>
    <row r="161" spans="1:7">
      <c r="A161" s="52">
        <v>201351</v>
      </c>
      <c r="B161" t="s">
        <v>542</v>
      </c>
      <c r="C161" s="5">
        <v>16</v>
      </c>
      <c r="D161" s="6" t="s">
        <v>110</v>
      </c>
      <c r="E161" t="s">
        <v>225</v>
      </c>
      <c r="F161" s="2">
        <v>44876</v>
      </c>
      <c r="G161" t="str">
        <f>+VLOOKUP(E161,Tabla!A:B,2,FALSE)</f>
        <v>SSCD</v>
      </c>
    </row>
    <row r="162" spans="1:7">
      <c r="A162" s="52">
        <v>201517</v>
      </c>
      <c r="B162" t="s">
        <v>543</v>
      </c>
      <c r="C162" s="5">
        <v>10</v>
      </c>
      <c r="D162" s="6" t="s">
        <v>110</v>
      </c>
      <c r="E162" t="s">
        <v>212</v>
      </c>
      <c r="F162" s="2">
        <v>44876</v>
      </c>
      <c r="G162" t="str">
        <f>+VLOOKUP(E162,Tabla!A:B,2,FALSE)</f>
        <v>SSCD</v>
      </c>
    </row>
    <row r="163" spans="1:7">
      <c r="A163" s="52">
        <v>201551</v>
      </c>
      <c r="B163" t="s">
        <v>544</v>
      </c>
      <c r="C163" s="5">
        <v>21</v>
      </c>
      <c r="D163" s="6" t="s">
        <v>110</v>
      </c>
      <c r="E163" t="s">
        <v>212</v>
      </c>
      <c r="F163" s="2">
        <v>44876</v>
      </c>
      <c r="G163" t="str">
        <f>+VLOOKUP(E163,Tabla!A:B,2,FALSE)</f>
        <v>SSCD</v>
      </c>
    </row>
    <row r="164" spans="1:7">
      <c r="A164" s="52">
        <v>201574</v>
      </c>
      <c r="B164" t="s">
        <v>545</v>
      </c>
      <c r="C164" s="5">
        <v>22</v>
      </c>
      <c r="D164" s="6" t="s">
        <v>72</v>
      </c>
      <c r="E164" t="s">
        <v>204</v>
      </c>
      <c r="F164" s="2">
        <v>44876</v>
      </c>
      <c r="G164" t="str">
        <f>+VLOOKUP(E164,Tabla!A:B,2,FALSE)</f>
        <v>DGCLEI</v>
      </c>
    </row>
    <row r="165" spans="1:7">
      <c r="A165" s="52">
        <v>201650</v>
      </c>
      <c r="B165" t="s">
        <v>546</v>
      </c>
      <c r="C165" s="5">
        <v>2</v>
      </c>
      <c r="D165" s="6" t="s">
        <v>72</v>
      </c>
      <c r="E165" t="s">
        <v>204</v>
      </c>
      <c r="F165" s="2">
        <v>44876</v>
      </c>
      <c r="G165" t="str">
        <f>+VLOOKUP(E165,Tabla!A:B,2,FALSE)</f>
        <v>DGCLEI</v>
      </c>
    </row>
    <row r="166" spans="1:7">
      <c r="A166" s="52">
        <v>202200</v>
      </c>
      <c r="B166" t="s">
        <v>547</v>
      </c>
      <c r="C166" s="5">
        <v>10</v>
      </c>
      <c r="D166" s="6" t="s">
        <v>31</v>
      </c>
      <c r="E166" t="s">
        <v>32</v>
      </c>
      <c r="F166" s="2">
        <v>44876</v>
      </c>
      <c r="G166" t="str">
        <f>+VLOOKUP(E166,Tabla!A:B,2,FALSE)</f>
        <v>SSTEYS</v>
      </c>
    </row>
    <row r="167" spans="1:7">
      <c r="A167" s="52">
        <v>200321</v>
      </c>
      <c r="B167" t="s">
        <v>549</v>
      </c>
      <c r="C167" s="5">
        <v>32</v>
      </c>
      <c r="D167" s="6" t="s">
        <v>31</v>
      </c>
      <c r="E167" t="s">
        <v>419</v>
      </c>
      <c r="F167" s="2">
        <v>44879</v>
      </c>
      <c r="G167" t="str">
        <f>+VLOOKUP(E167,Tabla!A:B,2,FALSE)</f>
        <v>SSTEYS</v>
      </c>
    </row>
    <row r="168" spans="1:7">
      <c r="A168" s="52">
        <v>200470</v>
      </c>
      <c r="B168" t="s">
        <v>550</v>
      </c>
      <c r="C168" s="5">
        <v>3</v>
      </c>
      <c r="D168" s="6" t="s">
        <v>31</v>
      </c>
      <c r="E168" t="s">
        <v>419</v>
      </c>
      <c r="F168" s="2">
        <v>44879</v>
      </c>
      <c r="G168" t="str">
        <f>+VLOOKUP(E168,Tabla!A:B,2,FALSE)</f>
        <v>SSTEYS</v>
      </c>
    </row>
    <row r="169" spans="1:7">
      <c r="A169" s="52">
        <v>200484</v>
      </c>
      <c r="B169" t="s">
        <v>551</v>
      </c>
      <c r="C169" s="5">
        <v>30</v>
      </c>
      <c r="D169" s="6" t="s">
        <v>31</v>
      </c>
      <c r="E169" t="s">
        <v>419</v>
      </c>
      <c r="F169" s="2">
        <v>44879</v>
      </c>
      <c r="G169" t="str">
        <f>+VLOOKUP(E169,Tabla!A:B,2,FALSE)</f>
        <v>SSTEYS</v>
      </c>
    </row>
    <row r="170" spans="1:7">
      <c r="A170" s="52">
        <v>200654</v>
      </c>
      <c r="B170" t="s">
        <v>552</v>
      </c>
      <c r="C170" s="5">
        <v>27</v>
      </c>
      <c r="D170" s="6" t="s">
        <v>31</v>
      </c>
      <c r="E170" t="s">
        <v>415</v>
      </c>
      <c r="F170" s="2">
        <v>44879</v>
      </c>
      <c r="G170" t="str">
        <f>+VLOOKUP(E170,Tabla!A:B,2,FALSE)</f>
        <v>SSTEYS</v>
      </c>
    </row>
    <row r="171" spans="1:7">
      <c r="A171" s="52">
        <v>200843</v>
      </c>
      <c r="B171" t="s">
        <v>553</v>
      </c>
      <c r="C171" s="5">
        <v>28</v>
      </c>
      <c r="D171" s="6" t="s">
        <v>31</v>
      </c>
      <c r="E171" t="s">
        <v>419</v>
      </c>
      <c r="F171" s="2">
        <v>44879</v>
      </c>
      <c r="G171" t="str">
        <f>+VLOOKUP(E171,Tabla!A:B,2,FALSE)</f>
        <v>SSTEYS</v>
      </c>
    </row>
    <row r="172" spans="1:7">
      <c r="A172" s="52">
        <v>201475</v>
      </c>
      <c r="B172" t="s">
        <v>554</v>
      </c>
      <c r="C172" s="5">
        <v>33</v>
      </c>
      <c r="D172" s="6" t="s">
        <v>11</v>
      </c>
      <c r="E172" t="s">
        <v>409</v>
      </c>
      <c r="F172" s="2">
        <v>44879</v>
      </c>
      <c r="G172" t="str">
        <f>+VLOOKUP(E172,Tabla!A:B,2,FALSE)</f>
        <v>SSTEYS</v>
      </c>
    </row>
    <row r="173" spans="1:7">
      <c r="A173" s="52">
        <v>201549</v>
      </c>
      <c r="B173" t="s">
        <v>126</v>
      </c>
      <c r="C173" s="5">
        <v>23</v>
      </c>
      <c r="D173" s="6" t="s">
        <v>127</v>
      </c>
      <c r="E173" t="s">
        <v>274</v>
      </c>
      <c r="F173" s="2">
        <v>44879</v>
      </c>
      <c r="G173" t="str">
        <f>+VLOOKUP(E173,Tabla!A:B,2,FALSE)</f>
        <v>SSCPEE</v>
      </c>
    </row>
    <row r="174" spans="1:7">
      <c r="A174" s="52">
        <v>201694</v>
      </c>
      <c r="B174" t="s">
        <v>555</v>
      </c>
      <c r="C174" s="5">
        <v>15</v>
      </c>
      <c r="D174" s="6" t="s">
        <v>31</v>
      </c>
      <c r="E174" t="s">
        <v>419</v>
      </c>
      <c r="F174" s="2">
        <v>44879</v>
      </c>
      <c r="G174" t="str">
        <f>+VLOOKUP(E174,Tabla!A:B,2,FALSE)</f>
        <v>SSTEYS</v>
      </c>
    </row>
    <row r="175" spans="1:7">
      <c r="A175" s="52">
        <v>202199</v>
      </c>
      <c r="B175" t="s">
        <v>556</v>
      </c>
      <c r="C175" s="5">
        <v>3</v>
      </c>
      <c r="D175" s="6" t="s">
        <v>45</v>
      </c>
      <c r="E175" t="s">
        <v>250</v>
      </c>
      <c r="F175" s="2">
        <v>44879</v>
      </c>
      <c r="G175" t="str">
        <f>+VLOOKUP(E175,Tabla!A:B,2,FALSE)</f>
        <v>SSCPEE</v>
      </c>
    </row>
    <row r="176" spans="1:7">
      <c r="A176" s="52">
        <v>202271</v>
      </c>
      <c r="B176" t="s">
        <v>557</v>
      </c>
      <c r="C176" s="5">
        <v>5</v>
      </c>
      <c r="D176" s="6" t="s">
        <v>45</v>
      </c>
      <c r="E176" t="s">
        <v>250</v>
      </c>
      <c r="F176" s="2">
        <v>44879</v>
      </c>
      <c r="G176" t="str">
        <f>+VLOOKUP(E176,Tabla!A:B,2,FALSE)</f>
        <v>SSCPEE</v>
      </c>
    </row>
    <row r="177" spans="1:7">
      <c r="A177" s="52">
        <v>202309</v>
      </c>
      <c r="B177" t="s">
        <v>558</v>
      </c>
      <c r="C177" s="5">
        <v>9</v>
      </c>
      <c r="D177" s="6" t="s">
        <v>52</v>
      </c>
      <c r="E177" t="s">
        <v>401</v>
      </c>
      <c r="F177" s="2">
        <v>44879</v>
      </c>
      <c r="G177" t="str">
        <f>+VLOOKUP(E177,Tabla!A:B,2,FALSE)</f>
        <v>SSTEYS</v>
      </c>
    </row>
    <row r="178" spans="1:7">
      <c r="A178" s="52">
        <v>202470</v>
      </c>
      <c r="B178" t="s">
        <v>559</v>
      </c>
      <c r="C178" s="5">
        <v>12</v>
      </c>
      <c r="D178" s="6" t="s">
        <v>31</v>
      </c>
      <c r="E178" t="s">
        <v>67</v>
      </c>
      <c r="F178" s="2">
        <v>44879</v>
      </c>
      <c r="G178" t="str">
        <f>+VLOOKUP(E178,Tabla!A:B,2,FALSE)</f>
        <v>SSTEYS</v>
      </c>
    </row>
    <row r="179" spans="1:7">
      <c r="A179" s="52">
        <v>202803</v>
      </c>
      <c r="B179" t="s">
        <v>560</v>
      </c>
      <c r="C179" s="5">
        <v>22</v>
      </c>
      <c r="D179" s="6" t="s">
        <v>31</v>
      </c>
      <c r="E179" t="s">
        <v>419</v>
      </c>
      <c r="F179" s="2">
        <v>44879</v>
      </c>
      <c r="G179" t="str">
        <f>+VLOOKUP(E179,Tabla!A:B,2,FALSE)</f>
        <v>SSTEYS</v>
      </c>
    </row>
    <row r="180" spans="1:7">
      <c r="A180" s="52">
        <v>202871</v>
      </c>
      <c r="B180" t="s">
        <v>561</v>
      </c>
      <c r="C180" s="5">
        <v>11</v>
      </c>
      <c r="D180" s="6" t="s">
        <v>138</v>
      </c>
      <c r="E180" t="s">
        <v>250</v>
      </c>
      <c r="F180" s="2">
        <v>44879</v>
      </c>
      <c r="G180" t="str">
        <f>+VLOOKUP(E180,Tabla!A:B,2,FALSE)</f>
        <v>SSCPEE</v>
      </c>
    </row>
    <row r="181" spans="1:7">
      <c r="A181" s="52">
        <v>202961</v>
      </c>
      <c r="B181" t="s">
        <v>562</v>
      </c>
      <c r="C181" s="5">
        <v>10</v>
      </c>
      <c r="D181" s="6" t="s">
        <v>45</v>
      </c>
      <c r="E181" t="s">
        <v>250</v>
      </c>
      <c r="F181" s="2">
        <v>44879</v>
      </c>
      <c r="G181" t="str">
        <f>+VLOOKUP(E181,Tabla!A:B,2,FALSE)</f>
        <v>SSCPEE</v>
      </c>
    </row>
    <row r="182" spans="1:7">
      <c r="A182" s="52">
        <v>203080</v>
      </c>
      <c r="B182" t="s">
        <v>563</v>
      </c>
      <c r="C182" s="5">
        <v>11</v>
      </c>
      <c r="D182" s="6" t="s">
        <v>138</v>
      </c>
      <c r="E182" t="s">
        <v>250</v>
      </c>
      <c r="F182" s="2">
        <v>44879</v>
      </c>
      <c r="G182" t="str">
        <f>+VLOOKUP(E182,Tabla!A:B,2,FALSE)</f>
        <v>SSCPEE</v>
      </c>
    </row>
    <row r="183" spans="1:7">
      <c r="A183" s="52">
        <v>200207</v>
      </c>
      <c r="B183" t="s">
        <v>564</v>
      </c>
      <c r="C183" s="5">
        <v>11</v>
      </c>
      <c r="D183" s="6" t="s">
        <v>497</v>
      </c>
      <c r="E183" t="s">
        <v>218</v>
      </c>
      <c r="F183" s="2">
        <v>44880</v>
      </c>
      <c r="G183" t="str">
        <f>+VLOOKUP(E183,Tabla!A:B,2,FALSE)</f>
        <v>SSCD</v>
      </c>
    </row>
    <row r="184" spans="1:7">
      <c r="A184" s="52">
        <v>200208</v>
      </c>
      <c r="B184" t="s">
        <v>565</v>
      </c>
      <c r="C184" s="5">
        <v>17</v>
      </c>
      <c r="D184" s="6" t="s">
        <v>497</v>
      </c>
      <c r="E184" t="s">
        <v>218</v>
      </c>
      <c r="F184" s="2">
        <v>44880</v>
      </c>
      <c r="G184" t="str">
        <f>+VLOOKUP(E184,Tabla!A:B,2,FALSE)</f>
        <v>SSCD</v>
      </c>
    </row>
    <row r="185" spans="1:7">
      <c r="A185" s="52">
        <v>200250</v>
      </c>
      <c r="B185" t="s">
        <v>566</v>
      </c>
      <c r="C185" s="5">
        <v>8</v>
      </c>
      <c r="D185" s="6" t="s">
        <v>91</v>
      </c>
      <c r="E185" t="s">
        <v>352</v>
      </c>
      <c r="F185" s="2">
        <v>44880</v>
      </c>
      <c r="G185" t="str">
        <f>+VLOOKUP(E185,Tabla!A:B,2,FALSE)</f>
        <v>SSGEFYAR</v>
      </c>
    </row>
    <row r="186" spans="1:7">
      <c r="A186" s="52">
        <v>200333</v>
      </c>
      <c r="B186" t="s">
        <v>567</v>
      </c>
      <c r="C186" s="5">
        <v>11</v>
      </c>
      <c r="D186" s="6" t="s">
        <v>20</v>
      </c>
      <c r="E186" t="s">
        <v>401</v>
      </c>
      <c r="F186" s="2">
        <v>44880</v>
      </c>
      <c r="G186" t="str">
        <f>+VLOOKUP(E186,Tabla!A:B,2,FALSE)</f>
        <v>SSTEYS</v>
      </c>
    </row>
    <row r="187" spans="1:7">
      <c r="A187" s="52">
        <v>200433</v>
      </c>
      <c r="B187" t="s">
        <v>568</v>
      </c>
      <c r="C187" s="5">
        <v>17</v>
      </c>
      <c r="D187" s="6" t="s">
        <v>11</v>
      </c>
      <c r="E187" t="s">
        <v>267</v>
      </c>
      <c r="F187" s="2">
        <v>44880</v>
      </c>
      <c r="G187" t="str">
        <f>+VLOOKUP(E187,Tabla!A:B,2,FALSE)</f>
        <v>SSCPEE</v>
      </c>
    </row>
    <row r="188" spans="1:7">
      <c r="A188" s="52">
        <v>200542</v>
      </c>
      <c r="B188" t="s">
        <v>569</v>
      </c>
      <c r="C188" s="5">
        <v>2</v>
      </c>
      <c r="D188" s="6" t="s">
        <v>35</v>
      </c>
      <c r="E188" t="s">
        <v>56</v>
      </c>
      <c r="F188" s="2">
        <v>44880</v>
      </c>
      <c r="G188" t="str">
        <f>+VLOOKUP(E188,Tabla!A:B,2,FALSE)</f>
        <v>SSTEYS</v>
      </c>
    </row>
    <row r="189" spans="1:7">
      <c r="A189" s="52">
        <v>200746</v>
      </c>
      <c r="B189" t="s">
        <v>570</v>
      </c>
      <c r="C189" s="5">
        <v>35</v>
      </c>
      <c r="D189" s="6" t="s">
        <v>72</v>
      </c>
      <c r="E189" t="s">
        <v>191</v>
      </c>
      <c r="F189" s="2">
        <v>44880</v>
      </c>
      <c r="G189" t="str">
        <f>+VLOOKUP(E189,Tabla!A:B,2,FALSE)</f>
        <v>DGCLEI</v>
      </c>
    </row>
    <row r="190" spans="1:7">
      <c r="A190" s="52">
        <v>201013</v>
      </c>
      <c r="B190" t="s">
        <v>571</v>
      </c>
      <c r="C190" s="5">
        <v>4</v>
      </c>
      <c r="D190" s="6" t="s">
        <v>497</v>
      </c>
      <c r="E190" t="s">
        <v>218</v>
      </c>
      <c r="F190" s="2">
        <v>44880</v>
      </c>
      <c r="G190" t="str">
        <f>+VLOOKUP(E190,Tabla!A:B,2,FALSE)</f>
        <v>SSCD</v>
      </c>
    </row>
    <row r="191" spans="1:7">
      <c r="A191" s="52">
        <v>201050</v>
      </c>
      <c r="B191" t="s">
        <v>572</v>
      </c>
      <c r="C191" s="5">
        <v>3</v>
      </c>
      <c r="D191" s="6" t="s">
        <v>497</v>
      </c>
      <c r="E191" t="s">
        <v>218</v>
      </c>
      <c r="F191" s="2">
        <v>44880</v>
      </c>
      <c r="G191" t="str">
        <f>+VLOOKUP(E191,Tabla!A:B,2,FALSE)</f>
        <v>SSCD</v>
      </c>
    </row>
    <row r="192" spans="1:7">
      <c r="A192" s="52">
        <v>201230</v>
      </c>
      <c r="B192" t="s">
        <v>573</v>
      </c>
      <c r="C192" s="5">
        <v>27</v>
      </c>
      <c r="D192" s="6" t="s">
        <v>72</v>
      </c>
      <c r="E192" t="s">
        <v>191</v>
      </c>
      <c r="F192" s="2">
        <v>44880</v>
      </c>
      <c r="G192" t="str">
        <f>+VLOOKUP(E192,Tabla!A:B,2,FALSE)</f>
        <v>DGCLEI</v>
      </c>
    </row>
    <row r="193" spans="1:7">
      <c r="A193" s="52">
        <v>201297</v>
      </c>
      <c r="B193" t="s">
        <v>574</v>
      </c>
      <c r="C193" s="5">
        <v>4</v>
      </c>
      <c r="D193" s="6" t="s">
        <v>110</v>
      </c>
      <c r="E193" t="s">
        <v>435</v>
      </c>
      <c r="F193" s="2">
        <v>44880</v>
      </c>
      <c r="G193" t="str">
        <f>+VLOOKUP(E193,Tabla!A:B,2,FALSE)</f>
        <v>UEICEE</v>
      </c>
    </row>
    <row r="194" spans="1:7">
      <c r="A194" s="52">
        <v>201435</v>
      </c>
      <c r="B194" t="s">
        <v>575</v>
      </c>
      <c r="C194" s="5">
        <v>1</v>
      </c>
      <c r="D194" s="6" t="s">
        <v>72</v>
      </c>
      <c r="E194" t="s">
        <v>191</v>
      </c>
      <c r="F194" s="2">
        <v>44880</v>
      </c>
      <c r="G194" t="str">
        <f>+VLOOKUP(E194,Tabla!A:B,2,FALSE)</f>
        <v>DGCLEI</v>
      </c>
    </row>
    <row r="195" spans="1:7">
      <c r="A195" s="52">
        <v>201788</v>
      </c>
      <c r="B195" t="s">
        <v>576</v>
      </c>
      <c r="C195" s="5">
        <v>20</v>
      </c>
      <c r="D195" s="6" t="s">
        <v>35</v>
      </c>
      <c r="E195" t="s">
        <v>56</v>
      </c>
      <c r="F195" s="2">
        <v>44880</v>
      </c>
      <c r="G195" t="str">
        <f>+VLOOKUP(E195,Tabla!A:B,2,FALSE)</f>
        <v>SSTEYS</v>
      </c>
    </row>
    <row r="196" spans="1:7">
      <c r="A196" s="52">
        <v>202967</v>
      </c>
      <c r="B196" t="s">
        <v>577</v>
      </c>
      <c r="C196" s="5">
        <v>4</v>
      </c>
      <c r="D196" s="6" t="s">
        <v>127</v>
      </c>
      <c r="E196" t="s">
        <v>191</v>
      </c>
      <c r="F196" s="2">
        <v>44880</v>
      </c>
      <c r="G196" t="str">
        <f>+VLOOKUP(E196,Tabla!A:B,2,FALSE)</f>
        <v>DGCLEI</v>
      </c>
    </row>
    <row r="197" spans="1:7">
      <c r="A197" s="52">
        <v>203027</v>
      </c>
      <c r="B197" t="s">
        <v>578</v>
      </c>
      <c r="C197" s="5">
        <v>7</v>
      </c>
      <c r="D197" s="6" t="s">
        <v>110</v>
      </c>
      <c r="E197" t="s">
        <v>342</v>
      </c>
      <c r="F197" s="2">
        <v>44880</v>
      </c>
      <c r="G197" t="str">
        <f>+VLOOKUP(E197,Tabla!A:B,2,FALSE)</f>
        <v>SSGEFYAR</v>
      </c>
    </row>
    <row r="198" spans="1:7">
      <c r="A198" s="52">
        <v>200018</v>
      </c>
      <c r="B198" t="s">
        <v>579</v>
      </c>
      <c r="C198" s="5">
        <v>16</v>
      </c>
      <c r="D198" s="6" t="s">
        <v>79</v>
      </c>
      <c r="E198" t="s">
        <v>278</v>
      </c>
      <c r="F198" s="2">
        <v>44881</v>
      </c>
      <c r="G198" t="str">
        <f>+VLOOKUP(E198,Tabla!A:B,2,FALSE)</f>
        <v>SSCPEE</v>
      </c>
    </row>
    <row r="199" spans="1:7">
      <c r="A199" s="52">
        <v>200112</v>
      </c>
      <c r="B199" t="s">
        <v>580</v>
      </c>
      <c r="C199" s="5">
        <v>18</v>
      </c>
      <c r="D199" s="6" t="s">
        <v>45</v>
      </c>
      <c r="E199" t="s">
        <v>46</v>
      </c>
      <c r="F199" s="2">
        <v>44881</v>
      </c>
      <c r="G199" t="str">
        <f>+VLOOKUP(E199,Tabla!A:B,2,FALSE)</f>
        <v>SSGEFYAR</v>
      </c>
    </row>
    <row r="200" spans="1:7">
      <c r="A200" s="52">
        <v>200121</v>
      </c>
      <c r="B200" t="s">
        <v>581</v>
      </c>
      <c r="C200" s="5">
        <v>6</v>
      </c>
      <c r="D200" s="6" t="s">
        <v>91</v>
      </c>
      <c r="E200" t="s">
        <v>365</v>
      </c>
      <c r="F200" s="2">
        <v>44881</v>
      </c>
      <c r="G200" t="str">
        <f>+VLOOKUP(E200,Tabla!A:B,2,FALSE)</f>
        <v>SSGEFYAR</v>
      </c>
    </row>
    <row r="201" spans="1:7">
      <c r="A201" s="52">
        <v>200140</v>
      </c>
      <c r="B201" t="s">
        <v>582</v>
      </c>
      <c r="C201" s="5">
        <v>13</v>
      </c>
      <c r="D201" s="6" t="s">
        <v>112</v>
      </c>
      <c r="E201" t="s">
        <v>261</v>
      </c>
      <c r="F201" s="2">
        <v>44881</v>
      </c>
      <c r="G201" t="str">
        <f>+VLOOKUP(E201,Tabla!A:B,2,FALSE)</f>
        <v>SSCPEE</v>
      </c>
    </row>
    <row r="202" spans="1:7">
      <c r="A202" s="52">
        <v>200319</v>
      </c>
      <c r="B202" t="s">
        <v>583</v>
      </c>
      <c r="C202" s="5">
        <v>23</v>
      </c>
      <c r="D202" s="6" t="s">
        <v>20</v>
      </c>
      <c r="E202" t="s">
        <v>404</v>
      </c>
      <c r="F202" s="2">
        <v>44881</v>
      </c>
      <c r="G202" t="str">
        <f>+VLOOKUP(E202,Tabla!A:B,2,FALSE)</f>
        <v>SSTEYS</v>
      </c>
    </row>
    <row r="203" spans="1:7">
      <c r="A203" s="52">
        <v>200379</v>
      </c>
      <c r="B203" t="s">
        <v>584</v>
      </c>
      <c r="C203" s="5">
        <v>3</v>
      </c>
      <c r="D203" s="6" t="s">
        <v>112</v>
      </c>
      <c r="E203" t="s">
        <v>437</v>
      </c>
      <c r="F203" s="2">
        <v>44881</v>
      </c>
      <c r="G203" t="str">
        <f>+VLOOKUP(E203,Tabla!A:B,2,FALSE)</f>
        <v>UEICEE</v>
      </c>
    </row>
    <row r="204" spans="1:7">
      <c r="A204" s="52">
        <v>200381</v>
      </c>
      <c r="B204" t="s">
        <v>585</v>
      </c>
      <c r="C204" s="5">
        <v>2</v>
      </c>
      <c r="D204" s="6" t="s">
        <v>61</v>
      </c>
      <c r="E204" t="s">
        <v>267</v>
      </c>
      <c r="F204" s="2">
        <v>44881</v>
      </c>
      <c r="G204" t="str">
        <f>+VLOOKUP(E204,Tabla!A:B,2,FALSE)</f>
        <v>SSCPEE</v>
      </c>
    </row>
    <row r="205" spans="1:7">
      <c r="A205" s="52">
        <v>200438</v>
      </c>
      <c r="B205" t="s">
        <v>586</v>
      </c>
      <c r="C205" s="5">
        <v>6</v>
      </c>
      <c r="D205" s="6" t="s">
        <v>25</v>
      </c>
      <c r="E205" t="s">
        <v>359</v>
      </c>
      <c r="F205" s="2">
        <v>44881</v>
      </c>
      <c r="G205" t="str">
        <f>+VLOOKUP(E205,Tabla!A:B,2,FALSE)</f>
        <v>SSGEFYAR</v>
      </c>
    </row>
    <row r="206" spans="1:7">
      <c r="A206" s="52">
        <v>200492</v>
      </c>
      <c r="B206" t="s">
        <v>587</v>
      </c>
      <c r="C206" s="5">
        <v>6</v>
      </c>
      <c r="D206" s="6" t="s">
        <v>25</v>
      </c>
      <c r="E206" t="s">
        <v>359</v>
      </c>
      <c r="F206" s="2">
        <v>44881</v>
      </c>
      <c r="G206" t="str">
        <f>+VLOOKUP(E206,Tabla!A:B,2,FALSE)</f>
        <v>SSGEFYAR</v>
      </c>
    </row>
    <row r="207" spans="1:7">
      <c r="A207" s="52">
        <v>200530</v>
      </c>
      <c r="B207" t="s">
        <v>588</v>
      </c>
      <c r="C207" s="5">
        <v>12</v>
      </c>
      <c r="D207" s="6" t="s">
        <v>20</v>
      </c>
      <c r="E207" t="s">
        <v>404</v>
      </c>
      <c r="F207" s="2">
        <v>44881</v>
      </c>
      <c r="G207" t="str">
        <f>+VLOOKUP(E207,Tabla!A:B,2,FALSE)</f>
        <v>SSTEYS</v>
      </c>
    </row>
    <row r="208" spans="1:7">
      <c r="A208" s="52">
        <v>200533</v>
      </c>
      <c r="B208" t="s">
        <v>589</v>
      </c>
      <c r="C208" s="5">
        <v>18</v>
      </c>
      <c r="D208" s="6" t="s">
        <v>20</v>
      </c>
      <c r="E208" t="s">
        <v>27</v>
      </c>
      <c r="F208" s="2">
        <v>44881</v>
      </c>
      <c r="G208" t="str">
        <f>+VLOOKUP(E208,Tabla!A:B,2,FALSE)</f>
        <v>SSCD</v>
      </c>
    </row>
    <row r="209" spans="1:7">
      <c r="A209" s="52">
        <v>200601</v>
      </c>
      <c r="B209" t="s">
        <v>590</v>
      </c>
      <c r="C209" s="5">
        <v>2</v>
      </c>
      <c r="D209" s="6" t="s">
        <v>25</v>
      </c>
      <c r="E209" t="s">
        <v>12</v>
      </c>
      <c r="F209" s="2">
        <v>44881</v>
      </c>
      <c r="G209" t="str">
        <f>+VLOOKUP(E209,Tabla!A:B,2,FALSE)</f>
        <v>SSTEYS</v>
      </c>
    </row>
    <row r="210" spans="1:7">
      <c r="A210" s="52">
        <v>200631</v>
      </c>
      <c r="B210" t="s">
        <v>591</v>
      </c>
      <c r="C210" s="5">
        <v>11</v>
      </c>
      <c r="D210" s="6" t="s">
        <v>69</v>
      </c>
      <c r="E210" t="s">
        <v>125</v>
      </c>
      <c r="F210" s="2">
        <v>44881</v>
      </c>
      <c r="G210" t="str">
        <f>+VLOOKUP(E210,Tabla!A:B,2,FALSE)</f>
        <v>SSGEFYAR</v>
      </c>
    </row>
    <row r="211" spans="1:7">
      <c r="A211" s="52">
        <v>200649</v>
      </c>
      <c r="B211" t="s">
        <v>592</v>
      </c>
      <c r="C211" s="5">
        <v>6</v>
      </c>
      <c r="D211" s="6" t="s">
        <v>61</v>
      </c>
      <c r="E211" t="s">
        <v>267</v>
      </c>
      <c r="F211" s="2">
        <v>44881</v>
      </c>
      <c r="G211" t="str">
        <f>+VLOOKUP(E211,Tabla!A:B,2,FALSE)</f>
        <v>SSCPEE</v>
      </c>
    </row>
    <row r="212" spans="1:7">
      <c r="A212" s="52">
        <v>200790</v>
      </c>
      <c r="B212" t="s">
        <v>593</v>
      </c>
      <c r="C212" s="5">
        <v>2</v>
      </c>
      <c r="D212" s="6" t="s">
        <v>91</v>
      </c>
      <c r="E212" t="s">
        <v>365</v>
      </c>
      <c r="F212" s="2">
        <v>44881</v>
      </c>
      <c r="G212" t="str">
        <f>+VLOOKUP(E212,Tabla!A:B,2,FALSE)</f>
        <v>SSGEFYAR</v>
      </c>
    </row>
    <row r="213" spans="1:7">
      <c r="A213" s="52">
        <v>200986</v>
      </c>
      <c r="B213" t="s">
        <v>594</v>
      </c>
      <c r="C213" s="5">
        <v>11</v>
      </c>
      <c r="D213" s="6" t="s">
        <v>497</v>
      </c>
      <c r="E213" t="s">
        <v>229</v>
      </c>
      <c r="F213" s="2">
        <v>44881</v>
      </c>
      <c r="G213" t="str">
        <f>+VLOOKUP(E213,Tabla!A:B,2,FALSE)</f>
        <v>SSCD</v>
      </c>
    </row>
    <row r="214" spans="1:7">
      <c r="A214" s="52">
        <v>201216</v>
      </c>
      <c r="B214" t="s">
        <v>595</v>
      </c>
      <c r="C214" s="5">
        <v>10</v>
      </c>
      <c r="D214" s="6" t="s">
        <v>31</v>
      </c>
      <c r="E214" t="s">
        <v>415</v>
      </c>
      <c r="F214" s="2">
        <v>44881</v>
      </c>
      <c r="G214" t="str">
        <f>+VLOOKUP(E214,Tabla!A:B,2,FALSE)</f>
        <v>SSTEYS</v>
      </c>
    </row>
    <row r="215" spans="1:7">
      <c r="A215" s="52">
        <v>201295</v>
      </c>
      <c r="B215" t="s">
        <v>596</v>
      </c>
      <c r="C215" s="5">
        <v>4</v>
      </c>
      <c r="D215" s="6" t="s">
        <v>497</v>
      </c>
      <c r="E215" t="s">
        <v>229</v>
      </c>
      <c r="F215" s="2">
        <v>44881</v>
      </c>
      <c r="G215" t="str">
        <f>+VLOOKUP(E215,Tabla!A:B,2,FALSE)</f>
        <v>SSCD</v>
      </c>
    </row>
    <row r="216" spans="1:7">
      <c r="A216" s="52">
        <v>201312</v>
      </c>
      <c r="B216" t="s">
        <v>597</v>
      </c>
      <c r="C216" s="5">
        <v>13</v>
      </c>
      <c r="D216" s="6" t="s">
        <v>20</v>
      </c>
      <c r="E216" t="s">
        <v>27</v>
      </c>
      <c r="F216" s="2">
        <v>44881</v>
      </c>
      <c r="G216" t="str">
        <f>+VLOOKUP(E216,Tabla!A:B,2,FALSE)</f>
        <v>SSCD</v>
      </c>
    </row>
    <row r="217" spans="1:7">
      <c r="A217" s="52">
        <v>201357</v>
      </c>
      <c r="B217" t="s">
        <v>598</v>
      </c>
      <c r="C217" s="5">
        <v>24</v>
      </c>
      <c r="D217" s="6" t="s">
        <v>112</v>
      </c>
      <c r="E217" t="s">
        <v>437</v>
      </c>
      <c r="F217" s="2">
        <v>44881</v>
      </c>
      <c r="G217" t="str">
        <f>+VLOOKUP(E217,Tabla!A:B,2,FALSE)</f>
        <v>UEICEE</v>
      </c>
    </row>
    <row r="218" spans="1:7">
      <c r="A218" s="52">
        <v>201395</v>
      </c>
      <c r="B218" t="s">
        <v>599</v>
      </c>
      <c r="C218" s="5">
        <v>15</v>
      </c>
      <c r="D218" s="6" t="s">
        <v>61</v>
      </c>
      <c r="E218" t="s">
        <v>267</v>
      </c>
      <c r="F218" s="2">
        <v>44881</v>
      </c>
      <c r="G218" t="str">
        <f>+VLOOKUP(E218,Tabla!A:B,2,FALSE)</f>
        <v>SSCPEE</v>
      </c>
    </row>
    <row r="219" spans="1:7">
      <c r="A219" s="52">
        <v>201405</v>
      </c>
      <c r="B219" t="s">
        <v>600</v>
      </c>
      <c r="C219" s="5">
        <v>1</v>
      </c>
      <c r="D219" s="6" t="s">
        <v>112</v>
      </c>
      <c r="E219" t="s">
        <v>437</v>
      </c>
      <c r="F219" s="2">
        <v>44881</v>
      </c>
      <c r="G219" t="str">
        <f>+VLOOKUP(E219,Tabla!A:B,2,FALSE)</f>
        <v>UEICEE</v>
      </c>
    </row>
    <row r="220" spans="1:7">
      <c r="A220" s="52">
        <v>201434</v>
      </c>
      <c r="B220" t="s">
        <v>601</v>
      </c>
      <c r="C220" s="5">
        <v>8</v>
      </c>
      <c r="D220" s="6" t="s">
        <v>25</v>
      </c>
      <c r="E220" t="s">
        <v>15</v>
      </c>
      <c r="F220" s="2">
        <v>44881</v>
      </c>
      <c r="G220" t="str">
        <f>+VLOOKUP(E220,Tabla!A:B,2,FALSE)</f>
        <v>SSCD</v>
      </c>
    </row>
    <row r="221" spans="1:7">
      <c r="A221" s="52">
        <v>201456</v>
      </c>
      <c r="B221" t="s">
        <v>602</v>
      </c>
      <c r="C221" s="5">
        <v>4</v>
      </c>
      <c r="D221" s="6" t="s">
        <v>31</v>
      </c>
      <c r="E221" t="s">
        <v>415</v>
      </c>
      <c r="F221" s="2">
        <v>44881</v>
      </c>
      <c r="G221" t="str">
        <f>+VLOOKUP(E221,Tabla!A:B,2,FALSE)</f>
        <v>SSTEYS</v>
      </c>
    </row>
    <row r="222" spans="1:7">
      <c r="A222" s="52">
        <v>201477</v>
      </c>
      <c r="B222" t="s">
        <v>603</v>
      </c>
      <c r="C222" s="5">
        <v>12</v>
      </c>
      <c r="D222" s="6" t="s">
        <v>7</v>
      </c>
      <c r="E222" t="s">
        <v>278</v>
      </c>
      <c r="F222" s="2">
        <v>44881</v>
      </c>
      <c r="G222" t="str">
        <f>+VLOOKUP(E222,Tabla!A:B,2,FALSE)</f>
        <v>SSCPEE</v>
      </c>
    </row>
    <row r="223" spans="1:7">
      <c r="A223" s="52">
        <v>201516</v>
      </c>
      <c r="B223" t="s">
        <v>604</v>
      </c>
      <c r="C223" s="5">
        <v>15</v>
      </c>
      <c r="D223" s="6" t="s">
        <v>20</v>
      </c>
      <c r="E223" t="s">
        <v>27</v>
      </c>
      <c r="F223" s="2">
        <v>44881</v>
      </c>
      <c r="G223" t="str">
        <f>+VLOOKUP(E223,Tabla!A:B,2,FALSE)</f>
        <v>SSCD</v>
      </c>
    </row>
    <row r="224" spans="1:7">
      <c r="A224" s="52">
        <v>201523</v>
      </c>
      <c r="B224" t="s">
        <v>605</v>
      </c>
      <c r="C224" s="5">
        <v>5</v>
      </c>
      <c r="D224" s="6" t="s">
        <v>20</v>
      </c>
      <c r="E224" t="s">
        <v>415</v>
      </c>
      <c r="F224" s="2">
        <v>44881</v>
      </c>
      <c r="G224" t="str">
        <f>+VLOOKUP(E224,Tabla!A:B,2,FALSE)</f>
        <v>SSTEYS</v>
      </c>
    </row>
    <row r="225" spans="1:7">
      <c r="A225" s="52">
        <v>201575</v>
      </c>
      <c r="B225" t="s">
        <v>606</v>
      </c>
      <c r="C225" s="5">
        <v>17</v>
      </c>
      <c r="D225" s="6" t="s">
        <v>25</v>
      </c>
      <c r="E225" t="s">
        <v>359</v>
      </c>
      <c r="F225" s="2">
        <v>44881</v>
      </c>
      <c r="G225" t="str">
        <f>+VLOOKUP(E225,Tabla!A:B,2,FALSE)</f>
        <v>SSGEFYAR</v>
      </c>
    </row>
    <row r="226" spans="1:7">
      <c r="A226" s="52">
        <v>201581</v>
      </c>
      <c r="B226" t="s">
        <v>607</v>
      </c>
      <c r="C226" s="5">
        <v>28</v>
      </c>
      <c r="D226" s="6" t="s">
        <v>35</v>
      </c>
      <c r="E226" t="s">
        <v>12</v>
      </c>
      <c r="F226" s="2">
        <v>44881</v>
      </c>
      <c r="G226" t="str">
        <f>+VLOOKUP(E226,Tabla!A:B,2,FALSE)</f>
        <v>SSTEYS</v>
      </c>
    </row>
    <row r="227" spans="1:7">
      <c r="A227" s="52">
        <v>201637</v>
      </c>
      <c r="B227" t="s">
        <v>608</v>
      </c>
      <c r="C227" s="5">
        <v>26</v>
      </c>
      <c r="D227" s="6" t="s">
        <v>79</v>
      </c>
      <c r="E227" t="s">
        <v>278</v>
      </c>
      <c r="F227" s="2">
        <v>44881</v>
      </c>
      <c r="G227" t="str">
        <f>+VLOOKUP(E227,Tabla!A:B,2,FALSE)</f>
        <v>SSCPEE</v>
      </c>
    </row>
    <row r="228" spans="1:7">
      <c r="A228" s="52">
        <v>202206</v>
      </c>
      <c r="B228" t="s">
        <v>609</v>
      </c>
      <c r="C228" s="5">
        <v>4</v>
      </c>
      <c r="D228" s="6" t="s">
        <v>104</v>
      </c>
      <c r="E228" t="s">
        <v>229</v>
      </c>
      <c r="F228" s="2">
        <v>44881</v>
      </c>
      <c r="G228" t="str">
        <f>+VLOOKUP(E228,Tabla!A:B,2,FALSE)</f>
        <v>SSCD</v>
      </c>
    </row>
    <row r="229" spans="1:7">
      <c r="A229" s="52">
        <v>202209</v>
      </c>
      <c r="B229" t="s">
        <v>610</v>
      </c>
      <c r="C229" s="5">
        <v>2</v>
      </c>
      <c r="D229" s="6" t="s">
        <v>45</v>
      </c>
      <c r="E229" t="s">
        <v>46</v>
      </c>
      <c r="F229" s="2">
        <v>44881</v>
      </c>
      <c r="G229" t="str">
        <f>+VLOOKUP(E229,Tabla!A:B,2,FALSE)</f>
        <v>SSGEFYAR</v>
      </c>
    </row>
    <row r="230" spans="1:7">
      <c r="A230" s="52">
        <v>202435</v>
      </c>
      <c r="B230" t="s">
        <v>611</v>
      </c>
      <c r="C230" s="5">
        <v>2</v>
      </c>
      <c r="D230" s="6" t="s">
        <v>79</v>
      </c>
      <c r="E230" t="s">
        <v>278</v>
      </c>
      <c r="F230" s="2">
        <v>44881</v>
      </c>
      <c r="G230" t="str">
        <f>+VLOOKUP(E230,Tabla!A:B,2,FALSE)</f>
        <v>SSCPEE</v>
      </c>
    </row>
    <row r="231" spans="1:7">
      <c r="A231" s="52">
        <v>202439</v>
      </c>
      <c r="B231" t="s">
        <v>612</v>
      </c>
      <c r="C231" s="5">
        <v>4</v>
      </c>
      <c r="D231" s="6" t="s">
        <v>61</v>
      </c>
      <c r="E231" t="s">
        <v>267</v>
      </c>
      <c r="F231" s="2">
        <v>44881</v>
      </c>
      <c r="G231" t="str">
        <f>+VLOOKUP(E231,Tabla!A:B,2,FALSE)</f>
        <v>SSCPEE</v>
      </c>
    </row>
    <row r="232" spans="1:7">
      <c r="A232" s="52">
        <v>203073</v>
      </c>
      <c r="B232" t="s">
        <v>613</v>
      </c>
      <c r="C232" s="5">
        <v>9</v>
      </c>
      <c r="D232" s="6" t="s">
        <v>20</v>
      </c>
      <c r="E232" t="s">
        <v>404</v>
      </c>
      <c r="F232" s="2">
        <v>44881</v>
      </c>
      <c r="G232" t="str">
        <f>+VLOOKUP(E232,Tabla!A:B,2,FALSE)</f>
        <v>SSTEYS</v>
      </c>
    </row>
    <row r="233" spans="1:7">
      <c r="A233" s="52">
        <v>200023</v>
      </c>
      <c r="B233" t="s">
        <v>614</v>
      </c>
      <c r="C233" s="5">
        <v>20</v>
      </c>
      <c r="D233" s="6" t="s">
        <v>45</v>
      </c>
      <c r="E233" t="s">
        <v>87</v>
      </c>
      <c r="F233" s="2">
        <v>44882</v>
      </c>
      <c r="G233" t="str">
        <f>+VLOOKUP(E233,Tabla!A:B,2,FALSE)</f>
        <v>SSGEFYAR</v>
      </c>
    </row>
    <row r="234" spans="1:7">
      <c r="A234" s="52">
        <v>200135</v>
      </c>
      <c r="B234" t="s">
        <v>615</v>
      </c>
      <c r="C234" s="5">
        <v>91</v>
      </c>
      <c r="D234" s="6" t="s">
        <v>25</v>
      </c>
      <c r="E234" t="s">
        <v>12</v>
      </c>
      <c r="F234" s="2">
        <v>44882</v>
      </c>
      <c r="G234" t="str">
        <f>+VLOOKUP(E234,Tabla!A:B,2,FALSE)</f>
        <v>SSTEYS</v>
      </c>
    </row>
    <row r="235" spans="1:7">
      <c r="A235" s="52">
        <v>200215</v>
      </c>
      <c r="B235" t="s">
        <v>616</v>
      </c>
      <c r="C235" s="5">
        <v>25</v>
      </c>
      <c r="D235" s="6" t="s">
        <v>7</v>
      </c>
      <c r="E235" t="s">
        <v>254</v>
      </c>
      <c r="F235" s="2">
        <v>44882</v>
      </c>
      <c r="G235" t="str">
        <f>+VLOOKUP(E235,Tabla!A:B,2,FALSE)</f>
        <v>SSCPEE</v>
      </c>
    </row>
    <row r="236" spans="1:7">
      <c r="A236" s="52">
        <v>200216</v>
      </c>
      <c r="B236" t="s">
        <v>617</v>
      </c>
      <c r="C236" s="5">
        <v>14</v>
      </c>
      <c r="D236" s="6" t="s">
        <v>7</v>
      </c>
      <c r="E236" t="s">
        <v>254</v>
      </c>
      <c r="F236" s="2">
        <v>44882</v>
      </c>
      <c r="G236" t="str">
        <f>+VLOOKUP(E236,Tabla!A:B,2,FALSE)</f>
        <v>SSCPEE</v>
      </c>
    </row>
    <row r="237" spans="1:7">
      <c r="A237" s="52">
        <v>200380</v>
      </c>
      <c r="B237" t="s">
        <v>618</v>
      </c>
      <c r="C237" s="5">
        <v>2</v>
      </c>
      <c r="D237" s="6" t="s">
        <v>110</v>
      </c>
      <c r="E237" t="s">
        <v>212</v>
      </c>
      <c r="F237" s="2">
        <v>44882</v>
      </c>
      <c r="G237" t="str">
        <f>+VLOOKUP(E237,Tabla!A:B,2,FALSE)</f>
        <v>SSCD</v>
      </c>
    </row>
    <row r="238" spans="1:7">
      <c r="A238" s="52">
        <v>200399</v>
      </c>
      <c r="B238" t="s">
        <v>619</v>
      </c>
      <c r="C238" s="5">
        <v>8</v>
      </c>
      <c r="D238" s="6" t="s">
        <v>7</v>
      </c>
      <c r="E238" t="s">
        <v>254</v>
      </c>
      <c r="F238" s="2">
        <v>44882</v>
      </c>
      <c r="G238" t="str">
        <f>+VLOOKUP(E238,Tabla!A:B,2,FALSE)</f>
        <v>SSCPEE</v>
      </c>
    </row>
    <row r="239" spans="1:7">
      <c r="A239" s="52">
        <v>200929</v>
      </c>
      <c r="B239" t="s">
        <v>620</v>
      </c>
      <c r="C239" s="5">
        <v>9</v>
      </c>
      <c r="D239" s="6" t="s">
        <v>45</v>
      </c>
      <c r="E239" t="s">
        <v>87</v>
      </c>
      <c r="F239" s="2">
        <v>44882</v>
      </c>
      <c r="G239" t="str">
        <f>+VLOOKUP(E239,Tabla!A:B,2,FALSE)</f>
        <v>SSGEFYAR</v>
      </c>
    </row>
    <row r="240" spans="1:7">
      <c r="A240" s="52">
        <v>200935</v>
      </c>
      <c r="B240" t="s">
        <v>621</v>
      </c>
      <c r="C240" s="5">
        <v>2</v>
      </c>
      <c r="D240" s="6" t="s">
        <v>45</v>
      </c>
      <c r="E240" t="s">
        <v>87</v>
      </c>
      <c r="F240" s="2">
        <v>44882</v>
      </c>
      <c r="G240" t="str">
        <f>+VLOOKUP(E240,Tabla!A:B,2,FALSE)</f>
        <v>SSGEFYAR</v>
      </c>
    </row>
    <row r="241" spans="1:7">
      <c r="A241" s="52">
        <v>201349</v>
      </c>
      <c r="B241" t="s">
        <v>622</v>
      </c>
      <c r="C241" s="5">
        <v>8</v>
      </c>
      <c r="D241" s="6" t="s">
        <v>110</v>
      </c>
      <c r="E241" t="s">
        <v>212</v>
      </c>
      <c r="F241" s="2">
        <v>44882</v>
      </c>
      <c r="G241" t="str">
        <f>+VLOOKUP(E241,Tabla!A:B,2,FALSE)</f>
        <v>SSCD</v>
      </c>
    </row>
    <row r="242" spans="1:7">
      <c r="A242" s="52">
        <v>201352</v>
      </c>
      <c r="B242" t="s">
        <v>623</v>
      </c>
      <c r="C242" s="5">
        <v>17</v>
      </c>
      <c r="D242" s="6" t="s">
        <v>112</v>
      </c>
      <c r="E242" t="s">
        <v>439</v>
      </c>
      <c r="F242" s="2">
        <v>44882</v>
      </c>
      <c r="G242" t="str">
        <f>+VLOOKUP(E242,Tabla!A:B,2,FALSE)</f>
        <v>UEICEE</v>
      </c>
    </row>
    <row r="243" spans="1:7">
      <c r="A243" s="52">
        <v>201353</v>
      </c>
      <c r="B243" t="s">
        <v>624</v>
      </c>
      <c r="C243" s="5">
        <v>4</v>
      </c>
      <c r="D243" s="6" t="s">
        <v>112</v>
      </c>
      <c r="E243" t="s">
        <v>439</v>
      </c>
      <c r="F243" s="2">
        <v>44882</v>
      </c>
      <c r="G243" t="str">
        <f>+VLOOKUP(E243,Tabla!A:B,2,FALSE)</f>
        <v>UEICEE</v>
      </c>
    </row>
    <row r="244" spans="1:7">
      <c r="A244" s="52">
        <v>201354</v>
      </c>
      <c r="B244" t="s">
        <v>625</v>
      </c>
      <c r="C244" s="5">
        <v>21</v>
      </c>
      <c r="D244" s="6" t="s">
        <v>110</v>
      </c>
      <c r="E244" t="s">
        <v>212</v>
      </c>
      <c r="F244" s="2">
        <v>44882</v>
      </c>
      <c r="G244" t="str">
        <f>+VLOOKUP(E244,Tabla!A:B,2,FALSE)</f>
        <v>SSCD</v>
      </c>
    </row>
    <row r="245" spans="1:7">
      <c r="A245" s="52">
        <v>201540</v>
      </c>
      <c r="B245" t="s">
        <v>626</v>
      </c>
      <c r="C245" s="5">
        <v>8</v>
      </c>
      <c r="D245" s="6" t="s">
        <v>110</v>
      </c>
      <c r="E245" t="s">
        <v>439</v>
      </c>
      <c r="F245" s="2">
        <v>44882</v>
      </c>
      <c r="G245" t="str">
        <f>+VLOOKUP(E245,Tabla!A:B,2,FALSE)</f>
        <v>UEICEE</v>
      </c>
    </row>
    <row r="246" spans="1:7">
      <c r="A246" s="52">
        <v>201545</v>
      </c>
      <c r="B246" t="s">
        <v>627</v>
      </c>
      <c r="C246" s="5">
        <v>13</v>
      </c>
      <c r="D246" s="6" t="s">
        <v>25</v>
      </c>
      <c r="E246" t="s">
        <v>367</v>
      </c>
      <c r="F246" s="2">
        <v>44882</v>
      </c>
      <c r="G246" t="str">
        <f>+VLOOKUP(E246,Tabla!A:B,2,FALSE)</f>
        <v>SSGEFYAR</v>
      </c>
    </row>
    <row r="247" spans="1:7">
      <c r="A247" s="52">
        <v>201602</v>
      </c>
      <c r="B247" t="s">
        <v>628</v>
      </c>
      <c r="C247" s="5">
        <v>11</v>
      </c>
      <c r="D247" s="6" t="s">
        <v>25</v>
      </c>
      <c r="E247" t="s">
        <v>367</v>
      </c>
      <c r="F247" s="2">
        <v>44882</v>
      </c>
      <c r="G247" t="str">
        <f>+VLOOKUP(E247,Tabla!A:B,2,FALSE)</f>
        <v>SSGEFYAR</v>
      </c>
    </row>
    <row r="248" spans="1:7">
      <c r="A248" s="52">
        <v>201916</v>
      </c>
      <c r="B248" t="s">
        <v>629</v>
      </c>
      <c r="C248" s="5">
        <v>16</v>
      </c>
      <c r="D248" s="6" t="s">
        <v>7</v>
      </c>
      <c r="E248" t="s">
        <v>254</v>
      </c>
      <c r="F248" s="2">
        <v>44882</v>
      </c>
      <c r="G248" t="str">
        <f>+VLOOKUP(E248,Tabla!A:B,2,FALSE)</f>
        <v>SSCPEE</v>
      </c>
    </row>
    <row r="249" spans="1:7">
      <c r="A249" s="52">
        <v>202202</v>
      </c>
      <c r="B249" t="s">
        <v>630</v>
      </c>
      <c r="C249" s="5">
        <v>4</v>
      </c>
      <c r="D249" s="6" t="s">
        <v>35</v>
      </c>
      <c r="E249" t="s">
        <v>56</v>
      </c>
      <c r="F249" s="2">
        <v>44882</v>
      </c>
      <c r="G249" t="str">
        <f>+VLOOKUP(E249,Tabla!A:B,2,FALSE)</f>
        <v>SSTEYS</v>
      </c>
    </row>
    <row r="250" spans="1:7">
      <c r="A250" s="52">
        <v>203034</v>
      </c>
      <c r="B250" t="s">
        <v>631</v>
      </c>
      <c r="C250" s="5">
        <v>1</v>
      </c>
      <c r="D250" s="6" t="s">
        <v>14</v>
      </c>
      <c r="E250" t="s">
        <v>29</v>
      </c>
      <c r="F250" s="2">
        <v>44882</v>
      </c>
      <c r="G250" t="str">
        <f>+VLOOKUP(E250,Tabla!A:B,2,FALSE)</f>
        <v>SSCD</v>
      </c>
    </row>
    <row r="251" spans="1:7">
      <c r="A251" s="52">
        <v>200202</v>
      </c>
      <c r="B251" t="s">
        <v>632</v>
      </c>
      <c r="C251" s="5">
        <v>4</v>
      </c>
      <c r="D251" s="6" t="s">
        <v>79</v>
      </c>
      <c r="E251" t="s">
        <v>448</v>
      </c>
      <c r="F251" s="2">
        <v>44883</v>
      </c>
      <c r="G251" t="str">
        <f>+VLOOKUP(E251,Tabla!A:B,2,FALSE)</f>
        <v>UM</v>
      </c>
    </row>
    <row r="252" spans="1:7">
      <c r="A252" s="52">
        <v>200388</v>
      </c>
      <c r="B252" t="s">
        <v>633</v>
      </c>
      <c r="C252" s="5">
        <v>26</v>
      </c>
      <c r="D252" s="6" t="s">
        <v>25</v>
      </c>
      <c r="E252" t="s">
        <v>212</v>
      </c>
      <c r="F252" s="2">
        <v>44883</v>
      </c>
      <c r="G252" t="str">
        <f>+VLOOKUP(E252,Tabla!A:B,2,FALSE)</f>
        <v>SSCD</v>
      </c>
    </row>
    <row r="253" spans="1:7">
      <c r="A253" s="52">
        <v>200494</v>
      </c>
      <c r="B253" t="s">
        <v>634</v>
      </c>
      <c r="C253" s="5">
        <v>24</v>
      </c>
      <c r="D253" s="6" t="s">
        <v>79</v>
      </c>
      <c r="E253" t="s">
        <v>448</v>
      </c>
      <c r="F253" s="2">
        <v>44883</v>
      </c>
      <c r="G253" t="str">
        <f>+VLOOKUP(E253,Tabla!A:B,2,FALSE)</f>
        <v>UM</v>
      </c>
    </row>
    <row r="254" spans="1:7">
      <c r="A254" s="52">
        <v>200606</v>
      </c>
      <c r="B254" t="s">
        <v>635</v>
      </c>
      <c r="C254" s="5">
        <v>10</v>
      </c>
      <c r="D254" s="6" t="s">
        <v>35</v>
      </c>
      <c r="E254" t="s">
        <v>12</v>
      </c>
      <c r="F254" s="2">
        <v>44883</v>
      </c>
      <c r="G254" t="str">
        <f>+VLOOKUP(E254,Tabla!A:B,2,FALSE)</f>
        <v>SSTEYS</v>
      </c>
    </row>
    <row r="255" spans="1:7">
      <c r="A255" s="52">
        <v>200889</v>
      </c>
      <c r="B255" t="s">
        <v>636</v>
      </c>
      <c r="C255" s="5">
        <v>4</v>
      </c>
      <c r="D255" s="6" t="s">
        <v>25</v>
      </c>
      <c r="E255" t="s">
        <v>29</v>
      </c>
      <c r="F255" s="2">
        <v>44883</v>
      </c>
      <c r="G255" t="str">
        <f>+VLOOKUP(E255,Tabla!A:B,2,FALSE)</f>
        <v>SSCD</v>
      </c>
    </row>
    <row r="256" spans="1:7">
      <c r="A256" s="52">
        <v>201301</v>
      </c>
      <c r="B256" t="s">
        <v>637</v>
      </c>
      <c r="C256" s="5">
        <v>25</v>
      </c>
      <c r="D256" s="6" t="s">
        <v>25</v>
      </c>
      <c r="E256" t="s">
        <v>212</v>
      </c>
      <c r="F256" s="2">
        <v>44883</v>
      </c>
      <c r="G256" t="str">
        <f>+VLOOKUP(E256,Tabla!A:B,2,FALSE)</f>
        <v>SSCD</v>
      </c>
    </row>
    <row r="257" spans="1:7">
      <c r="A257" s="52">
        <v>201309</v>
      </c>
      <c r="B257" t="s">
        <v>638</v>
      </c>
      <c r="C257" s="5">
        <v>2</v>
      </c>
      <c r="D257" s="6" t="s">
        <v>25</v>
      </c>
      <c r="E257" t="s">
        <v>29</v>
      </c>
      <c r="F257" s="2">
        <v>44883</v>
      </c>
      <c r="G257" t="str">
        <f>+VLOOKUP(E257,Tabla!A:B,2,FALSE)</f>
        <v>SSCD</v>
      </c>
    </row>
    <row r="258" spans="1:7">
      <c r="A258" s="52">
        <v>201325</v>
      </c>
      <c r="B258" t="s">
        <v>639</v>
      </c>
      <c r="C258" s="5">
        <v>21</v>
      </c>
      <c r="D258" s="6" t="s">
        <v>17</v>
      </c>
      <c r="E258" t="s">
        <v>325</v>
      </c>
      <c r="F258" s="2">
        <v>44883</v>
      </c>
      <c r="G258" t="str">
        <f>+VLOOKUP(E258,Tabla!A:B,2,FALSE)</f>
        <v>SSGEFYAR</v>
      </c>
    </row>
    <row r="259" spans="1:7">
      <c r="A259" s="52">
        <v>201469</v>
      </c>
      <c r="B259" t="s">
        <v>640</v>
      </c>
      <c r="C259" s="5">
        <v>2</v>
      </c>
      <c r="D259" s="6" t="s">
        <v>14</v>
      </c>
      <c r="E259" t="s">
        <v>29</v>
      </c>
      <c r="F259" s="2">
        <v>44883</v>
      </c>
      <c r="G259" t="str">
        <f>+VLOOKUP(E259,Tabla!A:B,2,FALSE)</f>
        <v>SSCD</v>
      </c>
    </row>
    <row r="260" spans="1:7">
      <c r="A260" s="52">
        <v>202039</v>
      </c>
      <c r="B260" t="s">
        <v>641</v>
      </c>
      <c r="C260" s="5">
        <v>3</v>
      </c>
      <c r="D260" s="6" t="s">
        <v>20</v>
      </c>
      <c r="E260" t="s">
        <v>21</v>
      </c>
      <c r="F260" s="2">
        <v>44883</v>
      </c>
      <c r="G260" t="str">
        <f>+VLOOKUP(E260,Tabla!A:B,2,FALSE)</f>
        <v>SSTEYS</v>
      </c>
    </row>
    <row r="261" spans="1:7">
      <c r="A261" s="52">
        <v>202401</v>
      </c>
      <c r="B261" t="s">
        <v>642</v>
      </c>
      <c r="C261" s="5">
        <v>4</v>
      </c>
      <c r="D261" s="6" t="s">
        <v>79</v>
      </c>
      <c r="E261" t="s">
        <v>448</v>
      </c>
      <c r="F261" s="2">
        <v>44883</v>
      </c>
      <c r="G261" t="str">
        <f>+VLOOKUP(E261,Tabla!A:B,2,FALSE)</f>
        <v>UM</v>
      </c>
    </row>
    <row r="262" spans="1:7">
      <c r="A262" s="52">
        <v>200296</v>
      </c>
      <c r="B262" t="s">
        <v>643</v>
      </c>
      <c r="C262" s="5">
        <v>13</v>
      </c>
      <c r="D262" s="6" t="s">
        <v>31</v>
      </c>
      <c r="E262" t="s">
        <v>67</v>
      </c>
      <c r="F262" s="2">
        <v>44884</v>
      </c>
      <c r="G262" t="str">
        <f>+VLOOKUP(E262,Tabla!A:B,2,FALSE)</f>
        <v>SSTEYS</v>
      </c>
    </row>
    <row r="263" spans="1:7">
      <c r="A263" s="52">
        <v>202279</v>
      </c>
      <c r="B263" t="s">
        <v>644</v>
      </c>
      <c r="C263" s="5">
        <v>12</v>
      </c>
      <c r="D263" s="6" t="s">
        <v>31</v>
      </c>
      <c r="E263" t="s">
        <v>67</v>
      </c>
      <c r="F263" s="2">
        <v>44884</v>
      </c>
      <c r="G263" t="str">
        <f>+VLOOKUP(E263,Tabla!A:B,2,FALSE)</f>
        <v>SSTEYS</v>
      </c>
    </row>
  </sheetData>
  <autoFilter ref="A1:G263"/>
  <conditionalFormatting sqref="A2:A263">
    <cfRule type="duplicateValues" dxfId="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3"/>
  <sheetViews>
    <sheetView topLeftCell="A55" workbookViewId="0">
      <selection activeCell="G8" sqref="G8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21</v>
      </c>
    </row>
    <row r="5" spans="1:2">
      <c r="A5" s="50" t="s">
        <v>160</v>
      </c>
      <c r="B5" s="3">
        <v>7</v>
      </c>
    </row>
    <row r="6" spans="1:2">
      <c r="A6" s="50" t="s">
        <v>82</v>
      </c>
      <c r="B6" s="3">
        <v>6</v>
      </c>
    </row>
    <row r="7" spans="1:2">
      <c r="A7" s="50" t="s">
        <v>65</v>
      </c>
      <c r="B7" s="3">
        <v>4</v>
      </c>
    </row>
    <row r="8" spans="1:2">
      <c r="A8" s="50" t="s">
        <v>204</v>
      </c>
      <c r="B8" s="3">
        <v>2</v>
      </c>
    </row>
    <row r="9" spans="1:2">
      <c r="A9" s="50" t="s">
        <v>8</v>
      </c>
      <c r="B9" s="3">
        <v>2</v>
      </c>
    </row>
    <row r="10" spans="1:2">
      <c r="A10" s="49" t="s">
        <v>208</v>
      </c>
      <c r="B10" s="3">
        <v>43</v>
      </c>
    </row>
    <row r="11" spans="1:2">
      <c r="A11" s="50" t="s">
        <v>18</v>
      </c>
      <c r="B11" s="3">
        <v>12</v>
      </c>
    </row>
    <row r="12" spans="1:2">
      <c r="A12" s="50" t="s">
        <v>41</v>
      </c>
      <c r="B12" s="3">
        <v>9</v>
      </c>
    </row>
    <row r="13" spans="1:2">
      <c r="A13" s="50" t="s">
        <v>15</v>
      </c>
      <c r="B13" s="3">
        <v>7</v>
      </c>
    </row>
    <row r="14" spans="1:2">
      <c r="A14" s="50" t="s">
        <v>234</v>
      </c>
      <c r="B14" s="3">
        <v>3</v>
      </c>
    </row>
    <row r="15" spans="1:2">
      <c r="A15" s="50" t="s">
        <v>212</v>
      </c>
      <c r="B15" s="3">
        <v>3</v>
      </c>
    </row>
    <row r="16" spans="1:2">
      <c r="A16" s="50" t="s">
        <v>27</v>
      </c>
      <c r="B16" s="3">
        <v>3</v>
      </c>
    </row>
    <row r="17" spans="1:2">
      <c r="A17" s="50" t="s">
        <v>225</v>
      </c>
      <c r="B17" s="3">
        <v>2</v>
      </c>
    </row>
    <row r="18" spans="1:2">
      <c r="A18" s="50" t="s">
        <v>38</v>
      </c>
      <c r="B18" s="3">
        <v>2</v>
      </c>
    </row>
    <row r="19" spans="1:2">
      <c r="A19" s="50" t="s">
        <v>29</v>
      </c>
      <c r="B19" s="3">
        <v>1</v>
      </c>
    </row>
    <row r="20" spans="1:2">
      <c r="A20" s="50" t="s">
        <v>236</v>
      </c>
      <c r="B20" s="3">
        <v>1</v>
      </c>
    </row>
    <row r="21" spans="1:2">
      <c r="A21" s="49" t="s">
        <v>246</v>
      </c>
      <c r="B21" s="3">
        <v>5</v>
      </c>
    </row>
    <row r="22" spans="1:2">
      <c r="A22" s="50" t="s">
        <v>267</v>
      </c>
      <c r="B22" s="3">
        <v>3</v>
      </c>
    </row>
    <row r="23" spans="1:2">
      <c r="A23" s="50" t="s">
        <v>139</v>
      </c>
      <c r="B23" s="3">
        <v>1</v>
      </c>
    </row>
    <row r="24" spans="1:2">
      <c r="A24" s="50" t="s">
        <v>252</v>
      </c>
      <c r="B24" s="3">
        <v>1</v>
      </c>
    </row>
    <row r="25" spans="1:2">
      <c r="A25" s="49" t="s">
        <v>312</v>
      </c>
      <c r="B25" s="3">
        <v>43</v>
      </c>
    </row>
    <row r="26" spans="1:2">
      <c r="A26" s="50" t="s">
        <v>46</v>
      </c>
      <c r="B26" s="3">
        <v>7</v>
      </c>
    </row>
    <row r="27" spans="1:2">
      <c r="A27" s="50" t="s">
        <v>317</v>
      </c>
      <c r="B27" s="3">
        <v>5</v>
      </c>
    </row>
    <row r="28" spans="1:2">
      <c r="A28" s="50" t="s">
        <v>114</v>
      </c>
      <c r="B28" s="3">
        <v>4</v>
      </c>
    </row>
    <row r="29" spans="1:2">
      <c r="A29" s="50" t="s">
        <v>92</v>
      </c>
      <c r="B29" s="3">
        <v>4</v>
      </c>
    </row>
    <row r="30" spans="1:2">
      <c r="A30" s="50" t="s">
        <v>70</v>
      </c>
      <c r="B30" s="3">
        <v>4</v>
      </c>
    </row>
    <row r="31" spans="1:2">
      <c r="A31" s="50" t="s">
        <v>378</v>
      </c>
      <c r="B31" s="3">
        <v>4</v>
      </c>
    </row>
    <row r="32" spans="1:2">
      <c r="A32" s="50" t="s">
        <v>328</v>
      </c>
      <c r="B32" s="3">
        <v>3</v>
      </c>
    </row>
    <row r="33" spans="1:2">
      <c r="A33" s="50" t="s">
        <v>330</v>
      </c>
      <c r="B33" s="3">
        <v>2</v>
      </c>
    </row>
    <row r="34" spans="1:2">
      <c r="A34" s="50" t="s">
        <v>87</v>
      </c>
      <c r="B34" s="3">
        <v>2</v>
      </c>
    </row>
    <row r="35" spans="1:2">
      <c r="A35" s="50" t="s">
        <v>144</v>
      </c>
      <c r="B35" s="3">
        <v>1</v>
      </c>
    </row>
    <row r="36" spans="1:2">
      <c r="A36" s="50" t="s">
        <v>314</v>
      </c>
      <c r="B36" s="3">
        <v>1</v>
      </c>
    </row>
    <row r="37" spans="1:2">
      <c r="A37" s="50" t="s">
        <v>367</v>
      </c>
      <c r="B37" s="3">
        <v>1</v>
      </c>
    </row>
    <row r="38" spans="1:2">
      <c r="A38" s="50" t="s">
        <v>125</v>
      </c>
      <c r="B38" s="3">
        <v>1</v>
      </c>
    </row>
    <row r="39" spans="1:2">
      <c r="A39" s="50" t="s">
        <v>134</v>
      </c>
      <c r="B39" s="3">
        <v>1</v>
      </c>
    </row>
    <row r="40" spans="1:2">
      <c r="A40" s="50" t="s">
        <v>352</v>
      </c>
      <c r="B40" s="3">
        <v>1</v>
      </c>
    </row>
    <row r="41" spans="1:2">
      <c r="A41" s="50" t="s">
        <v>339</v>
      </c>
      <c r="B41" s="3">
        <v>1</v>
      </c>
    </row>
    <row r="42" spans="1:2">
      <c r="A42" s="50" t="s">
        <v>518</v>
      </c>
      <c r="B42" s="3">
        <v>1</v>
      </c>
    </row>
    <row r="43" spans="1:2">
      <c r="A43" s="49" t="s">
        <v>387</v>
      </c>
      <c r="B43" s="3">
        <v>32</v>
      </c>
    </row>
    <row r="44" spans="1:2">
      <c r="A44" s="50" t="s">
        <v>56</v>
      </c>
      <c r="B44" s="3">
        <v>6</v>
      </c>
    </row>
    <row r="45" spans="1:2">
      <c r="A45" s="50" t="s">
        <v>32</v>
      </c>
      <c r="B45" s="3">
        <v>6</v>
      </c>
    </row>
    <row r="46" spans="1:2">
      <c r="A46" s="50" t="s">
        <v>43</v>
      </c>
      <c r="B46" s="3">
        <v>4</v>
      </c>
    </row>
    <row r="47" spans="1:2">
      <c r="A47" s="50" t="s">
        <v>21</v>
      </c>
      <c r="B47" s="3">
        <v>4</v>
      </c>
    </row>
    <row r="48" spans="1:2">
      <c r="A48" s="50" t="s">
        <v>12</v>
      </c>
      <c r="B48" s="3">
        <v>3</v>
      </c>
    </row>
    <row r="49" spans="1:2">
      <c r="A49" s="50" t="s">
        <v>404</v>
      </c>
      <c r="B49" s="3">
        <v>3</v>
      </c>
    </row>
    <row r="50" spans="1:2">
      <c r="A50" s="50" t="s">
        <v>36</v>
      </c>
      <c r="B50" s="3">
        <v>2</v>
      </c>
    </row>
    <row r="51" spans="1:2">
      <c r="A51" s="50" t="s">
        <v>409</v>
      </c>
      <c r="B51" s="3">
        <v>1</v>
      </c>
    </row>
    <row r="52" spans="1:2">
      <c r="A52" s="50" t="s">
        <v>67</v>
      </c>
      <c r="B52" s="3">
        <v>1</v>
      </c>
    </row>
    <row r="53" spans="1:2">
      <c r="A53" s="50" t="s">
        <v>117</v>
      </c>
      <c r="B53" s="3">
        <v>1</v>
      </c>
    </row>
    <row r="54" spans="1:2">
      <c r="A54" s="50" t="s">
        <v>415</v>
      </c>
      <c r="B54" s="3">
        <v>1</v>
      </c>
    </row>
    <row r="55" spans="1:2">
      <c r="A55" s="49" t="s">
        <v>441</v>
      </c>
      <c r="B55" s="3">
        <v>21</v>
      </c>
    </row>
    <row r="56" spans="1:2">
      <c r="A56" s="50" t="s">
        <v>53</v>
      </c>
      <c r="B56" s="3">
        <v>7</v>
      </c>
    </row>
    <row r="57" spans="1:2">
      <c r="A57" s="50" t="s">
        <v>80</v>
      </c>
      <c r="B57" s="3">
        <v>5</v>
      </c>
    </row>
    <row r="58" spans="1:2">
      <c r="A58" s="50" t="s">
        <v>122</v>
      </c>
      <c r="B58" s="3">
        <v>3</v>
      </c>
    </row>
    <row r="59" spans="1:2">
      <c r="A59" s="50" t="s">
        <v>63</v>
      </c>
      <c r="B59" s="3">
        <v>2</v>
      </c>
    </row>
    <row r="60" spans="1:2">
      <c r="A60" s="50" t="s">
        <v>448</v>
      </c>
      <c r="B60" s="3">
        <v>2</v>
      </c>
    </row>
    <row r="61" spans="1:2">
      <c r="A61" s="50" t="s">
        <v>155</v>
      </c>
      <c r="B61" s="3">
        <v>1</v>
      </c>
    </row>
    <row r="62" spans="1:2">
      <c r="A62" s="50" t="s">
        <v>101</v>
      </c>
      <c r="B62" s="3">
        <v>1</v>
      </c>
    </row>
    <row r="63" spans="1:2">
      <c r="A63" s="49" t="s">
        <v>482</v>
      </c>
      <c r="B63" s="3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pane ySplit="1" topLeftCell="A2" activePane="bottomLeft" state="frozen"/>
      <selection pane="bottomLeft" activeCell="H8" sqref="H8"/>
    </sheetView>
  </sheetViews>
  <sheetFormatPr baseColWidth="10" defaultRowHeight="15"/>
  <cols>
    <col min="1" max="2" width="11.42578125" style="38"/>
    <col min="3" max="3" width="8.28515625" style="63" bestFit="1" customWidth="1"/>
    <col min="4" max="4" width="3.28515625" style="63" bestFit="1" customWidth="1"/>
    <col min="5" max="16384" width="11.42578125" style="38"/>
  </cols>
  <sheetData>
    <row r="1" spans="1:7">
      <c r="A1" s="58" t="s">
        <v>0</v>
      </c>
      <c r="B1" s="58" t="s">
        <v>1</v>
      </c>
      <c r="C1" s="59" t="s">
        <v>2</v>
      </c>
      <c r="D1" s="59" t="s">
        <v>3</v>
      </c>
      <c r="E1" s="58" t="s">
        <v>4</v>
      </c>
      <c r="F1" s="58" t="s">
        <v>5</v>
      </c>
      <c r="G1" s="60" t="s">
        <v>171</v>
      </c>
    </row>
    <row r="2" spans="1:7">
      <c r="A2" s="61">
        <v>200160</v>
      </c>
      <c r="B2" s="38" t="s">
        <v>158</v>
      </c>
      <c r="C2" s="62">
        <v>10</v>
      </c>
      <c r="D2" s="63" t="s">
        <v>79</v>
      </c>
      <c r="E2" s="38" t="s">
        <v>122</v>
      </c>
      <c r="F2" s="64">
        <v>44851</v>
      </c>
      <c r="G2" s="38" t="str">
        <f>+VLOOKUP(E2,Tabla!A:B,2,FALSE)</f>
        <v>UM</v>
      </c>
    </row>
    <row r="3" spans="1:7">
      <c r="A3" s="61">
        <v>200196</v>
      </c>
      <c r="B3" s="38" t="s">
        <v>159</v>
      </c>
      <c r="C3" s="62">
        <v>6</v>
      </c>
      <c r="D3" s="63" t="s">
        <v>7</v>
      </c>
      <c r="E3" s="38" t="s">
        <v>160</v>
      </c>
      <c r="F3" s="64">
        <v>44851</v>
      </c>
      <c r="G3" s="38" t="str">
        <f>+VLOOKUP(E3,Tabla!A:B,2,FALSE)</f>
        <v>DGCLEI</v>
      </c>
    </row>
    <row r="4" spans="1:7">
      <c r="A4" s="61">
        <v>200417</v>
      </c>
      <c r="B4" s="38" t="s">
        <v>161</v>
      </c>
      <c r="C4" s="62">
        <v>24</v>
      </c>
      <c r="D4" s="63" t="s">
        <v>7</v>
      </c>
      <c r="E4" s="38" t="s">
        <v>160</v>
      </c>
      <c r="F4" s="64">
        <v>44851</v>
      </c>
      <c r="G4" s="38" t="str">
        <f>+VLOOKUP(E4,Tabla!A:B,2,FALSE)</f>
        <v>DGCLEI</v>
      </c>
    </row>
    <row r="5" spans="1:7">
      <c r="A5" s="61">
        <v>200582</v>
      </c>
      <c r="B5" s="38" t="s">
        <v>162</v>
      </c>
      <c r="C5" s="62">
        <v>13</v>
      </c>
      <c r="D5" s="63" t="s">
        <v>79</v>
      </c>
      <c r="E5" s="38" t="s">
        <v>122</v>
      </c>
      <c r="F5" s="64">
        <v>44851</v>
      </c>
      <c r="G5" s="38" t="str">
        <f>+VLOOKUP(E5,Tabla!A:B,2,FALSE)</f>
        <v>UM</v>
      </c>
    </row>
    <row r="6" spans="1:7">
      <c r="A6" s="61">
        <v>200745</v>
      </c>
      <c r="B6" s="38" t="s">
        <v>163</v>
      </c>
      <c r="C6" s="62">
        <v>23</v>
      </c>
      <c r="D6" s="63" t="s">
        <v>72</v>
      </c>
      <c r="E6" s="38" t="s">
        <v>160</v>
      </c>
      <c r="F6" s="64">
        <v>44851</v>
      </c>
      <c r="G6" s="38" t="str">
        <f>+VLOOKUP(E6,Tabla!A:B,2,FALSE)</f>
        <v>DGCLEI</v>
      </c>
    </row>
    <row r="7" spans="1:7">
      <c r="A7" s="61">
        <v>200750</v>
      </c>
      <c r="B7" s="38" t="s">
        <v>164</v>
      </c>
      <c r="C7" s="62">
        <v>6</v>
      </c>
      <c r="D7" s="63" t="s">
        <v>72</v>
      </c>
      <c r="E7" s="38" t="s">
        <v>160</v>
      </c>
      <c r="F7" s="64">
        <v>44851</v>
      </c>
      <c r="G7" s="38" t="str">
        <f>+VLOOKUP(E7,Tabla!A:B,2,FALSE)</f>
        <v>DGCLEI</v>
      </c>
    </row>
    <row r="8" spans="1:7">
      <c r="A8" s="61">
        <v>200932</v>
      </c>
      <c r="B8" s="38" t="s">
        <v>165</v>
      </c>
      <c r="C8" s="62">
        <v>1</v>
      </c>
      <c r="D8" s="63" t="s">
        <v>45</v>
      </c>
      <c r="E8" s="38" t="s">
        <v>87</v>
      </c>
      <c r="F8" s="64">
        <v>44851</v>
      </c>
      <c r="G8" s="38" t="str">
        <f>+VLOOKUP(E8,Tabla!A:B,2,FALSE)</f>
        <v>SSGEFYAR</v>
      </c>
    </row>
    <row r="9" spans="1:7">
      <c r="A9" s="61">
        <v>200961</v>
      </c>
      <c r="B9" s="38" t="s">
        <v>166</v>
      </c>
      <c r="C9" s="62">
        <v>9</v>
      </c>
      <c r="D9" s="63" t="s">
        <v>7</v>
      </c>
      <c r="E9" s="38" t="s">
        <v>160</v>
      </c>
      <c r="F9" s="64">
        <v>44851</v>
      </c>
      <c r="G9" s="38" t="str">
        <f>+VLOOKUP(E9,Tabla!A:B,2,FALSE)</f>
        <v>DGCLEI</v>
      </c>
    </row>
    <row r="10" spans="1:7">
      <c r="A10" s="61">
        <v>201599</v>
      </c>
      <c r="B10" s="38" t="s">
        <v>167</v>
      </c>
      <c r="C10" s="62">
        <v>56</v>
      </c>
      <c r="D10" s="63" t="s">
        <v>7</v>
      </c>
      <c r="E10" s="38" t="s">
        <v>160</v>
      </c>
      <c r="F10" s="64">
        <v>44851</v>
      </c>
      <c r="G10" s="38" t="str">
        <f>+VLOOKUP(E10,Tabla!A:B,2,FALSE)</f>
        <v>DGCLEI</v>
      </c>
    </row>
    <row r="11" spans="1:7">
      <c r="A11" s="61">
        <v>201616</v>
      </c>
      <c r="B11" s="38" t="s">
        <v>168</v>
      </c>
      <c r="C11" s="62">
        <v>18</v>
      </c>
      <c r="D11" s="63" t="s">
        <v>72</v>
      </c>
      <c r="E11" s="38" t="s">
        <v>160</v>
      </c>
      <c r="F11" s="64">
        <v>44851</v>
      </c>
      <c r="G11" s="38" t="str">
        <f>+VLOOKUP(E11,Tabla!A:B,2,FALSE)</f>
        <v>DGCLEI</v>
      </c>
    </row>
    <row r="12" spans="1:7">
      <c r="A12" s="61">
        <v>200139</v>
      </c>
      <c r="B12" s="38" t="s">
        <v>150</v>
      </c>
      <c r="C12" s="62">
        <v>5</v>
      </c>
      <c r="D12" s="63" t="s">
        <v>112</v>
      </c>
      <c r="E12" s="38" t="s">
        <v>41</v>
      </c>
      <c r="F12" s="64">
        <v>44852</v>
      </c>
      <c r="G12" s="38" t="str">
        <f>+VLOOKUP(E12,Tabla!A:B,2,FALSE)</f>
        <v>SSCD</v>
      </c>
    </row>
    <row r="13" spans="1:7">
      <c r="A13" s="61">
        <v>200220</v>
      </c>
      <c r="B13" s="38" t="s">
        <v>151</v>
      </c>
      <c r="C13" s="62">
        <v>5</v>
      </c>
      <c r="D13" s="63" t="s">
        <v>7</v>
      </c>
      <c r="E13" s="38" t="s">
        <v>41</v>
      </c>
      <c r="F13" s="64">
        <v>44852</v>
      </c>
      <c r="G13" s="38" t="str">
        <f>+VLOOKUP(E13,Tabla!A:B,2,FALSE)</f>
        <v>SSCD</v>
      </c>
    </row>
    <row r="14" spans="1:7">
      <c r="A14" s="61">
        <v>201039</v>
      </c>
      <c r="B14" s="38" t="s">
        <v>154</v>
      </c>
      <c r="C14" s="62">
        <v>4</v>
      </c>
      <c r="D14" s="63" t="s">
        <v>52</v>
      </c>
      <c r="E14" s="38" t="s">
        <v>155</v>
      </c>
      <c r="F14" s="64">
        <v>44852</v>
      </c>
      <c r="G14" s="38" t="str">
        <f>+VLOOKUP(E14,Tabla!A:B,2,FALSE)</f>
        <v>UM</v>
      </c>
    </row>
    <row r="15" spans="1:7">
      <c r="A15" s="61">
        <v>201193</v>
      </c>
      <c r="B15" s="38" t="s">
        <v>156</v>
      </c>
      <c r="C15" s="62">
        <v>4</v>
      </c>
      <c r="D15" s="63" t="s">
        <v>17</v>
      </c>
      <c r="E15" s="38" t="s">
        <v>41</v>
      </c>
      <c r="F15" s="64">
        <v>44852</v>
      </c>
      <c r="G15" s="38" t="str">
        <f>+VLOOKUP(E15,Tabla!A:B,2,FALSE)</f>
        <v>SSCD</v>
      </c>
    </row>
    <row r="16" spans="1:7">
      <c r="A16" s="61">
        <v>200441</v>
      </c>
      <c r="B16" s="38" t="s">
        <v>145</v>
      </c>
      <c r="C16" s="62">
        <v>94</v>
      </c>
      <c r="D16" s="63" t="s">
        <v>25</v>
      </c>
      <c r="E16" s="38" t="s">
        <v>32</v>
      </c>
      <c r="F16" s="64">
        <v>44853</v>
      </c>
      <c r="G16" s="38" t="str">
        <f>+VLOOKUP(E16,Tabla!A:B,2,FALSE)</f>
        <v>SSTEYS</v>
      </c>
    </row>
    <row r="17" spans="1:7">
      <c r="A17" s="61">
        <v>200829</v>
      </c>
      <c r="B17" s="38" t="s">
        <v>146</v>
      </c>
      <c r="C17" s="62">
        <v>22</v>
      </c>
      <c r="D17" s="63" t="s">
        <v>17</v>
      </c>
      <c r="E17" s="38" t="s">
        <v>18</v>
      </c>
      <c r="F17" s="64">
        <v>44853</v>
      </c>
      <c r="G17" s="38" t="str">
        <f>+VLOOKUP(E17,Tabla!A:B,2,FALSE)</f>
        <v>SSCD</v>
      </c>
    </row>
    <row r="18" spans="1:7">
      <c r="A18" s="61">
        <v>200884</v>
      </c>
      <c r="B18" s="38" t="s">
        <v>147</v>
      </c>
      <c r="C18" s="62">
        <v>1</v>
      </c>
      <c r="D18" s="63" t="s">
        <v>110</v>
      </c>
      <c r="E18" s="38" t="s">
        <v>18</v>
      </c>
      <c r="F18" s="64">
        <v>44853</v>
      </c>
      <c r="G18" s="38" t="str">
        <f>+VLOOKUP(E18,Tabla!A:B,2,FALSE)</f>
        <v>SSCD</v>
      </c>
    </row>
    <row r="19" spans="1:7">
      <c r="A19" s="61">
        <v>201029</v>
      </c>
      <c r="B19" s="38" t="s">
        <v>148</v>
      </c>
      <c r="C19" s="62">
        <v>1</v>
      </c>
      <c r="D19" s="63" t="s">
        <v>110</v>
      </c>
      <c r="E19" s="38" t="s">
        <v>18</v>
      </c>
      <c r="F19" s="64">
        <v>44853</v>
      </c>
      <c r="G19" s="38" t="str">
        <f>+VLOOKUP(E19,Tabla!A:B,2,FALSE)</f>
        <v>SSCD</v>
      </c>
    </row>
    <row r="20" spans="1:7">
      <c r="A20" s="61">
        <v>201347</v>
      </c>
      <c r="B20" s="38" t="s">
        <v>149</v>
      </c>
      <c r="C20" s="62">
        <v>20</v>
      </c>
      <c r="D20" s="63" t="s">
        <v>110</v>
      </c>
      <c r="E20" s="38" t="s">
        <v>15</v>
      </c>
      <c r="F20" s="64">
        <v>44853</v>
      </c>
      <c r="G20" s="38" t="str">
        <f>+VLOOKUP(E20,Tabla!A:B,2,FALSE)</f>
        <v>SSCD</v>
      </c>
    </row>
    <row r="21" spans="1:7">
      <c r="A21" s="61">
        <v>201600</v>
      </c>
      <c r="B21" s="38" t="s">
        <v>143</v>
      </c>
      <c r="C21" s="62">
        <v>7</v>
      </c>
      <c r="D21" s="63" t="s">
        <v>25</v>
      </c>
      <c r="E21" s="38" t="s">
        <v>144</v>
      </c>
      <c r="F21" s="64">
        <v>44854</v>
      </c>
      <c r="G21" s="38" t="str">
        <f>+VLOOKUP(E21,Tabla!A:B,2,FALSE)</f>
        <v>SSGEFYAR</v>
      </c>
    </row>
    <row r="22" spans="1:7">
      <c r="A22" s="61">
        <v>200972</v>
      </c>
      <c r="B22" s="38" t="s">
        <v>142</v>
      </c>
      <c r="C22" s="62">
        <v>3</v>
      </c>
      <c r="D22" s="63" t="s">
        <v>14</v>
      </c>
      <c r="E22" s="38" t="s">
        <v>15</v>
      </c>
      <c r="F22" s="64">
        <v>44855</v>
      </c>
      <c r="G22" s="38" t="str">
        <f>+VLOOKUP(E22,Tabla!A:B,2,FALSE)</f>
        <v>SSCD</v>
      </c>
    </row>
    <row r="23" spans="1:7">
      <c r="A23" s="61">
        <v>202210</v>
      </c>
      <c r="B23" s="38" t="s">
        <v>137</v>
      </c>
      <c r="C23" s="62">
        <v>6</v>
      </c>
      <c r="D23" s="63" t="s">
        <v>138</v>
      </c>
      <c r="E23" s="38" t="s">
        <v>139</v>
      </c>
      <c r="F23" s="64">
        <v>44858</v>
      </c>
      <c r="G23" s="38" t="str">
        <f>+VLOOKUP(E23,Tabla!A:B,2,FALSE)</f>
        <v>SSCPEE</v>
      </c>
    </row>
    <row r="24" spans="1:7">
      <c r="A24" s="61">
        <v>200818</v>
      </c>
      <c r="B24" s="38" t="s">
        <v>135</v>
      </c>
      <c r="C24" s="62">
        <v>5</v>
      </c>
      <c r="D24" s="63" t="s">
        <v>25</v>
      </c>
      <c r="E24" s="38" t="s">
        <v>92</v>
      </c>
      <c r="F24" s="64">
        <v>44859</v>
      </c>
      <c r="G24" s="38" t="str">
        <f>+VLOOKUP(E24,Tabla!A:B,2,FALSE)</f>
        <v>SSGEFYAR</v>
      </c>
    </row>
    <row r="25" spans="1:7">
      <c r="A25" s="61">
        <v>200864</v>
      </c>
      <c r="B25" s="38" t="s">
        <v>136</v>
      </c>
      <c r="C25" s="62">
        <v>12</v>
      </c>
      <c r="D25" s="63" t="s">
        <v>25</v>
      </c>
      <c r="E25" s="38" t="s">
        <v>92</v>
      </c>
      <c r="F25" s="64">
        <v>44859</v>
      </c>
      <c r="G25" s="38" t="str">
        <f>+VLOOKUP(E25,Tabla!A:B,2,FALSE)</f>
        <v>SSGEFYAR</v>
      </c>
    </row>
    <row r="26" spans="1:7">
      <c r="A26" s="61">
        <v>200056</v>
      </c>
      <c r="B26" s="38" t="s">
        <v>113</v>
      </c>
      <c r="C26" s="62">
        <v>10</v>
      </c>
      <c r="D26" s="63" t="s">
        <v>25</v>
      </c>
      <c r="E26" s="38" t="s">
        <v>114</v>
      </c>
      <c r="F26" s="64">
        <v>44860</v>
      </c>
      <c r="G26" s="38" t="str">
        <f>+VLOOKUP(E26,Tabla!A:B,2,FALSE)</f>
        <v>SSGEFYAR</v>
      </c>
    </row>
    <row r="27" spans="1:7">
      <c r="A27" s="61">
        <v>200290</v>
      </c>
      <c r="B27" s="38" t="s">
        <v>115</v>
      </c>
      <c r="C27" s="62">
        <v>9</v>
      </c>
      <c r="D27" s="63" t="s">
        <v>69</v>
      </c>
      <c r="E27" s="38" t="s">
        <v>114</v>
      </c>
      <c r="F27" s="64">
        <v>44860</v>
      </c>
      <c r="G27" s="38" t="str">
        <f>+VLOOKUP(E27,Tabla!A:B,2,FALSE)</f>
        <v>SSGEFYAR</v>
      </c>
    </row>
    <row r="28" spans="1:7">
      <c r="A28" s="61">
        <v>200461</v>
      </c>
      <c r="B28" s="38" t="s">
        <v>116</v>
      </c>
      <c r="C28" s="62">
        <v>4</v>
      </c>
      <c r="D28" s="63" t="s">
        <v>20</v>
      </c>
      <c r="E28" s="38" t="s">
        <v>117</v>
      </c>
      <c r="F28" s="64">
        <v>44860</v>
      </c>
      <c r="G28" s="38" t="str">
        <f>+VLOOKUP(E28,Tabla!A:B,2,FALSE)</f>
        <v>SSTEYS</v>
      </c>
    </row>
    <row r="29" spans="1:7">
      <c r="A29" s="61">
        <v>200506</v>
      </c>
      <c r="B29" s="38" t="s">
        <v>118</v>
      </c>
      <c r="C29" s="62">
        <v>11</v>
      </c>
      <c r="D29" s="63" t="s">
        <v>25</v>
      </c>
      <c r="E29" s="38" t="s">
        <v>114</v>
      </c>
      <c r="F29" s="64">
        <v>44860</v>
      </c>
      <c r="G29" s="38" t="str">
        <f>+VLOOKUP(E29,Tabla!A:B,2,FALSE)</f>
        <v>SSGEFYAR</v>
      </c>
    </row>
    <row r="30" spans="1:7">
      <c r="A30" s="61">
        <v>200566</v>
      </c>
      <c r="B30" s="38" t="s">
        <v>119</v>
      </c>
      <c r="C30" s="62">
        <v>22</v>
      </c>
      <c r="D30" s="63" t="s">
        <v>11</v>
      </c>
      <c r="E30" s="38" t="s">
        <v>12</v>
      </c>
      <c r="F30" s="64">
        <v>44860</v>
      </c>
      <c r="G30" s="38" t="str">
        <f>+VLOOKUP(E30,Tabla!A:B,2,FALSE)</f>
        <v>SSTEYS</v>
      </c>
    </row>
    <row r="31" spans="1:7">
      <c r="A31" s="61">
        <v>200580</v>
      </c>
      <c r="B31" s="38" t="s">
        <v>120</v>
      </c>
      <c r="C31" s="62">
        <v>14</v>
      </c>
      <c r="D31" s="63" t="s">
        <v>91</v>
      </c>
      <c r="E31" s="38" t="s">
        <v>92</v>
      </c>
      <c r="F31" s="64">
        <v>44860</v>
      </c>
      <c r="G31" s="38" t="str">
        <f>+VLOOKUP(E31,Tabla!A:B,2,FALSE)</f>
        <v>SSGEFYAR</v>
      </c>
    </row>
    <row r="32" spans="1:7">
      <c r="A32" s="61">
        <v>200887</v>
      </c>
      <c r="B32" s="38" t="s">
        <v>121</v>
      </c>
      <c r="C32" s="62">
        <v>15</v>
      </c>
      <c r="D32" s="63" t="s">
        <v>79</v>
      </c>
      <c r="E32" s="38" t="s">
        <v>122</v>
      </c>
      <c r="F32" s="64">
        <v>44860</v>
      </c>
      <c r="G32" s="38" t="str">
        <f>+VLOOKUP(E32,Tabla!A:B,2,FALSE)</f>
        <v>UM</v>
      </c>
    </row>
    <row r="33" spans="1:7">
      <c r="A33" s="61">
        <v>201148</v>
      </c>
      <c r="B33" s="38" t="s">
        <v>123</v>
      </c>
      <c r="C33" s="62">
        <v>23</v>
      </c>
      <c r="D33" s="63" t="s">
        <v>69</v>
      </c>
      <c r="E33" s="38" t="s">
        <v>114</v>
      </c>
      <c r="F33" s="64">
        <v>44860</v>
      </c>
      <c r="G33" s="38" t="str">
        <f>+VLOOKUP(E33,Tabla!A:B,2,FALSE)</f>
        <v>SSGEFYAR</v>
      </c>
    </row>
    <row r="34" spans="1:7">
      <c r="A34" s="61">
        <v>201245</v>
      </c>
      <c r="B34" s="38" t="s">
        <v>124</v>
      </c>
      <c r="C34" s="62">
        <v>7</v>
      </c>
      <c r="D34" s="63" t="s">
        <v>69</v>
      </c>
      <c r="E34" s="38" t="s">
        <v>125</v>
      </c>
      <c r="F34" s="64">
        <v>44860</v>
      </c>
      <c r="G34" s="38" t="str">
        <f>+VLOOKUP(E34,Tabla!A:B,2,FALSE)</f>
        <v>SSGEFYAR</v>
      </c>
    </row>
    <row r="35" spans="1:7">
      <c r="A35" s="61">
        <v>202402</v>
      </c>
      <c r="B35" s="38" t="s">
        <v>129</v>
      </c>
      <c r="C35" s="62">
        <v>7</v>
      </c>
      <c r="D35" s="63" t="s">
        <v>45</v>
      </c>
      <c r="E35" s="38" t="s">
        <v>46</v>
      </c>
      <c r="F35" s="64">
        <v>44860</v>
      </c>
      <c r="G35" s="38" t="str">
        <f>+VLOOKUP(E35,Tabla!A:B,2,FALSE)</f>
        <v>SSGEFYAR</v>
      </c>
    </row>
    <row r="36" spans="1:7">
      <c r="A36" s="61">
        <v>203007</v>
      </c>
      <c r="B36" s="38" t="s">
        <v>130</v>
      </c>
      <c r="C36" s="62">
        <v>11</v>
      </c>
      <c r="D36" s="63" t="s">
        <v>35</v>
      </c>
      <c r="E36" s="38" t="s">
        <v>43</v>
      </c>
      <c r="F36" s="64">
        <v>44860</v>
      </c>
      <c r="G36" s="38" t="str">
        <f>+VLOOKUP(E36,Tabla!A:B,2,FALSE)</f>
        <v>SSTEYS</v>
      </c>
    </row>
    <row r="37" spans="1:7">
      <c r="A37" s="61">
        <v>203063</v>
      </c>
      <c r="B37" s="38" t="s">
        <v>131</v>
      </c>
      <c r="C37" s="62">
        <v>9</v>
      </c>
      <c r="D37" s="63" t="s">
        <v>45</v>
      </c>
      <c r="E37" s="38" t="s">
        <v>46</v>
      </c>
      <c r="F37" s="64">
        <v>44860</v>
      </c>
      <c r="G37" s="38" t="str">
        <f>+VLOOKUP(E37,Tabla!A:B,2,FALSE)</f>
        <v>SSGEFYAR</v>
      </c>
    </row>
    <row r="38" spans="1:7">
      <c r="A38" s="61">
        <v>203075</v>
      </c>
      <c r="B38" s="38" t="s">
        <v>132</v>
      </c>
      <c r="C38" s="62">
        <v>20</v>
      </c>
      <c r="D38" s="63" t="s">
        <v>45</v>
      </c>
      <c r="E38" s="38" t="s">
        <v>46</v>
      </c>
      <c r="F38" s="64">
        <v>44860</v>
      </c>
      <c r="G38" s="38" t="str">
        <f>+VLOOKUP(E38,Tabla!A:B,2,FALSE)</f>
        <v>SSGEFYAR</v>
      </c>
    </row>
    <row r="39" spans="1:7">
      <c r="A39" s="61">
        <v>203130</v>
      </c>
      <c r="B39" s="38" t="s">
        <v>133</v>
      </c>
      <c r="C39" s="62">
        <v>13</v>
      </c>
      <c r="D39" s="63" t="s">
        <v>91</v>
      </c>
      <c r="E39" s="38" t="s">
        <v>134</v>
      </c>
      <c r="F39" s="64">
        <v>44860</v>
      </c>
      <c r="G39" s="38" t="str">
        <f>+VLOOKUP(E39,Tabla!A:B,2,FALSE)</f>
        <v>SSGEFYAR</v>
      </c>
    </row>
    <row r="40" spans="1:7">
      <c r="A40" s="61">
        <v>200337</v>
      </c>
      <c r="B40" s="38" t="s">
        <v>108</v>
      </c>
      <c r="C40" s="62">
        <v>26</v>
      </c>
      <c r="D40" s="63" t="s">
        <v>52</v>
      </c>
      <c r="E40" s="38" t="s">
        <v>53</v>
      </c>
      <c r="F40" s="64">
        <v>44861</v>
      </c>
      <c r="G40" s="38" t="str">
        <f>+VLOOKUP(E40,Tabla!A:B,2,FALSE)</f>
        <v>UM</v>
      </c>
    </row>
    <row r="41" spans="1:7">
      <c r="A41" s="61">
        <v>200901</v>
      </c>
      <c r="B41" s="38" t="s">
        <v>109</v>
      </c>
      <c r="C41" s="62">
        <v>4</v>
      </c>
      <c r="D41" s="63" t="s">
        <v>110</v>
      </c>
      <c r="E41" s="38" t="s">
        <v>15</v>
      </c>
      <c r="F41" s="64">
        <v>44861</v>
      </c>
      <c r="G41" s="38" t="str">
        <f>+VLOOKUP(E41,Tabla!A:B,2,FALSE)</f>
        <v>SSCD</v>
      </c>
    </row>
    <row r="42" spans="1:7">
      <c r="A42" s="61">
        <v>201402</v>
      </c>
      <c r="B42" s="38" t="s">
        <v>111</v>
      </c>
      <c r="C42" s="62">
        <v>23</v>
      </c>
      <c r="D42" s="63" t="s">
        <v>112</v>
      </c>
      <c r="E42" s="38" t="s">
        <v>15</v>
      </c>
      <c r="F42" s="64">
        <v>44861</v>
      </c>
      <c r="G42" s="38" t="str">
        <f>+VLOOKUP(E42,Tabla!A:B,2,FALSE)</f>
        <v>SSCD</v>
      </c>
    </row>
    <row r="43" spans="1:7">
      <c r="A43" s="61">
        <v>200349</v>
      </c>
      <c r="B43" s="38" t="s">
        <v>103</v>
      </c>
      <c r="C43" s="62">
        <v>23</v>
      </c>
      <c r="D43" s="63" t="s">
        <v>104</v>
      </c>
      <c r="E43" s="38" t="s">
        <v>18</v>
      </c>
      <c r="F43" s="64">
        <v>44862</v>
      </c>
      <c r="G43" s="38" t="str">
        <f>+VLOOKUP(E43,Tabla!A:B,2,FALSE)</f>
        <v>SSCD</v>
      </c>
    </row>
    <row r="44" spans="1:7">
      <c r="A44" s="61">
        <v>200363</v>
      </c>
      <c r="B44" s="38" t="s">
        <v>105</v>
      </c>
      <c r="C44" s="62">
        <v>22</v>
      </c>
      <c r="D44" s="63" t="s">
        <v>104</v>
      </c>
      <c r="E44" s="38" t="s">
        <v>18</v>
      </c>
      <c r="F44" s="64">
        <v>44862</v>
      </c>
      <c r="G44" s="38" t="str">
        <f>+VLOOKUP(E44,Tabla!A:B,2,FALSE)</f>
        <v>SSCD</v>
      </c>
    </row>
    <row r="45" spans="1:7">
      <c r="A45" s="61">
        <v>200629</v>
      </c>
      <c r="B45" s="38" t="s">
        <v>106</v>
      </c>
      <c r="C45" s="62">
        <v>5</v>
      </c>
      <c r="D45" s="63" t="s">
        <v>69</v>
      </c>
      <c r="E45" s="38" t="s">
        <v>70</v>
      </c>
      <c r="F45" s="64">
        <v>44862</v>
      </c>
      <c r="G45" s="38" t="str">
        <f>+VLOOKUP(E45,Tabla!A:B,2,FALSE)</f>
        <v>SSGEFYAR</v>
      </c>
    </row>
    <row r="46" spans="1:7">
      <c r="A46" s="61">
        <v>201597</v>
      </c>
      <c r="B46" s="38" t="s">
        <v>107</v>
      </c>
      <c r="C46" s="62">
        <v>13</v>
      </c>
      <c r="D46" s="63" t="s">
        <v>104</v>
      </c>
      <c r="E46" s="38" t="s">
        <v>18</v>
      </c>
      <c r="F46" s="64">
        <v>44862</v>
      </c>
      <c r="G46" s="38" t="str">
        <f>+VLOOKUP(E46,Tabla!A:B,2,FALSE)</f>
        <v>SSCD</v>
      </c>
    </row>
    <row r="47" spans="1:7">
      <c r="A47" s="61">
        <v>200052</v>
      </c>
      <c r="B47" s="38" t="s">
        <v>78</v>
      </c>
      <c r="C47" s="62">
        <v>14</v>
      </c>
      <c r="D47" s="63" t="s">
        <v>79</v>
      </c>
      <c r="E47" s="38" t="s">
        <v>80</v>
      </c>
      <c r="F47" s="64">
        <v>44865</v>
      </c>
      <c r="G47" s="38" t="str">
        <f>+VLOOKUP(E47,Tabla!A:B,2,FALSE)</f>
        <v>UM</v>
      </c>
    </row>
    <row r="48" spans="1:7">
      <c r="A48" s="61">
        <v>200097</v>
      </c>
      <c r="B48" s="38" t="s">
        <v>81</v>
      </c>
      <c r="C48" s="62">
        <v>4</v>
      </c>
      <c r="D48" s="63" t="s">
        <v>72</v>
      </c>
      <c r="E48" s="38" t="s">
        <v>82</v>
      </c>
      <c r="F48" s="64">
        <v>44865</v>
      </c>
      <c r="G48" s="38" t="str">
        <f>+VLOOKUP(E48,Tabla!A:B,2,FALSE)</f>
        <v>DGCLEI</v>
      </c>
    </row>
    <row r="49" spans="1:7">
      <c r="A49" s="61">
        <v>200152</v>
      </c>
      <c r="B49" s="38" t="s">
        <v>83</v>
      </c>
      <c r="C49" s="62">
        <v>1</v>
      </c>
      <c r="D49" s="63" t="s">
        <v>79</v>
      </c>
      <c r="E49" s="38" t="s">
        <v>80</v>
      </c>
      <c r="F49" s="64">
        <v>44865</v>
      </c>
      <c r="G49" s="38" t="str">
        <f>+VLOOKUP(E49,Tabla!A:B,2,FALSE)</f>
        <v>UM</v>
      </c>
    </row>
    <row r="50" spans="1:7">
      <c r="A50" s="61">
        <v>200336</v>
      </c>
      <c r="B50" s="38" t="s">
        <v>84</v>
      </c>
      <c r="C50" s="62">
        <v>20</v>
      </c>
      <c r="D50" s="63" t="s">
        <v>52</v>
      </c>
      <c r="E50" s="38" t="s">
        <v>53</v>
      </c>
      <c r="F50" s="64">
        <v>44865</v>
      </c>
      <c r="G50" s="38" t="str">
        <f>+VLOOKUP(E50,Tabla!A:B,2,FALSE)</f>
        <v>UM</v>
      </c>
    </row>
    <row r="51" spans="1:7">
      <c r="A51" s="61">
        <v>200352</v>
      </c>
      <c r="B51" s="38" t="s">
        <v>85</v>
      </c>
      <c r="C51" s="62">
        <v>5</v>
      </c>
      <c r="D51" s="63" t="s">
        <v>79</v>
      </c>
      <c r="E51" s="38" t="s">
        <v>80</v>
      </c>
      <c r="F51" s="64">
        <v>44865</v>
      </c>
      <c r="G51" s="38" t="str">
        <f>+VLOOKUP(E51,Tabla!A:B,2,FALSE)</f>
        <v>UM</v>
      </c>
    </row>
    <row r="52" spans="1:7">
      <c r="A52" s="61">
        <v>200514</v>
      </c>
      <c r="B52" s="38" t="s">
        <v>86</v>
      </c>
      <c r="C52" s="62">
        <v>7</v>
      </c>
      <c r="D52" s="63" t="s">
        <v>45</v>
      </c>
      <c r="E52" s="38" t="s">
        <v>87</v>
      </c>
      <c r="F52" s="64">
        <v>44865</v>
      </c>
      <c r="G52" s="38" t="str">
        <f>+VLOOKUP(E52,Tabla!A:B,2,FALSE)</f>
        <v>SSGEFYAR</v>
      </c>
    </row>
    <row r="53" spans="1:7">
      <c r="A53" s="61">
        <v>200519</v>
      </c>
      <c r="B53" s="38" t="s">
        <v>88</v>
      </c>
      <c r="C53" s="62">
        <v>1</v>
      </c>
      <c r="D53" s="63" t="s">
        <v>79</v>
      </c>
      <c r="E53" s="38" t="s">
        <v>80</v>
      </c>
      <c r="F53" s="64">
        <v>44865</v>
      </c>
      <c r="G53" s="38" t="str">
        <f>+VLOOKUP(E53,Tabla!A:B,2,FALSE)</f>
        <v>UM</v>
      </c>
    </row>
    <row r="54" spans="1:7">
      <c r="A54" s="61">
        <v>200520</v>
      </c>
      <c r="B54" s="38" t="s">
        <v>89</v>
      </c>
      <c r="C54" s="62">
        <v>8</v>
      </c>
      <c r="D54" s="63" t="s">
        <v>35</v>
      </c>
      <c r="E54" s="38" t="s">
        <v>56</v>
      </c>
      <c r="F54" s="64">
        <v>44865</v>
      </c>
      <c r="G54" s="38" t="str">
        <f>+VLOOKUP(E54,Tabla!A:B,2,FALSE)</f>
        <v>SSTEYS</v>
      </c>
    </row>
    <row r="55" spans="1:7">
      <c r="A55" s="61">
        <v>200578</v>
      </c>
      <c r="B55" s="38" t="s">
        <v>90</v>
      </c>
      <c r="C55" s="62">
        <v>14</v>
      </c>
      <c r="D55" s="63" t="s">
        <v>91</v>
      </c>
      <c r="E55" s="38" t="s">
        <v>92</v>
      </c>
      <c r="F55" s="64">
        <v>44865</v>
      </c>
      <c r="G55" s="38" t="str">
        <f>+VLOOKUP(E55,Tabla!A:B,2,FALSE)</f>
        <v>SSGEFYAR</v>
      </c>
    </row>
    <row r="56" spans="1:7">
      <c r="A56" s="61">
        <v>200581</v>
      </c>
      <c r="B56" s="38" t="s">
        <v>93</v>
      </c>
      <c r="C56" s="62">
        <v>23</v>
      </c>
      <c r="D56" s="63" t="s">
        <v>79</v>
      </c>
      <c r="E56" s="38" t="s">
        <v>80</v>
      </c>
      <c r="F56" s="64">
        <v>44865</v>
      </c>
      <c r="G56" s="38" t="str">
        <f>+VLOOKUP(E56,Tabla!A:B,2,FALSE)</f>
        <v>UM</v>
      </c>
    </row>
    <row r="57" spans="1:7">
      <c r="A57" s="61">
        <v>200694</v>
      </c>
      <c r="B57" s="38" t="s">
        <v>94</v>
      </c>
      <c r="C57" s="62">
        <v>9</v>
      </c>
      <c r="D57" s="63" t="s">
        <v>72</v>
      </c>
      <c r="E57" s="38" t="s">
        <v>82</v>
      </c>
      <c r="F57" s="64">
        <v>44865</v>
      </c>
      <c r="G57" s="38" t="str">
        <f>+VLOOKUP(E57,Tabla!A:B,2,FALSE)</f>
        <v>DGCLEI</v>
      </c>
    </row>
    <row r="58" spans="1:7">
      <c r="A58" s="61">
        <v>200730</v>
      </c>
      <c r="B58" s="38" t="s">
        <v>95</v>
      </c>
      <c r="C58" s="62">
        <v>1</v>
      </c>
      <c r="D58" s="63" t="s">
        <v>52</v>
      </c>
      <c r="E58" s="38" t="s">
        <v>53</v>
      </c>
      <c r="F58" s="64">
        <v>44865</v>
      </c>
      <c r="G58" s="38" t="str">
        <f>+VLOOKUP(E58,Tabla!A:B,2,FALSE)</f>
        <v>UM</v>
      </c>
    </row>
    <row r="59" spans="1:7">
      <c r="A59" s="61">
        <v>200751</v>
      </c>
      <c r="B59" s="38" t="s">
        <v>96</v>
      </c>
      <c r="C59" s="62">
        <v>17</v>
      </c>
      <c r="D59" s="63" t="s">
        <v>72</v>
      </c>
      <c r="E59" s="38" t="s">
        <v>82</v>
      </c>
      <c r="F59" s="64">
        <v>44865</v>
      </c>
      <c r="G59" s="38" t="str">
        <f>+VLOOKUP(E59,Tabla!A:B,2,FALSE)</f>
        <v>DGCLEI</v>
      </c>
    </row>
    <row r="60" spans="1:7">
      <c r="A60" s="61">
        <v>200810</v>
      </c>
      <c r="B60" s="38" t="s">
        <v>97</v>
      </c>
      <c r="C60" s="62">
        <v>1</v>
      </c>
      <c r="D60" s="63" t="s">
        <v>52</v>
      </c>
      <c r="E60" s="38" t="s">
        <v>53</v>
      </c>
      <c r="F60" s="64">
        <v>44865</v>
      </c>
      <c r="G60" s="38" t="str">
        <f>+VLOOKUP(E60,Tabla!A:B,2,FALSE)</f>
        <v>UM</v>
      </c>
    </row>
    <row r="61" spans="1:7">
      <c r="A61" s="61">
        <v>200813</v>
      </c>
      <c r="B61" s="38" t="s">
        <v>98</v>
      </c>
      <c r="C61" s="62">
        <v>10</v>
      </c>
      <c r="D61" s="63" t="s">
        <v>52</v>
      </c>
      <c r="E61" s="38" t="s">
        <v>53</v>
      </c>
      <c r="F61" s="64">
        <v>44865</v>
      </c>
      <c r="G61" s="38" t="str">
        <f>+VLOOKUP(E61,Tabla!A:B,2,FALSE)</f>
        <v>UM</v>
      </c>
    </row>
    <row r="62" spans="1:7">
      <c r="A62" s="61">
        <v>201036</v>
      </c>
      <c r="B62" s="38" t="s">
        <v>99</v>
      </c>
      <c r="C62" s="62">
        <v>9</v>
      </c>
      <c r="D62" s="63" t="s">
        <v>52</v>
      </c>
      <c r="E62" s="38" t="s">
        <v>53</v>
      </c>
      <c r="F62" s="64">
        <v>44865</v>
      </c>
      <c r="G62" s="38" t="str">
        <f>+VLOOKUP(E62,Tabla!A:B,2,FALSE)</f>
        <v>UM</v>
      </c>
    </row>
    <row r="63" spans="1:7">
      <c r="A63" s="61">
        <v>201041</v>
      </c>
      <c r="B63" s="38" t="s">
        <v>100</v>
      </c>
      <c r="C63" s="62">
        <v>4</v>
      </c>
      <c r="D63" s="63" t="s">
        <v>52</v>
      </c>
      <c r="E63" s="38" t="s">
        <v>101</v>
      </c>
      <c r="F63" s="64">
        <v>44865</v>
      </c>
      <c r="G63" s="38" t="str">
        <f>+VLOOKUP(E63,Tabla!A:B,2,FALSE)</f>
        <v>UM</v>
      </c>
    </row>
    <row r="64" spans="1:7">
      <c r="A64" s="61">
        <v>202203</v>
      </c>
      <c r="B64" s="38" t="s">
        <v>102</v>
      </c>
      <c r="C64" s="62">
        <v>8</v>
      </c>
      <c r="D64" s="63" t="s">
        <v>31</v>
      </c>
      <c r="E64" s="38" t="s">
        <v>43</v>
      </c>
      <c r="F64" s="64">
        <v>44865</v>
      </c>
      <c r="G64" s="38" t="str">
        <f>+VLOOKUP(E64,Tabla!A:B,2,FALSE)</f>
        <v>SSTEYS</v>
      </c>
    </row>
    <row r="65" spans="1:7">
      <c r="A65" s="61">
        <v>200221</v>
      </c>
      <c r="B65" s="38" t="s">
        <v>62</v>
      </c>
      <c r="C65" s="62">
        <v>2</v>
      </c>
      <c r="D65" s="63" t="s">
        <v>52</v>
      </c>
      <c r="E65" s="38" t="s">
        <v>63</v>
      </c>
      <c r="F65" s="64">
        <v>44866</v>
      </c>
      <c r="G65" s="38" t="str">
        <f>+VLOOKUP(E65,Tabla!A:B,2,FALSE)</f>
        <v>UM</v>
      </c>
    </row>
    <row r="66" spans="1:7">
      <c r="A66" s="61">
        <v>200413</v>
      </c>
      <c r="B66" s="38" t="s">
        <v>64</v>
      </c>
      <c r="C66" s="62">
        <v>16</v>
      </c>
      <c r="D66" s="63" t="s">
        <v>7</v>
      </c>
      <c r="E66" s="38" t="s">
        <v>65</v>
      </c>
      <c r="F66" s="64">
        <v>44866</v>
      </c>
      <c r="G66" s="38" t="str">
        <f>+VLOOKUP(E66,Tabla!A:B,2,FALSE)</f>
        <v>DGCLEI</v>
      </c>
    </row>
    <row r="67" spans="1:7">
      <c r="A67" s="61">
        <v>200485</v>
      </c>
      <c r="B67" s="38" t="s">
        <v>66</v>
      </c>
      <c r="C67" s="62">
        <v>26</v>
      </c>
      <c r="D67" s="63" t="s">
        <v>31</v>
      </c>
      <c r="E67" s="38" t="s">
        <v>67</v>
      </c>
      <c r="F67" s="64">
        <v>44866</v>
      </c>
      <c r="G67" s="38" t="str">
        <f>+VLOOKUP(E67,Tabla!A:B,2,FALSE)</f>
        <v>SSTEYS</v>
      </c>
    </row>
    <row r="68" spans="1:7">
      <c r="A68" s="61">
        <v>200628</v>
      </c>
      <c r="B68" s="38" t="s">
        <v>68</v>
      </c>
      <c r="C68" s="62">
        <v>1</v>
      </c>
      <c r="D68" s="63" t="s">
        <v>69</v>
      </c>
      <c r="E68" s="38" t="s">
        <v>70</v>
      </c>
      <c r="F68" s="64">
        <v>44866</v>
      </c>
      <c r="G68" s="38" t="str">
        <f>+VLOOKUP(E68,Tabla!A:B,2,FALSE)</f>
        <v>SSGEFYAR</v>
      </c>
    </row>
    <row r="69" spans="1:7">
      <c r="A69" s="61">
        <v>200697</v>
      </c>
      <c r="B69" s="38" t="s">
        <v>71</v>
      </c>
      <c r="C69" s="62">
        <v>29</v>
      </c>
      <c r="D69" s="63" t="s">
        <v>72</v>
      </c>
      <c r="E69" s="38" t="s">
        <v>65</v>
      </c>
      <c r="F69" s="64">
        <v>44866</v>
      </c>
      <c r="G69" s="38" t="str">
        <f>+VLOOKUP(E69,Tabla!A:B,2,FALSE)</f>
        <v>DGCLEI</v>
      </c>
    </row>
    <row r="70" spans="1:7">
      <c r="A70" s="61">
        <v>201038</v>
      </c>
      <c r="B70" s="38" t="s">
        <v>73</v>
      </c>
      <c r="C70" s="62">
        <v>34</v>
      </c>
      <c r="D70" s="63" t="s">
        <v>52</v>
      </c>
      <c r="E70" s="38" t="s">
        <v>63</v>
      </c>
      <c r="F70" s="64">
        <v>44866</v>
      </c>
      <c r="G70" s="38" t="str">
        <f>+VLOOKUP(E70,Tabla!A:B,2,FALSE)</f>
        <v>UM</v>
      </c>
    </row>
    <row r="71" spans="1:7">
      <c r="A71" s="61">
        <v>201240</v>
      </c>
      <c r="B71" s="38" t="s">
        <v>74</v>
      </c>
      <c r="C71" s="62">
        <v>16</v>
      </c>
      <c r="D71" s="63" t="s">
        <v>69</v>
      </c>
      <c r="E71" s="38" t="s">
        <v>70</v>
      </c>
      <c r="F71" s="64">
        <v>44866</v>
      </c>
      <c r="G71" s="38" t="str">
        <f>+VLOOKUP(E71,Tabla!A:B,2,FALSE)</f>
        <v>SSGEFYAR</v>
      </c>
    </row>
    <row r="72" spans="1:7">
      <c r="A72" s="61">
        <v>201510</v>
      </c>
      <c r="B72" s="38" t="s">
        <v>75</v>
      </c>
      <c r="C72" s="62">
        <v>10</v>
      </c>
      <c r="D72" s="63" t="s">
        <v>7</v>
      </c>
      <c r="E72" s="38" t="s">
        <v>65</v>
      </c>
      <c r="F72" s="64">
        <v>44866</v>
      </c>
      <c r="G72" s="38" t="str">
        <f>+VLOOKUP(E72,Tabla!A:B,2,FALSE)</f>
        <v>DGCLEI</v>
      </c>
    </row>
    <row r="73" spans="1:7">
      <c r="A73" s="61">
        <v>201606</v>
      </c>
      <c r="B73" s="38" t="s">
        <v>76</v>
      </c>
      <c r="C73" s="62">
        <v>36</v>
      </c>
      <c r="D73" s="63" t="s">
        <v>69</v>
      </c>
      <c r="E73" s="38" t="s">
        <v>70</v>
      </c>
      <c r="F73" s="64">
        <v>44866</v>
      </c>
      <c r="G73" s="38" t="str">
        <f>+VLOOKUP(E73,Tabla!A:B,2,FALSE)</f>
        <v>SSGEFYAR</v>
      </c>
    </row>
    <row r="74" spans="1:7">
      <c r="A74" s="61">
        <v>201942</v>
      </c>
      <c r="B74" s="38" t="s">
        <v>77</v>
      </c>
      <c r="C74" s="62">
        <v>2</v>
      </c>
      <c r="D74" s="63" t="s">
        <v>72</v>
      </c>
      <c r="E74" s="38" t="s">
        <v>65</v>
      </c>
      <c r="F74" s="64">
        <v>44866</v>
      </c>
      <c r="G74" s="38" t="str">
        <f>+VLOOKUP(E74,Tabla!A:B,2,FALSE)</f>
        <v>DGCLEI</v>
      </c>
    </row>
    <row r="75" spans="1:7">
      <c r="A75" s="61">
        <v>200002</v>
      </c>
      <c r="B75" s="38" t="s">
        <v>34</v>
      </c>
      <c r="C75" s="62">
        <v>2</v>
      </c>
      <c r="D75" s="63" t="s">
        <v>35</v>
      </c>
      <c r="E75" s="38" t="s">
        <v>36</v>
      </c>
      <c r="F75" s="64">
        <v>44867</v>
      </c>
      <c r="G75" s="38" t="str">
        <f>+VLOOKUP(E75,Tabla!A:B,2,FALSE)</f>
        <v>SSTEYS</v>
      </c>
    </row>
    <row r="76" spans="1:7">
      <c r="A76" s="61">
        <v>200044</v>
      </c>
      <c r="B76" s="38" t="s">
        <v>37</v>
      </c>
      <c r="C76" s="62">
        <v>1</v>
      </c>
      <c r="D76" s="63" t="s">
        <v>11</v>
      </c>
      <c r="E76" s="38" t="s">
        <v>38</v>
      </c>
      <c r="F76" s="64">
        <v>44867</v>
      </c>
      <c r="G76" s="38" t="str">
        <f>+VLOOKUP(E76,Tabla!A:B,2,FALSE)</f>
        <v>SSCD</v>
      </c>
    </row>
    <row r="77" spans="1:7">
      <c r="A77" s="61">
        <v>200117</v>
      </c>
      <c r="B77" s="38" t="s">
        <v>39</v>
      </c>
      <c r="C77" s="62">
        <v>1</v>
      </c>
      <c r="D77" s="63" t="s">
        <v>17</v>
      </c>
      <c r="E77" s="38" t="s">
        <v>38</v>
      </c>
      <c r="F77" s="64">
        <v>44867</v>
      </c>
      <c r="G77" s="38" t="str">
        <f>+VLOOKUP(E77,Tabla!A:B,2,FALSE)</f>
        <v>SSCD</v>
      </c>
    </row>
    <row r="78" spans="1:7">
      <c r="A78" s="61">
        <v>200302</v>
      </c>
      <c r="B78" s="38" t="s">
        <v>40</v>
      </c>
      <c r="C78" s="62">
        <v>15</v>
      </c>
      <c r="D78" s="63" t="s">
        <v>7</v>
      </c>
      <c r="E78" s="38" t="s">
        <v>41</v>
      </c>
      <c r="F78" s="64">
        <v>44867</v>
      </c>
      <c r="G78" s="38" t="str">
        <f>+VLOOKUP(E78,Tabla!A:B,2,FALSE)</f>
        <v>SSCD</v>
      </c>
    </row>
    <row r="79" spans="1:7">
      <c r="A79" s="61">
        <v>200934</v>
      </c>
      <c r="B79" s="38" t="s">
        <v>44</v>
      </c>
      <c r="C79" s="62">
        <v>10</v>
      </c>
      <c r="D79" s="63" t="s">
        <v>45</v>
      </c>
      <c r="E79" s="38" t="s">
        <v>46</v>
      </c>
      <c r="F79" s="64">
        <v>44867</v>
      </c>
      <c r="G79" s="38" t="str">
        <f>+VLOOKUP(E79,Tabla!A:B,2,FALSE)</f>
        <v>SSGEFYAR</v>
      </c>
    </row>
    <row r="80" spans="1:7">
      <c r="A80" s="61">
        <v>201007</v>
      </c>
      <c r="B80" s="38" t="s">
        <v>47</v>
      </c>
      <c r="C80" s="62">
        <v>5</v>
      </c>
      <c r="D80" s="63" t="s">
        <v>7</v>
      </c>
      <c r="E80" s="38" t="s">
        <v>41</v>
      </c>
      <c r="F80" s="64">
        <v>44867</v>
      </c>
      <c r="G80" s="38" t="str">
        <f>+VLOOKUP(E80,Tabla!A:B,2,FALSE)</f>
        <v>SSCD</v>
      </c>
    </row>
    <row r="81" spans="1:7">
      <c r="A81" s="61">
        <v>201184</v>
      </c>
      <c r="B81" s="38" t="s">
        <v>48</v>
      </c>
      <c r="C81" s="62">
        <v>0</v>
      </c>
      <c r="D81" s="63" t="s">
        <v>35</v>
      </c>
      <c r="E81" s="38" t="s">
        <v>36</v>
      </c>
      <c r="F81" s="64">
        <v>44867</v>
      </c>
      <c r="G81" s="38" t="str">
        <f>+VLOOKUP(E81,Tabla!A:B,2,FALSE)</f>
        <v>SSTEYS</v>
      </c>
    </row>
    <row r="82" spans="1:7">
      <c r="A82" s="61">
        <v>201211</v>
      </c>
      <c r="B82" s="38" t="s">
        <v>49</v>
      </c>
      <c r="C82" s="62">
        <v>46</v>
      </c>
      <c r="D82" s="63" t="s">
        <v>20</v>
      </c>
      <c r="E82" s="38" t="s">
        <v>32</v>
      </c>
      <c r="F82" s="64">
        <v>44867</v>
      </c>
      <c r="G82" s="38" t="str">
        <f>+VLOOKUP(E82,Tabla!A:B,2,FALSE)</f>
        <v>SSTEYS</v>
      </c>
    </row>
    <row r="83" spans="1:7">
      <c r="A83" s="61">
        <v>201307</v>
      </c>
      <c r="B83" s="38" t="s">
        <v>50</v>
      </c>
      <c r="C83" s="62">
        <v>20</v>
      </c>
      <c r="D83" s="63" t="s">
        <v>45</v>
      </c>
      <c r="E83" s="38" t="s">
        <v>46</v>
      </c>
      <c r="F83" s="64">
        <v>44867</v>
      </c>
      <c r="G83" s="38" t="str">
        <f>+VLOOKUP(E83,Tabla!A:B,2,FALSE)</f>
        <v>SSGEFYAR</v>
      </c>
    </row>
    <row r="84" spans="1:7">
      <c r="A84" s="61">
        <v>201330</v>
      </c>
      <c r="B84" s="38" t="s">
        <v>51</v>
      </c>
      <c r="C84" s="62">
        <v>20</v>
      </c>
      <c r="D84" s="63" t="s">
        <v>52</v>
      </c>
      <c r="E84" s="38" t="s">
        <v>53</v>
      </c>
      <c r="F84" s="64">
        <v>44867</v>
      </c>
      <c r="G84" s="38" t="str">
        <f>+VLOOKUP(E84,Tabla!A:B,2,FALSE)</f>
        <v>UM</v>
      </c>
    </row>
    <row r="85" spans="1:7">
      <c r="A85" s="61">
        <v>201901</v>
      </c>
      <c r="B85" s="38" t="s">
        <v>57</v>
      </c>
      <c r="C85" s="62">
        <v>5</v>
      </c>
      <c r="D85" s="63" t="s">
        <v>7</v>
      </c>
      <c r="E85" s="38" t="s">
        <v>41</v>
      </c>
      <c r="F85" s="64">
        <v>44867</v>
      </c>
      <c r="G85" s="38" t="str">
        <f>+VLOOKUP(E85,Tabla!A:B,2,FALSE)</f>
        <v>SSCD</v>
      </c>
    </row>
    <row r="86" spans="1:7">
      <c r="A86" s="61">
        <v>202272</v>
      </c>
      <c r="B86" s="38" t="s">
        <v>58</v>
      </c>
      <c r="C86" s="62">
        <v>6</v>
      </c>
      <c r="D86" s="63" t="s">
        <v>45</v>
      </c>
      <c r="E86" s="38" t="s">
        <v>46</v>
      </c>
      <c r="F86" s="64">
        <v>44867</v>
      </c>
      <c r="G86" s="38" t="str">
        <f>+VLOOKUP(E86,Tabla!A:B,2,FALSE)</f>
        <v>SSGEFYAR</v>
      </c>
    </row>
    <row r="87" spans="1:7">
      <c r="A87" s="61">
        <v>202745</v>
      </c>
      <c r="B87" s="38" t="s">
        <v>59</v>
      </c>
      <c r="C87" s="62">
        <v>7</v>
      </c>
      <c r="D87" s="63" t="s">
        <v>35</v>
      </c>
      <c r="E87" s="38" t="s">
        <v>56</v>
      </c>
      <c r="F87" s="64">
        <v>44867</v>
      </c>
      <c r="G87" s="38" t="str">
        <f>+VLOOKUP(E87,Tabla!A:B,2,FALSE)</f>
        <v>SSTEYS</v>
      </c>
    </row>
    <row r="88" spans="1:7">
      <c r="A88" s="61">
        <v>202948</v>
      </c>
      <c r="B88" s="38" t="s">
        <v>60</v>
      </c>
      <c r="C88" s="62">
        <v>6</v>
      </c>
      <c r="D88" s="63" t="s">
        <v>61</v>
      </c>
      <c r="E88" s="38" t="s">
        <v>46</v>
      </c>
      <c r="F88" s="64">
        <v>44867</v>
      </c>
      <c r="G88" s="38" t="str">
        <f>+VLOOKUP(E88,Tabla!A:B,2,FALSE)</f>
        <v>SSGEFYAR</v>
      </c>
    </row>
    <row r="89" spans="1:7">
      <c r="A89" s="61">
        <v>200237</v>
      </c>
      <c r="B89" s="38" t="s">
        <v>26</v>
      </c>
      <c r="C89" s="62">
        <v>25</v>
      </c>
      <c r="D89" s="63" t="s">
        <v>20</v>
      </c>
      <c r="E89" s="38" t="s">
        <v>27</v>
      </c>
      <c r="F89" s="64">
        <v>44868</v>
      </c>
      <c r="G89" s="38" t="str">
        <f>+VLOOKUP(E89,Tabla!A:B,2,FALSE)</f>
        <v>SSCD</v>
      </c>
    </row>
    <row r="90" spans="1:7">
      <c r="A90" s="61">
        <v>203116</v>
      </c>
      <c r="B90" s="38" t="s">
        <v>30</v>
      </c>
      <c r="C90" s="62">
        <v>16</v>
      </c>
      <c r="D90" s="63" t="s">
        <v>31</v>
      </c>
      <c r="E90" s="38" t="s">
        <v>32</v>
      </c>
      <c r="F90" s="64">
        <v>44868</v>
      </c>
      <c r="G90" s="38" t="str">
        <f>+VLOOKUP(E90,Tabla!A:B,2,FALSE)</f>
        <v>SSTEYS</v>
      </c>
    </row>
    <row r="91" spans="1:7">
      <c r="A91" s="61">
        <v>203124</v>
      </c>
      <c r="B91" s="38" t="s">
        <v>33</v>
      </c>
      <c r="C91" s="62">
        <v>19</v>
      </c>
      <c r="D91" s="63" t="s">
        <v>31</v>
      </c>
      <c r="E91" s="38" t="s">
        <v>32</v>
      </c>
      <c r="F91" s="64">
        <v>44868</v>
      </c>
      <c r="G91" s="38" t="str">
        <f>+VLOOKUP(E91,Tabla!A:B,2,FALSE)</f>
        <v>SSTEYS</v>
      </c>
    </row>
    <row r="92" spans="1:7">
      <c r="A92" s="61">
        <v>200042</v>
      </c>
      <c r="B92" s="38" t="s">
        <v>10</v>
      </c>
      <c r="C92" s="62">
        <v>7</v>
      </c>
      <c r="D92" s="63" t="s">
        <v>11</v>
      </c>
      <c r="E92" s="38" t="s">
        <v>12</v>
      </c>
      <c r="F92" s="64">
        <v>44869</v>
      </c>
      <c r="G92" s="38" t="str">
        <f>+VLOOKUP(E92,Tabla!A:B,2,FALSE)</f>
        <v>SSTEYS</v>
      </c>
    </row>
    <row r="93" spans="1:7">
      <c r="A93" s="61">
        <v>200386</v>
      </c>
      <c r="B93" s="38" t="s">
        <v>13</v>
      </c>
      <c r="C93" s="62">
        <v>11</v>
      </c>
      <c r="D93" s="63" t="s">
        <v>14</v>
      </c>
      <c r="E93" s="38" t="s">
        <v>15</v>
      </c>
      <c r="F93" s="64">
        <v>44869</v>
      </c>
      <c r="G93" s="38" t="str">
        <f>+VLOOKUP(E93,Tabla!A:B,2,FALSE)</f>
        <v>SSCD</v>
      </c>
    </row>
    <row r="94" spans="1:7">
      <c r="A94" s="61">
        <v>200831</v>
      </c>
      <c r="B94" s="38" t="s">
        <v>16</v>
      </c>
      <c r="C94" s="62">
        <v>7</v>
      </c>
      <c r="D94" s="63" t="s">
        <v>17</v>
      </c>
      <c r="E94" s="38" t="s">
        <v>18</v>
      </c>
      <c r="F94" s="64">
        <v>44869</v>
      </c>
      <c r="G94" s="38" t="str">
        <f>+VLOOKUP(E94,Tabla!A:B,2,FALSE)</f>
        <v>SSCD</v>
      </c>
    </row>
    <row r="95" spans="1:7">
      <c r="A95" s="61">
        <v>201213</v>
      </c>
      <c r="B95" s="38" t="s">
        <v>19</v>
      </c>
      <c r="C95" s="62">
        <v>8</v>
      </c>
      <c r="D95" s="63" t="s">
        <v>20</v>
      </c>
      <c r="E95" s="38" t="s">
        <v>21</v>
      </c>
      <c r="F95" s="64">
        <v>44869</v>
      </c>
      <c r="G95" s="38" t="str">
        <f>+VLOOKUP(E95,Tabla!A:B,2,FALSE)</f>
        <v>SSTEYS</v>
      </c>
    </row>
    <row r="96" spans="1:7">
      <c r="A96" s="61">
        <v>201683</v>
      </c>
      <c r="B96" s="38" t="s">
        <v>22</v>
      </c>
      <c r="C96" s="62">
        <v>24</v>
      </c>
      <c r="D96" s="63" t="s">
        <v>17</v>
      </c>
      <c r="E96" s="38" t="s">
        <v>18</v>
      </c>
      <c r="F96" s="64">
        <v>44869</v>
      </c>
      <c r="G96" s="38" t="str">
        <f>+VLOOKUP(E96,Tabla!A:B,2,FALSE)</f>
        <v>SSCD</v>
      </c>
    </row>
    <row r="97" spans="1:7">
      <c r="A97" s="61">
        <v>201684</v>
      </c>
      <c r="B97" s="38" t="s">
        <v>23</v>
      </c>
      <c r="C97" s="62">
        <v>3</v>
      </c>
      <c r="D97" s="63" t="s">
        <v>17</v>
      </c>
      <c r="E97" s="38" t="s">
        <v>18</v>
      </c>
      <c r="F97" s="64">
        <v>44869</v>
      </c>
      <c r="G97" s="38" t="str">
        <f>+VLOOKUP(E97,Tabla!A:B,2,FALSE)</f>
        <v>SSCD</v>
      </c>
    </row>
    <row r="98" spans="1:7">
      <c r="A98" s="61">
        <v>202467</v>
      </c>
      <c r="B98" s="38" t="s">
        <v>24</v>
      </c>
      <c r="C98" s="62">
        <v>10</v>
      </c>
      <c r="D98" s="63" t="s">
        <v>25</v>
      </c>
      <c r="E98" s="38" t="s">
        <v>12</v>
      </c>
      <c r="F98" s="64">
        <v>44869</v>
      </c>
      <c r="G98" s="38" t="str">
        <f>+VLOOKUP(E98,Tabla!A:B,2,FALSE)</f>
        <v>SSTEYS</v>
      </c>
    </row>
    <row r="99" spans="1:7">
      <c r="A99" s="61">
        <v>200057</v>
      </c>
      <c r="B99" s="38" t="s">
        <v>515</v>
      </c>
      <c r="C99" s="62">
        <v>6</v>
      </c>
      <c r="D99" s="63" t="s">
        <v>25</v>
      </c>
      <c r="E99" s="38" t="s">
        <v>404</v>
      </c>
      <c r="F99" s="64">
        <v>44872</v>
      </c>
      <c r="G99" s="38" t="str">
        <f>+VLOOKUP(E99,Tabla!A:B,2,FALSE)</f>
        <v>SSTEYS</v>
      </c>
    </row>
    <row r="100" spans="1:7">
      <c r="A100" s="61">
        <v>200177</v>
      </c>
      <c r="B100" s="38" t="s">
        <v>6</v>
      </c>
      <c r="C100" s="62">
        <v>24</v>
      </c>
      <c r="D100" s="63" t="s">
        <v>7</v>
      </c>
      <c r="E100" s="38" t="s">
        <v>8</v>
      </c>
      <c r="F100" s="64">
        <v>44872</v>
      </c>
      <c r="G100" s="38" t="str">
        <f>+VLOOKUP(E100,Tabla!A:B,2,FALSE)</f>
        <v>DGCLEI</v>
      </c>
    </row>
    <row r="101" spans="1:7">
      <c r="A101" s="61">
        <v>200559</v>
      </c>
      <c r="B101" s="38" t="s">
        <v>516</v>
      </c>
      <c r="C101" s="62">
        <v>6</v>
      </c>
      <c r="D101" s="63" t="s">
        <v>20</v>
      </c>
      <c r="E101" s="38" t="s">
        <v>415</v>
      </c>
      <c r="F101" s="64">
        <v>44872</v>
      </c>
      <c r="G101" s="38" t="str">
        <f>+VLOOKUP(E101,Tabla!A:B,2,FALSE)</f>
        <v>SSTEYS</v>
      </c>
    </row>
    <row r="102" spans="1:7">
      <c r="A102" s="61">
        <v>200888</v>
      </c>
      <c r="B102" s="38" t="s">
        <v>517</v>
      </c>
      <c r="C102" s="62">
        <v>1</v>
      </c>
      <c r="D102" s="63" t="s">
        <v>25</v>
      </c>
      <c r="E102" s="38" t="s">
        <v>518</v>
      </c>
      <c r="F102" s="64">
        <v>44872</v>
      </c>
      <c r="G102" s="38" t="str">
        <f>+VLOOKUP(E102,Tabla!A:B,2,FALSE)</f>
        <v>SSGEFYAR</v>
      </c>
    </row>
    <row r="103" spans="1:7">
      <c r="A103" s="61">
        <v>201552</v>
      </c>
      <c r="B103" s="38" t="s">
        <v>9</v>
      </c>
      <c r="C103" s="62">
        <v>1</v>
      </c>
      <c r="D103" s="63" t="s">
        <v>7</v>
      </c>
      <c r="E103" s="38" t="s">
        <v>8</v>
      </c>
      <c r="F103" s="64">
        <v>44872</v>
      </c>
      <c r="G103" s="38" t="str">
        <f>+VLOOKUP(E103,Tabla!A:B,2,FALSE)</f>
        <v>DGCLEI</v>
      </c>
    </row>
    <row r="104" spans="1:7">
      <c r="A104" s="61">
        <v>200325</v>
      </c>
      <c r="B104" s="38" t="s">
        <v>503</v>
      </c>
      <c r="C104" s="62">
        <v>9</v>
      </c>
      <c r="D104" s="63" t="s">
        <v>497</v>
      </c>
      <c r="E104" s="38" t="s">
        <v>27</v>
      </c>
      <c r="F104" s="64">
        <v>44873</v>
      </c>
      <c r="G104" s="38" t="str">
        <f>+VLOOKUP(E104,Tabla!A:B,2,FALSE)</f>
        <v>SSCD</v>
      </c>
    </row>
    <row r="105" spans="1:7">
      <c r="A105" s="61">
        <v>200528</v>
      </c>
      <c r="B105" s="38" t="s">
        <v>504</v>
      </c>
      <c r="C105" s="62">
        <v>21</v>
      </c>
      <c r="D105" s="63" t="s">
        <v>35</v>
      </c>
      <c r="E105" s="38" t="s">
        <v>317</v>
      </c>
      <c r="F105" s="64">
        <v>44873</v>
      </c>
      <c r="G105" s="38" t="str">
        <f>+VLOOKUP(E105,Tabla!A:B,2,FALSE)</f>
        <v>SSGEFYAR</v>
      </c>
    </row>
    <row r="106" spans="1:7">
      <c r="A106" s="61">
        <v>200540</v>
      </c>
      <c r="B106" s="38" t="s">
        <v>505</v>
      </c>
      <c r="C106" s="62">
        <v>1</v>
      </c>
      <c r="D106" s="63" t="s">
        <v>35</v>
      </c>
      <c r="E106" s="38" t="s">
        <v>404</v>
      </c>
      <c r="F106" s="64">
        <v>44873</v>
      </c>
      <c r="G106" s="38" t="str">
        <f>+VLOOKUP(E106,Tabla!A:B,2,FALSE)</f>
        <v>SSTEYS</v>
      </c>
    </row>
    <row r="107" spans="1:7">
      <c r="A107" s="61">
        <v>200558</v>
      </c>
      <c r="B107" s="38" t="s">
        <v>506</v>
      </c>
      <c r="C107" s="62">
        <v>19</v>
      </c>
      <c r="D107" s="63" t="s">
        <v>20</v>
      </c>
      <c r="E107" s="38" t="s">
        <v>21</v>
      </c>
      <c r="F107" s="64">
        <v>44873</v>
      </c>
      <c r="G107" s="38" t="str">
        <f>+VLOOKUP(E107,Tabla!A:B,2,FALSE)</f>
        <v>SSTEYS</v>
      </c>
    </row>
    <row r="108" spans="1:7">
      <c r="A108" s="61">
        <v>200793</v>
      </c>
      <c r="B108" s="38" t="s">
        <v>507</v>
      </c>
      <c r="C108" s="62">
        <v>4</v>
      </c>
      <c r="D108" s="63" t="s">
        <v>35</v>
      </c>
      <c r="E108" s="38" t="s">
        <v>404</v>
      </c>
      <c r="F108" s="64">
        <v>44873</v>
      </c>
      <c r="G108" s="38" t="str">
        <f>+VLOOKUP(E108,Tabla!A:B,2,FALSE)</f>
        <v>SSTEYS</v>
      </c>
    </row>
    <row r="109" spans="1:7">
      <c r="A109" s="61">
        <v>200816</v>
      </c>
      <c r="B109" s="38" t="s">
        <v>508</v>
      </c>
      <c r="C109" s="62">
        <v>6</v>
      </c>
      <c r="D109" s="63" t="s">
        <v>25</v>
      </c>
      <c r="E109" s="38" t="s">
        <v>367</v>
      </c>
      <c r="F109" s="64">
        <v>44873</v>
      </c>
      <c r="G109" s="38" t="str">
        <f>+VLOOKUP(E109,Tabla!A:B,2,FALSE)</f>
        <v>SSGEFYAR</v>
      </c>
    </row>
    <row r="110" spans="1:7">
      <c r="A110" s="61">
        <v>200953</v>
      </c>
      <c r="B110" s="38" t="s">
        <v>509</v>
      </c>
      <c r="C110" s="62">
        <v>7</v>
      </c>
      <c r="D110" s="63" t="s">
        <v>52</v>
      </c>
      <c r="E110" s="38" t="s">
        <v>32</v>
      </c>
      <c r="F110" s="64">
        <v>44873</v>
      </c>
      <c r="G110" s="38" t="str">
        <f>+VLOOKUP(E110,Tabla!A:B,2,FALSE)</f>
        <v>SSTEYS</v>
      </c>
    </row>
    <row r="111" spans="1:7">
      <c r="A111" s="61">
        <v>201237</v>
      </c>
      <c r="B111" s="38" t="s">
        <v>510</v>
      </c>
      <c r="C111" s="62">
        <v>1</v>
      </c>
      <c r="D111" s="63" t="s">
        <v>69</v>
      </c>
      <c r="E111" s="38" t="s">
        <v>317</v>
      </c>
      <c r="F111" s="64">
        <v>44873</v>
      </c>
      <c r="G111" s="38" t="str">
        <f>+VLOOKUP(E111,Tabla!A:B,2,FALSE)</f>
        <v>SSGEFYAR</v>
      </c>
    </row>
    <row r="112" spans="1:7">
      <c r="A112" s="61">
        <v>201261</v>
      </c>
      <c r="B112" s="38" t="s">
        <v>511</v>
      </c>
      <c r="C112" s="62">
        <v>16</v>
      </c>
      <c r="D112" s="63" t="s">
        <v>14</v>
      </c>
      <c r="E112" s="38" t="s">
        <v>330</v>
      </c>
      <c r="F112" s="64">
        <v>44873</v>
      </c>
      <c r="G112" s="38" t="str">
        <f>+VLOOKUP(E112,Tabla!A:B,2,FALSE)</f>
        <v>SSGEFYAR</v>
      </c>
    </row>
    <row r="113" spans="1:7">
      <c r="A113" s="61">
        <v>202814</v>
      </c>
      <c r="B113" s="38" t="s">
        <v>512</v>
      </c>
      <c r="C113" s="62">
        <v>8</v>
      </c>
      <c r="D113" s="63" t="s">
        <v>35</v>
      </c>
      <c r="E113" s="38" t="s">
        <v>317</v>
      </c>
      <c r="F113" s="64">
        <v>44873</v>
      </c>
      <c r="G113" s="38" t="str">
        <f>+VLOOKUP(E113,Tabla!A:B,2,FALSE)</f>
        <v>SSGEFYAR</v>
      </c>
    </row>
    <row r="114" spans="1:7">
      <c r="A114" s="61">
        <v>202953</v>
      </c>
      <c r="B114" s="38" t="s">
        <v>513</v>
      </c>
      <c r="C114" s="62">
        <v>5</v>
      </c>
      <c r="D114" s="63" t="s">
        <v>14</v>
      </c>
      <c r="E114" s="38" t="s">
        <v>330</v>
      </c>
      <c r="F114" s="64">
        <v>44873</v>
      </c>
      <c r="G114" s="38" t="str">
        <f>+VLOOKUP(E114,Tabla!A:B,2,FALSE)</f>
        <v>SSGEFYAR</v>
      </c>
    </row>
    <row r="115" spans="1:7">
      <c r="A115" s="61">
        <v>203057</v>
      </c>
      <c r="B115" s="38" t="s">
        <v>514</v>
      </c>
      <c r="C115" s="62">
        <v>12</v>
      </c>
      <c r="D115" s="63" t="s">
        <v>35</v>
      </c>
      <c r="E115" s="38" t="s">
        <v>317</v>
      </c>
      <c r="F115" s="64">
        <v>44873</v>
      </c>
      <c r="G115" s="38" t="str">
        <f>+VLOOKUP(E115,Tabla!A:B,2,FALSE)</f>
        <v>SSGEFYAR</v>
      </c>
    </row>
    <row r="116" spans="1:7">
      <c r="A116" s="61">
        <v>200103</v>
      </c>
      <c r="B116" s="38" t="s">
        <v>489</v>
      </c>
      <c r="C116" s="62">
        <v>9</v>
      </c>
      <c r="D116" s="63" t="s">
        <v>61</v>
      </c>
      <c r="E116" s="38" t="s">
        <v>267</v>
      </c>
      <c r="F116" s="64">
        <v>44874</v>
      </c>
      <c r="G116" s="38" t="str">
        <f>+VLOOKUP(E116,Tabla!A:B,2,FALSE)</f>
        <v>SSCPEE</v>
      </c>
    </row>
    <row r="117" spans="1:7">
      <c r="A117" s="61">
        <v>200219</v>
      </c>
      <c r="B117" s="38" t="s">
        <v>490</v>
      </c>
      <c r="C117" s="62">
        <v>7</v>
      </c>
      <c r="D117" s="63" t="s">
        <v>7</v>
      </c>
      <c r="E117" s="38" t="s">
        <v>252</v>
      </c>
      <c r="F117" s="64">
        <v>44874</v>
      </c>
      <c r="G117" s="38" t="str">
        <f>+VLOOKUP(E117,Tabla!A:B,2,FALSE)</f>
        <v>SSCPEE</v>
      </c>
    </row>
    <row r="118" spans="1:7">
      <c r="A118" s="61">
        <v>200362</v>
      </c>
      <c r="B118" s="38" t="s">
        <v>491</v>
      </c>
      <c r="C118" s="62">
        <v>11</v>
      </c>
      <c r="D118" s="63" t="s">
        <v>61</v>
      </c>
      <c r="E118" s="38" t="s">
        <v>267</v>
      </c>
      <c r="F118" s="64">
        <v>44874</v>
      </c>
      <c r="G118" s="38" t="str">
        <f>+VLOOKUP(E118,Tabla!A:B,2,FALSE)</f>
        <v>SSCPEE</v>
      </c>
    </row>
    <row r="119" spans="1:7">
      <c r="A119" s="61">
        <v>200400</v>
      </c>
      <c r="B119" s="38" t="s">
        <v>152</v>
      </c>
      <c r="C119" s="62">
        <v>1</v>
      </c>
      <c r="D119" s="63" t="s">
        <v>7</v>
      </c>
      <c r="E119" s="38" t="s">
        <v>41</v>
      </c>
      <c r="F119" s="64">
        <v>44874</v>
      </c>
      <c r="G119" s="38" t="str">
        <f>+VLOOKUP(E119,Tabla!A:B,2,FALSE)</f>
        <v>SSCD</v>
      </c>
    </row>
    <row r="120" spans="1:7">
      <c r="A120" s="61">
        <v>200419</v>
      </c>
      <c r="B120" s="38" t="s">
        <v>153</v>
      </c>
      <c r="C120" s="62">
        <v>2</v>
      </c>
      <c r="D120" s="63" t="s">
        <v>7</v>
      </c>
      <c r="E120" s="38" t="s">
        <v>41</v>
      </c>
      <c r="F120" s="64">
        <v>44874</v>
      </c>
      <c r="G120" s="38" t="str">
        <f>+VLOOKUP(E120,Tabla!A:B,2,FALSE)</f>
        <v>SSCD</v>
      </c>
    </row>
    <row r="121" spans="1:7">
      <c r="A121" s="61">
        <v>200504</v>
      </c>
      <c r="B121" s="38" t="s">
        <v>492</v>
      </c>
      <c r="C121" s="62">
        <v>26</v>
      </c>
      <c r="D121" s="63" t="s">
        <v>35</v>
      </c>
      <c r="E121" s="38" t="s">
        <v>378</v>
      </c>
      <c r="F121" s="64">
        <v>44874</v>
      </c>
      <c r="G121" s="38" t="str">
        <f>+VLOOKUP(E121,Tabla!A:B,2,FALSE)</f>
        <v>SSGEFYAR</v>
      </c>
    </row>
    <row r="122" spans="1:7">
      <c r="A122" s="61">
        <v>200607</v>
      </c>
      <c r="B122" s="38" t="s">
        <v>493</v>
      </c>
      <c r="C122" s="62">
        <v>22</v>
      </c>
      <c r="D122" s="63" t="s">
        <v>35</v>
      </c>
      <c r="E122" s="38" t="s">
        <v>378</v>
      </c>
      <c r="F122" s="64">
        <v>44874</v>
      </c>
      <c r="G122" s="38" t="str">
        <f>+VLOOKUP(E122,Tabla!A:B,2,FALSE)</f>
        <v>SSGEFYAR</v>
      </c>
    </row>
    <row r="123" spans="1:7">
      <c r="A123" s="61">
        <v>200973</v>
      </c>
      <c r="B123" s="38" t="s">
        <v>494</v>
      </c>
      <c r="C123" s="62">
        <v>3</v>
      </c>
      <c r="D123" s="63" t="s">
        <v>14</v>
      </c>
      <c r="E123" s="38" t="s">
        <v>234</v>
      </c>
      <c r="F123" s="64">
        <v>44874</v>
      </c>
      <c r="G123" s="38" t="str">
        <f>+VLOOKUP(E123,Tabla!A:B,2,FALSE)</f>
        <v>SSCD</v>
      </c>
    </row>
    <row r="124" spans="1:7">
      <c r="A124" s="61">
        <v>201059</v>
      </c>
      <c r="B124" s="38" t="s">
        <v>495</v>
      </c>
      <c r="C124" s="62">
        <v>18</v>
      </c>
      <c r="D124" s="63" t="s">
        <v>11</v>
      </c>
      <c r="E124" s="38" t="s">
        <v>267</v>
      </c>
      <c r="F124" s="64">
        <v>44874</v>
      </c>
      <c r="G124" s="38" t="str">
        <f>+VLOOKUP(E124,Tabla!A:B,2,FALSE)</f>
        <v>SSCPEE</v>
      </c>
    </row>
    <row r="125" spans="1:7">
      <c r="A125" s="61">
        <v>201202</v>
      </c>
      <c r="B125" s="38" t="s">
        <v>157</v>
      </c>
      <c r="C125" s="62">
        <v>38</v>
      </c>
      <c r="D125" s="63" t="s">
        <v>7</v>
      </c>
      <c r="E125" s="38" t="s">
        <v>41</v>
      </c>
      <c r="F125" s="64">
        <v>44874</v>
      </c>
      <c r="G125" s="38" t="str">
        <f>+VLOOKUP(E125,Tabla!A:B,2,FALSE)</f>
        <v>SSCD</v>
      </c>
    </row>
    <row r="126" spans="1:7">
      <c r="A126" s="61">
        <v>201291</v>
      </c>
      <c r="B126" s="38" t="s">
        <v>496</v>
      </c>
      <c r="C126" s="62">
        <v>10</v>
      </c>
      <c r="D126" s="63" t="s">
        <v>497</v>
      </c>
      <c r="E126" s="38" t="s">
        <v>27</v>
      </c>
      <c r="F126" s="64">
        <v>44874</v>
      </c>
      <c r="G126" s="38" t="str">
        <f>+VLOOKUP(E126,Tabla!A:B,2,FALSE)</f>
        <v>SSCD</v>
      </c>
    </row>
    <row r="127" spans="1:7">
      <c r="A127" s="61">
        <v>201303</v>
      </c>
      <c r="B127" s="38" t="s">
        <v>498</v>
      </c>
      <c r="C127" s="62">
        <v>22</v>
      </c>
      <c r="D127" s="63" t="s">
        <v>25</v>
      </c>
      <c r="E127" s="38" t="s">
        <v>15</v>
      </c>
      <c r="F127" s="64">
        <v>44874</v>
      </c>
      <c r="G127" s="38" t="str">
        <f>+VLOOKUP(E127,Tabla!A:B,2,FALSE)</f>
        <v>SSCD</v>
      </c>
    </row>
    <row r="128" spans="1:7">
      <c r="A128" s="61">
        <v>201497</v>
      </c>
      <c r="B128" s="38" t="s">
        <v>499</v>
      </c>
      <c r="C128" s="62">
        <v>17</v>
      </c>
      <c r="D128" s="63" t="s">
        <v>20</v>
      </c>
      <c r="E128" s="38" t="s">
        <v>21</v>
      </c>
      <c r="F128" s="64">
        <v>44874</v>
      </c>
      <c r="G128" s="38" t="str">
        <f>+VLOOKUP(E128,Tabla!A:B,2,FALSE)</f>
        <v>SSTEYS</v>
      </c>
    </row>
    <row r="129" spans="1:7">
      <c r="A129" s="61">
        <v>201526</v>
      </c>
      <c r="B129" s="38" t="s">
        <v>500</v>
      </c>
      <c r="C129" s="62">
        <v>19</v>
      </c>
      <c r="D129" s="63" t="s">
        <v>14</v>
      </c>
      <c r="E129" s="38" t="s">
        <v>234</v>
      </c>
      <c r="F129" s="64">
        <v>44874</v>
      </c>
      <c r="G129" s="38" t="str">
        <f>+VLOOKUP(E129,Tabla!A:B,2,FALSE)</f>
        <v>SSCD</v>
      </c>
    </row>
    <row r="130" spans="1:7">
      <c r="A130" s="61">
        <v>201782</v>
      </c>
      <c r="B130" s="38" t="s">
        <v>501</v>
      </c>
      <c r="C130" s="62">
        <v>9</v>
      </c>
      <c r="D130" s="63" t="s">
        <v>35</v>
      </c>
      <c r="E130" s="38" t="s">
        <v>378</v>
      </c>
      <c r="F130" s="64">
        <v>44874</v>
      </c>
      <c r="G130" s="38" t="str">
        <f>+VLOOKUP(E130,Tabla!A:B,2,FALSE)</f>
        <v>SSGEFYAR</v>
      </c>
    </row>
    <row r="131" spans="1:7">
      <c r="A131" s="61">
        <v>201840</v>
      </c>
      <c r="B131" s="38" t="s">
        <v>55</v>
      </c>
      <c r="C131" s="62">
        <v>11</v>
      </c>
      <c r="D131" s="63" t="s">
        <v>35</v>
      </c>
      <c r="E131" s="38" t="s">
        <v>56</v>
      </c>
      <c r="F131" s="64">
        <v>44874</v>
      </c>
      <c r="G131" s="38" t="str">
        <f>+VLOOKUP(E131,Tabla!A:B,2,FALSE)</f>
        <v>SSTEYS</v>
      </c>
    </row>
    <row r="132" spans="1:7">
      <c r="A132" s="61">
        <v>201914</v>
      </c>
      <c r="B132" s="38" t="s">
        <v>502</v>
      </c>
      <c r="C132" s="62">
        <v>37</v>
      </c>
      <c r="D132" s="63" t="s">
        <v>69</v>
      </c>
      <c r="E132" s="38" t="s">
        <v>378</v>
      </c>
      <c r="F132" s="64">
        <v>44874</v>
      </c>
      <c r="G132" s="38" t="str">
        <f>+VLOOKUP(E132,Tabla!A:B,2,FALSE)</f>
        <v>SSGEFYAR</v>
      </c>
    </row>
    <row r="133" spans="1:7">
      <c r="A133" s="61">
        <v>200050</v>
      </c>
      <c r="B133" s="38" t="s">
        <v>519</v>
      </c>
      <c r="C133" s="62">
        <v>17</v>
      </c>
      <c r="D133" s="63" t="s">
        <v>31</v>
      </c>
      <c r="E133" s="38" t="s">
        <v>56</v>
      </c>
      <c r="F133" s="64">
        <v>44875</v>
      </c>
      <c r="G133" s="38" t="str">
        <f>+VLOOKUP(E133,Tabla!A:B,2,FALSE)</f>
        <v>SSTEYS</v>
      </c>
    </row>
    <row r="134" spans="1:7">
      <c r="A134" s="61">
        <v>200077</v>
      </c>
      <c r="B134" s="38" t="s">
        <v>520</v>
      </c>
      <c r="C134" s="62">
        <v>20</v>
      </c>
      <c r="D134" s="63" t="s">
        <v>31</v>
      </c>
      <c r="E134" s="38" t="s">
        <v>56</v>
      </c>
      <c r="F134" s="64">
        <v>44875</v>
      </c>
      <c r="G134" s="38" t="str">
        <f>+VLOOKUP(E134,Tabla!A:B,2,FALSE)</f>
        <v>SSTEYS</v>
      </c>
    </row>
    <row r="135" spans="1:7">
      <c r="A135" s="61">
        <v>200442</v>
      </c>
      <c r="B135" s="38" t="s">
        <v>42</v>
      </c>
      <c r="C135" s="62">
        <v>5</v>
      </c>
      <c r="D135" s="63" t="s">
        <v>25</v>
      </c>
      <c r="E135" s="38" t="s">
        <v>43</v>
      </c>
      <c r="F135" s="64">
        <v>44875</v>
      </c>
      <c r="G135" s="38" t="str">
        <f>+VLOOKUP(E135,Tabla!A:B,2,FALSE)</f>
        <v>SSTEYS</v>
      </c>
    </row>
    <row r="136" spans="1:7">
      <c r="A136" s="61">
        <v>200476</v>
      </c>
      <c r="B136" s="38" t="s">
        <v>521</v>
      </c>
      <c r="C136" s="62">
        <v>23</v>
      </c>
      <c r="D136" s="63" t="s">
        <v>31</v>
      </c>
      <c r="E136" s="38" t="s">
        <v>56</v>
      </c>
      <c r="F136" s="64">
        <v>44875</v>
      </c>
      <c r="G136" s="38" t="str">
        <f>+VLOOKUP(E136,Tabla!A:B,2,FALSE)</f>
        <v>SSTEYS</v>
      </c>
    </row>
    <row r="137" spans="1:7">
      <c r="A137" s="61">
        <v>200500</v>
      </c>
      <c r="B137" s="38" t="s">
        <v>522</v>
      </c>
      <c r="C137" s="62">
        <v>7</v>
      </c>
      <c r="D137" s="63" t="s">
        <v>20</v>
      </c>
      <c r="E137" s="38" t="s">
        <v>21</v>
      </c>
      <c r="F137" s="64">
        <v>44875</v>
      </c>
      <c r="G137" s="38" t="str">
        <f>+VLOOKUP(E137,Tabla!A:B,2,FALSE)</f>
        <v>SSTEYS</v>
      </c>
    </row>
    <row r="138" spans="1:7">
      <c r="A138" s="61">
        <v>200583</v>
      </c>
      <c r="B138" s="38" t="s">
        <v>486</v>
      </c>
      <c r="C138" s="62">
        <v>1</v>
      </c>
      <c r="D138" s="63" t="s">
        <v>35</v>
      </c>
      <c r="E138" s="38" t="s">
        <v>317</v>
      </c>
      <c r="F138" s="64">
        <v>44875</v>
      </c>
      <c r="G138" s="38" t="str">
        <f>+VLOOKUP(E138,Tabla!A:B,2,FALSE)</f>
        <v>SSGEFYAR</v>
      </c>
    </row>
    <row r="139" spans="1:7">
      <c r="A139" s="61">
        <v>200869</v>
      </c>
      <c r="B139" s="38" t="s">
        <v>523</v>
      </c>
      <c r="C139" s="62">
        <v>9</v>
      </c>
      <c r="D139" s="63" t="s">
        <v>91</v>
      </c>
      <c r="E139" s="38" t="s">
        <v>352</v>
      </c>
      <c r="F139" s="64">
        <v>44875</v>
      </c>
      <c r="G139" s="38" t="str">
        <f>+VLOOKUP(E139,Tabla!A:B,2,FALSE)</f>
        <v>SSGEFYAR</v>
      </c>
    </row>
    <row r="140" spans="1:7">
      <c r="A140" s="61">
        <v>200902</v>
      </c>
      <c r="B140" s="38" t="s">
        <v>487</v>
      </c>
      <c r="C140" s="62">
        <v>6</v>
      </c>
      <c r="D140" s="63" t="s">
        <v>110</v>
      </c>
      <c r="E140" s="38" t="s">
        <v>15</v>
      </c>
      <c r="F140" s="64">
        <v>44875</v>
      </c>
      <c r="G140" s="38" t="str">
        <f>+VLOOKUP(E140,Tabla!A:B,2,FALSE)</f>
        <v>SSCD</v>
      </c>
    </row>
    <row r="141" spans="1:7">
      <c r="A141" s="61">
        <v>201122</v>
      </c>
      <c r="B141" s="38" t="s">
        <v>524</v>
      </c>
      <c r="C141" s="62">
        <v>4</v>
      </c>
      <c r="D141" s="63" t="s">
        <v>91</v>
      </c>
      <c r="E141" s="38" t="s">
        <v>328</v>
      </c>
      <c r="F141" s="64">
        <v>44875</v>
      </c>
      <c r="G141" s="38" t="str">
        <f>+VLOOKUP(E141,Tabla!A:B,2,FALSE)</f>
        <v>SSGEFYAR</v>
      </c>
    </row>
    <row r="142" spans="1:7">
      <c r="A142" s="61">
        <v>201132</v>
      </c>
      <c r="B142" s="38" t="s">
        <v>525</v>
      </c>
      <c r="C142" s="62">
        <v>4</v>
      </c>
      <c r="D142" s="63" t="s">
        <v>91</v>
      </c>
      <c r="E142" s="38" t="s">
        <v>328</v>
      </c>
      <c r="F142" s="64">
        <v>44875</v>
      </c>
      <c r="G142" s="38" t="str">
        <f>+VLOOKUP(E142,Tabla!A:B,2,FALSE)</f>
        <v>SSGEFYAR</v>
      </c>
    </row>
    <row r="143" spans="1:7">
      <c r="A143" s="61">
        <v>201133</v>
      </c>
      <c r="B143" s="38" t="s">
        <v>526</v>
      </c>
      <c r="C143" s="62">
        <v>2</v>
      </c>
      <c r="D143" s="63" t="s">
        <v>91</v>
      </c>
      <c r="E143" s="38" t="s">
        <v>328</v>
      </c>
      <c r="F143" s="64">
        <v>44875</v>
      </c>
      <c r="G143" s="38" t="str">
        <f>+VLOOKUP(E143,Tabla!A:B,2,FALSE)</f>
        <v>SSGEFYAR</v>
      </c>
    </row>
    <row r="144" spans="1:7">
      <c r="A144" s="61">
        <v>201232</v>
      </c>
      <c r="B144" s="38" t="s">
        <v>527</v>
      </c>
      <c r="C144" s="62">
        <v>19</v>
      </c>
      <c r="D144" s="63" t="s">
        <v>91</v>
      </c>
      <c r="E144" s="38" t="s">
        <v>314</v>
      </c>
      <c r="F144" s="64">
        <v>44875</v>
      </c>
      <c r="G144" s="38" t="str">
        <f>+VLOOKUP(E144,Tabla!A:B,2,FALSE)</f>
        <v>SSGEFYAR</v>
      </c>
    </row>
    <row r="145" spans="1:7">
      <c r="A145" s="61">
        <v>201448</v>
      </c>
      <c r="B145" s="38" t="s">
        <v>528</v>
      </c>
      <c r="C145" s="62">
        <v>30</v>
      </c>
      <c r="D145" s="63" t="s">
        <v>14</v>
      </c>
      <c r="E145" s="38" t="s">
        <v>234</v>
      </c>
      <c r="F145" s="64">
        <v>44875</v>
      </c>
      <c r="G145" s="38" t="str">
        <f>+VLOOKUP(E145,Tabla!A:B,2,FALSE)</f>
        <v>SSCD</v>
      </c>
    </row>
    <row r="146" spans="1:7">
      <c r="A146" s="61">
        <v>201572</v>
      </c>
      <c r="B146" s="38" t="s">
        <v>54</v>
      </c>
      <c r="C146" s="62">
        <v>93</v>
      </c>
      <c r="D146" s="63" t="s">
        <v>25</v>
      </c>
      <c r="E146" s="38" t="s">
        <v>43</v>
      </c>
      <c r="F146" s="64">
        <v>44875</v>
      </c>
      <c r="G146" s="38" t="str">
        <f>+VLOOKUP(E146,Tabla!A:B,2,FALSE)</f>
        <v>SSTEYS</v>
      </c>
    </row>
    <row r="147" spans="1:7">
      <c r="A147" s="61">
        <v>201618</v>
      </c>
      <c r="B147" s="38" t="s">
        <v>529</v>
      </c>
      <c r="C147" s="62">
        <v>1</v>
      </c>
      <c r="D147" s="63" t="s">
        <v>17</v>
      </c>
      <c r="E147" s="38" t="s">
        <v>82</v>
      </c>
      <c r="F147" s="64">
        <v>44875</v>
      </c>
      <c r="G147" s="38" t="str">
        <f>+VLOOKUP(E147,Tabla!A:B,2,FALSE)</f>
        <v>DGCLEI</v>
      </c>
    </row>
    <row r="148" spans="1:7">
      <c r="A148" s="61">
        <v>201676</v>
      </c>
      <c r="B148" s="38" t="s">
        <v>530</v>
      </c>
      <c r="C148" s="62">
        <v>2</v>
      </c>
      <c r="D148" s="63" t="s">
        <v>17</v>
      </c>
      <c r="E148" s="38" t="s">
        <v>82</v>
      </c>
      <c r="F148" s="64">
        <v>44875</v>
      </c>
      <c r="G148" s="38" t="str">
        <f>+VLOOKUP(E148,Tabla!A:B,2,FALSE)</f>
        <v>DGCLEI</v>
      </c>
    </row>
    <row r="149" spans="1:7">
      <c r="A149" s="61">
        <v>201677</v>
      </c>
      <c r="B149" s="38" t="s">
        <v>531</v>
      </c>
      <c r="C149" s="62">
        <v>3</v>
      </c>
      <c r="D149" s="63" t="s">
        <v>17</v>
      </c>
      <c r="E149" s="38" t="s">
        <v>82</v>
      </c>
      <c r="F149" s="64">
        <v>44875</v>
      </c>
      <c r="G149" s="38" t="str">
        <f>+VLOOKUP(E149,Tabla!A:B,2,FALSE)</f>
        <v>DGCLEI</v>
      </c>
    </row>
    <row r="150" spans="1:7">
      <c r="A150" s="61">
        <v>202466</v>
      </c>
      <c r="B150" s="38" t="s">
        <v>28</v>
      </c>
      <c r="C150" s="62">
        <v>9</v>
      </c>
      <c r="D150" s="63" t="s">
        <v>25</v>
      </c>
      <c r="E150" s="38" t="s">
        <v>29</v>
      </c>
      <c r="F150" s="64">
        <v>44875</v>
      </c>
      <c r="G150" s="38" t="str">
        <f>+VLOOKUP(E150,Tabla!A:B,2,FALSE)</f>
        <v>SSCD</v>
      </c>
    </row>
    <row r="151" spans="1:7">
      <c r="A151" s="61">
        <v>203093</v>
      </c>
      <c r="B151" s="38" t="s">
        <v>488</v>
      </c>
      <c r="C151" s="62">
        <v>11</v>
      </c>
      <c r="D151" s="63" t="s">
        <v>91</v>
      </c>
      <c r="E151" s="38" t="s">
        <v>339</v>
      </c>
      <c r="F151" s="64">
        <v>44875</v>
      </c>
      <c r="G151" s="38" t="str">
        <f>+VLOOKUP(E151,Tabla!A:B,2,FALSE)</f>
        <v>SSGEFYAR</v>
      </c>
    </row>
    <row r="152" spans="1:7">
      <c r="A152" s="61">
        <v>200089</v>
      </c>
      <c r="B152" s="38" t="s">
        <v>533</v>
      </c>
      <c r="C152" s="62">
        <v>13</v>
      </c>
      <c r="D152" s="63" t="s">
        <v>11</v>
      </c>
      <c r="E152" s="38" t="s">
        <v>409</v>
      </c>
      <c r="F152" s="64">
        <v>44876</v>
      </c>
      <c r="G152" s="38" t="str">
        <f>+VLOOKUP(E152,Tabla!A:B,2,FALSE)</f>
        <v>SSTEYS</v>
      </c>
    </row>
    <row r="153" spans="1:7">
      <c r="A153" s="61">
        <v>200141</v>
      </c>
      <c r="B153" s="38" t="s">
        <v>534</v>
      </c>
      <c r="C153" s="62">
        <v>24</v>
      </c>
      <c r="D153" s="63" t="s">
        <v>110</v>
      </c>
      <c r="E153" s="38" t="s">
        <v>212</v>
      </c>
      <c r="F153" s="64">
        <v>44876</v>
      </c>
      <c r="G153" s="38" t="str">
        <f>+VLOOKUP(E153,Tabla!A:B,2,FALSE)</f>
        <v>SSCD</v>
      </c>
    </row>
    <row r="154" spans="1:7">
      <c r="A154" s="61">
        <v>200660</v>
      </c>
      <c r="B154" s="38" t="s">
        <v>535</v>
      </c>
      <c r="C154" s="62">
        <v>4</v>
      </c>
      <c r="D154" s="63" t="s">
        <v>25</v>
      </c>
      <c r="E154" s="38" t="s">
        <v>225</v>
      </c>
      <c r="F154" s="64">
        <v>44876</v>
      </c>
      <c r="G154" s="38" t="str">
        <f>+VLOOKUP(E154,Tabla!A:B,2,FALSE)</f>
        <v>SSCD</v>
      </c>
    </row>
    <row r="155" spans="1:7">
      <c r="A155" s="61">
        <v>200820</v>
      </c>
      <c r="B155" s="38" t="s">
        <v>536</v>
      </c>
      <c r="C155" s="62">
        <v>7</v>
      </c>
      <c r="D155" s="63" t="s">
        <v>110</v>
      </c>
      <c r="E155" s="38" t="s">
        <v>18</v>
      </c>
      <c r="F155" s="64">
        <v>44876</v>
      </c>
      <c r="G155" s="38" t="str">
        <f>+VLOOKUP(E155,Tabla!A:B,2,FALSE)</f>
        <v>SSCD</v>
      </c>
    </row>
    <row r="156" spans="1:7">
      <c r="A156" s="61">
        <v>200830</v>
      </c>
      <c r="B156" s="38" t="s">
        <v>537</v>
      </c>
      <c r="C156" s="62">
        <v>13</v>
      </c>
      <c r="D156" s="63" t="s">
        <v>17</v>
      </c>
      <c r="E156" s="38" t="s">
        <v>236</v>
      </c>
      <c r="F156" s="64">
        <v>44876</v>
      </c>
      <c r="G156" s="38" t="str">
        <f>+VLOOKUP(E156,Tabla!A:B,2,FALSE)</f>
        <v>SSCD</v>
      </c>
    </row>
    <row r="157" spans="1:7">
      <c r="A157" s="61">
        <v>200874</v>
      </c>
      <c r="B157" s="38" t="s">
        <v>538</v>
      </c>
      <c r="C157" s="62">
        <v>22</v>
      </c>
      <c r="D157" s="63" t="s">
        <v>79</v>
      </c>
      <c r="E157" s="38" t="s">
        <v>448</v>
      </c>
      <c r="F157" s="64">
        <v>44876</v>
      </c>
      <c r="G157" s="38" t="str">
        <f>+VLOOKUP(E157,Tabla!A:B,2,FALSE)</f>
        <v>UM</v>
      </c>
    </row>
    <row r="158" spans="1:7">
      <c r="A158" s="61">
        <v>200907</v>
      </c>
      <c r="B158" s="38" t="s">
        <v>539</v>
      </c>
      <c r="C158" s="62">
        <v>10</v>
      </c>
      <c r="D158" s="63" t="s">
        <v>110</v>
      </c>
      <c r="E158" s="38" t="s">
        <v>18</v>
      </c>
      <c r="F158" s="64">
        <v>44876</v>
      </c>
      <c r="G158" s="38" t="str">
        <f>+VLOOKUP(E158,Tabla!A:B,2,FALSE)</f>
        <v>SSCD</v>
      </c>
    </row>
    <row r="159" spans="1:7">
      <c r="A159" s="61">
        <v>200909</v>
      </c>
      <c r="B159" s="38" t="s">
        <v>540</v>
      </c>
      <c r="C159" s="62">
        <v>5</v>
      </c>
      <c r="D159" s="63" t="s">
        <v>110</v>
      </c>
      <c r="E159" s="38" t="s">
        <v>18</v>
      </c>
      <c r="F159" s="64">
        <v>44876</v>
      </c>
      <c r="G159" s="38" t="str">
        <f>+VLOOKUP(E159,Tabla!A:B,2,FALSE)</f>
        <v>SSCD</v>
      </c>
    </row>
    <row r="160" spans="1:7">
      <c r="A160" s="61">
        <v>201292</v>
      </c>
      <c r="B160" s="38" t="s">
        <v>541</v>
      </c>
      <c r="C160" s="62">
        <v>27</v>
      </c>
      <c r="D160" s="63" t="s">
        <v>497</v>
      </c>
      <c r="E160" s="38" t="s">
        <v>448</v>
      </c>
      <c r="F160" s="64">
        <v>44876</v>
      </c>
      <c r="G160" s="38" t="str">
        <f>+VLOOKUP(E160,Tabla!A:B,2,FALSE)</f>
        <v>UM</v>
      </c>
    </row>
    <row r="161" spans="1:7">
      <c r="A161" s="61">
        <v>201351</v>
      </c>
      <c r="B161" s="38" t="s">
        <v>542</v>
      </c>
      <c r="C161" s="62">
        <v>16</v>
      </c>
      <c r="D161" s="63" t="s">
        <v>110</v>
      </c>
      <c r="E161" s="38" t="s">
        <v>225</v>
      </c>
      <c r="F161" s="64">
        <v>44876</v>
      </c>
      <c r="G161" s="38" t="str">
        <f>+VLOOKUP(E161,Tabla!A:B,2,FALSE)</f>
        <v>SSCD</v>
      </c>
    </row>
    <row r="162" spans="1:7">
      <c r="A162" s="61">
        <v>201517</v>
      </c>
      <c r="B162" s="38" t="s">
        <v>543</v>
      </c>
      <c r="C162" s="62">
        <v>10</v>
      </c>
      <c r="D162" s="63" t="s">
        <v>110</v>
      </c>
      <c r="E162" s="38" t="s">
        <v>212</v>
      </c>
      <c r="F162" s="64">
        <v>44876</v>
      </c>
      <c r="G162" s="38" t="str">
        <f>+VLOOKUP(E162,Tabla!A:B,2,FALSE)</f>
        <v>SSCD</v>
      </c>
    </row>
    <row r="163" spans="1:7">
      <c r="A163" s="61">
        <v>201551</v>
      </c>
      <c r="B163" s="38" t="s">
        <v>544</v>
      </c>
      <c r="C163" s="62">
        <v>21</v>
      </c>
      <c r="D163" s="63" t="s">
        <v>110</v>
      </c>
      <c r="E163" s="38" t="s">
        <v>212</v>
      </c>
      <c r="F163" s="64">
        <v>44876</v>
      </c>
      <c r="G163" s="38" t="str">
        <f>+VLOOKUP(E163,Tabla!A:B,2,FALSE)</f>
        <v>SSCD</v>
      </c>
    </row>
    <row r="164" spans="1:7">
      <c r="A164" s="61">
        <v>201574</v>
      </c>
      <c r="B164" s="38" t="s">
        <v>545</v>
      </c>
      <c r="C164" s="62">
        <v>22</v>
      </c>
      <c r="D164" s="63" t="s">
        <v>72</v>
      </c>
      <c r="E164" s="38" t="s">
        <v>204</v>
      </c>
      <c r="F164" s="64">
        <v>44876</v>
      </c>
      <c r="G164" s="38" t="str">
        <f>+VLOOKUP(E164,Tabla!A:B,2,FALSE)</f>
        <v>DGCLEI</v>
      </c>
    </row>
    <row r="165" spans="1:7">
      <c r="A165" s="61">
        <v>201650</v>
      </c>
      <c r="B165" s="38" t="s">
        <v>546</v>
      </c>
      <c r="C165" s="62">
        <v>2</v>
      </c>
      <c r="D165" s="63" t="s">
        <v>72</v>
      </c>
      <c r="E165" s="38" t="s">
        <v>204</v>
      </c>
      <c r="F165" s="64">
        <v>44876</v>
      </c>
      <c r="G165" s="38" t="str">
        <f>+VLOOKUP(E165,Tabla!A:B,2,FALSE)</f>
        <v>DGCLEI</v>
      </c>
    </row>
    <row r="166" spans="1:7">
      <c r="A166" s="61">
        <v>202200</v>
      </c>
      <c r="B166" s="38" t="s">
        <v>547</v>
      </c>
      <c r="C166" s="62">
        <v>10</v>
      </c>
      <c r="D166" s="63" t="s">
        <v>31</v>
      </c>
      <c r="E166" s="38" t="s">
        <v>32</v>
      </c>
      <c r="F166" s="64">
        <v>44876</v>
      </c>
      <c r="G166" s="38" t="str">
        <f>+VLOOKUP(E166,Tabla!A:B,2,FALSE)</f>
        <v>SSTEYS</v>
      </c>
    </row>
    <row r="167" spans="1:7">
      <c r="C167" s="38"/>
      <c r="D167" s="38"/>
    </row>
    <row r="168" spans="1:7">
      <c r="C168" s="38"/>
      <c r="D168" s="38"/>
    </row>
    <row r="169" spans="1:7">
      <c r="C169" s="38"/>
      <c r="D169" s="38"/>
    </row>
    <row r="170" spans="1:7">
      <c r="C170" s="38"/>
      <c r="D170" s="38"/>
    </row>
    <row r="171" spans="1:7">
      <c r="C171" s="38"/>
      <c r="D171" s="38"/>
    </row>
    <row r="172" spans="1:7">
      <c r="C172" s="38"/>
      <c r="D172" s="38"/>
    </row>
    <row r="173" spans="1:7">
      <c r="C173" s="38"/>
      <c r="D173" s="38"/>
    </row>
    <row r="174" spans="1:7">
      <c r="C174" s="38"/>
      <c r="D174" s="38"/>
    </row>
    <row r="175" spans="1:7">
      <c r="C175" s="38"/>
      <c r="D175" s="38"/>
    </row>
    <row r="176" spans="1:7">
      <c r="C176" s="38"/>
      <c r="D176" s="38"/>
    </row>
    <row r="177" spans="3:4">
      <c r="C177" s="38"/>
      <c r="D177" s="38"/>
    </row>
    <row r="178" spans="3:4">
      <c r="C178" s="38"/>
      <c r="D178" s="38"/>
    </row>
    <row r="179" spans="3:4">
      <c r="C179" s="38"/>
      <c r="D179" s="38"/>
    </row>
    <row r="180" spans="3:4">
      <c r="C180" s="38"/>
      <c r="D180" s="38"/>
    </row>
    <row r="181" spans="3:4">
      <c r="C181" s="38"/>
      <c r="D181" s="38"/>
    </row>
    <row r="182" spans="3:4">
      <c r="C182" s="38"/>
      <c r="D182" s="38"/>
    </row>
    <row r="183" spans="3:4">
      <c r="C183" s="38"/>
      <c r="D183" s="38"/>
    </row>
    <row r="184" spans="3:4">
      <c r="C184" s="38"/>
      <c r="D184" s="38"/>
    </row>
    <row r="185" spans="3:4">
      <c r="C185" s="38"/>
      <c r="D185" s="38"/>
    </row>
    <row r="186" spans="3:4">
      <c r="C186" s="38"/>
      <c r="D186" s="38"/>
    </row>
    <row r="187" spans="3:4">
      <c r="C187" s="38"/>
      <c r="D187" s="38"/>
    </row>
    <row r="188" spans="3:4">
      <c r="C188" s="38"/>
      <c r="D188" s="38"/>
    </row>
    <row r="189" spans="3:4">
      <c r="C189" s="38"/>
      <c r="D189" s="38"/>
    </row>
    <row r="190" spans="3:4">
      <c r="C190" s="38"/>
      <c r="D190" s="38"/>
    </row>
    <row r="191" spans="3:4">
      <c r="C191" s="38"/>
      <c r="D191" s="38"/>
    </row>
    <row r="192" spans="3:4">
      <c r="C192" s="38"/>
      <c r="D192" s="38"/>
    </row>
    <row r="194" spans="1:1">
      <c r="A194" s="38" t="s">
        <v>548</v>
      </c>
    </row>
  </sheetData>
  <autoFilter ref="A1:G166">
    <sortState ref="A2:G166">
      <sortCondition ref="F1:F166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topLeftCell="A37" workbookViewId="0">
      <selection activeCell="F13" sqref="F13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19</v>
      </c>
    </row>
    <row r="5" spans="1:2">
      <c r="A5" s="50" t="s">
        <v>160</v>
      </c>
      <c r="B5" s="3">
        <v>7</v>
      </c>
    </row>
    <row r="6" spans="1:2">
      <c r="A6" s="50" t="s">
        <v>82</v>
      </c>
      <c r="B6" s="3">
        <v>6</v>
      </c>
    </row>
    <row r="7" spans="1:2">
      <c r="A7" s="50" t="s">
        <v>65</v>
      </c>
      <c r="B7" s="3">
        <v>4</v>
      </c>
    </row>
    <row r="8" spans="1:2">
      <c r="A8" s="50" t="s">
        <v>8</v>
      </c>
      <c r="B8" s="3">
        <v>2</v>
      </c>
    </row>
    <row r="9" spans="1:2">
      <c r="A9" s="49" t="s">
        <v>208</v>
      </c>
      <c r="B9" s="3">
        <v>34</v>
      </c>
    </row>
    <row r="10" spans="1:2">
      <c r="A10" s="50" t="s">
        <v>41</v>
      </c>
      <c r="B10" s="3">
        <v>9</v>
      </c>
    </row>
    <row r="11" spans="1:2">
      <c r="A11" s="50" t="s">
        <v>18</v>
      </c>
      <c r="B11" s="3">
        <v>9</v>
      </c>
    </row>
    <row r="12" spans="1:2">
      <c r="A12" s="50" t="s">
        <v>15</v>
      </c>
      <c r="B12" s="3">
        <v>7</v>
      </c>
    </row>
    <row r="13" spans="1:2">
      <c r="A13" s="50" t="s">
        <v>234</v>
      </c>
      <c r="B13" s="3">
        <v>3</v>
      </c>
    </row>
    <row r="14" spans="1:2">
      <c r="A14" s="50" t="s">
        <v>27</v>
      </c>
      <c r="B14" s="3">
        <v>3</v>
      </c>
    </row>
    <row r="15" spans="1:2">
      <c r="A15" s="50" t="s">
        <v>38</v>
      </c>
      <c r="B15" s="3">
        <v>2</v>
      </c>
    </row>
    <row r="16" spans="1:2">
      <c r="A16" s="50" t="s">
        <v>29</v>
      </c>
      <c r="B16" s="3">
        <v>1</v>
      </c>
    </row>
    <row r="17" spans="1:2">
      <c r="A17" s="49" t="s">
        <v>246</v>
      </c>
      <c r="B17" s="3">
        <v>5</v>
      </c>
    </row>
    <row r="18" spans="1:2">
      <c r="A18" s="50" t="s">
        <v>267</v>
      </c>
      <c r="B18" s="3">
        <v>3</v>
      </c>
    </row>
    <row r="19" spans="1:2">
      <c r="A19" s="50" t="s">
        <v>139</v>
      </c>
      <c r="B19" s="3">
        <v>1</v>
      </c>
    </row>
    <row r="20" spans="1:2">
      <c r="A20" s="50" t="s">
        <v>252</v>
      </c>
      <c r="B20" s="3">
        <v>1</v>
      </c>
    </row>
    <row r="21" spans="1:2">
      <c r="A21" s="49" t="s">
        <v>312</v>
      </c>
      <c r="B21" s="3">
        <v>43</v>
      </c>
    </row>
    <row r="22" spans="1:2">
      <c r="A22" s="50" t="s">
        <v>46</v>
      </c>
      <c r="B22" s="3">
        <v>7</v>
      </c>
    </row>
    <row r="23" spans="1:2">
      <c r="A23" s="50" t="s">
        <v>317</v>
      </c>
      <c r="B23" s="3">
        <v>5</v>
      </c>
    </row>
    <row r="24" spans="1:2">
      <c r="A24" s="50" t="s">
        <v>114</v>
      </c>
      <c r="B24" s="3">
        <v>4</v>
      </c>
    </row>
    <row r="25" spans="1:2">
      <c r="A25" s="50" t="s">
        <v>92</v>
      </c>
      <c r="B25" s="3">
        <v>4</v>
      </c>
    </row>
    <row r="26" spans="1:2">
      <c r="A26" s="50" t="s">
        <v>70</v>
      </c>
      <c r="B26" s="3">
        <v>4</v>
      </c>
    </row>
    <row r="27" spans="1:2">
      <c r="A27" s="50" t="s">
        <v>378</v>
      </c>
      <c r="B27" s="3">
        <v>4</v>
      </c>
    </row>
    <row r="28" spans="1:2">
      <c r="A28" s="50" t="s">
        <v>328</v>
      </c>
      <c r="B28" s="3">
        <v>3</v>
      </c>
    </row>
    <row r="29" spans="1:2">
      <c r="A29" s="50" t="s">
        <v>330</v>
      </c>
      <c r="B29" s="3">
        <v>2</v>
      </c>
    </row>
    <row r="30" spans="1:2">
      <c r="A30" s="50" t="s">
        <v>87</v>
      </c>
      <c r="B30" s="3">
        <v>2</v>
      </c>
    </row>
    <row r="31" spans="1:2">
      <c r="A31" s="50" t="s">
        <v>144</v>
      </c>
      <c r="B31" s="3">
        <v>1</v>
      </c>
    </row>
    <row r="32" spans="1:2">
      <c r="A32" s="50" t="s">
        <v>314</v>
      </c>
      <c r="B32" s="3">
        <v>1</v>
      </c>
    </row>
    <row r="33" spans="1:2">
      <c r="A33" s="50" t="s">
        <v>367</v>
      </c>
      <c r="B33" s="3">
        <v>1</v>
      </c>
    </row>
    <row r="34" spans="1:2">
      <c r="A34" s="50" t="s">
        <v>125</v>
      </c>
      <c r="B34" s="3">
        <v>1</v>
      </c>
    </row>
    <row r="35" spans="1:2">
      <c r="A35" s="50" t="s">
        <v>134</v>
      </c>
      <c r="B35" s="3">
        <v>1</v>
      </c>
    </row>
    <row r="36" spans="1:2">
      <c r="A36" s="50" t="s">
        <v>352</v>
      </c>
      <c r="B36" s="3">
        <v>1</v>
      </c>
    </row>
    <row r="37" spans="1:2">
      <c r="A37" s="50" t="s">
        <v>339</v>
      </c>
      <c r="B37" s="3">
        <v>1</v>
      </c>
    </row>
    <row r="38" spans="1:2">
      <c r="A38" s="50" t="s">
        <v>518</v>
      </c>
      <c r="B38" s="3">
        <v>1</v>
      </c>
    </row>
    <row r="39" spans="1:2">
      <c r="A39" s="49" t="s">
        <v>387</v>
      </c>
      <c r="B39" s="3">
        <v>30</v>
      </c>
    </row>
    <row r="40" spans="1:2">
      <c r="A40" s="50" t="s">
        <v>56</v>
      </c>
      <c r="B40" s="3">
        <v>6</v>
      </c>
    </row>
    <row r="41" spans="1:2">
      <c r="A41" s="50" t="s">
        <v>32</v>
      </c>
      <c r="B41" s="3">
        <v>5</v>
      </c>
    </row>
    <row r="42" spans="1:2">
      <c r="A42" s="50" t="s">
        <v>43</v>
      </c>
      <c r="B42" s="3">
        <v>4</v>
      </c>
    </row>
    <row r="43" spans="1:2">
      <c r="A43" s="50" t="s">
        <v>21</v>
      </c>
      <c r="B43" s="3">
        <v>4</v>
      </c>
    </row>
    <row r="44" spans="1:2">
      <c r="A44" s="50" t="s">
        <v>404</v>
      </c>
      <c r="B44" s="3">
        <v>3</v>
      </c>
    </row>
    <row r="45" spans="1:2">
      <c r="A45" s="50" t="s">
        <v>12</v>
      </c>
      <c r="B45" s="3">
        <v>3</v>
      </c>
    </row>
    <row r="46" spans="1:2">
      <c r="A46" s="50" t="s">
        <v>36</v>
      </c>
      <c r="B46" s="3">
        <v>2</v>
      </c>
    </row>
    <row r="47" spans="1:2">
      <c r="A47" s="50" t="s">
        <v>415</v>
      </c>
      <c r="B47" s="3">
        <v>1</v>
      </c>
    </row>
    <row r="48" spans="1:2">
      <c r="A48" s="50" t="s">
        <v>67</v>
      </c>
      <c r="B48" s="3">
        <v>1</v>
      </c>
    </row>
    <row r="49" spans="1:2">
      <c r="A49" s="50" t="s">
        <v>117</v>
      </c>
      <c r="B49" s="3">
        <v>1</v>
      </c>
    </row>
    <row r="50" spans="1:2">
      <c r="A50" s="49" t="s">
        <v>441</v>
      </c>
      <c r="B50" s="3">
        <v>19</v>
      </c>
    </row>
    <row r="51" spans="1:2">
      <c r="A51" s="50" t="s">
        <v>53</v>
      </c>
      <c r="B51" s="3">
        <v>7</v>
      </c>
    </row>
    <row r="52" spans="1:2">
      <c r="A52" s="50" t="s">
        <v>80</v>
      </c>
      <c r="B52" s="3">
        <v>5</v>
      </c>
    </row>
    <row r="53" spans="1:2">
      <c r="A53" s="50" t="s">
        <v>122</v>
      </c>
      <c r="B53" s="3">
        <v>3</v>
      </c>
    </row>
    <row r="54" spans="1:2">
      <c r="A54" s="50" t="s">
        <v>63</v>
      </c>
      <c r="B54" s="3">
        <v>2</v>
      </c>
    </row>
    <row r="55" spans="1:2">
      <c r="A55" s="50" t="s">
        <v>101</v>
      </c>
      <c r="B55" s="3">
        <v>1</v>
      </c>
    </row>
    <row r="56" spans="1:2">
      <c r="A56" s="50" t="s">
        <v>155</v>
      </c>
      <c r="B56" s="3">
        <v>1</v>
      </c>
    </row>
    <row r="57" spans="1:2">
      <c r="A57" s="49" t="s">
        <v>482</v>
      </c>
      <c r="B57" s="3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B111" sqref="B111"/>
    </sheetView>
  </sheetViews>
  <sheetFormatPr baseColWidth="10" defaultRowHeight="15"/>
  <cols>
    <col min="1" max="1" width="11.42578125" style="6"/>
    <col min="3" max="4" width="11.42578125" style="56"/>
    <col min="7" max="7" width="11.85546875" bestFit="1" customWidth="1"/>
  </cols>
  <sheetData>
    <row r="1" spans="1:7">
      <c r="A1" s="4" t="s">
        <v>0</v>
      </c>
      <c r="B1" s="1" t="s">
        <v>1</v>
      </c>
      <c r="C1" s="54" t="s">
        <v>2</v>
      </c>
      <c r="D1" s="54" t="s">
        <v>3</v>
      </c>
      <c r="E1" s="1" t="s">
        <v>4</v>
      </c>
      <c r="F1" s="1" t="s">
        <v>5</v>
      </c>
      <c r="G1" s="53" t="s">
        <v>171</v>
      </c>
    </row>
    <row r="2" spans="1:7">
      <c r="A2" s="52">
        <v>200050</v>
      </c>
      <c r="B2" t="s">
        <v>519</v>
      </c>
      <c r="C2" s="55">
        <v>17</v>
      </c>
      <c r="D2" s="56" t="s">
        <v>31</v>
      </c>
      <c r="E2" t="s">
        <v>56</v>
      </c>
      <c r="F2" s="2">
        <v>44875</v>
      </c>
      <c r="G2" t="str">
        <f>+VLOOKUP(E2,Tabla!A:B,2,FALSE)</f>
        <v>SSTEYS</v>
      </c>
    </row>
    <row r="3" spans="1:7">
      <c r="A3" s="52">
        <v>200077</v>
      </c>
      <c r="B3" t="s">
        <v>520</v>
      </c>
      <c r="C3" s="55">
        <v>20</v>
      </c>
      <c r="D3" s="56" t="s">
        <v>31</v>
      </c>
      <c r="E3" t="s">
        <v>56</v>
      </c>
      <c r="F3" s="2">
        <v>44875</v>
      </c>
      <c r="G3" t="str">
        <f>+VLOOKUP(E3,Tabla!A:B,2,FALSE)</f>
        <v>SSTEYS</v>
      </c>
    </row>
    <row r="4" spans="1:7">
      <c r="A4" s="52">
        <v>200442</v>
      </c>
      <c r="B4" t="s">
        <v>42</v>
      </c>
      <c r="C4" s="55">
        <v>5</v>
      </c>
      <c r="D4" s="56" t="s">
        <v>25</v>
      </c>
      <c r="E4" t="s">
        <v>43</v>
      </c>
      <c r="F4" s="2">
        <v>44875</v>
      </c>
      <c r="G4" t="str">
        <f>+VLOOKUP(E4,Tabla!A:B,2,FALSE)</f>
        <v>SSTEYS</v>
      </c>
    </row>
    <row r="5" spans="1:7">
      <c r="A5" s="52">
        <v>200476</v>
      </c>
      <c r="B5" t="s">
        <v>521</v>
      </c>
      <c r="C5" s="55">
        <v>23</v>
      </c>
      <c r="D5" s="56" t="s">
        <v>31</v>
      </c>
      <c r="E5" t="s">
        <v>56</v>
      </c>
      <c r="F5" s="2">
        <v>44875</v>
      </c>
      <c r="G5" t="str">
        <f>+VLOOKUP(E5,Tabla!A:B,2,FALSE)</f>
        <v>SSTEYS</v>
      </c>
    </row>
    <row r="6" spans="1:7">
      <c r="A6" s="52">
        <v>200500</v>
      </c>
      <c r="B6" t="s">
        <v>522</v>
      </c>
      <c r="C6" s="55">
        <v>7</v>
      </c>
      <c r="D6" s="56" t="s">
        <v>20</v>
      </c>
      <c r="E6" t="s">
        <v>21</v>
      </c>
      <c r="F6" s="2">
        <v>44875</v>
      </c>
      <c r="G6" t="str">
        <f>+VLOOKUP(E6,Tabla!A:B,2,FALSE)</f>
        <v>SSTEYS</v>
      </c>
    </row>
    <row r="7" spans="1:7">
      <c r="A7" s="52">
        <v>200583</v>
      </c>
      <c r="B7" t="s">
        <v>486</v>
      </c>
      <c r="C7" s="55">
        <v>1</v>
      </c>
      <c r="D7" s="56" t="s">
        <v>35</v>
      </c>
      <c r="E7" t="s">
        <v>317</v>
      </c>
      <c r="F7" s="2">
        <v>44875</v>
      </c>
      <c r="G7" t="str">
        <f>+VLOOKUP(E7,Tabla!A:B,2,FALSE)</f>
        <v>SSGEFYAR</v>
      </c>
    </row>
    <row r="8" spans="1:7">
      <c r="A8" s="52">
        <v>200869</v>
      </c>
      <c r="B8" t="s">
        <v>523</v>
      </c>
      <c r="C8" s="55">
        <v>9</v>
      </c>
      <c r="D8" s="56" t="s">
        <v>91</v>
      </c>
      <c r="E8" t="s">
        <v>352</v>
      </c>
      <c r="F8" s="2">
        <v>44875</v>
      </c>
      <c r="G8" t="str">
        <f>+VLOOKUP(E8,Tabla!A:B,2,FALSE)</f>
        <v>SSGEFYAR</v>
      </c>
    </row>
    <row r="9" spans="1:7">
      <c r="A9" s="52">
        <v>200902</v>
      </c>
      <c r="B9" t="s">
        <v>487</v>
      </c>
      <c r="C9" s="55">
        <v>6</v>
      </c>
      <c r="D9" s="56" t="s">
        <v>110</v>
      </c>
      <c r="E9" t="s">
        <v>15</v>
      </c>
      <c r="F9" s="2">
        <v>44875</v>
      </c>
      <c r="G9" t="str">
        <f>+VLOOKUP(E9,Tabla!A:B,2,FALSE)</f>
        <v>SSCD</v>
      </c>
    </row>
    <row r="10" spans="1:7">
      <c r="A10" s="52">
        <v>201122</v>
      </c>
      <c r="B10" t="s">
        <v>524</v>
      </c>
      <c r="C10" s="55">
        <v>4</v>
      </c>
      <c r="D10" s="56" t="s">
        <v>91</v>
      </c>
      <c r="E10" t="s">
        <v>328</v>
      </c>
      <c r="F10" s="2">
        <v>44875</v>
      </c>
      <c r="G10" t="str">
        <f>+VLOOKUP(E10,Tabla!A:B,2,FALSE)</f>
        <v>SSGEFYAR</v>
      </c>
    </row>
    <row r="11" spans="1:7">
      <c r="A11" s="52">
        <v>201132</v>
      </c>
      <c r="B11" t="s">
        <v>525</v>
      </c>
      <c r="C11" s="55">
        <v>4</v>
      </c>
      <c r="D11" s="56" t="s">
        <v>91</v>
      </c>
      <c r="E11" t="s">
        <v>328</v>
      </c>
      <c r="F11" s="2">
        <v>44875</v>
      </c>
      <c r="G11" t="str">
        <f>+VLOOKUP(E11,Tabla!A:B,2,FALSE)</f>
        <v>SSGEFYAR</v>
      </c>
    </row>
    <row r="12" spans="1:7">
      <c r="A12" s="52">
        <v>201133</v>
      </c>
      <c r="B12" t="s">
        <v>526</v>
      </c>
      <c r="C12" s="55">
        <v>2</v>
      </c>
      <c r="D12" s="56" t="s">
        <v>91</v>
      </c>
      <c r="E12" t="s">
        <v>328</v>
      </c>
      <c r="F12" s="2">
        <v>44875</v>
      </c>
      <c r="G12" t="str">
        <f>+VLOOKUP(E12,Tabla!A:B,2,FALSE)</f>
        <v>SSGEFYAR</v>
      </c>
    </row>
    <row r="13" spans="1:7">
      <c r="A13" s="52">
        <v>201232</v>
      </c>
      <c r="B13" t="s">
        <v>527</v>
      </c>
      <c r="C13" s="55">
        <v>19</v>
      </c>
      <c r="D13" s="56" t="s">
        <v>91</v>
      </c>
      <c r="E13" t="s">
        <v>314</v>
      </c>
      <c r="F13" s="2">
        <v>44875</v>
      </c>
      <c r="G13" t="str">
        <f>+VLOOKUP(E13,Tabla!A:B,2,FALSE)</f>
        <v>SSGEFYAR</v>
      </c>
    </row>
    <row r="14" spans="1:7">
      <c r="A14" s="52">
        <v>201448</v>
      </c>
      <c r="B14" t="s">
        <v>528</v>
      </c>
      <c r="C14" s="55">
        <v>30</v>
      </c>
      <c r="D14" s="56" t="s">
        <v>14</v>
      </c>
      <c r="E14" t="s">
        <v>234</v>
      </c>
      <c r="F14" s="2">
        <v>44875</v>
      </c>
      <c r="G14" t="str">
        <f>+VLOOKUP(E14,Tabla!A:B,2,FALSE)</f>
        <v>SSCD</v>
      </c>
    </row>
    <row r="15" spans="1:7">
      <c r="A15" s="52">
        <v>201572</v>
      </c>
      <c r="B15" t="s">
        <v>54</v>
      </c>
      <c r="C15" s="55">
        <v>93</v>
      </c>
      <c r="D15" s="56" t="s">
        <v>25</v>
      </c>
      <c r="E15" t="s">
        <v>43</v>
      </c>
      <c r="F15" s="2">
        <v>44875</v>
      </c>
      <c r="G15" t="str">
        <f>+VLOOKUP(E15,Tabla!A:B,2,FALSE)</f>
        <v>SSTEYS</v>
      </c>
    </row>
    <row r="16" spans="1:7">
      <c r="A16" s="52">
        <v>201618</v>
      </c>
      <c r="B16" t="s">
        <v>529</v>
      </c>
      <c r="C16" s="55">
        <v>1</v>
      </c>
      <c r="D16" s="56" t="s">
        <v>17</v>
      </c>
      <c r="E16" t="s">
        <v>82</v>
      </c>
      <c r="F16" s="2">
        <v>44875</v>
      </c>
      <c r="G16" t="str">
        <f>+VLOOKUP(E16,Tabla!A:B,2,FALSE)</f>
        <v>DGCLEI</v>
      </c>
    </row>
    <row r="17" spans="1:7">
      <c r="A17" s="52">
        <v>201676</v>
      </c>
      <c r="B17" t="s">
        <v>530</v>
      </c>
      <c r="C17" s="55">
        <v>2</v>
      </c>
      <c r="D17" s="56" t="s">
        <v>17</v>
      </c>
      <c r="E17" t="s">
        <v>82</v>
      </c>
      <c r="F17" s="2">
        <v>44875</v>
      </c>
      <c r="G17" t="str">
        <f>+VLOOKUP(E17,Tabla!A:B,2,FALSE)</f>
        <v>DGCLEI</v>
      </c>
    </row>
    <row r="18" spans="1:7">
      <c r="A18" s="52">
        <v>201677</v>
      </c>
      <c r="B18" t="s">
        <v>531</v>
      </c>
      <c r="C18" s="55">
        <v>3</v>
      </c>
      <c r="D18" s="56" t="s">
        <v>17</v>
      </c>
      <c r="E18" t="s">
        <v>82</v>
      </c>
      <c r="F18" s="2">
        <v>44875</v>
      </c>
      <c r="G18" t="str">
        <f>+VLOOKUP(E18,Tabla!A:B,2,FALSE)</f>
        <v>DGCLEI</v>
      </c>
    </row>
    <row r="19" spans="1:7">
      <c r="A19" s="52">
        <v>202466</v>
      </c>
      <c r="B19" t="s">
        <v>28</v>
      </c>
      <c r="C19" s="55">
        <v>9</v>
      </c>
      <c r="D19" s="56" t="s">
        <v>25</v>
      </c>
      <c r="E19" t="s">
        <v>29</v>
      </c>
      <c r="F19" s="2">
        <v>44875</v>
      </c>
      <c r="G19" t="str">
        <f>+VLOOKUP(E19,Tabla!A:B,2,FALSE)</f>
        <v>SSCD</v>
      </c>
    </row>
    <row r="20" spans="1:7">
      <c r="A20" s="52">
        <v>203093</v>
      </c>
      <c r="B20" t="s">
        <v>488</v>
      </c>
      <c r="C20" s="55">
        <v>11</v>
      </c>
      <c r="D20" s="56" t="s">
        <v>91</v>
      </c>
      <c r="E20" t="s">
        <v>339</v>
      </c>
      <c r="F20" s="2">
        <v>44875</v>
      </c>
      <c r="G20" t="str">
        <f>+VLOOKUP(E20,Tabla!A:B,2,FALSE)</f>
        <v>SSGEFYAR</v>
      </c>
    </row>
    <row r="21" spans="1:7">
      <c r="A21" s="52">
        <v>200103</v>
      </c>
      <c r="B21" t="s">
        <v>489</v>
      </c>
      <c r="C21" s="55">
        <v>9</v>
      </c>
      <c r="D21" s="56" t="s">
        <v>61</v>
      </c>
      <c r="E21" t="s">
        <v>267</v>
      </c>
      <c r="F21" s="2">
        <v>44874</v>
      </c>
      <c r="G21" t="str">
        <f>+VLOOKUP(E21,Tabla!A:B,2,FALSE)</f>
        <v>SSCPEE</v>
      </c>
    </row>
    <row r="22" spans="1:7">
      <c r="A22" s="52">
        <v>200219</v>
      </c>
      <c r="B22" t="s">
        <v>490</v>
      </c>
      <c r="C22" s="55">
        <v>7</v>
      </c>
      <c r="D22" s="56" t="s">
        <v>7</v>
      </c>
      <c r="E22" t="s">
        <v>252</v>
      </c>
      <c r="F22" s="2">
        <v>44874</v>
      </c>
      <c r="G22" t="str">
        <f>+VLOOKUP(E22,Tabla!A:B,2,FALSE)</f>
        <v>SSCPEE</v>
      </c>
    </row>
    <row r="23" spans="1:7">
      <c r="A23" s="52">
        <v>200362</v>
      </c>
      <c r="B23" t="s">
        <v>491</v>
      </c>
      <c r="C23" s="55">
        <v>11</v>
      </c>
      <c r="D23" s="56" t="s">
        <v>61</v>
      </c>
      <c r="E23" t="s">
        <v>267</v>
      </c>
      <c r="F23" s="2">
        <v>44874</v>
      </c>
      <c r="G23" t="str">
        <f>+VLOOKUP(E23,Tabla!A:B,2,FALSE)</f>
        <v>SSCPEE</v>
      </c>
    </row>
    <row r="24" spans="1:7">
      <c r="A24" s="52">
        <v>200400</v>
      </c>
      <c r="B24" t="s">
        <v>152</v>
      </c>
      <c r="C24" s="55">
        <v>1</v>
      </c>
      <c r="D24" s="56" t="s">
        <v>7</v>
      </c>
      <c r="E24" t="s">
        <v>41</v>
      </c>
      <c r="F24" s="2">
        <v>44874</v>
      </c>
      <c r="G24" t="str">
        <f>+VLOOKUP(E24,Tabla!A:B,2,FALSE)</f>
        <v>SSCD</v>
      </c>
    </row>
    <row r="25" spans="1:7">
      <c r="A25" s="52">
        <v>200419</v>
      </c>
      <c r="B25" t="s">
        <v>153</v>
      </c>
      <c r="C25" s="55">
        <v>2</v>
      </c>
      <c r="D25" s="56" t="s">
        <v>7</v>
      </c>
      <c r="E25" t="s">
        <v>41</v>
      </c>
      <c r="F25" s="2">
        <v>44874</v>
      </c>
      <c r="G25" t="str">
        <f>+VLOOKUP(E25,Tabla!A:B,2,FALSE)</f>
        <v>SSCD</v>
      </c>
    </row>
    <row r="26" spans="1:7">
      <c r="A26" s="52">
        <v>200504</v>
      </c>
      <c r="B26" t="s">
        <v>492</v>
      </c>
      <c r="C26" s="55">
        <v>26</v>
      </c>
      <c r="D26" s="56" t="s">
        <v>35</v>
      </c>
      <c r="E26" t="s">
        <v>378</v>
      </c>
      <c r="F26" s="2">
        <v>44874</v>
      </c>
      <c r="G26" t="str">
        <f>+VLOOKUP(E26,Tabla!A:B,2,FALSE)</f>
        <v>SSGEFYAR</v>
      </c>
    </row>
    <row r="27" spans="1:7">
      <c r="A27" s="52">
        <v>200607</v>
      </c>
      <c r="B27" t="s">
        <v>493</v>
      </c>
      <c r="C27" s="55">
        <v>22</v>
      </c>
      <c r="D27" s="56" t="s">
        <v>35</v>
      </c>
      <c r="E27" t="s">
        <v>378</v>
      </c>
      <c r="F27" s="2">
        <v>44874</v>
      </c>
      <c r="G27" t="str">
        <f>+VLOOKUP(E27,Tabla!A:B,2,FALSE)</f>
        <v>SSGEFYAR</v>
      </c>
    </row>
    <row r="28" spans="1:7">
      <c r="A28" s="52">
        <v>200973</v>
      </c>
      <c r="B28" t="s">
        <v>494</v>
      </c>
      <c r="C28" s="55">
        <v>3</v>
      </c>
      <c r="D28" s="56" t="s">
        <v>14</v>
      </c>
      <c r="E28" t="s">
        <v>234</v>
      </c>
      <c r="F28" s="2">
        <v>44874</v>
      </c>
      <c r="G28" t="str">
        <f>+VLOOKUP(E28,Tabla!A:B,2,FALSE)</f>
        <v>SSCD</v>
      </c>
    </row>
    <row r="29" spans="1:7">
      <c r="A29" s="52">
        <v>201059</v>
      </c>
      <c r="B29" t="s">
        <v>495</v>
      </c>
      <c r="C29" s="55">
        <v>18</v>
      </c>
      <c r="D29" s="56" t="s">
        <v>11</v>
      </c>
      <c r="E29" t="s">
        <v>267</v>
      </c>
      <c r="F29" s="2">
        <v>44874</v>
      </c>
      <c r="G29" t="str">
        <f>+VLOOKUP(E29,Tabla!A:B,2,FALSE)</f>
        <v>SSCPEE</v>
      </c>
    </row>
    <row r="30" spans="1:7">
      <c r="A30" s="52">
        <v>201202</v>
      </c>
      <c r="B30" t="s">
        <v>157</v>
      </c>
      <c r="C30" s="55">
        <v>38</v>
      </c>
      <c r="D30" s="56" t="s">
        <v>7</v>
      </c>
      <c r="E30" t="s">
        <v>41</v>
      </c>
      <c r="F30" s="2">
        <v>44874</v>
      </c>
      <c r="G30" t="str">
        <f>+VLOOKUP(E30,Tabla!A:B,2,FALSE)</f>
        <v>SSCD</v>
      </c>
    </row>
    <row r="31" spans="1:7">
      <c r="A31" s="52">
        <v>201291</v>
      </c>
      <c r="B31" t="s">
        <v>496</v>
      </c>
      <c r="C31" s="55">
        <v>10</v>
      </c>
      <c r="D31" s="56" t="s">
        <v>497</v>
      </c>
      <c r="E31" t="s">
        <v>27</v>
      </c>
      <c r="F31" s="2">
        <v>44874</v>
      </c>
      <c r="G31" t="str">
        <f>+VLOOKUP(E31,Tabla!A:B,2,FALSE)</f>
        <v>SSCD</v>
      </c>
    </row>
    <row r="32" spans="1:7">
      <c r="A32" s="52">
        <v>201303</v>
      </c>
      <c r="B32" t="s">
        <v>498</v>
      </c>
      <c r="C32" s="55">
        <v>22</v>
      </c>
      <c r="D32" s="56" t="s">
        <v>25</v>
      </c>
      <c r="E32" t="s">
        <v>15</v>
      </c>
      <c r="F32" s="2">
        <v>44874</v>
      </c>
      <c r="G32" t="str">
        <f>+VLOOKUP(E32,Tabla!A:B,2,FALSE)</f>
        <v>SSCD</v>
      </c>
    </row>
    <row r="33" spans="1:7">
      <c r="A33" s="52">
        <v>201497</v>
      </c>
      <c r="B33" t="s">
        <v>499</v>
      </c>
      <c r="C33" s="55">
        <v>17</v>
      </c>
      <c r="D33" s="56" t="s">
        <v>20</v>
      </c>
      <c r="E33" t="s">
        <v>21</v>
      </c>
      <c r="F33" s="2">
        <v>44874</v>
      </c>
      <c r="G33" t="str">
        <f>+VLOOKUP(E33,Tabla!A:B,2,FALSE)</f>
        <v>SSTEYS</v>
      </c>
    </row>
    <row r="34" spans="1:7">
      <c r="A34" s="52">
        <v>201526</v>
      </c>
      <c r="B34" t="s">
        <v>500</v>
      </c>
      <c r="C34" s="55">
        <v>19</v>
      </c>
      <c r="D34" s="56" t="s">
        <v>14</v>
      </c>
      <c r="E34" t="s">
        <v>234</v>
      </c>
      <c r="F34" s="2">
        <v>44874</v>
      </c>
      <c r="G34" t="str">
        <f>+VLOOKUP(E34,Tabla!A:B,2,FALSE)</f>
        <v>SSCD</v>
      </c>
    </row>
    <row r="35" spans="1:7">
      <c r="A35" s="52">
        <v>201782</v>
      </c>
      <c r="B35" t="s">
        <v>501</v>
      </c>
      <c r="C35" s="55">
        <v>9</v>
      </c>
      <c r="D35" s="56" t="s">
        <v>35</v>
      </c>
      <c r="E35" t="s">
        <v>378</v>
      </c>
      <c r="F35" s="2">
        <v>44874</v>
      </c>
      <c r="G35" t="str">
        <f>+VLOOKUP(E35,Tabla!A:B,2,FALSE)</f>
        <v>SSGEFYAR</v>
      </c>
    </row>
    <row r="36" spans="1:7">
      <c r="A36" s="52">
        <v>201840</v>
      </c>
      <c r="B36" t="s">
        <v>55</v>
      </c>
      <c r="C36" s="55">
        <v>11</v>
      </c>
      <c r="D36" s="56" t="s">
        <v>35</v>
      </c>
      <c r="E36" t="s">
        <v>56</v>
      </c>
      <c r="F36" s="2">
        <v>44874</v>
      </c>
      <c r="G36" t="str">
        <f>+VLOOKUP(E36,Tabla!A:B,2,FALSE)</f>
        <v>SSTEYS</v>
      </c>
    </row>
    <row r="37" spans="1:7">
      <c r="A37" s="52">
        <v>201914</v>
      </c>
      <c r="B37" t="s">
        <v>502</v>
      </c>
      <c r="C37" s="55">
        <v>37</v>
      </c>
      <c r="D37" s="56" t="s">
        <v>69</v>
      </c>
      <c r="E37" t="s">
        <v>378</v>
      </c>
      <c r="F37" s="2">
        <v>44874</v>
      </c>
      <c r="G37" t="str">
        <f>+VLOOKUP(E37,Tabla!A:B,2,FALSE)</f>
        <v>SSGEFYAR</v>
      </c>
    </row>
    <row r="38" spans="1:7">
      <c r="A38" s="52">
        <v>200325</v>
      </c>
      <c r="B38" t="s">
        <v>503</v>
      </c>
      <c r="C38" s="55">
        <v>9</v>
      </c>
      <c r="D38" s="56" t="s">
        <v>497</v>
      </c>
      <c r="E38" t="s">
        <v>27</v>
      </c>
      <c r="F38" s="2">
        <v>44873</v>
      </c>
      <c r="G38" t="str">
        <f>+VLOOKUP(E38,Tabla!A:B,2,FALSE)</f>
        <v>SSCD</v>
      </c>
    </row>
    <row r="39" spans="1:7">
      <c r="A39" s="52">
        <v>200528</v>
      </c>
      <c r="B39" t="s">
        <v>504</v>
      </c>
      <c r="C39" s="55">
        <v>21</v>
      </c>
      <c r="D39" s="56" t="s">
        <v>35</v>
      </c>
      <c r="E39" t="s">
        <v>317</v>
      </c>
      <c r="F39" s="2">
        <v>44873</v>
      </c>
      <c r="G39" t="str">
        <f>+VLOOKUP(E39,Tabla!A:B,2,FALSE)</f>
        <v>SSGEFYAR</v>
      </c>
    </row>
    <row r="40" spans="1:7">
      <c r="A40" s="52">
        <v>200540</v>
      </c>
      <c r="B40" t="s">
        <v>505</v>
      </c>
      <c r="C40" s="55">
        <v>1</v>
      </c>
      <c r="D40" s="56" t="s">
        <v>35</v>
      </c>
      <c r="E40" t="s">
        <v>404</v>
      </c>
      <c r="F40" s="2">
        <v>44873</v>
      </c>
      <c r="G40" t="str">
        <f>+VLOOKUP(E40,Tabla!A:B,2,FALSE)</f>
        <v>SSTEYS</v>
      </c>
    </row>
    <row r="41" spans="1:7">
      <c r="A41" s="52">
        <v>200558</v>
      </c>
      <c r="B41" t="s">
        <v>506</v>
      </c>
      <c r="C41" s="55">
        <v>19</v>
      </c>
      <c r="D41" s="56" t="s">
        <v>20</v>
      </c>
      <c r="E41" t="s">
        <v>21</v>
      </c>
      <c r="F41" s="2">
        <v>44873</v>
      </c>
      <c r="G41" t="str">
        <f>+VLOOKUP(E41,Tabla!A:B,2,FALSE)</f>
        <v>SSTEYS</v>
      </c>
    </row>
    <row r="42" spans="1:7">
      <c r="A42" s="52">
        <v>200793</v>
      </c>
      <c r="B42" t="s">
        <v>507</v>
      </c>
      <c r="C42" s="55">
        <v>4</v>
      </c>
      <c r="D42" s="56" t="s">
        <v>35</v>
      </c>
      <c r="E42" t="s">
        <v>404</v>
      </c>
      <c r="F42" s="2">
        <v>44873</v>
      </c>
      <c r="G42" t="str">
        <f>+VLOOKUP(E42,Tabla!A:B,2,FALSE)</f>
        <v>SSTEYS</v>
      </c>
    </row>
    <row r="43" spans="1:7">
      <c r="A43" s="52">
        <v>200816</v>
      </c>
      <c r="B43" t="s">
        <v>508</v>
      </c>
      <c r="C43" s="55">
        <v>6</v>
      </c>
      <c r="D43" s="56" t="s">
        <v>25</v>
      </c>
      <c r="E43" t="s">
        <v>367</v>
      </c>
      <c r="F43" s="2">
        <v>44873</v>
      </c>
      <c r="G43" t="str">
        <f>+VLOOKUP(E43,Tabla!A:B,2,FALSE)</f>
        <v>SSGEFYAR</v>
      </c>
    </row>
    <row r="44" spans="1:7">
      <c r="A44" s="52">
        <v>200953</v>
      </c>
      <c r="B44" t="s">
        <v>509</v>
      </c>
      <c r="C44" s="55">
        <v>7</v>
      </c>
      <c r="D44" s="56" t="s">
        <v>52</v>
      </c>
      <c r="E44" t="s">
        <v>32</v>
      </c>
      <c r="F44" s="2">
        <v>44873</v>
      </c>
      <c r="G44" t="str">
        <f>+VLOOKUP(E44,Tabla!A:B,2,FALSE)</f>
        <v>SSTEYS</v>
      </c>
    </row>
    <row r="45" spans="1:7">
      <c r="A45" s="52">
        <v>201237</v>
      </c>
      <c r="B45" t="s">
        <v>510</v>
      </c>
      <c r="C45" s="55">
        <v>1</v>
      </c>
      <c r="D45" s="56" t="s">
        <v>69</v>
      </c>
      <c r="E45" t="s">
        <v>317</v>
      </c>
      <c r="F45" s="2">
        <v>44873</v>
      </c>
      <c r="G45" t="str">
        <f>+VLOOKUP(E45,Tabla!A:B,2,FALSE)</f>
        <v>SSGEFYAR</v>
      </c>
    </row>
    <row r="46" spans="1:7">
      <c r="A46" s="52">
        <v>201261</v>
      </c>
      <c r="B46" t="s">
        <v>511</v>
      </c>
      <c r="C46" s="55">
        <v>16</v>
      </c>
      <c r="D46" s="56" t="s">
        <v>14</v>
      </c>
      <c r="E46" t="s">
        <v>330</v>
      </c>
      <c r="F46" s="2">
        <v>44873</v>
      </c>
      <c r="G46" t="str">
        <f>+VLOOKUP(E46,Tabla!A:B,2,FALSE)</f>
        <v>SSGEFYAR</v>
      </c>
    </row>
    <row r="47" spans="1:7">
      <c r="A47" s="52">
        <v>202814</v>
      </c>
      <c r="B47" t="s">
        <v>512</v>
      </c>
      <c r="C47" s="55">
        <v>8</v>
      </c>
      <c r="D47" s="56" t="s">
        <v>35</v>
      </c>
      <c r="E47" t="s">
        <v>317</v>
      </c>
      <c r="F47" s="2">
        <v>44873</v>
      </c>
      <c r="G47" t="str">
        <f>+VLOOKUP(E47,Tabla!A:B,2,FALSE)</f>
        <v>SSGEFYAR</v>
      </c>
    </row>
    <row r="48" spans="1:7">
      <c r="A48" s="52">
        <v>202953</v>
      </c>
      <c r="B48" t="s">
        <v>513</v>
      </c>
      <c r="C48" s="55">
        <v>5</v>
      </c>
      <c r="D48" s="56" t="s">
        <v>14</v>
      </c>
      <c r="E48" t="s">
        <v>330</v>
      </c>
      <c r="F48" s="2">
        <v>44873</v>
      </c>
      <c r="G48" t="str">
        <f>+VLOOKUP(E48,Tabla!A:B,2,FALSE)</f>
        <v>SSGEFYAR</v>
      </c>
    </row>
    <row r="49" spans="1:7">
      <c r="A49" s="52">
        <v>203057</v>
      </c>
      <c r="B49" t="s">
        <v>514</v>
      </c>
      <c r="C49" s="55">
        <v>12</v>
      </c>
      <c r="D49" s="56" t="s">
        <v>35</v>
      </c>
      <c r="E49" t="s">
        <v>317</v>
      </c>
      <c r="F49" s="2">
        <v>44873</v>
      </c>
      <c r="G49" t="str">
        <f>+VLOOKUP(E49,Tabla!A:B,2,FALSE)</f>
        <v>SSGEFYAR</v>
      </c>
    </row>
    <row r="50" spans="1:7">
      <c r="A50" s="52">
        <v>200057</v>
      </c>
      <c r="B50" t="s">
        <v>515</v>
      </c>
      <c r="C50" s="55">
        <v>6</v>
      </c>
      <c r="D50" s="56" t="s">
        <v>25</v>
      </c>
      <c r="E50" t="s">
        <v>404</v>
      </c>
      <c r="F50" s="2">
        <v>44872</v>
      </c>
      <c r="G50" t="str">
        <f>+VLOOKUP(E50,Tabla!A:B,2,FALSE)</f>
        <v>SSTEYS</v>
      </c>
    </row>
    <row r="51" spans="1:7">
      <c r="A51" s="52">
        <v>200177</v>
      </c>
      <c r="B51" t="s">
        <v>6</v>
      </c>
      <c r="C51" s="55">
        <v>24</v>
      </c>
      <c r="D51" s="56" t="s">
        <v>7</v>
      </c>
      <c r="E51" t="s">
        <v>8</v>
      </c>
      <c r="F51" s="2">
        <v>44872</v>
      </c>
      <c r="G51" t="str">
        <f>+VLOOKUP(E51,Tabla!A:B,2,FALSE)</f>
        <v>DGCLEI</v>
      </c>
    </row>
    <row r="52" spans="1:7">
      <c r="A52" s="52">
        <v>200559</v>
      </c>
      <c r="B52" t="s">
        <v>516</v>
      </c>
      <c r="C52" s="55">
        <v>6</v>
      </c>
      <c r="D52" s="56" t="s">
        <v>20</v>
      </c>
      <c r="E52" t="s">
        <v>415</v>
      </c>
      <c r="F52" s="2">
        <v>44872</v>
      </c>
      <c r="G52" t="str">
        <f>+VLOOKUP(E52,Tabla!A:B,2,FALSE)</f>
        <v>SSTEYS</v>
      </c>
    </row>
    <row r="53" spans="1:7">
      <c r="A53" s="52">
        <v>200888</v>
      </c>
      <c r="B53" t="s">
        <v>517</v>
      </c>
      <c r="C53" s="55">
        <v>1</v>
      </c>
      <c r="D53" s="56" t="s">
        <v>25</v>
      </c>
      <c r="E53" t="s">
        <v>518</v>
      </c>
      <c r="F53" s="2">
        <v>44872</v>
      </c>
      <c r="G53" t="str">
        <f>+VLOOKUP(E53,Tabla!A:B,2,FALSE)</f>
        <v>SSGEFYAR</v>
      </c>
    </row>
    <row r="54" spans="1:7">
      <c r="A54" s="52">
        <v>201552</v>
      </c>
      <c r="B54" t="s">
        <v>9</v>
      </c>
      <c r="C54" s="55">
        <v>1</v>
      </c>
      <c r="D54" s="56" t="s">
        <v>7</v>
      </c>
      <c r="E54" t="s">
        <v>8</v>
      </c>
      <c r="F54" s="2">
        <v>44872</v>
      </c>
      <c r="G54" t="str">
        <f>+VLOOKUP(E54,Tabla!A:B,2,FALSE)</f>
        <v>DGCLEI</v>
      </c>
    </row>
    <row r="55" spans="1:7">
      <c r="A55" s="52">
        <v>200042</v>
      </c>
      <c r="B55" t="s">
        <v>10</v>
      </c>
      <c r="C55" s="55">
        <v>7</v>
      </c>
      <c r="D55" s="56" t="s">
        <v>11</v>
      </c>
      <c r="E55" t="s">
        <v>12</v>
      </c>
      <c r="F55" s="2">
        <v>44869</v>
      </c>
      <c r="G55" t="str">
        <f>+VLOOKUP(E55,Tabla!A:B,2,FALSE)</f>
        <v>SSTEYS</v>
      </c>
    </row>
    <row r="56" spans="1:7">
      <c r="A56" s="52">
        <v>200386</v>
      </c>
      <c r="B56" t="s">
        <v>13</v>
      </c>
      <c r="C56" s="55">
        <v>11</v>
      </c>
      <c r="D56" s="56" t="s">
        <v>14</v>
      </c>
      <c r="E56" t="s">
        <v>15</v>
      </c>
      <c r="F56" s="2">
        <v>44869</v>
      </c>
      <c r="G56" t="str">
        <f>+VLOOKUP(E56,Tabla!A:B,2,FALSE)</f>
        <v>SSCD</v>
      </c>
    </row>
    <row r="57" spans="1:7">
      <c r="A57" s="52">
        <v>200831</v>
      </c>
      <c r="B57" t="s">
        <v>16</v>
      </c>
      <c r="C57" s="55">
        <v>7</v>
      </c>
      <c r="D57" s="56" t="s">
        <v>17</v>
      </c>
      <c r="E57" t="s">
        <v>18</v>
      </c>
      <c r="F57" s="2">
        <v>44869</v>
      </c>
      <c r="G57" t="str">
        <f>+VLOOKUP(E57,Tabla!A:B,2,FALSE)</f>
        <v>SSCD</v>
      </c>
    </row>
    <row r="58" spans="1:7">
      <c r="A58" s="52">
        <v>201213</v>
      </c>
      <c r="B58" t="s">
        <v>19</v>
      </c>
      <c r="C58" s="55">
        <v>8</v>
      </c>
      <c r="D58" s="56" t="s">
        <v>20</v>
      </c>
      <c r="E58" t="s">
        <v>21</v>
      </c>
      <c r="F58" s="2">
        <v>44869</v>
      </c>
      <c r="G58" t="str">
        <f>+VLOOKUP(E58,Tabla!A:B,2,FALSE)</f>
        <v>SSTEYS</v>
      </c>
    </row>
    <row r="59" spans="1:7">
      <c r="A59" s="52">
        <v>201683</v>
      </c>
      <c r="B59" t="s">
        <v>22</v>
      </c>
      <c r="C59" s="55">
        <v>24</v>
      </c>
      <c r="D59" s="56" t="s">
        <v>17</v>
      </c>
      <c r="E59" t="s">
        <v>18</v>
      </c>
      <c r="F59" s="2">
        <v>44869</v>
      </c>
      <c r="G59" t="str">
        <f>+VLOOKUP(E59,Tabla!A:B,2,FALSE)</f>
        <v>SSCD</v>
      </c>
    </row>
    <row r="60" spans="1:7">
      <c r="A60" s="52">
        <v>201684</v>
      </c>
      <c r="B60" t="s">
        <v>23</v>
      </c>
      <c r="C60" s="55">
        <v>3</v>
      </c>
      <c r="D60" s="56" t="s">
        <v>17</v>
      </c>
      <c r="E60" t="s">
        <v>18</v>
      </c>
      <c r="F60" s="2">
        <v>44869</v>
      </c>
      <c r="G60" t="str">
        <f>+VLOOKUP(E60,Tabla!A:B,2,FALSE)</f>
        <v>SSCD</v>
      </c>
    </row>
    <row r="61" spans="1:7">
      <c r="A61" s="52">
        <v>202467</v>
      </c>
      <c r="B61" t="s">
        <v>24</v>
      </c>
      <c r="C61" s="55">
        <v>10</v>
      </c>
      <c r="D61" s="56" t="s">
        <v>25</v>
      </c>
      <c r="E61" t="s">
        <v>12</v>
      </c>
      <c r="F61" s="2">
        <v>44869</v>
      </c>
      <c r="G61" t="str">
        <f>+VLOOKUP(E61,Tabla!A:B,2,FALSE)</f>
        <v>SSTEYS</v>
      </c>
    </row>
    <row r="62" spans="1:7">
      <c r="A62" s="52">
        <v>200237</v>
      </c>
      <c r="B62" t="s">
        <v>26</v>
      </c>
      <c r="C62" s="55">
        <v>25</v>
      </c>
      <c r="D62" s="56" t="s">
        <v>20</v>
      </c>
      <c r="E62" t="s">
        <v>27</v>
      </c>
      <c r="F62" s="2">
        <v>44868</v>
      </c>
      <c r="G62" t="str">
        <f>+VLOOKUP(E62,Tabla!A:B,2,FALSE)</f>
        <v>SSCD</v>
      </c>
    </row>
    <row r="63" spans="1:7">
      <c r="A63" s="52">
        <v>203116</v>
      </c>
      <c r="B63" t="s">
        <v>30</v>
      </c>
      <c r="C63" s="55">
        <v>16</v>
      </c>
      <c r="D63" s="56" t="s">
        <v>31</v>
      </c>
      <c r="E63" t="s">
        <v>32</v>
      </c>
      <c r="F63" s="2">
        <v>44868</v>
      </c>
      <c r="G63" t="str">
        <f>+VLOOKUP(E63,Tabla!A:B,2,FALSE)</f>
        <v>SSTEYS</v>
      </c>
    </row>
    <row r="64" spans="1:7">
      <c r="A64" s="52">
        <v>203124</v>
      </c>
      <c r="B64" t="s">
        <v>33</v>
      </c>
      <c r="C64" s="55">
        <v>19</v>
      </c>
      <c r="D64" s="56" t="s">
        <v>31</v>
      </c>
      <c r="E64" t="s">
        <v>32</v>
      </c>
      <c r="F64" s="2">
        <v>44868</v>
      </c>
      <c r="G64" t="str">
        <f>+VLOOKUP(E64,Tabla!A:B,2,FALSE)</f>
        <v>SSTEYS</v>
      </c>
    </row>
    <row r="65" spans="1:7">
      <c r="A65" s="52">
        <v>200002</v>
      </c>
      <c r="B65" t="s">
        <v>34</v>
      </c>
      <c r="C65" s="55">
        <v>2</v>
      </c>
      <c r="D65" s="56" t="s">
        <v>35</v>
      </c>
      <c r="E65" t="s">
        <v>36</v>
      </c>
      <c r="F65" s="2">
        <v>44867</v>
      </c>
      <c r="G65" t="str">
        <f>+VLOOKUP(E65,Tabla!A:B,2,FALSE)</f>
        <v>SSTEYS</v>
      </c>
    </row>
    <row r="66" spans="1:7">
      <c r="A66" s="52">
        <v>200044</v>
      </c>
      <c r="B66" t="s">
        <v>37</v>
      </c>
      <c r="C66" s="55">
        <v>1</v>
      </c>
      <c r="D66" s="56" t="s">
        <v>11</v>
      </c>
      <c r="E66" t="s">
        <v>38</v>
      </c>
      <c r="F66" s="2">
        <v>44867</v>
      </c>
      <c r="G66" t="str">
        <f>+VLOOKUP(E66,Tabla!A:B,2,FALSE)</f>
        <v>SSCD</v>
      </c>
    </row>
    <row r="67" spans="1:7">
      <c r="A67" s="52">
        <v>200117</v>
      </c>
      <c r="B67" t="s">
        <v>39</v>
      </c>
      <c r="C67" s="55">
        <v>1</v>
      </c>
      <c r="D67" s="56" t="s">
        <v>17</v>
      </c>
      <c r="E67" t="s">
        <v>38</v>
      </c>
      <c r="F67" s="2">
        <v>44867</v>
      </c>
      <c r="G67" t="str">
        <f>+VLOOKUP(E67,Tabla!A:B,2,FALSE)</f>
        <v>SSCD</v>
      </c>
    </row>
    <row r="68" spans="1:7">
      <c r="A68" s="52">
        <v>200302</v>
      </c>
      <c r="B68" t="s">
        <v>40</v>
      </c>
      <c r="C68" s="55">
        <v>15</v>
      </c>
      <c r="D68" s="56" t="s">
        <v>7</v>
      </c>
      <c r="E68" t="s">
        <v>41</v>
      </c>
      <c r="F68" s="2">
        <v>44867</v>
      </c>
      <c r="G68" t="str">
        <f>+VLOOKUP(E68,Tabla!A:B,2,FALSE)</f>
        <v>SSCD</v>
      </c>
    </row>
    <row r="69" spans="1:7">
      <c r="A69" s="52">
        <v>200934</v>
      </c>
      <c r="B69" t="s">
        <v>44</v>
      </c>
      <c r="C69" s="55">
        <v>10</v>
      </c>
      <c r="D69" s="56" t="s">
        <v>45</v>
      </c>
      <c r="E69" t="s">
        <v>46</v>
      </c>
      <c r="F69" s="2">
        <v>44867</v>
      </c>
      <c r="G69" t="str">
        <f>+VLOOKUP(E69,Tabla!A:B,2,FALSE)</f>
        <v>SSGEFYAR</v>
      </c>
    </row>
    <row r="70" spans="1:7">
      <c r="A70" s="52">
        <v>201007</v>
      </c>
      <c r="B70" t="s">
        <v>47</v>
      </c>
      <c r="C70" s="55">
        <v>5</v>
      </c>
      <c r="D70" s="56" t="s">
        <v>7</v>
      </c>
      <c r="E70" t="s">
        <v>41</v>
      </c>
      <c r="F70" s="2">
        <v>44867</v>
      </c>
      <c r="G70" t="str">
        <f>+VLOOKUP(E70,Tabla!A:B,2,FALSE)</f>
        <v>SSCD</v>
      </c>
    </row>
    <row r="71" spans="1:7">
      <c r="A71" s="52">
        <v>201184</v>
      </c>
      <c r="B71" t="s">
        <v>48</v>
      </c>
      <c r="C71" s="55">
        <v>0</v>
      </c>
      <c r="D71" s="56" t="s">
        <v>35</v>
      </c>
      <c r="E71" t="s">
        <v>36</v>
      </c>
      <c r="F71" s="2">
        <v>44867</v>
      </c>
      <c r="G71" t="str">
        <f>+VLOOKUP(E71,Tabla!A:B,2,FALSE)</f>
        <v>SSTEYS</v>
      </c>
    </row>
    <row r="72" spans="1:7">
      <c r="A72" s="52">
        <v>201211</v>
      </c>
      <c r="B72" t="s">
        <v>49</v>
      </c>
      <c r="C72" s="55">
        <v>46</v>
      </c>
      <c r="D72" s="56" t="s">
        <v>20</v>
      </c>
      <c r="E72" t="s">
        <v>32</v>
      </c>
      <c r="F72" s="2">
        <v>44867</v>
      </c>
      <c r="G72" t="str">
        <f>+VLOOKUP(E72,Tabla!A:B,2,FALSE)</f>
        <v>SSTEYS</v>
      </c>
    </row>
    <row r="73" spans="1:7">
      <c r="A73" s="52">
        <v>201307</v>
      </c>
      <c r="B73" t="s">
        <v>50</v>
      </c>
      <c r="C73" s="55">
        <v>20</v>
      </c>
      <c r="D73" s="56" t="s">
        <v>45</v>
      </c>
      <c r="E73" t="s">
        <v>46</v>
      </c>
      <c r="F73" s="2">
        <v>44867</v>
      </c>
      <c r="G73" t="str">
        <f>+VLOOKUP(E73,Tabla!A:B,2,FALSE)</f>
        <v>SSGEFYAR</v>
      </c>
    </row>
    <row r="74" spans="1:7">
      <c r="A74" s="52">
        <v>201330</v>
      </c>
      <c r="B74" t="s">
        <v>51</v>
      </c>
      <c r="C74" s="55">
        <v>20</v>
      </c>
      <c r="D74" s="56" t="s">
        <v>52</v>
      </c>
      <c r="E74" t="s">
        <v>53</v>
      </c>
      <c r="F74" s="2">
        <v>44867</v>
      </c>
      <c r="G74" t="str">
        <f>+VLOOKUP(E74,Tabla!A:B,2,FALSE)</f>
        <v>UM</v>
      </c>
    </row>
    <row r="75" spans="1:7">
      <c r="A75" s="52">
        <v>201901</v>
      </c>
      <c r="B75" t="s">
        <v>57</v>
      </c>
      <c r="C75" s="55">
        <v>5</v>
      </c>
      <c r="D75" s="56" t="s">
        <v>7</v>
      </c>
      <c r="E75" t="s">
        <v>41</v>
      </c>
      <c r="F75" s="2">
        <v>44867</v>
      </c>
      <c r="G75" t="str">
        <f>+VLOOKUP(E75,Tabla!A:B,2,FALSE)</f>
        <v>SSCD</v>
      </c>
    </row>
    <row r="76" spans="1:7">
      <c r="A76" s="52">
        <v>202272</v>
      </c>
      <c r="B76" t="s">
        <v>58</v>
      </c>
      <c r="C76" s="55">
        <v>6</v>
      </c>
      <c r="D76" s="56" t="s">
        <v>45</v>
      </c>
      <c r="E76" t="s">
        <v>46</v>
      </c>
      <c r="F76" s="2">
        <v>44867</v>
      </c>
      <c r="G76" t="str">
        <f>+VLOOKUP(E76,Tabla!A:B,2,FALSE)</f>
        <v>SSGEFYAR</v>
      </c>
    </row>
    <row r="77" spans="1:7">
      <c r="A77" s="52">
        <v>202745</v>
      </c>
      <c r="B77" t="s">
        <v>59</v>
      </c>
      <c r="C77" s="55">
        <v>7</v>
      </c>
      <c r="D77" s="56" t="s">
        <v>35</v>
      </c>
      <c r="E77" t="s">
        <v>56</v>
      </c>
      <c r="F77" s="2">
        <v>44867</v>
      </c>
      <c r="G77" t="str">
        <f>+VLOOKUP(E77,Tabla!A:B,2,FALSE)</f>
        <v>SSTEYS</v>
      </c>
    </row>
    <row r="78" spans="1:7">
      <c r="A78" s="52">
        <v>202948</v>
      </c>
      <c r="B78" t="s">
        <v>60</v>
      </c>
      <c r="C78" s="55">
        <v>6</v>
      </c>
      <c r="D78" s="56" t="s">
        <v>61</v>
      </c>
      <c r="E78" t="s">
        <v>46</v>
      </c>
      <c r="F78" s="2">
        <v>44867</v>
      </c>
      <c r="G78" t="str">
        <f>+VLOOKUP(E78,Tabla!A:B,2,FALSE)</f>
        <v>SSGEFYAR</v>
      </c>
    </row>
    <row r="79" spans="1:7">
      <c r="A79" s="52">
        <v>200221</v>
      </c>
      <c r="B79" t="s">
        <v>62</v>
      </c>
      <c r="C79" s="55">
        <v>2</v>
      </c>
      <c r="D79" s="56" t="s">
        <v>52</v>
      </c>
      <c r="E79" t="s">
        <v>63</v>
      </c>
      <c r="F79" s="2">
        <v>44866</v>
      </c>
      <c r="G79" t="str">
        <f>+VLOOKUP(E79,Tabla!A:B,2,FALSE)</f>
        <v>UM</v>
      </c>
    </row>
    <row r="80" spans="1:7">
      <c r="A80" s="52">
        <v>200413</v>
      </c>
      <c r="B80" t="s">
        <v>64</v>
      </c>
      <c r="C80" s="55">
        <v>16</v>
      </c>
      <c r="D80" s="56" t="s">
        <v>7</v>
      </c>
      <c r="E80" t="s">
        <v>65</v>
      </c>
      <c r="F80" s="2">
        <v>44866</v>
      </c>
      <c r="G80" t="str">
        <f>+VLOOKUP(E80,Tabla!A:B,2,FALSE)</f>
        <v>DGCLEI</v>
      </c>
    </row>
    <row r="81" spans="1:7">
      <c r="A81" s="52">
        <v>200485</v>
      </c>
      <c r="B81" t="s">
        <v>66</v>
      </c>
      <c r="C81" s="55">
        <v>26</v>
      </c>
      <c r="D81" s="56" t="s">
        <v>31</v>
      </c>
      <c r="E81" t="s">
        <v>67</v>
      </c>
      <c r="F81" s="2">
        <v>44866</v>
      </c>
      <c r="G81" t="str">
        <f>+VLOOKUP(E81,Tabla!A:B,2,FALSE)</f>
        <v>SSTEYS</v>
      </c>
    </row>
    <row r="82" spans="1:7">
      <c r="A82" s="52">
        <v>200628</v>
      </c>
      <c r="B82" t="s">
        <v>68</v>
      </c>
      <c r="C82" s="55">
        <v>1</v>
      </c>
      <c r="D82" s="56" t="s">
        <v>69</v>
      </c>
      <c r="E82" t="s">
        <v>70</v>
      </c>
      <c r="F82" s="2">
        <v>44866</v>
      </c>
      <c r="G82" t="str">
        <f>+VLOOKUP(E82,Tabla!A:B,2,FALSE)</f>
        <v>SSGEFYAR</v>
      </c>
    </row>
    <row r="83" spans="1:7">
      <c r="A83" s="52">
        <v>200697</v>
      </c>
      <c r="B83" t="s">
        <v>71</v>
      </c>
      <c r="C83" s="55">
        <v>29</v>
      </c>
      <c r="D83" s="56" t="s">
        <v>72</v>
      </c>
      <c r="E83" t="s">
        <v>65</v>
      </c>
      <c r="F83" s="2">
        <v>44866</v>
      </c>
      <c r="G83" t="str">
        <f>+VLOOKUP(E83,Tabla!A:B,2,FALSE)</f>
        <v>DGCLEI</v>
      </c>
    </row>
    <row r="84" spans="1:7">
      <c r="A84" s="52">
        <v>201038</v>
      </c>
      <c r="B84" t="s">
        <v>73</v>
      </c>
      <c r="C84" s="55">
        <v>34</v>
      </c>
      <c r="D84" s="56" t="s">
        <v>52</v>
      </c>
      <c r="E84" t="s">
        <v>63</v>
      </c>
      <c r="F84" s="2">
        <v>44866</v>
      </c>
      <c r="G84" t="str">
        <f>+VLOOKUP(E84,Tabla!A:B,2,FALSE)</f>
        <v>UM</v>
      </c>
    </row>
    <row r="85" spans="1:7">
      <c r="A85" s="52">
        <v>201240</v>
      </c>
      <c r="B85" t="s">
        <v>74</v>
      </c>
      <c r="C85" s="55">
        <v>16</v>
      </c>
      <c r="D85" s="56" t="s">
        <v>69</v>
      </c>
      <c r="E85" t="s">
        <v>70</v>
      </c>
      <c r="F85" s="2">
        <v>44866</v>
      </c>
      <c r="G85" t="str">
        <f>+VLOOKUP(E85,Tabla!A:B,2,FALSE)</f>
        <v>SSGEFYAR</v>
      </c>
    </row>
    <row r="86" spans="1:7">
      <c r="A86" s="52">
        <v>201510</v>
      </c>
      <c r="B86" t="s">
        <v>75</v>
      </c>
      <c r="C86" s="55">
        <v>10</v>
      </c>
      <c r="D86" s="56" t="s">
        <v>7</v>
      </c>
      <c r="E86" t="s">
        <v>65</v>
      </c>
      <c r="F86" s="2">
        <v>44866</v>
      </c>
      <c r="G86" t="str">
        <f>+VLOOKUP(E86,Tabla!A:B,2,FALSE)</f>
        <v>DGCLEI</v>
      </c>
    </row>
    <row r="87" spans="1:7">
      <c r="A87" s="52">
        <v>201606</v>
      </c>
      <c r="B87" t="s">
        <v>76</v>
      </c>
      <c r="C87" s="55">
        <v>36</v>
      </c>
      <c r="D87" s="56" t="s">
        <v>69</v>
      </c>
      <c r="E87" t="s">
        <v>70</v>
      </c>
      <c r="F87" s="2">
        <v>44866</v>
      </c>
      <c r="G87" t="str">
        <f>+VLOOKUP(E87,Tabla!A:B,2,FALSE)</f>
        <v>SSGEFYAR</v>
      </c>
    </row>
    <row r="88" spans="1:7">
      <c r="A88" s="52">
        <v>201942</v>
      </c>
      <c r="B88" t="s">
        <v>77</v>
      </c>
      <c r="C88" s="55">
        <v>2</v>
      </c>
      <c r="D88" s="56" t="s">
        <v>72</v>
      </c>
      <c r="E88" t="s">
        <v>65</v>
      </c>
      <c r="F88" s="2">
        <v>44866</v>
      </c>
      <c r="G88" t="str">
        <f>+VLOOKUP(E88,Tabla!A:B,2,FALSE)</f>
        <v>DGCLEI</v>
      </c>
    </row>
    <row r="89" spans="1:7">
      <c r="A89" s="52">
        <v>200052</v>
      </c>
      <c r="B89" t="s">
        <v>78</v>
      </c>
      <c r="C89" s="55">
        <v>14</v>
      </c>
      <c r="D89" s="56" t="s">
        <v>79</v>
      </c>
      <c r="E89" t="s">
        <v>80</v>
      </c>
      <c r="F89" s="2">
        <v>44865</v>
      </c>
      <c r="G89" t="str">
        <f>+VLOOKUP(E89,Tabla!A:B,2,FALSE)</f>
        <v>UM</v>
      </c>
    </row>
    <row r="90" spans="1:7">
      <c r="A90" s="52">
        <v>200097</v>
      </c>
      <c r="B90" t="s">
        <v>81</v>
      </c>
      <c r="C90" s="55">
        <v>4</v>
      </c>
      <c r="D90" s="56" t="s">
        <v>72</v>
      </c>
      <c r="E90" t="s">
        <v>82</v>
      </c>
      <c r="F90" s="2">
        <v>44865</v>
      </c>
      <c r="G90" t="str">
        <f>+VLOOKUP(E90,Tabla!A:B,2,FALSE)</f>
        <v>DGCLEI</v>
      </c>
    </row>
    <row r="91" spans="1:7">
      <c r="A91" s="52">
        <v>200152</v>
      </c>
      <c r="B91" t="s">
        <v>83</v>
      </c>
      <c r="C91" s="55">
        <v>1</v>
      </c>
      <c r="D91" s="56" t="s">
        <v>79</v>
      </c>
      <c r="E91" t="s">
        <v>80</v>
      </c>
      <c r="F91" s="2">
        <v>44865</v>
      </c>
      <c r="G91" t="str">
        <f>+VLOOKUP(E91,Tabla!A:B,2,FALSE)</f>
        <v>UM</v>
      </c>
    </row>
    <row r="92" spans="1:7">
      <c r="A92" s="52">
        <v>200336</v>
      </c>
      <c r="B92" t="s">
        <v>84</v>
      </c>
      <c r="C92" s="55">
        <v>20</v>
      </c>
      <c r="D92" s="56" t="s">
        <v>52</v>
      </c>
      <c r="E92" t="s">
        <v>53</v>
      </c>
      <c r="F92" s="2">
        <v>44865</v>
      </c>
      <c r="G92" t="str">
        <f>+VLOOKUP(E92,Tabla!A:B,2,FALSE)</f>
        <v>UM</v>
      </c>
    </row>
    <row r="93" spans="1:7">
      <c r="A93" s="52">
        <v>200352</v>
      </c>
      <c r="B93" t="s">
        <v>85</v>
      </c>
      <c r="C93" s="55">
        <v>5</v>
      </c>
      <c r="D93" s="56" t="s">
        <v>79</v>
      </c>
      <c r="E93" t="s">
        <v>80</v>
      </c>
      <c r="F93" s="2">
        <v>44865</v>
      </c>
      <c r="G93" t="str">
        <f>+VLOOKUP(E93,Tabla!A:B,2,FALSE)</f>
        <v>UM</v>
      </c>
    </row>
    <row r="94" spans="1:7">
      <c r="A94" s="52">
        <v>200514</v>
      </c>
      <c r="B94" t="s">
        <v>86</v>
      </c>
      <c r="C94" s="55">
        <v>7</v>
      </c>
      <c r="D94" s="56" t="s">
        <v>45</v>
      </c>
      <c r="E94" t="s">
        <v>87</v>
      </c>
      <c r="F94" s="2">
        <v>44865</v>
      </c>
      <c r="G94" t="str">
        <f>+VLOOKUP(E94,Tabla!A:B,2,FALSE)</f>
        <v>SSGEFYAR</v>
      </c>
    </row>
    <row r="95" spans="1:7">
      <c r="A95" s="52">
        <v>200519</v>
      </c>
      <c r="B95" t="s">
        <v>88</v>
      </c>
      <c r="C95" s="55">
        <v>1</v>
      </c>
      <c r="D95" s="56" t="s">
        <v>79</v>
      </c>
      <c r="E95" t="s">
        <v>80</v>
      </c>
      <c r="F95" s="2">
        <v>44865</v>
      </c>
      <c r="G95" t="str">
        <f>+VLOOKUP(E95,Tabla!A:B,2,FALSE)</f>
        <v>UM</v>
      </c>
    </row>
    <row r="96" spans="1:7">
      <c r="A96" s="52">
        <v>200520</v>
      </c>
      <c r="B96" t="s">
        <v>89</v>
      </c>
      <c r="C96" s="55">
        <v>8</v>
      </c>
      <c r="D96" s="56" t="s">
        <v>35</v>
      </c>
      <c r="E96" t="s">
        <v>56</v>
      </c>
      <c r="F96" s="2">
        <v>44865</v>
      </c>
      <c r="G96" t="str">
        <f>+VLOOKUP(E96,Tabla!A:B,2,FALSE)</f>
        <v>SSTEYS</v>
      </c>
    </row>
    <row r="97" spans="1:7">
      <c r="A97" s="52">
        <v>200578</v>
      </c>
      <c r="B97" t="s">
        <v>90</v>
      </c>
      <c r="C97" s="55">
        <v>14</v>
      </c>
      <c r="D97" s="56" t="s">
        <v>91</v>
      </c>
      <c r="E97" t="s">
        <v>92</v>
      </c>
      <c r="F97" s="2">
        <v>44865</v>
      </c>
      <c r="G97" t="str">
        <f>+VLOOKUP(E97,Tabla!A:B,2,FALSE)</f>
        <v>SSGEFYAR</v>
      </c>
    </row>
    <row r="98" spans="1:7">
      <c r="A98" s="52">
        <v>200581</v>
      </c>
      <c r="B98" t="s">
        <v>93</v>
      </c>
      <c r="C98" s="55">
        <v>23</v>
      </c>
      <c r="D98" s="56" t="s">
        <v>79</v>
      </c>
      <c r="E98" t="s">
        <v>80</v>
      </c>
      <c r="F98" s="2">
        <v>44865</v>
      </c>
      <c r="G98" t="str">
        <f>+VLOOKUP(E98,Tabla!A:B,2,FALSE)</f>
        <v>UM</v>
      </c>
    </row>
    <row r="99" spans="1:7">
      <c r="A99" s="52">
        <v>200694</v>
      </c>
      <c r="B99" t="s">
        <v>94</v>
      </c>
      <c r="C99" s="55">
        <v>9</v>
      </c>
      <c r="D99" s="56" t="s">
        <v>72</v>
      </c>
      <c r="E99" t="s">
        <v>82</v>
      </c>
      <c r="F99" s="2">
        <v>44865</v>
      </c>
      <c r="G99" t="str">
        <f>+VLOOKUP(E99,Tabla!A:B,2,FALSE)</f>
        <v>DGCLEI</v>
      </c>
    </row>
    <row r="100" spans="1:7">
      <c r="A100" s="52">
        <v>200730</v>
      </c>
      <c r="B100" t="s">
        <v>95</v>
      </c>
      <c r="C100" s="55">
        <v>1</v>
      </c>
      <c r="D100" s="56" t="s">
        <v>52</v>
      </c>
      <c r="E100" t="s">
        <v>53</v>
      </c>
      <c r="F100" s="2">
        <v>44865</v>
      </c>
      <c r="G100" t="str">
        <f>+VLOOKUP(E100,Tabla!A:B,2,FALSE)</f>
        <v>UM</v>
      </c>
    </row>
    <row r="101" spans="1:7">
      <c r="A101" s="52">
        <v>200751</v>
      </c>
      <c r="B101" t="s">
        <v>96</v>
      </c>
      <c r="C101" s="55">
        <v>17</v>
      </c>
      <c r="D101" s="56" t="s">
        <v>72</v>
      </c>
      <c r="E101" t="s">
        <v>82</v>
      </c>
      <c r="F101" s="2">
        <v>44865</v>
      </c>
      <c r="G101" t="str">
        <f>+VLOOKUP(E101,Tabla!A:B,2,FALSE)</f>
        <v>DGCLEI</v>
      </c>
    </row>
    <row r="102" spans="1:7">
      <c r="A102" s="52">
        <v>200810</v>
      </c>
      <c r="B102" t="s">
        <v>97</v>
      </c>
      <c r="C102" s="55">
        <v>1</v>
      </c>
      <c r="D102" s="56" t="s">
        <v>52</v>
      </c>
      <c r="E102" t="s">
        <v>53</v>
      </c>
      <c r="F102" s="2">
        <v>44865</v>
      </c>
      <c r="G102" t="str">
        <f>+VLOOKUP(E102,Tabla!A:B,2,FALSE)</f>
        <v>UM</v>
      </c>
    </row>
    <row r="103" spans="1:7">
      <c r="A103" s="52">
        <v>200813</v>
      </c>
      <c r="B103" t="s">
        <v>98</v>
      </c>
      <c r="C103" s="55">
        <v>10</v>
      </c>
      <c r="D103" s="56" t="s">
        <v>52</v>
      </c>
      <c r="E103" t="s">
        <v>53</v>
      </c>
      <c r="F103" s="2">
        <v>44865</v>
      </c>
      <c r="G103" t="str">
        <f>+VLOOKUP(E103,Tabla!A:B,2,FALSE)</f>
        <v>UM</v>
      </c>
    </row>
    <row r="104" spans="1:7">
      <c r="A104" s="52">
        <v>201036</v>
      </c>
      <c r="B104" t="s">
        <v>99</v>
      </c>
      <c r="C104" s="55">
        <v>9</v>
      </c>
      <c r="D104" s="56" t="s">
        <v>52</v>
      </c>
      <c r="E104" t="s">
        <v>53</v>
      </c>
      <c r="F104" s="2">
        <v>44865</v>
      </c>
      <c r="G104" t="str">
        <f>+VLOOKUP(E104,Tabla!A:B,2,FALSE)</f>
        <v>UM</v>
      </c>
    </row>
    <row r="105" spans="1:7">
      <c r="A105" s="52">
        <v>201041</v>
      </c>
      <c r="B105" t="s">
        <v>100</v>
      </c>
      <c r="C105" s="55">
        <v>4</v>
      </c>
      <c r="D105" s="56" t="s">
        <v>52</v>
      </c>
      <c r="E105" t="s">
        <v>101</v>
      </c>
      <c r="F105" s="2">
        <v>44865</v>
      </c>
      <c r="G105" t="str">
        <f>+VLOOKUP(E105,Tabla!A:B,2,FALSE)</f>
        <v>UM</v>
      </c>
    </row>
    <row r="106" spans="1:7">
      <c r="A106" s="52">
        <v>202203</v>
      </c>
      <c r="B106" t="s">
        <v>102</v>
      </c>
      <c r="C106" s="55">
        <v>8</v>
      </c>
      <c r="D106" s="56" t="s">
        <v>31</v>
      </c>
      <c r="E106" t="s">
        <v>43</v>
      </c>
      <c r="F106" s="2">
        <v>44865</v>
      </c>
      <c r="G106" t="str">
        <f>+VLOOKUP(E106,Tabla!A:B,2,FALSE)</f>
        <v>SSTEYS</v>
      </c>
    </row>
    <row r="107" spans="1:7">
      <c r="A107" s="52">
        <v>200349</v>
      </c>
      <c r="B107" t="s">
        <v>103</v>
      </c>
      <c r="C107" s="55">
        <v>23</v>
      </c>
      <c r="D107" s="56" t="s">
        <v>104</v>
      </c>
      <c r="E107" t="s">
        <v>18</v>
      </c>
      <c r="F107" s="2">
        <v>44862</v>
      </c>
      <c r="G107" t="str">
        <f>+VLOOKUP(E107,Tabla!A:B,2,FALSE)</f>
        <v>SSCD</v>
      </c>
    </row>
    <row r="108" spans="1:7">
      <c r="A108" s="52">
        <v>200363</v>
      </c>
      <c r="B108" t="s">
        <v>105</v>
      </c>
      <c r="C108" s="55">
        <v>22</v>
      </c>
      <c r="D108" s="56" t="s">
        <v>104</v>
      </c>
      <c r="E108" t="s">
        <v>18</v>
      </c>
      <c r="F108" s="2">
        <v>44862</v>
      </c>
      <c r="G108" t="str">
        <f>+VLOOKUP(E108,Tabla!A:B,2,FALSE)</f>
        <v>SSCD</v>
      </c>
    </row>
    <row r="109" spans="1:7">
      <c r="A109" s="52">
        <v>200629</v>
      </c>
      <c r="B109" t="s">
        <v>106</v>
      </c>
      <c r="C109" s="55">
        <v>5</v>
      </c>
      <c r="D109" s="56" t="s">
        <v>69</v>
      </c>
      <c r="E109" t="s">
        <v>70</v>
      </c>
      <c r="F109" s="2">
        <v>44862</v>
      </c>
      <c r="G109" t="str">
        <f>+VLOOKUP(E109,Tabla!A:B,2,FALSE)</f>
        <v>SSGEFYAR</v>
      </c>
    </row>
    <row r="110" spans="1:7">
      <c r="A110" s="52">
        <v>201597</v>
      </c>
      <c r="B110" t="s">
        <v>107</v>
      </c>
      <c r="C110" s="55">
        <v>13</v>
      </c>
      <c r="D110" s="56" t="s">
        <v>104</v>
      </c>
      <c r="E110" t="s">
        <v>18</v>
      </c>
      <c r="F110" s="2">
        <v>44862</v>
      </c>
      <c r="G110" t="str">
        <f>+VLOOKUP(E110,Tabla!A:B,2,FALSE)</f>
        <v>SSCD</v>
      </c>
    </row>
    <row r="111" spans="1:7">
      <c r="A111" s="52">
        <v>200337</v>
      </c>
      <c r="B111" t="s">
        <v>108</v>
      </c>
      <c r="C111" s="55">
        <v>26</v>
      </c>
      <c r="D111" s="56" t="s">
        <v>52</v>
      </c>
      <c r="E111" t="s">
        <v>53</v>
      </c>
      <c r="F111" s="2">
        <v>44861</v>
      </c>
      <c r="G111" t="str">
        <f>+VLOOKUP(E111,Tabla!A:B,2,FALSE)</f>
        <v>UM</v>
      </c>
    </row>
    <row r="112" spans="1:7">
      <c r="A112" s="52">
        <v>200901</v>
      </c>
      <c r="B112" t="s">
        <v>109</v>
      </c>
      <c r="C112" s="55">
        <v>4</v>
      </c>
      <c r="D112" s="56" t="s">
        <v>110</v>
      </c>
      <c r="E112" t="s">
        <v>15</v>
      </c>
      <c r="F112" s="2">
        <v>44861</v>
      </c>
      <c r="G112" t="str">
        <f>+VLOOKUP(E112,Tabla!A:B,2,FALSE)</f>
        <v>SSCD</v>
      </c>
    </row>
    <row r="113" spans="1:7">
      <c r="A113" s="52">
        <v>201402</v>
      </c>
      <c r="B113" t="s">
        <v>111</v>
      </c>
      <c r="C113" s="55">
        <v>23</v>
      </c>
      <c r="D113" s="56" t="s">
        <v>112</v>
      </c>
      <c r="E113" t="s">
        <v>15</v>
      </c>
      <c r="F113" s="2">
        <v>44861</v>
      </c>
      <c r="G113" t="str">
        <f>+VLOOKUP(E113,Tabla!A:B,2,FALSE)</f>
        <v>SSCD</v>
      </c>
    </row>
    <row r="114" spans="1:7">
      <c r="A114" s="52">
        <v>200056</v>
      </c>
      <c r="B114" t="s">
        <v>113</v>
      </c>
      <c r="C114" s="55">
        <v>10</v>
      </c>
      <c r="D114" s="56" t="s">
        <v>25</v>
      </c>
      <c r="E114" t="s">
        <v>114</v>
      </c>
      <c r="F114" s="2">
        <v>44860</v>
      </c>
      <c r="G114" t="str">
        <f>+VLOOKUP(E114,Tabla!A:B,2,FALSE)</f>
        <v>SSGEFYAR</v>
      </c>
    </row>
    <row r="115" spans="1:7">
      <c r="A115" s="52">
        <v>200290</v>
      </c>
      <c r="B115" t="s">
        <v>115</v>
      </c>
      <c r="C115" s="55">
        <v>9</v>
      </c>
      <c r="D115" s="56" t="s">
        <v>69</v>
      </c>
      <c r="E115" t="s">
        <v>114</v>
      </c>
      <c r="F115" s="2">
        <v>44860</v>
      </c>
      <c r="G115" t="str">
        <f>+VLOOKUP(E115,Tabla!A:B,2,FALSE)</f>
        <v>SSGEFYAR</v>
      </c>
    </row>
    <row r="116" spans="1:7">
      <c r="A116" s="52">
        <v>200461</v>
      </c>
      <c r="B116" t="s">
        <v>116</v>
      </c>
      <c r="C116" s="55">
        <v>4</v>
      </c>
      <c r="D116" s="56" t="s">
        <v>20</v>
      </c>
      <c r="E116" t="s">
        <v>117</v>
      </c>
      <c r="F116" s="2">
        <v>44860</v>
      </c>
      <c r="G116" t="str">
        <f>+VLOOKUP(E116,Tabla!A:B,2,FALSE)</f>
        <v>SSTEYS</v>
      </c>
    </row>
    <row r="117" spans="1:7">
      <c r="A117" s="52">
        <v>200506</v>
      </c>
      <c r="B117" t="s">
        <v>118</v>
      </c>
      <c r="C117" s="55">
        <v>11</v>
      </c>
      <c r="D117" s="56" t="s">
        <v>25</v>
      </c>
      <c r="E117" t="s">
        <v>114</v>
      </c>
      <c r="F117" s="2">
        <v>44860</v>
      </c>
      <c r="G117" t="str">
        <f>+VLOOKUP(E117,Tabla!A:B,2,FALSE)</f>
        <v>SSGEFYAR</v>
      </c>
    </row>
    <row r="118" spans="1:7">
      <c r="A118" s="52">
        <v>200566</v>
      </c>
      <c r="B118" t="s">
        <v>119</v>
      </c>
      <c r="C118" s="55">
        <v>22</v>
      </c>
      <c r="D118" s="56" t="s">
        <v>11</v>
      </c>
      <c r="E118" t="s">
        <v>12</v>
      </c>
      <c r="F118" s="2">
        <v>44860</v>
      </c>
      <c r="G118" t="str">
        <f>+VLOOKUP(E118,Tabla!A:B,2,FALSE)</f>
        <v>SSTEYS</v>
      </c>
    </row>
    <row r="119" spans="1:7">
      <c r="A119" s="52">
        <v>200580</v>
      </c>
      <c r="B119" t="s">
        <v>120</v>
      </c>
      <c r="C119" s="55">
        <v>14</v>
      </c>
      <c r="D119" s="56" t="s">
        <v>91</v>
      </c>
      <c r="E119" t="s">
        <v>92</v>
      </c>
      <c r="F119" s="2">
        <v>44860</v>
      </c>
      <c r="G119" t="str">
        <f>+VLOOKUP(E119,Tabla!A:B,2,FALSE)</f>
        <v>SSGEFYAR</v>
      </c>
    </row>
    <row r="120" spans="1:7">
      <c r="A120" s="52">
        <v>200887</v>
      </c>
      <c r="B120" t="s">
        <v>121</v>
      </c>
      <c r="C120" s="55">
        <v>15</v>
      </c>
      <c r="D120" s="56" t="s">
        <v>79</v>
      </c>
      <c r="E120" t="s">
        <v>122</v>
      </c>
      <c r="F120" s="2">
        <v>44860</v>
      </c>
      <c r="G120" t="str">
        <f>+VLOOKUP(E120,Tabla!A:B,2,FALSE)</f>
        <v>UM</v>
      </c>
    </row>
    <row r="121" spans="1:7">
      <c r="A121" s="52">
        <v>201148</v>
      </c>
      <c r="B121" t="s">
        <v>123</v>
      </c>
      <c r="C121" s="55">
        <v>23</v>
      </c>
      <c r="D121" s="56" t="s">
        <v>69</v>
      </c>
      <c r="E121" t="s">
        <v>114</v>
      </c>
      <c r="F121" s="2">
        <v>44860</v>
      </c>
      <c r="G121" t="str">
        <f>+VLOOKUP(E121,Tabla!A:B,2,FALSE)</f>
        <v>SSGEFYAR</v>
      </c>
    </row>
    <row r="122" spans="1:7">
      <c r="A122" s="52">
        <v>201245</v>
      </c>
      <c r="B122" t="s">
        <v>124</v>
      </c>
      <c r="C122" s="55">
        <v>7</v>
      </c>
      <c r="D122" s="56" t="s">
        <v>69</v>
      </c>
      <c r="E122" t="s">
        <v>125</v>
      </c>
      <c r="F122" s="2">
        <v>44860</v>
      </c>
      <c r="G122" t="str">
        <f>+VLOOKUP(E122,Tabla!A:B,2,FALSE)</f>
        <v>SSGEFYAR</v>
      </c>
    </row>
    <row r="123" spans="1:7">
      <c r="A123" s="52">
        <v>202402</v>
      </c>
      <c r="B123" t="s">
        <v>129</v>
      </c>
      <c r="C123" s="55">
        <v>7</v>
      </c>
      <c r="D123" s="56" t="s">
        <v>45</v>
      </c>
      <c r="E123" t="s">
        <v>46</v>
      </c>
      <c r="F123" s="2">
        <v>44860</v>
      </c>
      <c r="G123" t="str">
        <f>+VLOOKUP(E123,Tabla!A:B,2,FALSE)</f>
        <v>SSGEFYAR</v>
      </c>
    </row>
    <row r="124" spans="1:7">
      <c r="A124" s="52">
        <v>203007</v>
      </c>
      <c r="B124" t="s">
        <v>130</v>
      </c>
      <c r="C124" s="55">
        <v>11</v>
      </c>
      <c r="D124" s="56" t="s">
        <v>35</v>
      </c>
      <c r="E124" t="s">
        <v>43</v>
      </c>
      <c r="F124" s="2">
        <v>44860</v>
      </c>
      <c r="G124" t="str">
        <f>+VLOOKUP(E124,Tabla!A:B,2,FALSE)</f>
        <v>SSTEYS</v>
      </c>
    </row>
    <row r="125" spans="1:7">
      <c r="A125" s="52">
        <v>203063</v>
      </c>
      <c r="B125" t="s">
        <v>131</v>
      </c>
      <c r="C125" s="55">
        <v>9</v>
      </c>
      <c r="D125" s="56" t="s">
        <v>45</v>
      </c>
      <c r="E125" t="s">
        <v>46</v>
      </c>
      <c r="F125" s="2">
        <v>44860</v>
      </c>
      <c r="G125" t="str">
        <f>+VLOOKUP(E125,Tabla!A:B,2,FALSE)</f>
        <v>SSGEFYAR</v>
      </c>
    </row>
    <row r="126" spans="1:7">
      <c r="A126" s="52">
        <v>203075</v>
      </c>
      <c r="B126" t="s">
        <v>132</v>
      </c>
      <c r="C126" s="55">
        <v>20</v>
      </c>
      <c r="D126" s="56" t="s">
        <v>45</v>
      </c>
      <c r="E126" t="s">
        <v>46</v>
      </c>
      <c r="F126" s="2">
        <v>44860</v>
      </c>
      <c r="G126" t="str">
        <f>+VLOOKUP(E126,Tabla!A:B,2,FALSE)</f>
        <v>SSGEFYAR</v>
      </c>
    </row>
    <row r="127" spans="1:7">
      <c r="A127" s="52">
        <v>203130</v>
      </c>
      <c r="B127" t="s">
        <v>133</v>
      </c>
      <c r="C127" s="55">
        <v>13</v>
      </c>
      <c r="D127" s="56" t="s">
        <v>91</v>
      </c>
      <c r="E127" t="s">
        <v>134</v>
      </c>
      <c r="F127" s="2">
        <v>44860</v>
      </c>
      <c r="G127" t="str">
        <f>+VLOOKUP(E127,Tabla!A:B,2,FALSE)</f>
        <v>SSGEFYAR</v>
      </c>
    </row>
    <row r="128" spans="1:7">
      <c r="A128" s="52">
        <v>200818</v>
      </c>
      <c r="B128" t="s">
        <v>135</v>
      </c>
      <c r="C128" s="55">
        <v>5</v>
      </c>
      <c r="D128" s="56" t="s">
        <v>25</v>
      </c>
      <c r="E128" t="s">
        <v>92</v>
      </c>
      <c r="F128" s="2">
        <v>44859</v>
      </c>
      <c r="G128" t="str">
        <f>+VLOOKUP(E128,Tabla!A:B,2,FALSE)</f>
        <v>SSGEFYAR</v>
      </c>
    </row>
    <row r="129" spans="1:7">
      <c r="A129" s="52">
        <v>200864</v>
      </c>
      <c r="B129" t="s">
        <v>136</v>
      </c>
      <c r="C129" s="55">
        <v>12</v>
      </c>
      <c r="D129" s="56" t="s">
        <v>25</v>
      </c>
      <c r="E129" t="s">
        <v>92</v>
      </c>
      <c r="F129" s="2">
        <v>44859</v>
      </c>
      <c r="G129" t="str">
        <f>+VLOOKUP(E129,Tabla!A:B,2,FALSE)</f>
        <v>SSGEFYAR</v>
      </c>
    </row>
    <row r="130" spans="1:7">
      <c r="A130" s="52">
        <v>202210</v>
      </c>
      <c r="B130" t="s">
        <v>137</v>
      </c>
      <c r="C130" s="55">
        <v>6</v>
      </c>
      <c r="D130" s="56" t="s">
        <v>138</v>
      </c>
      <c r="E130" t="s">
        <v>139</v>
      </c>
      <c r="F130" s="2">
        <v>44858</v>
      </c>
      <c r="G130" t="str">
        <f>+VLOOKUP(E130,Tabla!A:B,2,FALSE)</f>
        <v>SSCPEE</v>
      </c>
    </row>
    <row r="131" spans="1:7">
      <c r="A131" s="52">
        <v>200972</v>
      </c>
      <c r="B131" t="s">
        <v>142</v>
      </c>
      <c r="C131" s="55">
        <v>3</v>
      </c>
      <c r="D131" s="56" t="s">
        <v>14</v>
      </c>
      <c r="E131" t="s">
        <v>15</v>
      </c>
      <c r="F131" s="2">
        <v>44855</v>
      </c>
      <c r="G131" t="str">
        <f>+VLOOKUP(E131,Tabla!A:B,2,FALSE)</f>
        <v>SSCD</v>
      </c>
    </row>
    <row r="132" spans="1:7">
      <c r="A132" s="52">
        <v>201600</v>
      </c>
      <c r="B132" t="s">
        <v>143</v>
      </c>
      <c r="C132" s="55">
        <v>7</v>
      </c>
      <c r="D132" s="56" t="s">
        <v>25</v>
      </c>
      <c r="E132" t="s">
        <v>144</v>
      </c>
      <c r="F132" s="2">
        <v>44854</v>
      </c>
      <c r="G132" t="str">
        <f>+VLOOKUP(E132,Tabla!A:B,2,FALSE)</f>
        <v>SSGEFYAR</v>
      </c>
    </row>
    <row r="133" spans="1:7">
      <c r="A133" s="52">
        <v>200441</v>
      </c>
      <c r="B133" t="s">
        <v>145</v>
      </c>
      <c r="C133" s="55">
        <v>94</v>
      </c>
      <c r="D133" s="56" t="s">
        <v>25</v>
      </c>
      <c r="E133" t="s">
        <v>32</v>
      </c>
      <c r="F133" s="2">
        <v>44853</v>
      </c>
      <c r="G133" t="str">
        <f>+VLOOKUP(E133,Tabla!A:B,2,FALSE)</f>
        <v>SSTEYS</v>
      </c>
    </row>
    <row r="134" spans="1:7">
      <c r="A134" s="52">
        <v>200829</v>
      </c>
      <c r="B134" t="s">
        <v>146</v>
      </c>
      <c r="C134" s="55">
        <v>22</v>
      </c>
      <c r="D134" s="56" t="s">
        <v>17</v>
      </c>
      <c r="E134" t="s">
        <v>18</v>
      </c>
      <c r="F134" s="2">
        <v>44853</v>
      </c>
      <c r="G134" t="str">
        <f>+VLOOKUP(E134,Tabla!A:B,2,FALSE)</f>
        <v>SSCD</v>
      </c>
    </row>
    <row r="135" spans="1:7">
      <c r="A135" s="52">
        <v>200884</v>
      </c>
      <c r="B135" t="s">
        <v>147</v>
      </c>
      <c r="C135" s="55">
        <v>1</v>
      </c>
      <c r="D135" s="56" t="s">
        <v>110</v>
      </c>
      <c r="E135" t="s">
        <v>18</v>
      </c>
      <c r="F135" s="2">
        <v>44853</v>
      </c>
      <c r="G135" t="str">
        <f>+VLOOKUP(E135,Tabla!A:B,2,FALSE)</f>
        <v>SSCD</v>
      </c>
    </row>
    <row r="136" spans="1:7">
      <c r="A136" s="52">
        <v>201029</v>
      </c>
      <c r="B136" t="s">
        <v>148</v>
      </c>
      <c r="C136" s="55">
        <v>1</v>
      </c>
      <c r="D136" s="56" t="s">
        <v>110</v>
      </c>
      <c r="E136" t="s">
        <v>18</v>
      </c>
      <c r="F136" s="2">
        <v>44853</v>
      </c>
      <c r="G136" t="str">
        <f>+VLOOKUP(E136,Tabla!A:B,2,FALSE)</f>
        <v>SSCD</v>
      </c>
    </row>
    <row r="137" spans="1:7">
      <c r="A137" s="52">
        <v>201347</v>
      </c>
      <c r="B137" t="s">
        <v>149</v>
      </c>
      <c r="C137" s="55">
        <v>20</v>
      </c>
      <c r="D137" s="56" t="s">
        <v>110</v>
      </c>
      <c r="E137" t="s">
        <v>15</v>
      </c>
      <c r="F137" s="2">
        <v>44853</v>
      </c>
      <c r="G137" t="str">
        <f>+VLOOKUP(E137,Tabla!A:B,2,FALSE)</f>
        <v>SSCD</v>
      </c>
    </row>
    <row r="138" spans="1:7">
      <c r="A138" s="52">
        <v>200139</v>
      </c>
      <c r="B138" t="s">
        <v>150</v>
      </c>
      <c r="C138" s="55">
        <v>5</v>
      </c>
      <c r="D138" s="56" t="s">
        <v>112</v>
      </c>
      <c r="E138" t="s">
        <v>41</v>
      </c>
      <c r="F138" s="2">
        <v>44852</v>
      </c>
      <c r="G138" t="str">
        <f>+VLOOKUP(E138,Tabla!A:B,2,FALSE)</f>
        <v>SSCD</v>
      </c>
    </row>
    <row r="139" spans="1:7">
      <c r="A139" s="52">
        <v>200220</v>
      </c>
      <c r="B139" t="s">
        <v>151</v>
      </c>
      <c r="C139" s="55">
        <v>5</v>
      </c>
      <c r="D139" s="56" t="s">
        <v>7</v>
      </c>
      <c r="E139" t="s">
        <v>41</v>
      </c>
      <c r="F139" s="2">
        <v>44852</v>
      </c>
      <c r="G139" t="str">
        <f>+VLOOKUP(E139,Tabla!A:B,2,FALSE)</f>
        <v>SSCD</v>
      </c>
    </row>
    <row r="140" spans="1:7">
      <c r="A140" s="52">
        <v>201039</v>
      </c>
      <c r="B140" t="s">
        <v>154</v>
      </c>
      <c r="C140" s="55">
        <v>4</v>
      </c>
      <c r="D140" s="56" t="s">
        <v>52</v>
      </c>
      <c r="E140" t="s">
        <v>155</v>
      </c>
      <c r="F140" s="2">
        <v>44852</v>
      </c>
      <c r="G140" t="str">
        <f>+VLOOKUP(E140,Tabla!A:B,2,FALSE)</f>
        <v>UM</v>
      </c>
    </row>
    <row r="141" spans="1:7">
      <c r="A141" s="52">
        <v>201193</v>
      </c>
      <c r="B141" t="s">
        <v>156</v>
      </c>
      <c r="C141" s="55">
        <v>4</v>
      </c>
      <c r="D141" s="56" t="s">
        <v>17</v>
      </c>
      <c r="E141" t="s">
        <v>41</v>
      </c>
      <c r="F141" s="2">
        <v>44852</v>
      </c>
      <c r="G141" t="str">
        <f>+VLOOKUP(E141,Tabla!A:B,2,FALSE)</f>
        <v>SSCD</v>
      </c>
    </row>
    <row r="142" spans="1:7">
      <c r="A142" s="52">
        <v>200160</v>
      </c>
      <c r="B142" t="s">
        <v>158</v>
      </c>
      <c r="C142" s="55">
        <v>10</v>
      </c>
      <c r="D142" s="56" t="s">
        <v>79</v>
      </c>
      <c r="E142" t="s">
        <v>122</v>
      </c>
      <c r="F142" s="2">
        <v>44851</v>
      </c>
      <c r="G142" t="str">
        <f>+VLOOKUP(E142,Tabla!A:B,2,FALSE)</f>
        <v>UM</v>
      </c>
    </row>
    <row r="143" spans="1:7">
      <c r="A143" s="52">
        <v>200196</v>
      </c>
      <c r="B143" t="s">
        <v>159</v>
      </c>
      <c r="C143" s="55">
        <v>6</v>
      </c>
      <c r="D143" s="56" t="s">
        <v>7</v>
      </c>
      <c r="E143" t="s">
        <v>160</v>
      </c>
      <c r="F143" s="2">
        <v>44851</v>
      </c>
      <c r="G143" t="str">
        <f>+VLOOKUP(E143,Tabla!A:B,2,FALSE)</f>
        <v>DGCLEI</v>
      </c>
    </row>
    <row r="144" spans="1:7">
      <c r="A144" s="52">
        <v>200417</v>
      </c>
      <c r="B144" t="s">
        <v>161</v>
      </c>
      <c r="C144" s="55">
        <v>24</v>
      </c>
      <c r="D144" s="56" t="s">
        <v>7</v>
      </c>
      <c r="E144" t="s">
        <v>160</v>
      </c>
      <c r="F144" s="2">
        <v>44851</v>
      </c>
      <c r="G144" t="str">
        <f>+VLOOKUP(E144,Tabla!A:B,2,FALSE)</f>
        <v>DGCLEI</v>
      </c>
    </row>
    <row r="145" spans="1:7">
      <c r="A145" s="52">
        <v>200582</v>
      </c>
      <c r="B145" t="s">
        <v>162</v>
      </c>
      <c r="C145" s="55">
        <v>13</v>
      </c>
      <c r="D145" s="56" t="s">
        <v>79</v>
      </c>
      <c r="E145" t="s">
        <v>122</v>
      </c>
      <c r="F145" s="2">
        <v>44851</v>
      </c>
      <c r="G145" t="str">
        <f>+VLOOKUP(E145,Tabla!A:B,2,FALSE)</f>
        <v>UM</v>
      </c>
    </row>
    <row r="146" spans="1:7">
      <c r="A146" s="52">
        <v>200745</v>
      </c>
      <c r="B146" t="s">
        <v>163</v>
      </c>
      <c r="C146" s="55">
        <v>23</v>
      </c>
      <c r="D146" s="56" t="s">
        <v>72</v>
      </c>
      <c r="E146" t="s">
        <v>160</v>
      </c>
      <c r="F146" s="2">
        <v>44851</v>
      </c>
      <c r="G146" t="str">
        <f>+VLOOKUP(E146,Tabla!A:B,2,FALSE)</f>
        <v>DGCLEI</v>
      </c>
    </row>
    <row r="147" spans="1:7">
      <c r="A147" s="52">
        <v>200750</v>
      </c>
      <c r="B147" t="s">
        <v>164</v>
      </c>
      <c r="C147" s="55">
        <v>6</v>
      </c>
      <c r="D147" s="56" t="s">
        <v>72</v>
      </c>
      <c r="E147" t="s">
        <v>160</v>
      </c>
      <c r="F147" s="2">
        <v>44851</v>
      </c>
      <c r="G147" t="str">
        <f>+VLOOKUP(E147,Tabla!A:B,2,FALSE)</f>
        <v>DGCLEI</v>
      </c>
    </row>
    <row r="148" spans="1:7">
      <c r="A148" s="52">
        <v>200932</v>
      </c>
      <c r="B148" t="s">
        <v>165</v>
      </c>
      <c r="C148" s="55">
        <v>1</v>
      </c>
      <c r="D148" s="56" t="s">
        <v>45</v>
      </c>
      <c r="E148" t="s">
        <v>87</v>
      </c>
      <c r="F148" s="2">
        <v>44851</v>
      </c>
      <c r="G148" t="str">
        <f>+VLOOKUP(E148,Tabla!A:B,2,FALSE)</f>
        <v>SSGEFYAR</v>
      </c>
    </row>
    <row r="149" spans="1:7">
      <c r="A149" s="52">
        <v>200961</v>
      </c>
      <c r="B149" t="s">
        <v>166</v>
      </c>
      <c r="C149" s="55">
        <v>9</v>
      </c>
      <c r="D149" s="56" t="s">
        <v>7</v>
      </c>
      <c r="E149" t="s">
        <v>160</v>
      </c>
      <c r="F149" s="2">
        <v>44851</v>
      </c>
      <c r="G149" t="str">
        <f>+VLOOKUP(E149,Tabla!A:B,2,FALSE)</f>
        <v>DGCLEI</v>
      </c>
    </row>
    <row r="150" spans="1:7">
      <c r="A150" s="52">
        <v>201599</v>
      </c>
      <c r="B150" t="s">
        <v>167</v>
      </c>
      <c r="C150" s="55">
        <v>56</v>
      </c>
      <c r="D150" s="56" t="s">
        <v>7</v>
      </c>
      <c r="E150" t="s">
        <v>160</v>
      </c>
      <c r="F150" s="2">
        <v>44851</v>
      </c>
      <c r="G150" t="str">
        <f>+VLOOKUP(E150,Tabla!A:B,2,FALSE)</f>
        <v>DGCLEI</v>
      </c>
    </row>
    <row r="151" spans="1:7">
      <c r="A151" s="52">
        <v>201616</v>
      </c>
      <c r="B151" t="s">
        <v>168</v>
      </c>
      <c r="C151" s="55">
        <v>18</v>
      </c>
      <c r="D151" s="56" t="s">
        <v>72</v>
      </c>
      <c r="E151" t="s">
        <v>160</v>
      </c>
      <c r="F151" s="2">
        <v>44851</v>
      </c>
      <c r="G151" t="str">
        <f>+VLOOKUP(E151,Tabla!A:B,2,FALSE)</f>
        <v>DGCLEI</v>
      </c>
    </row>
    <row r="152" spans="1:7">
      <c r="A152"/>
      <c r="C152"/>
      <c r="D152"/>
    </row>
    <row r="153" spans="1:7">
      <c r="A153"/>
      <c r="C153"/>
      <c r="D153"/>
    </row>
    <row r="154" spans="1:7">
      <c r="A154"/>
      <c r="C154"/>
      <c r="D154"/>
    </row>
    <row r="155" spans="1:7">
      <c r="A155"/>
      <c r="C155"/>
      <c r="D155"/>
    </row>
    <row r="156" spans="1:7">
      <c r="A156"/>
      <c r="C156"/>
      <c r="D156"/>
    </row>
    <row r="157" spans="1:7">
      <c r="A157"/>
      <c r="C157"/>
      <c r="D157"/>
    </row>
    <row r="158" spans="1:7">
      <c r="A158"/>
      <c r="C158"/>
      <c r="D158"/>
    </row>
    <row r="159" spans="1:7">
      <c r="A159"/>
      <c r="C159"/>
      <c r="D159"/>
    </row>
    <row r="160" spans="1:7">
      <c r="A160"/>
      <c r="C160"/>
      <c r="D160"/>
    </row>
    <row r="161" spans="1:4">
      <c r="A161"/>
      <c r="C161"/>
      <c r="D161"/>
    </row>
    <row r="162" spans="1:4">
      <c r="A162"/>
      <c r="C162"/>
      <c r="D162"/>
    </row>
    <row r="163" spans="1:4">
      <c r="A163"/>
      <c r="C163"/>
      <c r="D163"/>
    </row>
    <row r="164" spans="1:4">
      <c r="A164"/>
      <c r="C164"/>
      <c r="D164"/>
    </row>
    <row r="165" spans="1:4">
      <c r="A165"/>
      <c r="C165"/>
      <c r="D165"/>
    </row>
    <row r="166" spans="1:4">
      <c r="A166"/>
      <c r="C166"/>
      <c r="D166"/>
    </row>
    <row r="167" spans="1:4">
      <c r="A167"/>
      <c r="C167"/>
      <c r="D167"/>
    </row>
    <row r="168" spans="1:4">
      <c r="A168"/>
      <c r="C168"/>
      <c r="D168"/>
    </row>
    <row r="169" spans="1:4">
      <c r="A169"/>
      <c r="C169"/>
      <c r="D169"/>
    </row>
    <row r="170" spans="1:4">
      <c r="A170"/>
      <c r="C170"/>
      <c r="D170"/>
    </row>
    <row r="171" spans="1:4">
      <c r="A171"/>
      <c r="C171"/>
      <c r="D171"/>
    </row>
    <row r="172" spans="1:4">
      <c r="A172"/>
      <c r="C172"/>
      <c r="D172"/>
    </row>
    <row r="173" spans="1:4">
      <c r="A173"/>
      <c r="C173"/>
      <c r="D173"/>
    </row>
    <row r="174" spans="1:4">
      <c r="A174"/>
      <c r="C174"/>
      <c r="D174"/>
    </row>
    <row r="175" spans="1:4">
      <c r="A175"/>
      <c r="C175"/>
      <c r="D175"/>
    </row>
    <row r="176" spans="1:4">
      <c r="A176"/>
      <c r="C176"/>
      <c r="D176"/>
    </row>
    <row r="177" spans="1:4">
      <c r="A177"/>
      <c r="C177"/>
      <c r="D177"/>
    </row>
    <row r="179" spans="1:4">
      <c r="A179" s="6" t="s">
        <v>169</v>
      </c>
    </row>
  </sheetData>
  <autoFilter ref="A1:G15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J12" sqref="J12"/>
    </sheetView>
  </sheetViews>
  <sheetFormatPr baseColWidth="10" defaultRowHeight="15"/>
  <cols>
    <col min="3" max="4" width="11.42578125" style="6"/>
  </cols>
  <sheetData>
    <row r="1" spans="1:7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3" t="s">
        <v>171</v>
      </c>
    </row>
    <row r="2" spans="1:7">
      <c r="A2" s="52">
        <v>200583</v>
      </c>
      <c r="B2" t="s">
        <v>486</v>
      </c>
      <c r="C2" s="5">
        <v>1</v>
      </c>
      <c r="D2" s="6" t="s">
        <v>35</v>
      </c>
      <c r="E2" t="s">
        <v>317</v>
      </c>
      <c r="F2" s="2">
        <v>44875</v>
      </c>
    </row>
    <row r="3" spans="1:7">
      <c r="A3" s="52">
        <v>200902</v>
      </c>
      <c r="B3" t="s">
        <v>487</v>
      </c>
      <c r="C3" s="5">
        <v>6</v>
      </c>
      <c r="D3" s="6" t="s">
        <v>110</v>
      </c>
      <c r="E3" t="s">
        <v>15</v>
      </c>
      <c r="F3" s="2">
        <v>44875</v>
      </c>
    </row>
    <row r="4" spans="1:7">
      <c r="A4" s="52">
        <v>203093</v>
      </c>
      <c r="B4" t="s">
        <v>488</v>
      </c>
      <c r="C4" s="5">
        <v>11</v>
      </c>
      <c r="D4" s="6" t="s">
        <v>91</v>
      </c>
      <c r="E4" t="s">
        <v>339</v>
      </c>
      <c r="F4" s="2">
        <v>44875</v>
      </c>
    </row>
    <row r="5" spans="1:7">
      <c r="A5" s="52">
        <v>200103</v>
      </c>
      <c r="B5" t="s">
        <v>489</v>
      </c>
      <c r="C5" s="5">
        <v>9</v>
      </c>
      <c r="D5" s="6" t="s">
        <v>61</v>
      </c>
      <c r="E5" t="s">
        <v>267</v>
      </c>
      <c r="F5" s="2">
        <v>44874</v>
      </c>
    </row>
    <row r="6" spans="1:7">
      <c r="A6" s="52">
        <v>200219</v>
      </c>
      <c r="B6" t="s">
        <v>490</v>
      </c>
      <c r="C6" s="5">
        <v>7</v>
      </c>
      <c r="D6" s="6" t="s">
        <v>7</v>
      </c>
      <c r="E6" t="s">
        <v>252</v>
      </c>
      <c r="F6" s="2">
        <v>44874</v>
      </c>
    </row>
    <row r="7" spans="1:7">
      <c r="A7" s="52">
        <v>200362</v>
      </c>
      <c r="B7" t="s">
        <v>491</v>
      </c>
      <c r="C7" s="5">
        <v>11</v>
      </c>
      <c r="D7" s="6" t="s">
        <v>61</v>
      </c>
      <c r="E7" t="s">
        <v>267</v>
      </c>
      <c r="F7" s="2">
        <v>44874</v>
      </c>
    </row>
    <row r="8" spans="1:7">
      <c r="A8" s="52">
        <v>200400</v>
      </c>
      <c r="B8" t="s">
        <v>152</v>
      </c>
      <c r="C8" s="5">
        <v>1</v>
      </c>
      <c r="D8" s="6" t="s">
        <v>7</v>
      </c>
      <c r="E8" t="s">
        <v>41</v>
      </c>
      <c r="F8" s="2">
        <v>44874</v>
      </c>
    </row>
    <row r="9" spans="1:7">
      <c r="A9" s="52">
        <v>200419</v>
      </c>
      <c r="B9" t="s">
        <v>153</v>
      </c>
      <c r="C9" s="5">
        <v>2</v>
      </c>
      <c r="D9" s="6" t="s">
        <v>7</v>
      </c>
      <c r="E9" t="s">
        <v>41</v>
      </c>
      <c r="F9" s="2">
        <v>44874</v>
      </c>
    </row>
    <row r="10" spans="1:7">
      <c r="A10" s="52">
        <v>200504</v>
      </c>
      <c r="B10" t="s">
        <v>492</v>
      </c>
      <c r="C10" s="5">
        <v>26</v>
      </c>
      <c r="D10" s="6" t="s">
        <v>35</v>
      </c>
      <c r="E10" t="s">
        <v>378</v>
      </c>
      <c r="F10" s="2">
        <v>44874</v>
      </c>
    </row>
    <row r="11" spans="1:7">
      <c r="A11" s="52">
        <v>200607</v>
      </c>
      <c r="B11" t="s">
        <v>493</v>
      </c>
      <c r="C11" s="5">
        <v>22</v>
      </c>
      <c r="D11" s="6" t="s">
        <v>35</v>
      </c>
      <c r="E11" t="s">
        <v>378</v>
      </c>
      <c r="F11" s="2">
        <v>44874</v>
      </c>
    </row>
    <row r="12" spans="1:7">
      <c r="A12" s="52">
        <v>200973</v>
      </c>
      <c r="B12" t="s">
        <v>494</v>
      </c>
      <c r="C12" s="5">
        <v>3</v>
      </c>
      <c r="D12" s="6" t="s">
        <v>14</v>
      </c>
      <c r="E12" t="s">
        <v>234</v>
      </c>
      <c r="F12" s="2">
        <v>44874</v>
      </c>
    </row>
    <row r="13" spans="1:7">
      <c r="A13" s="52">
        <v>201059</v>
      </c>
      <c r="B13" t="s">
        <v>495</v>
      </c>
      <c r="C13" s="5">
        <v>18</v>
      </c>
      <c r="D13" s="6" t="s">
        <v>11</v>
      </c>
      <c r="E13" t="s">
        <v>267</v>
      </c>
      <c r="F13" s="2">
        <v>44874</v>
      </c>
    </row>
    <row r="14" spans="1:7">
      <c r="A14" s="52">
        <v>201202</v>
      </c>
      <c r="B14" t="s">
        <v>157</v>
      </c>
      <c r="C14" s="5">
        <v>38</v>
      </c>
      <c r="D14" s="6" t="s">
        <v>7</v>
      </c>
      <c r="E14" t="s">
        <v>41</v>
      </c>
      <c r="F14" s="2">
        <v>44874</v>
      </c>
    </row>
    <row r="15" spans="1:7">
      <c r="A15" s="52">
        <v>201291</v>
      </c>
      <c r="B15" t="s">
        <v>496</v>
      </c>
      <c r="C15" s="5">
        <v>10</v>
      </c>
      <c r="D15" s="6" t="s">
        <v>497</v>
      </c>
      <c r="E15" t="s">
        <v>27</v>
      </c>
      <c r="F15" s="2">
        <v>44874</v>
      </c>
    </row>
    <row r="16" spans="1:7">
      <c r="A16" s="52">
        <v>201303</v>
      </c>
      <c r="B16" t="s">
        <v>498</v>
      </c>
      <c r="C16" s="5">
        <v>22</v>
      </c>
      <c r="D16" s="6" t="s">
        <v>25</v>
      </c>
      <c r="E16" t="s">
        <v>15</v>
      </c>
      <c r="F16" s="2">
        <v>44874</v>
      </c>
    </row>
    <row r="17" spans="1:6">
      <c r="A17" s="52">
        <v>201497</v>
      </c>
      <c r="B17" t="s">
        <v>499</v>
      </c>
      <c r="C17" s="5">
        <v>17</v>
      </c>
      <c r="D17" s="6" t="s">
        <v>20</v>
      </c>
      <c r="E17" t="s">
        <v>21</v>
      </c>
      <c r="F17" s="2">
        <v>44874</v>
      </c>
    </row>
    <row r="18" spans="1:6">
      <c r="A18" s="52">
        <v>201526</v>
      </c>
      <c r="B18" t="s">
        <v>500</v>
      </c>
      <c r="C18" s="5">
        <v>19</v>
      </c>
      <c r="D18" s="6" t="s">
        <v>14</v>
      </c>
      <c r="E18" t="s">
        <v>234</v>
      </c>
      <c r="F18" s="2">
        <v>44874</v>
      </c>
    </row>
    <row r="19" spans="1:6">
      <c r="A19" s="52">
        <v>201782</v>
      </c>
      <c r="B19" t="s">
        <v>501</v>
      </c>
      <c r="C19" s="5">
        <v>9</v>
      </c>
      <c r="D19" s="6" t="s">
        <v>35</v>
      </c>
      <c r="E19" t="s">
        <v>378</v>
      </c>
      <c r="F19" s="2">
        <v>44874</v>
      </c>
    </row>
    <row r="20" spans="1:6">
      <c r="A20" s="52">
        <v>201840</v>
      </c>
      <c r="B20" t="s">
        <v>55</v>
      </c>
      <c r="C20" s="5">
        <v>11</v>
      </c>
      <c r="D20" s="6" t="s">
        <v>35</v>
      </c>
      <c r="E20" t="s">
        <v>56</v>
      </c>
      <c r="F20" s="2">
        <v>44874</v>
      </c>
    </row>
    <row r="21" spans="1:6">
      <c r="A21" s="52">
        <v>201914</v>
      </c>
      <c r="B21" t="s">
        <v>502</v>
      </c>
      <c r="C21" s="5">
        <v>37</v>
      </c>
      <c r="D21" s="6" t="s">
        <v>69</v>
      </c>
      <c r="E21" t="s">
        <v>378</v>
      </c>
      <c r="F21" s="2">
        <v>44874</v>
      </c>
    </row>
    <row r="22" spans="1:6">
      <c r="A22" s="52">
        <v>200325</v>
      </c>
      <c r="B22" t="s">
        <v>503</v>
      </c>
      <c r="C22" s="5">
        <v>9</v>
      </c>
      <c r="D22" s="6" t="s">
        <v>497</v>
      </c>
      <c r="E22" t="s">
        <v>27</v>
      </c>
      <c r="F22" s="2">
        <v>44873</v>
      </c>
    </row>
    <row r="23" spans="1:6">
      <c r="A23" s="52">
        <v>200528</v>
      </c>
      <c r="B23" t="s">
        <v>504</v>
      </c>
      <c r="C23" s="5">
        <v>21</v>
      </c>
      <c r="D23" s="6" t="s">
        <v>35</v>
      </c>
      <c r="E23" t="s">
        <v>317</v>
      </c>
      <c r="F23" s="2">
        <v>44873</v>
      </c>
    </row>
    <row r="24" spans="1:6">
      <c r="A24" s="52">
        <v>200540</v>
      </c>
      <c r="B24" t="s">
        <v>505</v>
      </c>
      <c r="C24" s="5">
        <v>1</v>
      </c>
      <c r="D24" s="6" t="s">
        <v>35</v>
      </c>
      <c r="E24" t="s">
        <v>404</v>
      </c>
      <c r="F24" s="2">
        <v>44873</v>
      </c>
    </row>
    <row r="25" spans="1:6">
      <c r="A25" s="52">
        <v>200558</v>
      </c>
      <c r="B25" t="s">
        <v>506</v>
      </c>
      <c r="C25" s="5">
        <v>19</v>
      </c>
      <c r="D25" s="6" t="s">
        <v>20</v>
      </c>
      <c r="E25" t="s">
        <v>21</v>
      </c>
      <c r="F25" s="2">
        <v>44873</v>
      </c>
    </row>
    <row r="26" spans="1:6">
      <c r="A26" s="52">
        <v>200793</v>
      </c>
      <c r="B26" t="s">
        <v>507</v>
      </c>
      <c r="C26" s="5">
        <v>4</v>
      </c>
      <c r="D26" s="6" t="s">
        <v>35</v>
      </c>
      <c r="E26" t="s">
        <v>404</v>
      </c>
      <c r="F26" s="2">
        <v>44873</v>
      </c>
    </row>
    <row r="27" spans="1:6">
      <c r="A27" s="52">
        <v>200816</v>
      </c>
      <c r="B27" t="s">
        <v>508</v>
      </c>
      <c r="C27" s="5">
        <v>6</v>
      </c>
      <c r="D27" s="6" t="s">
        <v>25</v>
      </c>
      <c r="E27" t="s">
        <v>367</v>
      </c>
      <c r="F27" s="2">
        <v>44873</v>
      </c>
    </row>
    <row r="28" spans="1:6">
      <c r="A28" s="52">
        <v>200953</v>
      </c>
      <c r="B28" t="s">
        <v>509</v>
      </c>
      <c r="C28" s="5">
        <v>7</v>
      </c>
      <c r="D28" s="6" t="s">
        <v>52</v>
      </c>
      <c r="E28" t="s">
        <v>32</v>
      </c>
      <c r="F28" s="2">
        <v>44873</v>
      </c>
    </row>
    <row r="29" spans="1:6">
      <c r="A29" s="52">
        <v>201237</v>
      </c>
      <c r="B29" t="s">
        <v>510</v>
      </c>
      <c r="C29" s="5">
        <v>1</v>
      </c>
      <c r="D29" s="6" t="s">
        <v>69</v>
      </c>
      <c r="E29" t="s">
        <v>317</v>
      </c>
      <c r="F29" s="2">
        <v>44873</v>
      </c>
    </row>
    <row r="30" spans="1:6">
      <c r="A30" s="52">
        <v>201261</v>
      </c>
      <c r="B30" t="s">
        <v>511</v>
      </c>
      <c r="C30" s="5">
        <v>16</v>
      </c>
      <c r="D30" s="6" t="s">
        <v>14</v>
      </c>
      <c r="E30" t="s">
        <v>330</v>
      </c>
      <c r="F30" s="2">
        <v>44873</v>
      </c>
    </row>
    <row r="31" spans="1:6">
      <c r="A31" s="52">
        <v>202814</v>
      </c>
      <c r="B31" t="s">
        <v>512</v>
      </c>
      <c r="C31" s="5">
        <v>8</v>
      </c>
      <c r="D31" s="6" t="s">
        <v>35</v>
      </c>
      <c r="E31" t="s">
        <v>317</v>
      </c>
      <c r="F31" s="2">
        <v>44873</v>
      </c>
    </row>
    <row r="32" spans="1:6">
      <c r="A32" s="52">
        <v>202953</v>
      </c>
      <c r="B32" t="s">
        <v>513</v>
      </c>
      <c r="C32" s="5">
        <v>5</v>
      </c>
      <c r="D32" s="6" t="s">
        <v>14</v>
      </c>
      <c r="E32" t="s">
        <v>330</v>
      </c>
      <c r="F32" s="2">
        <v>44873</v>
      </c>
    </row>
    <row r="33" spans="1:6">
      <c r="A33" s="52">
        <v>203057</v>
      </c>
      <c r="B33" t="s">
        <v>514</v>
      </c>
      <c r="C33" s="5">
        <v>12</v>
      </c>
      <c r="D33" s="6" t="s">
        <v>35</v>
      </c>
      <c r="E33" t="s">
        <v>317</v>
      </c>
      <c r="F33" s="2">
        <v>44873</v>
      </c>
    </row>
    <row r="34" spans="1:6">
      <c r="A34" s="52">
        <v>200057</v>
      </c>
      <c r="B34" t="s">
        <v>515</v>
      </c>
      <c r="C34" s="5">
        <v>6</v>
      </c>
      <c r="D34" s="6" t="s">
        <v>25</v>
      </c>
      <c r="E34" t="s">
        <v>404</v>
      </c>
      <c r="F34" s="2">
        <v>44872</v>
      </c>
    </row>
    <row r="35" spans="1:6">
      <c r="A35" s="52">
        <v>200177</v>
      </c>
      <c r="B35" t="s">
        <v>6</v>
      </c>
      <c r="C35" s="5">
        <v>24</v>
      </c>
      <c r="D35" s="6" t="s">
        <v>7</v>
      </c>
      <c r="E35" t="s">
        <v>8</v>
      </c>
      <c r="F35" s="2">
        <v>44872</v>
      </c>
    </row>
    <row r="36" spans="1:6">
      <c r="A36" s="52">
        <v>200559</v>
      </c>
      <c r="B36" t="s">
        <v>516</v>
      </c>
      <c r="C36" s="5">
        <v>6</v>
      </c>
      <c r="D36" s="6" t="s">
        <v>20</v>
      </c>
      <c r="E36" t="s">
        <v>415</v>
      </c>
      <c r="F36" s="2">
        <v>44872</v>
      </c>
    </row>
    <row r="37" spans="1:6">
      <c r="A37" s="52">
        <v>200888</v>
      </c>
      <c r="B37" t="s">
        <v>517</v>
      </c>
      <c r="C37" s="5">
        <v>1</v>
      </c>
      <c r="D37" s="6" t="s">
        <v>25</v>
      </c>
      <c r="E37" t="s">
        <v>518</v>
      </c>
      <c r="F37" s="2">
        <v>44872</v>
      </c>
    </row>
    <row r="38" spans="1:6">
      <c r="A38" s="52">
        <v>201552</v>
      </c>
      <c r="B38" t="s">
        <v>9</v>
      </c>
      <c r="C38" s="5">
        <v>1</v>
      </c>
      <c r="D38" s="6" t="s">
        <v>7</v>
      </c>
      <c r="E38" t="s">
        <v>8</v>
      </c>
      <c r="F38" s="2">
        <v>44872</v>
      </c>
    </row>
    <row r="39" spans="1:6">
      <c r="A39" s="52">
        <v>200042</v>
      </c>
      <c r="B39" t="s">
        <v>10</v>
      </c>
      <c r="C39" s="5">
        <v>7</v>
      </c>
      <c r="D39" s="6" t="s">
        <v>11</v>
      </c>
      <c r="E39" t="s">
        <v>12</v>
      </c>
      <c r="F39" s="2">
        <v>44869</v>
      </c>
    </row>
    <row r="40" spans="1:6">
      <c r="A40" s="52">
        <v>200386</v>
      </c>
      <c r="B40" t="s">
        <v>13</v>
      </c>
      <c r="C40" s="5">
        <v>11</v>
      </c>
      <c r="D40" s="6" t="s">
        <v>14</v>
      </c>
      <c r="E40" t="s">
        <v>15</v>
      </c>
      <c r="F40" s="2">
        <v>44869</v>
      </c>
    </row>
    <row r="41" spans="1:6">
      <c r="A41" s="52">
        <v>200831</v>
      </c>
      <c r="B41" t="s">
        <v>16</v>
      </c>
      <c r="C41" s="5">
        <v>7</v>
      </c>
      <c r="D41" s="6" t="s">
        <v>17</v>
      </c>
      <c r="E41" t="s">
        <v>18</v>
      </c>
      <c r="F41" s="2">
        <v>44869</v>
      </c>
    </row>
    <row r="42" spans="1:6">
      <c r="A42" s="52">
        <v>201213</v>
      </c>
      <c r="B42" t="s">
        <v>19</v>
      </c>
      <c r="C42" s="5">
        <v>8</v>
      </c>
      <c r="D42" s="6" t="s">
        <v>20</v>
      </c>
      <c r="E42" t="s">
        <v>21</v>
      </c>
      <c r="F42" s="2">
        <v>44869</v>
      </c>
    </row>
    <row r="43" spans="1:6">
      <c r="A43" s="52">
        <v>201683</v>
      </c>
      <c r="B43" t="s">
        <v>22</v>
      </c>
      <c r="C43" s="5">
        <v>24</v>
      </c>
      <c r="D43" s="6" t="s">
        <v>17</v>
      </c>
      <c r="E43" t="s">
        <v>18</v>
      </c>
      <c r="F43" s="2">
        <v>44869</v>
      </c>
    </row>
    <row r="44" spans="1:6">
      <c r="A44" s="52">
        <v>201684</v>
      </c>
      <c r="B44" t="s">
        <v>23</v>
      </c>
      <c r="C44" s="5">
        <v>3</v>
      </c>
      <c r="D44" s="6" t="s">
        <v>17</v>
      </c>
      <c r="E44" t="s">
        <v>18</v>
      </c>
      <c r="F44" s="2">
        <v>44869</v>
      </c>
    </row>
    <row r="45" spans="1:6">
      <c r="A45" s="52">
        <v>202467</v>
      </c>
      <c r="B45" t="s">
        <v>24</v>
      </c>
      <c r="C45" s="5">
        <v>10</v>
      </c>
      <c r="D45" s="6" t="s">
        <v>25</v>
      </c>
      <c r="E45" t="s">
        <v>12</v>
      </c>
      <c r="F45" s="2">
        <v>44869</v>
      </c>
    </row>
    <row r="46" spans="1:6">
      <c r="A46" s="52">
        <v>200237</v>
      </c>
      <c r="B46" t="s">
        <v>26</v>
      </c>
      <c r="C46" s="5">
        <v>25</v>
      </c>
      <c r="D46" s="6" t="s">
        <v>20</v>
      </c>
      <c r="E46" t="s">
        <v>27</v>
      </c>
      <c r="F46" s="2">
        <v>44868</v>
      </c>
    </row>
    <row r="47" spans="1:6">
      <c r="A47" s="52">
        <v>202466</v>
      </c>
      <c r="B47" t="s">
        <v>28</v>
      </c>
      <c r="C47" s="5">
        <v>9</v>
      </c>
      <c r="D47" s="6" t="s">
        <v>25</v>
      </c>
      <c r="E47" t="s">
        <v>29</v>
      </c>
      <c r="F47" s="2">
        <v>44868</v>
      </c>
    </row>
    <row r="48" spans="1:6">
      <c r="A48" s="52">
        <v>203116</v>
      </c>
      <c r="B48" t="s">
        <v>30</v>
      </c>
      <c r="C48" s="5">
        <v>16</v>
      </c>
      <c r="D48" s="6" t="s">
        <v>31</v>
      </c>
      <c r="E48" t="s">
        <v>32</v>
      </c>
      <c r="F48" s="2">
        <v>44868</v>
      </c>
    </row>
    <row r="49" spans="1:6">
      <c r="A49" s="52">
        <v>203124</v>
      </c>
      <c r="B49" t="s">
        <v>33</v>
      </c>
      <c r="C49" s="5">
        <v>19</v>
      </c>
      <c r="D49" s="6" t="s">
        <v>31</v>
      </c>
      <c r="E49" t="s">
        <v>32</v>
      </c>
      <c r="F49" s="2">
        <v>44868</v>
      </c>
    </row>
    <row r="50" spans="1:6">
      <c r="A50" s="52">
        <v>200002</v>
      </c>
      <c r="B50" t="s">
        <v>34</v>
      </c>
      <c r="C50" s="5">
        <v>2</v>
      </c>
      <c r="D50" s="6" t="s">
        <v>35</v>
      </c>
      <c r="E50" t="s">
        <v>36</v>
      </c>
      <c r="F50" s="2">
        <v>44867</v>
      </c>
    </row>
    <row r="51" spans="1:6">
      <c r="A51" s="52">
        <v>200044</v>
      </c>
      <c r="B51" t="s">
        <v>37</v>
      </c>
      <c r="C51" s="5">
        <v>1</v>
      </c>
      <c r="D51" s="6" t="s">
        <v>11</v>
      </c>
      <c r="E51" t="s">
        <v>38</v>
      </c>
      <c r="F51" s="2">
        <v>44867</v>
      </c>
    </row>
    <row r="52" spans="1:6">
      <c r="A52" s="52">
        <v>200117</v>
      </c>
      <c r="B52" t="s">
        <v>39</v>
      </c>
      <c r="C52" s="5">
        <v>1</v>
      </c>
      <c r="D52" s="6" t="s">
        <v>17</v>
      </c>
      <c r="E52" t="s">
        <v>38</v>
      </c>
      <c r="F52" s="2">
        <v>44867</v>
      </c>
    </row>
    <row r="53" spans="1:6">
      <c r="A53" s="52">
        <v>200302</v>
      </c>
      <c r="B53" t="s">
        <v>40</v>
      </c>
      <c r="C53" s="5">
        <v>15</v>
      </c>
      <c r="D53" s="6" t="s">
        <v>7</v>
      </c>
      <c r="E53" t="s">
        <v>41</v>
      </c>
      <c r="F53" s="2">
        <v>44867</v>
      </c>
    </row>
    <row r="54" spans="1:6">
      <c r="A54" s="52">
        <v>200442</v>
      </c>
      <c r="B54" t="s">
        <v>42</v>
      </c>
      <c r="C54" s="5">
        <v>5</v>
      </c>
      <c r="D54" s="6" t="s">
        <v>25</v>
      </c>
      <c r="E54" t="s">
        <v>43</v>
      </c>
      <c r="F54" s="2">
        <v>44867</v>
      </c>
    </row>
    <row r="55" spans="1:6">
      <c r="A55" s="52">
        <v>200934</v>
      </c>
      <c r="B55" t="s">
        <v>44</v>
      </c>
      <c r="C55" s="5">
        <v>10</v>
      </c>
      <c r="D55" s="6" t="s">
        <v>45</v>
      </c>
      <c r="E55" t="s">
        <v>46</v>
      </c>
      <c r="F55" s="2">
        <v>44867</v>
      </c>
    </row>
    <row r="56" spans="1:6">
      <c r="A56" s="52">
        <v>201007</v>
      </c>
      <c r="B56" t="s">
        <v>47</v>
      </c>
      <c r="C56" s="5">
        <v>5</v>
      </c>
      <c r="D56" s="6" t="s">
        <v>7</v>
      </c>
      <c r="E56" t="s">
        <v>41</v>
      </c>
      <c r="F56" s="2">
        <v>44867</v>
      </c>
    </row>
    <row r="57" spans="1:6">
      <c r="A57" s="52">
        <v>201184</v>
      </c>
      <c r="B57" t="s">
        <v>48</v>
      </c>
      <c r="C57" s="5">
        <v>0</v>
      </c>
      <c r="D57" s="6" t="s">
        <v>35</v>
      </c>
      <c r="E57" t="s">
        <v>36</v>
      </c>
      <c r="F57" s="2">
        <v>44867</v>
      </c>
    </row>
    <row r="58" spans="1:6">
      <c r="A58" s="52">
        <v>201211</v>
      </c>
      <c r="B58" t="s">
        <v>49</v>
      </c>
      <c r="C58" s="5">
        <v>46</v>
      </c>
      <c r="D58" s="6" t="s">
        <v>20</v>
      </c>
      <c r="E58" t="s">
        <v>32</v>
      </c>
      <c r="F58" s="2">
        <v>44867</v>
      </c>
    </row>
    <row r="59" spans="1:6">
      <c r="A59" s="52">
        <v>201307</v>
      </c>
      <c r="B59" t="s">
        <v>50</v>
      </c>
      <c r="C59" s="5">
        <v>20</v>
      </c>
      <c r="D59" s="6" t="s">
        <v>45</v>
      </c>
      <c r="E59" t="s">
        <v>46</v>
      </c>
      <c r="F59" s="2">
        <v>44867</v>
      </c>
    </row>
    <row r="60" spans="1:6">
      <c r="A60" s="52">
        <v>201330</v>
      </c>
      <c r="B60" t="s">
        <v>51</v>
      </c>
      <c r="C60" s="5">
        <v>20</v>
      </c>
      <c r="D60" s="6" t="s">
        <v>52</v>
      </c>
      <c r="E60" t="s">
        <v>53</v>
      </c>
      <c r="F60" s="2">
        <v>44867</v>
      </c>
    </row>
    <row r="61" spans="1:6">
      <c r="A61" s="52">
        <v>201572</v>
      </c>
      <c r="B61" t="s">
        <v>54</v>
      </c>
      <c r="C61" s="5">
        <v>93</v>
      </c>
      <c r="D61" s="6" t="s">
        <v>25</v>
      </c>
      <c r="E61" t="s">
        <v>43</v>
      </c>
      <c r="F61" s="2">
        <v>44867</v>
      </c>
    </row>
    <row r="62" spans="1:6">
      <c r="A62" s="52">
        <v>201901</v>
      </c>
      <c r="B62" t="s">
        <v>57</v>
      </c>
      <c r="C62" s="5">
        <v>5</v>
      </c>
      <c r="D62" s="6" t="s">
        <v>7</v>
      </c>
      <c r="E62" t="s">
        <v>41</v>
      </c>
      <c r="F62" s="2">
        <v>44867</v>
      </c>
    </row>
    <row r="63" spans="1:6">
      <c r="A63" s="52">
        <v>202272</v>
      </c>
      <c r="B63" t="s">
        <v>58</v>
      </c>
      <c r="C63" s="5">
        <v>6</v>
      </c>
      <c r="D63" s="6" t="s">
        <v>45</v>
      </c>
      <c r="E63" t="s">
        <v>46</v>
      </c>
      <c r="F63" s="2">
        <v>44867</v>
      </c>
    </row>
    <row r="64" spans="1:6">
      <c r="A64" s="52">
        <v>202745</v>
      </c>
      <c r="B64" t="s">
        <v>59</v>
      </c>
      <c r="C64" s="5">
        <v>7</v>
      </c>
      <c r="D64" s="6" t="s">
        <v>35</v>
      </c>
      <c r="E64" t="s">
        <v>56</v>
      </c>
      <c r="F64" s="2">
        <v>44867</v>
      </c>
    </row>
    <row r="65" spans="1:6">
      <c r="A65" s="52">
        <v>202948</v>
      </c>
      <c r="B65" t="s">
        <v>60</v>
      </c>
      <c r="C65" s="5">
        <v>6</v>
      </c>
      <c r="D65" s="6" t="s">
        <v>61</v>
      </c>
      <c r="E65" t="s">
        <v>46</v>
      </c>
      <c r="F65" s="2">
        <v>44867</v>
      </c>
    </row>
    <row r="66" spans="1:6">
      <c r="A66" s="52">
        <v>200221</v>
      </c>
      <c r="B66" t="s">
        <v>62</v>
      </c>
      <c r="C66" s="5">
        <v>2</v>
      </c>
      <c r="D66" s="6" t="s">
        <v>52</v>
      </c>
      <c r="E66" t="s">
        <v>63</v>
      </c>
      <c r="F66" s="2">
        <v>44866</v>
      </c>
    </row>
    <row r="67" spans="1:6">
      <c r="A67" s="52">
        <v>200413</v>
      </c>
      <c r="B67" t="s">
        <v>64</v>
      </c>
      <c r="C67" s="5">
        <v>16</v>
      </c>
      <c r="D67" s="6" t="s">
        <v>7</v>
      </c>
      <c r="E67" t="s">
        <v>65</v>
      </c>
      <c r="F67" s="2">
        <v>44866</v>
      </c>
    </row>
    <row r="68" spans="1:6">
      <c r="A68" s="52">
        <v>200485</v>
      </c>
      <c r="B68" t="s">
        <v>66</v>
      </c>
      <c r="C68" s="5">
        <v>26</v>
      </c>
      <c r="D68" s="6" t="s">
        <v>31</v>
      </c>
      <c r="E68" t="s">
        <v>67</v>
      </c>
      <c r="F68" s="2">
        <v>44866</v>
      </c>
    </row>
    <row r="69" spans="1:6">
      <c r="A69" s="52">
        <v>200628</v>
      </c>
      <c r="B69" t="s">
        <v>68</v>
      </c>
      <c r="C69" s="5">
        <v>1</v>
      </c>
      <c r="D69" s="6" t="s">
        <v>69</v>
      </c>
      <c r="E69" t="s">
        <v>70</v>
      </c>
      <c r="F69" s="2">
        <v>44866</v>
      </c>
    </row>
    <row r="70" spans="1:6">
      <c r="A70" s="52">
        <v>200697</v>
      </c>
      <c r="B70" t="s">
        <v>71</v>
      </c>
      <c r="C70" s="5">
        <v>29</v>
      </c>
      <c r="D70" s="6" t="s">
        <v>72</v>
      </c>
      <c r="E70" t="s">
        <v>65</v>
      </c>
      <c r="F70" s="2">
        <v>44866</v>
      </c>
    </row>
    <row r="71" spans="1:6">
      <c r="A71" s="52">
        <v>201038</v>
      </c>
      <c r="B71" t="s">
        <v>73</v>
      </c>
      <c r="C71" s="5">
        <v>34</v>
      </c>
      <c r="D71" s="6" t="s">
        <v>52</v>
      </c>
      <c r="E71" t="s">
        <v>63</v>
      </c>
      <c r="F71" s="2">
        <v>44866</v>
      </c>
    </row>
    <row r="72" spans="1:6">
      <c r="A72" s="52">
        <v>201240</v>
      </c>
      <c r="B72" t="s">
        <v>74</v>
      </c>
      <c r="C72" s="5">
        <v>16</v>
      </c>
      <c r="D72" s="6" t="s">
        <v>69</v>
      </c>
      <c r="E72" t="s">
        <v>70</v>
      </c>
      <c r="F72" s="2">
        <v>44866</v>
      </c>
    </row>
    <row r="73" spans="1:6">
      <c r="A73" s="52">
        <v>201510</v>
      </c>
      <c r="B73" t="s">
        <v>75</v>
      </c>
      <c r="C73" s="5">
        <v>10</v>
      </c>
      <c r="D73" s="6" t="s">
        <v>7</v>
      </c>
      <c r="E73" t="s">
        <v>65</v>
      </c>
      <c r="F73" s="2">
        <v>44866</v>
      </c>
    </row>
    <row r="74" spans="1:6">
      <c r="A74" s="52">
        <v>201606</v>
      </c>
      <c r="B74" t="s">
        <v>76</v>
      </c>
      <c r="C74" s="5">
        <v>36</v>
      </c>
      <c r="D74" s="6" t="s">
        <v>69</v>
      </c>
      <c r="E74" t="s">
        <v>70</v>
      </c>
      <c r="F74" s="2">
        <v>44866</v>
      </c>
    </row>
    <row r="75" spans="1:6">
      <c r="A75" s="52">
        <v>201942</v>
      </c>
      <c r="B75" t="s">
        <v>77</v>
      </c>
      <c r="C75" s="5">
        <v>2</v>
      </c>
      <c r="D75" s="6" t="s">
        <v>72</v>
      </c>
      <c r="E75" t="s">
        <v>65</v>
      </c>
      <c r="F75" s="2">
        <v>44866</v>
      </c>
    </row>
    <row r="76" spans="1:6">
      <c r="A76" s="52">
        <v>200052</v>
      </c>
      <c r="B76" t="s">
        <v>78</v>
      </c>
      <c r="C76" s="5">
        <v>14</v>
      </c>
      <c r="D76" s="6" t="s">
        <v>79</v>
      </c>
      <c r="E76" t="s">
        <v>80</v>
      </c>
      <c r="F76" s="2">
        <v>44865</v>
      </c>
    </row>
    <row r="77" spans="1:6">
      <c r="A77" s="52">
        <v>200097</v>
      </c>
      <c r="B77" t="s">
        <v>81</v>
      </c>
      <c r="C77" s="5">
        <v>4</v>
      </c>
      <c r="D77" s="6" t="s">
        <v>72</v>
      </c>
      <c r="E77" t="s">
        <v>82</v>
      </c>
      <c r="F77" s="2">
        <v>44865</v>
      </c>
    </row>
    <row r="78" spans="1:6">
      <c r="A78" s="52">
        <v>200152</v>
      </c>
      <c r="B78" t="s">
        <v>83</v>
      </c>
      <c r="C78" s="5">
        <v>1</v>
      </c>
      <c r="D78" s="6" t="s">
        <v>79</v>
      </c>
      <c r="E78" t="s">
        <v>80</v>
      </c>
      <c r="F78" s="2">
        <v>44865</v>
      </c>
    </row>
    <row r="79" spans="1:6">
      <c r="A79" s="52">
        <v>200336</v>
      </c>
      <c r="B79" t="s">
        <v>84</v>
      </c>
      <c r="C79" s="5">
        <v>20</v>
      </c>
      <c r="D79" s="6" t="s">
        <v>52</v>
      </c>
      <c r="E79" t="s">
        <v>53</v>
      </c>
      <c r="F79" s="2">
        <v>44865</v>
      </c>
    </row>
    <row r="80" spans="1:6">
      <c r="A80" s="52">
        <v>200352</v>
      </c>
      <c r="B80" t="s">
        <v>85</v>
      </c>
      <c r="C80" s="5">
        <v>5</v>
      </c>
      <c r="D80" s="6" t="s">
        <v>79</v>
      </c>
      <c r="E80" t="s">
        <v>80</v>
      </c>
      <c r="F80" s="2">
        <v>44865</v>
      </c>
    </row>
    <row r="81" spans="1:6">
      <c r="A81" s="52">
        <v>200514</v>
      </c>
      <c r="B81" t="s">
        <v>86</v>
      </c>
      <c r="C81" s="5">
        <v>7</v>
      </c>
      <c r="D81" s="6" t="s">
        <v>45</v>
      </c>
      <c r="E81" t="s">
        <v>87</v>
      </c>
      <c r="F81" s="2">
        <v>44865</v>
      </c>
    </row>
    <row r="82" spans="1:6">
      <c r="A82" s="52">
        <v>200519</v>
      </c>
      <c r="B82" t="s">
        <v>88</v>
      </c>
      <c r="C82" s="5">
        <v>1</v>
      </c>
      <c r="D82" s="6" t="s">
        <v>79</v>
      </c>
      <c r="E82" t="s">
        <v>80</v>
      </c>
      <c r="F82" s="2">
        <v>44865</v>
      </c>
    </row>
    <row r="83" spans="1:6">
      <c r="A83" s="52">
        <v>200520</v>
      </c>
      <c r="B83" t="s">
        <v>89</v>
      </c>
      <c r="C83" s="5">
        <v>8</v>
      </c>
      <c r="D83" s="6" t="s">
        <v>35</v>
      </c>
      <c r="E83" t="s">
        <v>56</v>
      </c>
      <c r="F83" s="2">
        <v>44865</v>
      </c>
    </row>
    <row r="84" spans="1:6">
      <c r="A84" s="52">
        <v>200578</v>
      </c>
      <c r="B84" t="s">
        <v>90</v>
      </c>
      <c r="C84" s="5">
        <v>14</v>
      </c>
      <c r="D84" s="6" t="s">
        <v>91</v>
      </c>
      <c r="E84" t="s">
        <v>92</v>
      </c>
      <c r="F84" s="2">
        <v>44865</v>
      </c>
    </row>
    <row r="85" spans="1:6">
      <c r="A85" s="52">
        <v>200581</v>
      </c>
      <c r="B85" t="s">
        <v>93</v>
      </c>
      <c r="C85" s="5">
        <v>23</v>
      </c>
      <c r="D85" s="6" t="s">
        <v>79</v>
      </c>
      <c r="E85" t="s">
        <v>80</v>
      </c>
      <c r="F85" s="2">
        <v>44865</v>
      </c>
    </row>
    <row r="86" spans="1:6">
      <c r="A86" s="52">
        <v>200694</v>
      </c>
      <c r="B86" t="s">
        <v>94</v>
      </c>
      <c r="C86" s="5">
        <v>9</v>
      </c>
      <c r="D86" s="6" t="s">
        <v>72</v>
      </c>
      <c r="E86" t="s">
        <v>82</v>
      </c>
      <c r="F86" s="2">
        <v>44865</v>
      </c>
    </row>
    <row r="87" spans="1:6">
      <c r="A87" s="52">
        <v>200730</v>
      </c>
      <c r="B87" t="s">
        <v>95</v>
      </c>
      <c r="C87" s="5">
        <v>1</v>
      </c>
      <c r="D87" s="6" t="s">
        <v>52</v>
      </c>
      <c r="E87" t="s">
        <v>53</v>
      </c>
      <c r="F87" s="2">
        <v>44865</v>
      </c>
    </row>
    <row r="88" spans="1:6">
      <c r="A88" s="52">
        <v>200751</v>
      </c>
      <c r="B88" t="s">
        <v>96</v>
      </c>
      <c r="C88" s="5">
        <v>17</v>
      </c>
      <c r="D88" s="6" t="s">
        <v>72</v>
      </c>
      <c r="E88" t="s">
        <v>82</v>
      </c>
      <c r="F88" s="2">
        <v>44865</v>
      </c>
    </row>
    <row r="89" spans="1:6">
      <c r="A89" s="52">
        <v>200810</v>
      </c>
      <c r="B89" t="s">
        <v>97</v>
      </c>
      <c r="C89" s="5">
        <v>1</v>
      </c>
      <c r="D89" s="6" t="s">
        <v>52</v>
      </c>
      <c r="E89" t="s">
        <v>53</v>
      </c>
      <c r="F89" s="2">
        <v>44865</v>
      </c>
    </row>
    <row r="90" spans="1:6">
      <c r="A90" s="52">
        <v>200813</v>
      </c>
      <c r="B90" t="s">
        <v>98</v>
      </c>
      <c r="C90" s="5">
        <v>10</v>
      </c>
      <c r="D90" s="6" t="s">
        <v>52</v>
      </c>
      <c r="E90" t="s">
        <v>53</v>
      </c>
      <c r="F90" s="2">
        <v>44865</v>
      </c>
    </row>
    <row r="91" spans="1:6">
      <c r="A91" s="52">
        <v>201036</v>
      </c>
      <c r="B91" t="s">
        <v>99</v>
      </c>
      <c r="C91" s="5">
        <v>9</v>
      </c>
      <c r="D91" s="6" t="s">
        <v>52</v>
      </c>
      <c r="E91" t="s">
        <v>53</v>
      </c>
      <c r="F91" s="2">
        <v>44865</v>
      </c>
    </row>
    <row r="92" spans="1:6">
      <c r="A92" s="52">
        <v>201041</v>
      </c>
      <c r="B92" t="s">
        <v>100</v>
      </c>
      <c r="C92" s="5">
        <v>4</v>
      </c>
      <c r="D92" s="6" t="s">
        <v>52</v>
      </c>
      <c r="E92" t="s">
        <v>101</v>
      </c>
      <c r="F92" s="2">
        <v>44865</v>
      </c>
    </row>
    <row r="93" spans="1:6">
      <c r="A93" s="52">
        <v>202203</v>
      </c>
      <c r="B93" t="s">
        <v>102</v>
      </c>
      <c r="C93" s="5">
        <v>8</v>
      </c>
      <c r="D93" s="6" t="s">
        <v>31</v>
      </c>
      <c r="E93" t="s">
        <v>43</v>
      </c>
      <c r="F93" s="2">
        <v>44865</v>
      </c>
    </row>
    <row r="94" spans="1:6">
      <c r="A94" s="52">
        <v>200349</v>
      </c>
      <c r="B94" t="s">
        <v>103</v>
      </c>
      <c r="C94" s="5">
        <v>23</v>
      </c>
      <c r="D94" s="6" t="s">
        <v>104</v>
      </c>
      <c r="E94" t="s">
        <v>18</v>
      </c>
      <c r="F94" s="2">
        <v>44862</v>
      </c>
    </row>
    <row r="95" spans="1:6">
      <c r="A95" s="52">
        <v>200363</v>
      </c>
      <c r="B95" t="s">
        <v>105</v>
      </c>
      <c r="C95" s="5">
        <v>22</v>
      </c>
      <c r="D95" s="6" t="s">
        <v>104</v>
      </c>
      <c r="E95" t="s">
        <v>18</v>
      </c>
      <c r="F95" s="2">
        <v>44862</v>
      </c>
    </row>
    <row r="96" spans="1:6">
      <c r="A96" s="52">
        <v>200629</v>
      </c>
      <c r="B96" t="s">
        <v>106</v>
      </c>
      <c r="C96" s="5">
        <v>5</v>
      </c>
      <c r="D96" s="6" t="s">
        <v>69</v>
      </c>
      <c r="E96" t="s">
        <v>70</v>
      </c>
      <c r="F96" s="2">
        <v>44862</v>
      </c>
    </row>
    <row r="97" spans="1:6">
      <c r="A97" s="52">
        <v>201597</v>
      </c>
      <c r="B97" t="s">
        <v>107</v>
      </c>
      <c r="C97" s="5">
        <v>13</v>
      </c>
      <c r="D97" s="6" t="s">
        <v>104</v>
      </c>
      <c r="E97" t="s">
        <v>18</v>
      </c>
      <c r="F97" s="2">
        <v>44862</v>
      </c>
    </row>
    <row r="98" spans="1:6">
      <c r="A98" s="52">
        <v>200337</v>
      </c>
      <c r="B98" t="s">
        <v>108</v>
      </c>
      <c r="C98" s="5">
        <v>26</v>
      </c>
      <c r="D98" s="6" t="s">
        <v>52</v>
      </c>
      <c r="E98" t="s">
        <v>53</v>
      </c>
      <c r="F98" s="2">
        <v>44861</v>
      </c>
    </row>
    <row r="99" spans="1:6">
      <c r="A99" s="52">
        <v>200901</v>
      </c>
      <c r="B99" t="s">
        <v>109</v>
      </c>
      <c r="C99" s="5">
        <v>4</v>
      </c>
      <c r="D99" s="6" t="s">
        <v>110</v>
      </c>
      <c r="E99" t="s">
        <v>15</v>
      </c>
      <c r="F99" s="2">
        <v>44861</v>
      </c>
    </row>
    <row r="100" spans="1:6">
      <c r="A100" s="52">
        <v>201402</v>
      </c>
      <c r="B100" t="s">
        <v>111</v>
      </c>
      <c r="C100" s="5">
        <v>23</v>
      </c>
      <c r="D100" s="6" t="s">
        <v>112</v>
      </c>
      <c r="E100" t="s">
        <v>15</v>
      </c>
      <c r="F100" s="2">
        <v>44861</v>
      </c>
    </row>
    <row r="101" spans="1:6">
      <c r="A101" s="52">
        <v>200056</v>
      </c>
      <c r="B101" t="s">
        <v>113</v>
      </c>
      <c r="C101" s="5">
        <v>10</v>
      </c>
      <c r="D101" s="6" t="s">
        <v>25</v>
      </c>
      <c r="E101" t="s">
        <v>114</v>
      </c>
      <c r="F101" s="2">
        <v>44860</v>
      </c>
    </row>
    <row r="102" spans="1:6">
      <c r="A102" s="52">
        <v>200290</v>
      </c>
      <c r="B102" t="s">
        <v>115</v>
      </c>
      <c r="C102" s="5">
        <v>9</v>
      </c>
      <c r="D102" s="6" t="s">
        <v>69</v>
      </c>
      <c r="E102" t="s">
        <v>114</v>
      </c>
      <c r="F102" s="2">
        <v>44860</v>
      </c>
    </row>
    <row r="103" spans="1:6">
      <c r="A103" s="52">
        <v>200461</v>
      </c>
      <c r="B103" t="s">
        <v>116</v>
      </c>
      <c r="C103" s="5">
        <v>4</v>
      </c>
      <c r="D103" s="6" t="s">
        <v>20</v>
      </c>
      <c r="E103" t="s">
        <v>117</v>
      </c>
      <c r="F103" s="2">
        <v>44860</v>
      </c>
    </row>
    <row r="104" spans="1:6">
      <c r="A104" s="52">
        <v>200506</v>
      </c>
      <c r="B104" t="s">
        <v>118</v>
      </c>
      <c r="C104" s="5">
        <v>11</v>
      </c>
      <c r="D104" s="6" t="s">
        <v>25</v>
      </c>
      <c r="E104" t="s">
        <v>114</v>
      </c>
      <c r="F104" s="2">
        <v>44860</v>
      </c>
    </row>
    <row r="105" spans="1:6">
      <c r="A105" s="52">
        <v>200566</v>
      </c>
      <c r="B105" t="s">
        <v>119</v>
      </c>
      <c r="C105" s="5">
        <v>22</v>
      </c>
      <c r="D105" s="6" t="s">
        <v>11</v>
      </c>
      <c r="E105" t="s">
        <v>12</v>
      </c>
      <c r="F105" s="2">
        <v>44860</v>
      </c>
    </row>
    <row r="106" spans="1:6">
      <c r="A106" s="52">
        <v>200580</v>
      </c>
      <c r="B106" t="s">
        <v>120</v>
      </c>
      <c r="C106" s="5">
        <v>14</v>
      </c>
      <c r="D106" s="6" t="s">
        <v>91</v>
      </c>
      <c r="E106" t="s">
        <v>92</v>
      </c>
      <c r="F106" s="2">
        <v>44860</v>
      </c>
    </row>
    <row r="107" spans="1:6">
      <c r="A107" s="52">
        <v>200887</v>
      </c>
      <c r="B107" t="s">
        <v>121</v>
      </c>
      <c r="C107" s="5">
        <v>15</v>
      </c>
      <c r="D107" s="6" t="s">
        <v>79</v>
      </c>
      <c r="E107" t="s">
        <v>122</v>
      </c>
      <c r="F107" s="2">
        <v>44860</v>
      </c>
    </row>
    <row r="108" spans="1:6">
      <c r="A108" s="52">
        <v>201148</v>
      </c>
      <c r="B108" t="s">
        <v>123</v>
      </c>
      <c r="C108" s="5">
        <v>23</v>
      </c>
      <c r="D108" s="6" t="s">
        <v>69</v>
      </c>
      <c r="E108" t="s">
        <v>114</v>
      </c>
      <c r="F108" s="2">
        <v>44860</v>
      </c>
    </row>
    <row r="109" spans="1:6">
      <c r="A109" s="52">
        <v>201245</v>
      </c>
      <c r="B109" t="s">
        <v>124</v>
      </c>
      <c r="C109" s="5">
        <v>7</v>
      </c>
      <c r="D109" s="6" t="s">
        <v>69</v>
      </c>
      <c r="E109" t="s">
        <v>125</v>
      </c>
      <c r="F109" s="2">
        <v>44860</v>
      </c>
    </row>
    <row r="110" spans="1:6">
      <c r="A110" s="52">
        <v>201549</v>
      </c>
      <c r="B110" t="s">
        <v>126</v>
      </c>
      <c r="C110" s="5">
        <v>23</v>
      </c>
      <c r="D110" s="6" t="s">
        <v>127</v>
      </c>
      <c r="E110" t="s">
        <v>128</v>
      </c>
      <c r="F110" s="2">
        <v>44860</v>
      </c>
    </row>
    <row r="111" spans="1:6">
      <c r="A111" s="52">
        <v>202402</v>
      </c>
      <c r="B111" t="s">
        <v>129</v>
      </c>
      <c r="C111" s="5">
        <v>7</v>
      </c>
      <c r="D111" s="6" t="s">
        <v>45</v>
      </c>
      <c r="E111" t="s">
        <v>46</v>
      </c>
      <c r="F111" s="2">
        <v>44860</v>
      </c>
    </row>
    <row r="112" spans="1:6">
      <c r="A112" s="52">
        <v>203007</v>
      </c>
      <c r="B112" t="s">
        <v>130</v>
      </c>
      <c r="C112" s="5">
        <v>11</v>
      </c>
      <c r="D112" s="6" t="s">
        <v>35</v>
      </c>
      <c r="E112" t="s">
        <v>43</v>
      </c>
      <c r="F112" s="2">
        <v>44860</v>
      </c>
    </row>
    <row r="113" spans="1:6">
      <c r="A113" s="52">
        <v>203063</v>
      </c>
      <c r="B113" t="s">
        <v>131</v>
      </c>
      <c r="C113" s="5">
        <v>9</v>
      </c>
      <c r="D113" s="6" t="s">
        <v>45</v>
      </c>
      <c r="E113" t="s">
        <v>46</v>
      </c>
      <c r="F113" s="2">
        <v>44860</v>
      </c>
    </row>
    <row r="114" spans="1:6">
      <c r="A114" s="52">
        <v>203075</v>
      </c>
      <c r="B114" t="s">
        <v>132</v>
      </c>
      <c r="C114" s="5">
        <v>20</v>
      </c>
      <c r="D114" s="6" t="s">
        <v>45</v>
      </c>
      <c r="E114" t="s">
        <v>46</v>
      </c>
      <c r="F114" s="2">
        <v>44860</v>
      </c>
    </row>
    <row r="115" spans="1:6">
      <c r="A115" s="52">
        <v>203130</v>
      </c>
      <c r="B115" t="s">
        <v>133</v>
      </c>
      <c r="C115" s="5">
        <v>13</v>
      </c>
      <c r="D115" s="6" t="s">
        <v>91</v>
      </c>
      <c r="E115" t="s">
        <v>134</v>
      </c>
      <c r="F115" s="2">
        <v>44860</v>
      </c>
    </row>
    <row r="116" spans="1:6">
      <c r="A116" s="52">
        <v>200818</v>
      </c>
      <c r="B116" t="s">
        <v>135</v>
      </c>
      <c r="C116" s="5">
        <v>5</v>
      </c>
      <c r="D116" s="6" t="s">
        <v>25</v>
      </c>
      <c r="E116" t="s">
        <v>92</v>
      </c>
      <c r="F116" s="2">
        <v>44859</v>
      </c>
    </row>
    <row r="117" spans="1:6">
      <c r="A117" s="52">
        <v>200864</v>
      </c>
      <c r="B117" t="s">
        <v>136</v>
      </c>
      <c r="C117" s="5">
        <v>12</v>
      </c>
      <c r="D117" s="6" t="s">
        <v>25</v>
      </c>
      <c r="E117" t="s">
        <v>92</v>
      </c>
      <c r="F117" s="2">
        <v>44859</v>
      </c>
    </row>
    <row r="118" spans="1:6">
      <c r="A118" s="52">
        <v>202210</v>
      </c>
      <c r="B118" t="s">
        <v>137</v>
      </c>
      <c r="C118" s="5">
        <v>6</v>
      </c>
      <c r="D118" s="6" t="s">
        <v>138</v>
      </c>
      <c r="E118" t="s">
        <v>139</v>
      </c>
      <c r="F118" s="2">
        <v>44858</v>
      </c>
    </row>
    <row r="119" spans="1:6">
      <c r="A119" s="52">
        <v>200645</v>
      </c>
      <c r="B119" t="s">
        <v>140</v>
      </c>
      <c r="C119" s="5">
        <v>23</v>
      </c>
      <c r="D119" s="6" t="s">
        <v>91</v>
      </c>
      <c r="E119" t="s">
        <v>141</v>
      </c>
      <c r="F119" s="2">
        <v>44855</v>
      </c>
    </row>
    <row r="120" spans="1:6">
      <c r="A120" s="52">
        <v>200972</v>
      </c>
      <c r="B120" t="s">
        <v>142</v>
      </c>
      <c r="C120" s="5">
        <v>3</v>
      </c>
      <c r="D120" s="6" t="s">
        <v>14</v>
      </c>
      <c r="E120" t="s">
        <v>15</v>
      </c>
      <c r="F120" s="2">
        <v>44855</v>
      </c>
    </row>
    <row r="121" spans="1:6">
      <c r="A121" s="52">
        <v>201600</v>
      </c>
      <c r="B121" t="s">
        <v>143</v>
      </c>
      <c r="C121" s="5">
        <v>7</v>
      </c>
      <c r="D121" s="6" t="s">
        <v>25</v>
      </c>
      <c r="E121" t="s">
        <v>144</v>
      </c>
      <c r="F121" s="2">
        <v>44854</v>
      </c>
    </row>
    <row r="122" spans="1:6">
      <c r="A122" s="52">
        <v>200441</v>
      </c>
      <c r="B122" t="s">
        <v>145</v>
      </c>
      <c r="C122" s="5">
        <v>94</v>
      </c>
      <c r="D122" s="6" t="s">
        <v>25</v>
      </c>
      <c r="E122" t="s">
        <v>32</v>
      </c>
      <c r="F122" s="2">
        <v>44853</v>
      </c>
    </row>
    <row r="123" spans="1:6">
      <c r="A123" s="52">
        <v>200829</v>
      </c>
      <c r="B123" t="s">
        <v>146</v>
      </c>
      <c r="C123" s="5">
        <v>22</v>
      </c>
      <c r="D123" s="6" t="s">
        <v>17</v>
      </c>
      <c r="E123" t="s">
        <v>18</v>
      </c>
      <c r="F123" s="2">
        <v>44853</v>
      </c>
    </row>
    <row r="124" spans="1:6">
      <c r="A124" s="52">
        <v>200884</v>
      </c>
      <c r="B124" t="s">
        <v>147</v>
      </c>
      <c r="C124" s="5">
        <v>1</v>
      </c>
      <c r="D124" s="6" t="s">
        <v>110</v>
      </c>
      <c r="E124" t="s">
        <v>18</v>
      </c>
      <c r="F124" s="2">
        <v>44853</v>
      </c>
    </row>
    <row r="125" spans="1:6">
      <c r="A125" s="52">
        <v>201029</v>
      </c>
      <c r="B125" t="s">
        <v>148</v>
      </c>
      <c r="C125" s="5">
        <v>1</v>
      </c>
      <c r="D125" s="6" t="s">
        <v>110</v>
      </c>
      <c r="E125" t="s">
        <v>18</v>
      </c>
      <c r="F125" s="2">
        <v>44853</v>
      </c>
    </row>
    <row r="126" spans="1:6">
      <c r="A126" s="52">
        <v>201347</v>
      </c>
      <c r="B126" t="s">
        <v>149</v>
      </c>
      <c r="C126" s="5">
        <v>20</v>
      </c>
      <c r="D126" s="6" t="s">
        <v>110</v>
      </c>
      <c r="E126" t="s">
        <v>15</v>
      </c>
      <c r="F126" s="2">
        <v>44853</v>
      </c>
    </row>
    <row r="127" spans="1:6">
      <c r="A127" s="52">
        <v>200139</v>
      </c>
      <c r="B127" t="s">
        <v>150</v>
      </c>
      <c r="C127" s="5">
        <v>5</v>
      </c>
      <c r="D127" s="6" t="s">
        <v>112</v>
      </c>
      <c r="E127" t="s">
        <v>41</v>
      </c>
      <c r="F127" s="2">
        <v>44852</v>
      </c>
    </row>
    <row r="128" spans="1:6">
      <c r="A128" s="52">
        <v>200220</v>
      </c>
      <c r="B128" t="s">
        <v>151</v>
      </c>
      <c r="C128" s="5">
        <v>5</v>
      </c>
      <c r="D128" s="6" t="s">
        <v>7</v>
      </c>
      <c r="E128" t="s">
        <v>41</v>
      </c>
      <c r="F128" s="2">
        <v>44852</v>
      </c>
    </row>
    <row r="129" spans="1:6">
      <c r="A129" s="52">
        <v>201039</v>
      </c>
      <c r="B129" t="s">
        <v>154</v>
      </c>
      <c r="C129" s="5">
        <v>4</v>
      </c>
      <c r="D129" s="6" t="s">
        <v>52</v>
      </c>
      <c r="E129" t="s">
        <v>155</v>
      </c>
      <c r="F129" s="2">
        <v>44852</v>
      </c>
    </row>
    <row r="130" spans="1:6">
      <c r="A130" s="52">
        <v>201193</v>
      </c>
      <c r="B130" t="s">
        <v>156</v>
      </c>
      <c r="C130" s="5">
        <v>4</v>
      </c>
      <c r="D130" s="6" t="s">
        <v>17</v>
      </c>
      <c r="E130" t="s">
        <v>41</v>
      </c>
      <c r="F130" s="2">
        <v>44852</v>
      </c>
    </row>
    <row r="131" spans="1:6">
      <c r="A131" s="52">
        <v>200160</v>
      </c>
      <c r="B131" t="s">
        <v>158</v>
      </c>
      <c r="C131" s="5">
        <v>10</v>
      </c>
      <c r="D131" s="6" t="s">
        <v>79</v>
      </c>
      <c r="E131" t="s">
        <v>122</v>
      </c>
      <c r="F131" s="2">
        <v>44851</v>
      </c>
    </row>
    <row r="132" spans="1:6">
      <c r="A132" s="52">
        <v>200196</v>
      </c>
      <c r="B132" t="s">
        <v>159</v>
      </c>
      <c r="C132" s="5">
        <v>6</v>
      </c>
      <c r="D132" s="6" t="s">
        <v>7</v>
      </c>
      <c r="E132" t="s">
        <v>160</v>
      </c>
      <c r="F132" s="2">
        <v>44851</v>
      </c>
    </row>
    <row r="133" spans="1:6">
      <c r="A133" s="52">
        <v>200417</v>
      </c>
      <c r="B133" t="s">
        <v>161</v>
      </c>
      <c r="C133" s="5">
        <v>24</v>
      </c>
      <c r="D133" s="6" t="s">
        <v>7</v>
      </c>
      <c r="E133" t="s">
        <v>160</v>
      </c>
      <c r="F133" s="2">
        <v>44851</v>
      </c>
    </row>
    <row r="134" spans="1:6">
      <c r="A134" s="52">
        <v>200582</v>
      </c>
      <c r="B134" t="s">
        <v>162</v>
      </c>
      <c r="C134" s="5">
        <v>13</v>
      </c>
      <c r="D134" s="6" t="s">
        <v>79</v>
      </c>
      <c r="E134" t="s">
        <v>122</v>
      </c>
      <c r="F134" s="2">
        <v>44851</v>
      </c>
    </row>
    <row r="135" spans="1:6">
      <c r="A135" s="52">
        <v>200745</v>
      </c>
      <c r="B135" t="s">
        <v>163</v>
      </c>
      <c r="C135" s="5">
        <v>23</v>
      </c>
      <c r="D135" s="6" t="s">
        <v>72</v>
      </c>
      <c r="E135" t="s">
        <v>160</v>
      </c>
      <c r="F135" s="2">
        <v>44851</v>
      </c>
    </row>
    <row r="136" spans="1:6">
      <c r="A136" s="52">
        <v>200750</v>
      </c>
      <c r="B136" t="s">
        <v>164</v>
      </c>
      <c r="C136" s="5">
        <v>6</v>
      </c>
      <c r="D136" s="6" t="s">
        <v>72</v>
      </c>
      <c r="E136" t="s">
        <v>160</v>
      </c>
      <c r="F136" s="2">
        <v>44851</v>
      </c>
    </row>
    <row r="137" spans="1:6">
      <c r="A137" s="52">
        <v>200932</v>
      </c>
      <c r="B137" t="s">
        <v>165</v>
      </c>
      <c r="C137" s="5">
        <v>1</v>
      </c>
      <c r="D137" s="6" t="s">
        <v>45</v>
      </c>
      <c r="E137" t="s">
        <v>87</v>
      </c>
      <c r="F137" s="2">
        <v>44851</v>
      </c>
    </row>
    <row r="138" spans="1:6">
      <c r="A138" s="52">
        <v>200961</v>
      </c>
      <c r="B138" t="s">
        <v>166</v>
      </c>
      <c r="C138" s="5">
        <v>9</v>
      </c>
      <c r="D138" s="6" t="s">
        <v>7</v>
      </c>
      <c r="E138" t="s">
        <v>160</v>
      </c>
      <c r="F138" s="2">
        <v>44851</v>
      </c>
    </row>
    <row r="139" spans="1:6">
      <c r="A139" s="52">
        <v>201599</v>
      </c>
      <c r="B139" t="s">
        <v>167</v>
      </c>
      <c r="C139" s="5">
        <v>56</v>
      </c>
      <c r="D139" s="6" t="s">
        <v>7</v>
      </c>
      <c r="E139" t="s">
        <v>160</v>
      </c>
      <c r="F139" s="2">
        <v>44851</v>
      </c>
    </row>
    <row r="140" spans="1:6">
      <c r="A140" s="52">
        <v>201616</v>
      </c>
      <c r="B140" t="s">
        <v>168</v>
      </c>
      <c r="C140" s="5">
        <v>18</v>
      </c>
      <c r="D140" s="6" t="s">
        <v>72</v>
      </c>
      <c r="E140" t="s">
        <v>160</v>
      </c>
      <c r="F140" s="2">
        <v>44851</v>
      </c>
    </row>
    <row r="141" spans="1:6">
      <c r="C141"/>
      <c r="D141"/>
    </row>
    <row r="142" spans="1:6">
      <c r="C142"/>
      <c r="D142"/>
    </row>
    <row r="143" spans="1:6">
      <c r="C143"/>
      <c r="D143"/>
    </row>
    <row r="144" spans="1:6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1:4">
      <c r="C161"/>
      <c r="D161"/>
    </row>
    <row r="162" spans="1:4">
      <c r="C162"/>
      <c r="D162"/>
    </row>
    <row r="163" spans="1:4">
      <c r="C163"/>
      <c r="D163"/>
    </row>
    <row r="165" spans="1:4">
      <c r="A165" t="s">
        <v>169</v>
      </c>
    </row>
  </sheetData>
  <autoFilter ref="A1:G14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4"/>
  <sheetViews>
    <sheetView topLeftCell="A40" workbookViewId="0">
      <selection activeCell="C21" sqref="C21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3">
      <c r="A3" s="48" t="s">
        <v>481</v>
      </c>
      <c r="B3" t="s">
        <v>480</v>
      </c>
    </row>
    <row r="4" spans="1:3">
      <c r="A4" s="49" t="s">
        <v>187</v>
      </c>
      <c r="B4" s="3">
        <v>16</v>
      </c>
      <c r="C4">
        <f>+GETPIVOTDATA("Cue",$A$3,"SUBSE","DGCLEI")-GETPIVOTDATA("Cue",'Din 7_11'!$A$3,"SUBSE","DGCLEI")</f>
        <v>0</v>
      </c>
    </row>
    <row r="5" spans="1:3">
      <c r="A5" s="50" t="s">
        <v>160</v>
      </c>
      <c r="B5" s="3">
        <v>7</v>
      </c>
    </row>
    <row r="6" spans="1:3">
      <c r="A6" s="50" t="s">
        <v>65</v>
      </c>
      <c r="B6" s="3">
        <v>4</v>
      </c>
    </row>
    <row r="7" spans="1:3">
      <c r="A7" s="50" t="s">
        <v>82</v>
      </c>
      <c r="B7" s="3">
        <v>3</v>
      </c>
    </row>
    <row r="8" spans="1:3">
      <c r="A8" s="50" t="s">
        <v>8</v>
      </c>
      <c r="B8" s="3">
        <v>2</v>
      </c>
    </row>
    <row r="9" spans="1:3">
      <c r="A9" s="49" t="s">
        <v>208</v>
      </c>
      <c r="B9" s="3">
        <v>33</v>
      </c>
      <c r="C9">
        <f>+GETPIVOTDATA("Cue",$A$3,"SUBSE","SSCD")-GETPIVOTDATA("Cue",'Din 7_11'!$A$3,"SUBSE","SSCD")</f>
        <v>6</v>
      </c>
    </row>
    <row r="10" spans="1:3">
      <c r="A10" s="50" t="s">
        <v>41</v>
      </c>
      <c r="B10" s="3">
        <v>9</v>
      </c>
    </row>
    <row r="11" spans="1:3">
      <c r="A11" s="50" t="s">
        <v>18</v>
      </c>
      <c r="B11" s="3">
        <v>9</v>
      </c>
    </row>
    <row r="12" spans="1:3">
      <c r="A12" s="50" t="s">
        <v>15</v>
      </c>
      <c r="B12" s="3">
        <v>7</v>
      </c>
    </row>
    <row r="13" spans="1:3">
      <c r="A13" s="50" t="s">
        <v>27</v>
      </c>
      <c r="B13" s="3">
        <v>3</v>
      </c>
    </row>
    <row r="14" spans="1:3">
      <c r="A14" s="50" t="s">
        <v>38</v>
      </c>
      <c r="B14" s="3">
        <v>2</v>
      </c>
    </row>
    <row r="15" spans="1:3">
      <c r="A15" s="50" t="s">
        <v>234</v>
      </c>
      <c r="B15" s="3">
        <v>2</v>
      </c>
    </row>
    <row r="16" spans="1:3">
      <c r="A16" s="50" t="s">
        <v>29</v>
      </c>
      <c r="B16" s="3">
        <v>1</v>
      </c>
    </row>
    <row r="17" spans="1:3">
      <c r="A17" s="49" t="s">
        <v>246</v>
      </c>
      <c r="B17" s="3">
        <v>5</v>
      </c>
      <c r="C17">
        <f>+GETPIVOTDATA("Cue",$A$3,"SUBSE","SSCPEE")-GETPIVOTDATA("Cue",'Din 7_11'!$A$3,"SUBSE","SSCPEE")</f>
        <v>4</v>
      </c>
    </row>
    <row r="18" spans="1:3">
      <c r="A18" s="50" t="s">
        <v>267</v>
      </c>
      <c r="B18" s="3">
        <v>3</v>
      </c>
    </row>
    <row r="19" spans="1:3">
      <c r="A19" s="50" t="s">
        <v>139</v>
      </c>
      <c r="B19" s="3">
        <v>1</v>
      </c>
    </row>
    <row r="20" spans="1:3">
      <c r="A20" s="50" t="s">
        <v>252</v>
      </c>
      <c r="B20" s="3">
        <v>1</v>
      </c>
    </row>
    <row r="21" spans="1:3">
      <c r="A21" s="49" t="s">
        <v>312</v>
      </c>
      <c r="B21" s="3">
        <v>38</v>
      </c>
      <c r="C21">
        <f>+GETPIVOTDATA("Cue",$A$3,"SUBSE","SSGEFYAR")-GETPIVOTDATA("Cue",'Din 7_11'!$A$3,"SUBSE","SSGEFYAR")</f>
        <v>14</v>
      </c>
    </row>
    <row r="22" spans="1:3">
      <c r="A22" s="50" t="s">
        <v>46</v>
      </c>
      <c r="B22" s="3">
        <v>7</v>
      </c>
    </row>
    <row r="23" spans="1:3">
      <c r="A23" s="50" t="s">
        <v>317</v>
      </c>
      <c r="B23" s="3">
        <v>5</v>
      </c>
    </row>
    <row r="24" spans="1:3">
      <c r="A24" s="50" t="s">
        <v>70</v>
      </c>
      <c r="B24" s="3">
        <v>4</v>
      </c>
    </row>
    <row r="25" spans="1:3">
      <c r="A25" s="50" t="s">
        <v>114</v>
      </c>
      <c r="B25" s="3">
        <v>4</v>
      </c>
    </row>
    <row r="26" spans="1:3">
      <c r="A26" s="50" t="s">
        <v>92</v>
      </c>
      <c r="B26" s="3">
        <v>4</v>
      </c>
    </row>
    <row r="27" spans="1:3">
      <c r="A27" s="50" t="s">
        <v>378</v>
      </c>
      <c r="B27" s="3">
        <v>4</v>
      </c>
    </row>
    <row r="28" spans="1:3">
      <c r="A28" s="50" t="s">
        <v>330</v>
      </c>
      <c r="B28" s="3">
        <v>2</v>
      </c>
    </row>
    <row r="29" spans="1:3">
      <c r="A29" s="50" t="s">
        <v>87</v>
      </c>
      <c r="B29" s="3">
        <v>2</v>
      </c>
    </row>
    <row r="30" spans="1:3">
      <c r="A30" s="50" t="s">
        <v>144</v>
      </c>
      <c r="B30" s="3">
        <v>1</v>
      </c>
    </row>
    <row r="31" spans="1:3">
      <c r="A31" s="50" t="s">
        <v>367</v>
      </c>
      <c r="B31" s="3">
        <v>1</v>
      </c>
    </row>
    <row r="32" spans="1:3">
      <c r="A32" s="50" t="s">
        <v>125</v>
      </c>
      <c r="B32" s="3">
        <v>1</v>
      </c>
    </row>
    <row r="33" spans="1:3">
      <c r="A33" s="50" t="s">
        <v>339</v>
      </c>
      <c r="B33" s="3">
        <v>1</v>
      </c>
    </row>
    <row r="34" spans="1:3">
      <c r="A34" s="50" t="s">
        <v>134</v>
      </c>
      <c r="B34" s="3">
        <v>1</v>
      </c>
    </row>
    <row r="35" spans="1:3">
      <c r="A35" s="50" t="s">
        <v>518</v>
      </c>
      <c r="B35" s="3">
        <v>1</v>
      </c>
    </row>
    <row r="36" spans="1:3">
      <c r="A36" s="49" t="s">
        <v>387</v>
      </c>
      <c r="B36" s="3">
        <v>26</v>
      </c>
      <c r="C36">
        <f>+GETPIVOTDATA("Cue",$A$3,"SUBSE","SSTEYS")-GETPIVOTDATA("Cue",'Din 7_11'!$A$3,"SUBSE","SSTEYS")</f>
        <v>7</v>
      </c>
    </row>
    <row r="37" spans="1:3">
      <c r="A37" s="50" t="s">
        <v>32</v>
      </c>
      <c r="B37" s="3">
        <v>5</v>
      </c>
    </row>
    <row r="38" spans="1:3">
      <c r="A38" s="50" t="s">
        <v>43</v>
      </c>
      <c r="B38" s="3">
        <v>4</v>
      </c>
    </row>
    <row r="39" spans="1:3">
      <c r="A39" s="50" t="s">
        <v>21</v>
      </c>
      <c r="B39" s="3">
        <v>3</v>
      </c>
    </row>
    <row r="40" spans="1:3">
      <c r="A40" s="50" t="s">
        <v>404</v>
      </c>
      <c r="B40" s="3">
        <v>3</v>
      </c>
    </row>
    <row r="41" spans="1:3">
      <c r="A41" s="50" t="s">
        <v>56</v>
      </c>
      <c r="B41" s="3">
        <v>3</v>
      </c>
    </row>
    <row r="42" spans="1:3">
      <c r="A42" s="50" t="s">
        <v>12</v>
      </c>
      <c r="B42" s="3">
        <v>3</v>
      </c>
    </row>
    <row r="43" spans="1:3">
      <c r="A43" s="50" t="s">
        <v>36</v>
      </c>
      <c r="B43" s="3">
        <v>2</v>
      </c>
    </row>
    <row r="44" spans="1:3">
      <c r="A44" s="50" t="s">
        <v>415</v>
      </c>
      <c r="B44" s="3">
        <v>1</v>
      </c>
    </row>
    <row r="45" spans="1:3">
      <c r="A45" s="50" t="s">
        <v>67</v>
      </c>
      <c r="B45" s="3">
        <v>1</v>
      </c>
    </row>
    <row r="46" spans="1:3">
      <c r="A46" s="50" t="s">
        <v>117</v>
      </c>
      <c r="B46" s="3">
        <v>1</v>
      </c>
    </row>
    <row r="47" spans="1:3">
      <c r="A47" s="49" t="s">
        <v>441</v>
      </c>
      <c r="B47" s="3">
        <v>19</v>
      </c>
      <c r="C47">
        <f>+GETPIVOTDATA("Cue",$A$3,"SUBSE","UM")-GETPIVOTDATA("Cue",'Din 7_11'!$A$3,"SUBSE","UM")</f>
        <v>0</v>
      </c>
    </row>
    <row r="48" spans="1:3">
      <c r="A48" s="50" t="s">
        <v>53</v>
      </c>
      <c r="B48" s="3">
        <v>7</v>
      </c>
    </row>
    <row r="49" spans="1:3">
      <c r="A49" s="50" t="s">
        <v>80</v>
      </c>
      <c r="B49" s="3">
        <v>5</v>
      </c>
    </row>
    <row r="50" spans="1:3">
      <c r="A50" s="50" t="s">
        <v>122</v>
      </c>
      <c r="B50" s="3">
        <v>3</v>
      </c>
    </row>
    <row r="51" spans="1:3">
      <c r="A51" s="50" t="s">
        <v>63</v>
      </c>
      <c r="B51" s="3">
        <v>2</v>
      </c>
    </row>
    <row r="52" spans="1:3">
      <c r="A52" s="50" t="s">
        <v>101</v>
      </c>
      <c r="B52" s="3">
        <v>1</v>
      </c>
    </row>
    <row r="53" spans="1:3">
      <c r="A53" s="50" t="s">
        <v>155</v>
      </c>
      <c r="B53" s="3">
        <v>1</v>
      </c>
    </row>
    <row r="54" spans="1:3">
      <c r="A54" s="49" t="s">
        <v>482</v>
      </c>
      <c r="B54" s="3">
        <v>137</v>
      </c>
      <c r="C54">
        <f>SUM(C4:C53)</f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opLeftCell="A28" workbookViewId="0">
      <selection activeCell="C4" sqref="C4"/>
    </sheetView>
  </sheetViews>
  <sheetFormatPr baseColWidth="10" defaultRowHeight="15"/>
  <cols>
    <col min="1" max="1" width="38.5703125" bestFit="1" customWidth="1"/>
    <col min="2" max="2" width="13.85546875" bestFit="1" customWidth="1"/>
  </cols>
  <sheetData>
    <row r="3" spans="1:2">
      <c r="A3" s="48" t="s">
        <v>481</v>
      </c>
      <c r="B3" t="s">
        <v>480</v>
      </c>
    </row>
    <row r="4" spans="1:2">
      <c r="A4" s="49" t="s">
        <v>187</v>
      </c>
      <c r="B4" s="3">
        <v>16</v>
      </c>
    </row>
    <row r="5" spans="1:2">
      <c r="A5" s="50" t="s">
        <v>160</v>
      </c>
      <c r="B5" s="3">
        <v>7</v>
      </c>
    </row>
    <row r="6" spans="1:2">
      <c r="A6" s="50" t="s">
        <v>65</v>
      </c>
      <c r="B6" s="3">
        <v>4</v>
      </c>
    </row>
    <row r="7" spans="1:2">
      <c r="A7" s="50" t="s">
        <v>82</v>
      </c>
      <c r="B7" s="3">
        <v>3</v>
      </c>
    </row>
    <row r="8" spans="1:2">
      <c r="A8" s="50" t="s">
        <v>8</v>
      </c>
      <c r="B8" s="3">
        <v>2</v>
      </c>
    </row>
    <row r="9" spans="1:2">
      <c r="A9" s="49" t="s">
        <v>208</v>
      </c>
      <c r="B9" s="3">
        <v>27</v>
      </c>
    </row>
    <row r="10" spans="1:2">
      <c r="A10" s="50" t="s">
        <v>41</v>
      </c>
      <c r="B10" s="3">
        <v>9</v>
      </c>
    </row>
    <row r="11" spans="1:2">
      <c r="A11" s="50" t="s">
        <v>18</v>
      </c>
      <c r="B11" s="3">
        <v>9</v>
      </c>
    </row>
    <row r="12" spans="1:2">
      <c r="A12" s="50" t="s">
        <v>15</v>
      </c>
      <c r="B12" s="3">
        <v>5</v>
      </c>
    </row>
    <row r="13" spans="1:2">
      <c r="A13" s="50" t="s">
        <v>38</v>
      </c>
      <c r="B13" s="3">
        <v>2</v>
      </c>
    </row>
    <row r="14" spans="1:2">
      <c r="A14" s="50" t="s">
        <v>29</v>
      </c>
      <c r="B14" s="3">
        <v>1</v>
      </c>
    </row>
    <row r="15" spans="1:2">
      <c r="A15" s="50" t="s">
        <v>27</v>
      </c>
      <c r="B15" s="3">
        <v>1</v>
      </c>
    </row>
    <row r="16" spans="1:2">
      <c r="A16" s="49" t="s">
        <v>246</v>
      </c>
      <c r="B16" s="3">
        <v>1</v>
      </c>
    </row>
    <row r="17" spans="1:2">
      <c r="A17" s="50" t="s">
        <v>139</v>
      </c>
      <c r="B17" s="3">
        <v>1</v>
      </c>
    </row>
    <row r="18" spans="1:2">
      <c r="A18" s="49" t="s">
        <v>312</v>
      </c>
      <c r="B18" s="3">
        <v>24</v>
      </c>
    </row>
    <row r="19" spans="1:2">
      <c r="A19" s="50" t="s">
        <v>46</v>
      </c>
      <c r="B19" s="3">
        <v>7</v>
      </c>
    </row>
    <row r="20" spans="1:2">
      <c r="A20" s="50" t="s">
        <v>114</v>
      </c>
      <c r="B20" s="3">
        <v>4</v>
      </c>
    </row>
    <row r="21" spans="1:2">
      <c r="A21" s="50" t="s">
        <v>92</v>
      </c>
      <c r="B21" s="3">
        <v>4</v>
      </c>
    </row>
    <row r="22" spans="1:2">
      <c r="A22" s="50" t="s">
        <v>70</v>
      </c>
      <c r="B22" s="3">
        <v>4</v>
      </c>
    </row>
    <row r="23" spans="1:2">
      <c r="A23" s="50" t="s">
        <v>87</v>
      </c>
      <c r="B23" s="3">
        <v>2</v>
      </c>
    </row>
    <row r="24" spans="1:2">
      <c r="A24" s="50" t="s">
        <v>144</v>
      </c>
      <c r="B24" s="3">
        <v>1</v>
      </c>
    </row>
    <row r="25" spans="1:2">
      <c r="A25" s="50" t="s">
        <v>134</v>
      </c>
      <c r="B25" s="3">
        <v>1</v>
      </c>
    </row>
    <row r="26" spans="1:2">
      <c r="A26" s="50" t="s">
        <v>125</v>
      </c>
      <c r="B26" s="3">
        <v>1</v>
      </c>
    </row>
    <row r="27" spans="1:2">
      <c r="A27" s="49" t="s">
        <v>387</v>
      </c>
      <c r="B27" s="3">
        <v>19</v>
      </c>
    </row>
    <row r="28" spans="1:2">
      <c r="A28" s="50" t="s">
        <v>43</v>
      </c>
      <c r="B28" s="3">
        <v>4</v>
      </c>
    </row>
    <row r="29" spans="1:2">
      <c r="A29" s="50" t="s">
        <v>32</v>
      </c>
      <c r="B29" s="3">
        <v>4</v>
      </c>
    </row>
    <row r="30" spans="1:2">
      <c r="A30" s="50" t="s">
        <v>56</v>
      </c>
      <c r="B30" s="3">
        <v>3</v>
      </c>
    </row>
    <row r="31" spans="1:2">
      <c r="A31" s="50" t="s">
        <v>12</v>
      </c>
      <c r="B31" s="3">
        <v>3</v>
      </c>
    </row>
    <row r="32" spans="1:2">
      <c r="A32" s="50" t="s">
        <v>36</v>
      </c>
      <c r="B32" s="3">
        <v>2</v>
      </c>
    </row>
    <row r="33" spans="1:2">
      <c r="A33" s="50" t="s">
        <v>67</v>
      </c>
      <c r="B33" s="3">
        <v>1</v>
      </c>
    </row>
    <row r="34" spans="1:2">
      <c r="A34" s="50" t="s">
        <v>117</v>
      </c>
      <c r="B34" s="3">
        <v>1</v>
      </c>
    </row>
    <row r="35" spans="1:2">
      <c r="A35" s="50" t="s">
        <v>21</v>
      </c>
      <c r="B35" s="3">
        <v>1</v>
      </c>
    </row>
    <row r="36" spans="1:2">
      <c r="A36" s="49" t="s">
        <v>441</v>
      </c>
      <c r="B36" s="3">
        <v>19</v>
      </c>
    </row>
    <row r="37" spans="1:2">
      <c r="A37" s="50" t="s">
        <v>53</v>
      </c>
      <c r="B37" s="3">
        <v>7</v>
      </c>
    </row>
    <row r="38" spans="1:2">
      <c r="A38" s="50" t="s">
        <v>80</v>
      </c>
      <c r="B38" s="3">
        <v>5</v>
      </c>
    </row>
    <row r="39" spans="1:2">
      <c r="A39" s="50" t="s">
        <v>122</v>
      </c>
      <c r="B39" s="3">
        <v>3</v>
      </c>
    </row>
    <row r="40" spans="1:2">
      <c r="A40" s="50" t="s">
        <v>63</v>
      </c>
      <c r="B40" s="3">
        <v>2</v>
      </c>
    </row>
    <row r="41" spans="1:2">
      <c r="A41" s="50" t="s">
        <v>101</v>
      </c>
      <c r="B41" s="3">
        <v>1</v>
      </c>
    </row>
    <row r="42" spans="1:2">
      <c r="A42" s="50" t="s">
        <v>155</v>
      </c>
      <c r="B42" s="3">
        <v>1</v>
      </c>
    </row>
    <row r="43" spans="1:2">
      <c r="A43" s="49" t="s">
        <v>482</v>
      </c>
      <c r="B43" s="3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B6" sqref="B6"/>
    </sheetView>
  </sheetViews>
  <sheetFormatPr baseColWidth="10" defaultRowHeight="15"/>
  <cols>
    <col min="3" max="4" width="11.42578125" style="6"/>
  </cols>
  <sheetData>
    <row r="1" spans="1:7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53" t="s">
        <v>171</v>
      </c>
    </row>
    <row r="2" spans="1:7">
      <c r="A2" s="52">
        <v>200002</v>
      </c>
      <c r="B2" t="s">
        <v>34</v>
      </c>
      <c r="C2" s="5">
        <v>2</v>
      </c>
      <c r="D2" s="6" t="s">
        <v>35</v>
      </c>
      <c r="E2" t="s">
        <v>36</v>
      </c>
      <c r="F2" s="2">
        <v>44867</v>
      </c>
      <c r="G2" t="str">
        <f>+VLOOKUP(E2,Tabla!A:B,2,FALSE)</f>
        <v>SSTEYS</v>
      </c>
    </row>
    <row r="3" spans="1:7">
      <c r="A3" s="52">
        <v>200042</v>
      </c>
      <c r="B3" t="s">
        <v>10</v>
      </c>
      <c r="C3" s="5">
        <v>7</v>
      </c>
      <c r="D3" s="6" t="s">
        <v>11</v>
      </c>
      <c r="E3" t="s">
        <v>12</v>
      </c>
      <c r="F3" s="2">
        <v>44869</v>
      </c>
      <c r="G3" t="str">
        <f>+VLOOKUP(E3,Tabla!A:B,2,FALSE)</f>
        <v>SSTEYS</v>
      </c>
    </row>
    <row r="4" spans="1:7">
      <c r="A4" s="52">
        <v>200044</v>
      </c>
      <c r="B4" t="s">
        <v>37</v>
      </c>
      <c r="C4" s="5">
        <v>1</v>
      </c>
      <c r="D4" s="6" t="s">
        <v>11</v>
      </c>
      <c r="E4" t="s">
        <v>38</v>
      </c>
      <c r="F4" s="2">
        <v>44867</v>
      </c>
      <c r="G4" t="str">
        <f>+VLOOKUP(E4,Tabla!A:B,2,FALSE)</f>
        <v>SSCD</v>
      </c>
    </row>
    <row r="5" spans="1:7">
      <c r="A5" s="52">
        <v>200052</v>
      </c>
      <c r="B5" t="s">
        <v>78</v>
      </c>
      <c r="C5" s="5">
        <v>14</v>
      </c>
      <c r="D5" s="6" t="s">
        <v>79</v>
      </c>
      <c r="E5" t="s">
        <v>80</v>
      </c>
      <c r="F5" s="2">
        <v>44865</v>
      </c>
      <c r="G5" t="str">
        <f>+VLOOKUP(E5,Tabla!A:B,2,FALSE)</f>
        <v>UM</v>
      </c>
    </row>
    <row r="6" spans="1:7">
      <c r="A6" s="52">
        <v>200056</v>
      </c>
      <c r="B6" t="s">
        <v>113</v>
      </c>
      <c r="C6" s="5">
        <v>10</v>
      </c>
      <c r="D6" s="6" t="s">
        <v>25</v>
      </c>
      <c r="E6" t="s">
        <v>114</v>
      </c>
      <c r="F6" s="2">
        <v>44860</v>
      </c>
      <c r="G6" t="str">
        <f>+VLOOKUP(E6,Tabla!A:B,2,FALSE)</f>
        <v>SSGEFYAR</v>
      </c>
    </row>
    <row r="7" spans="1:7">
      <c r="A7" s="52">
        <v>200057</v>
      </c>
      <c r="B7" t="s">
        <v>515</v>
      </c>
      <c r="C7" s="5">
        <v>6</v>
      </c>
      <c r="D7" s="6" t="s">
        <v>25</v>
      </c>
      <c r="E7" t="s">
        <v>404</v>
      </c>
      <c r="F7" s="2">
        <v>44872</v>
      </c>
      <c r="G7" t="str">
        <f>+VLOOKUP(E7,Tabla!A:B,2,FALSE)</f>
        <v>SSTEYS</v>
      </c>
    </row>
    <row r="8" spans="1:7">
      <c r="A8" s="52">
        <v>200097</v>
      </c>
      <c r="B8" t="s">
        <v>81</v>
      </c>
      <c r="C8" s="5">
        <v>4</v>
      </c>
      <c r="D8" s="6" t="s">
        <v>72</v>
      </c>
      <c r="E8" t="s">
        <v>82</v>
      </c>
      <c r="F8" s="2">
        <v>44865</v>
      </c>
      <c r="G8" t="str">
        <f>+VLOOKUP(E8,Tabla!A:B,2,FALSE)</f>
        <v>DGCLEI</v>
      </c>
    </row>
    <row r="9" spans="1:7">
      <c r="A9" s="52">
        <v>200103</v>
      </c>
      <c r="B9" t="s">
        <v>489</v>
      </c>
      <c r="C9" s="5">
        <v>9</v>
      </c>
      <c r="D9" s="6" t="s">
        <v>61</v>
      </c>
      <c r="E9" t="s">
        <v>267</v>
      </c>
      <c r="F9" s="2">
        <v>44874</v>
      </c>
      <c r="G9" t="str">
        <f>+VLOOKUP(E9,Tabla!A:B,2,FALSE)</f>
        <v>SSCPEE</v>
      </c>
    </row>
    <row r="10" spans="1:7">
      <c r="A10" s="52">
        <v>200117</v>
      </c>
      <c r="B10" t="s">
        <v>39</v>
      </c>
      <c r="C10" s="5">
        <v>1</v>
      </c>
      <c r="D10" s="6" t="s">
        <v>17</v>
      </c>
      <c r="E10" t="s">
        <v>38</v>
      </c>
      <c r="F10" s="2">
        <v>44867</v>
      </c>
      <c r="G10" t="str">
        <f>+VLOOKUP(E10,Tabla!A:B,2,FALSE)</f>
        <v>SSCD</v>
      </c>
    </row>
    <row r="11" spans="1:7">
      <c r="A11" s="52">
        <v>200139</v>
      </c>
      <c r="B11" t="s">
        <v>150</v>
      </c>
      <c r="C11" s="5">
        <v>5</v>
      </c>
      <c r="D11" s="6" t="s">
        <v>112</v>
      </c>
      <c r="E11" t="s">
        <v>41</v>
      </c>
      <c r="F11" s="2">
        <v>44852</v>
      </c>
      <c r="G11" t="str">
        <f>+VLOOKUP(E11,Tabla!A:B,2,FALSE)</f>
        <v>SSCD</v>
      </c>
    </row>
    <row r="12" spans="1:7">
      <c r="A12" s="52">
        <v>200152</v>
      </c>
      <c r="B12" t="s">
        <v>83</v>
      </c>
      <c r="C12" s="5">
        <v>1</v>
      </c>
      <c r="D12" s="6" t="s">
        <v>79</v>
      </c>
      <c r="E12" t="s">
        <v>80</v>
      </c>
      <c r="F12" s="2">
        <v>44865</v>
      </c>
      <c r="G12" t="str">
        <f>+VLOOKUP(E12,Tabla!A:B,2,FALSE)</f>
        <v>UM</v>
      </c>
    </row>
    <row r="13" spans="1:7">
      <c r="A13" s="52">
        <v>200160</v>
      </c>
      <c r="B13" t="s">
        <v>158</v>
      </c>
      <c r="C13" s="5">
        <v>10</v>
      </c>
      <c r="D13" s="6" t="s">
        <v>79</v>
      </c>
      <c r="E13" t="s">
        <v>122</v>
      </c>
      <c r="F13" s="2">
        <v>44851</v>
      </c>
      <c r="G13" t="str">
        <f>+VLOOKUP(E13,Tabla!A:B,2,FALSE)</f>
        <v>UM</v>
      </c>
    </row>
    <row r="14" spans="1:7">
      <c r="A14" s="52">
        <v>200177</v>
      </c>
      <c r="B14" t="s">
        <v>6</v>
      </c>
      <c r="C14" s="5">
        <v>24</v>
      </c>
      <c r="D14" s="6" t="s">
        <v>7</v>
      </c>
      <c r="E14" t="s">
        <v>8</v>
      </c>
      <c r="F14" s="2">
        <v>44872</v>
      </c>
      <c r="G14" t="str">
        <f>+VLOOKUP(E14,Tabla!A:B,2,FALSE)</f>
        <v>DGCLEI</v>
      </c>
    </row>
    <row r="15" spans="1:7">
      <c r="A15" s="52">
        <v>200196</v>
      </c>
      <c r="B15" t="s">
        <v>159</v>
      </c>
      <c r="C15" s="5">
        <v>6</v>
      </c>
      <c r="D15" s="6" t="s">
        <v>7</v>
      </c>
      <c r="E15" t="s">
        <v>160</v>
      </c>
      <c r="F15" s="2">
        <v>44851</v>
      </c>
      <c r="G15" t="str">
        <f>+VLOOKUP(E15,Tabla!A:B,2,FALSE)</f>
        <v>DGCLEI</v>
      </c>
    </row>
    <row r="16" spans="1:7">
      <c r="A16" s="52">
        <v>200219</v>
      </c>
      <c r="B16" t="s">
        <v>490</v>
      </c>
      <c r="C16" s="5">
        <v>7</v>
      </c>
      <c r="D16" s="6" t="s">
        <v>7</v>
      </c>
      <c r="E16" t="s">
        <v>252</v>
      </c>
      <c r="F16" s="2">
        <v>44874</v>
      </c>
      <c r="G16" t="str">
        <f>+VLOOKUP(E16,Tabla!A:B,2,FALSE)</f>
        <v>SSCPEE</v>
      </c>
    </row>
    <row r="17" spans="1:7">
      <c r="A17" s="52">
        <v>200220</v>
      </c>
      <c r="B17" t="s">
        <v>151</v>
      </c>
      <c r="C17" s="5">
        <v>5</v>
      </c>
      <c r="D17" s="6" t="s">
        <v>7</v>
      </c>
      <c r="E17" t="s">
        <v>41</v>
      </c>
      <c r="F17" s="2">
        <v>44852</v>
      </c>
      <c r="G17" t="str">
        <f>+VLOOKUP(E17,Tabla!A:B,2,FALSE)</f>
        <v>SSCD</v>
      </c>
    </row>
    <row r="18" spans="1:7">
      <c r="A18" s="52">
        <v>200221</v>
      </c>
      <c r="B18" t="s">
        <v>62</v>
      </c>
      <c r="C18" s="5">
        <v>2</v>
      </c>
      <c r="D18" s="6" t="s">
        <v>52</v>
      </c>
      <c r="E18" t="s">
        <v>63</v>
      </c>
      <c r="F18" s="2">
        <v>44866</v>
      </c>
      <c r="G18" t="str">
        <f>+VLOOKUP(E18,Tabla!A:B,2,FALSE)</f>
        <v>UM</v>
      </c>
    </row>
    <row r="19" spans="1:7">
      <c r="A19" s="52">
        <v>200237</v>
      </c>
      <c r="B19" t="s">
        <v>26</v>
      </c>
      <c r="C19" s="5">
        <v>25</v>
      </c>
      <c r="D19" s="6" t="s">
        <v>20</v>
      </c>
      <c r="E19" t="s">
        <v>27</v>
      </c>
      <c r="F19" s="2">
        <v>44868</v>
      </c>
      <c r="G19" t="str">
        <f>+VLOOKUP(E19,Tabla!A:B,2,FALSE)</f>
        <v>SSCD</v>
      </c>
    </row>
    <row r="20" spans="1:7">
      <c r="A20" s="52">
        <v>200290</v>
      </c>
      <c r="B20" t="s">
        <v>115</v>
      </c>
      <c r="C20" s="5">
        <v>9</v>
      </c>
      <c r="D20" s="6" t="s">
        <v>69</v>
      </c>
      <c r="E20" t="s">
        <v>114</v>
      </c>
      <c r="F20" s="2">
        <v>44860</v>
      </c>
      <c r="G20" t="str">
        <f>+VLOOKUP(E20,Tabla!A:B,2,FALSE)</f>
        <v>SSGEFYAR</v>
      </c>
    </row>
    <row r="21" spans="1:7">
      <c r="A21" s="52">
        <v>200302</v>
      </c>
      <c r="B21" t="s">
        <v>40</v>
      </c>
      <c r="C21" s="5">
        <v>15</v>
      </c>
      <c r="D21" s="6" t="s">
        <v>7</v>
      </c>
      <c r="E21" t="s">
        <v>41</v>
      </c>
      <c r="F21" s="2">
        <v>44867</v>
      </c>
      <c r="G21" t="str">
        <f>+VLOOKUP(E21,Tabla!A:B,2,FALSE)</f>
        <v>SSCD</v>
      </c>
    </row>
    <row r="22" spans="1:7">
      <c r="A22" s="52">
        <v>200325</v>
      </c>
      <c r="B22" t="s">
        <v>503</v>
      </c>
      <c r="C22" s="5">
        <v>9</v>
      </c>
      <c r="D22" s="6" t="s">
        <v>497</v>
      </c>
      <c r="E22" t="s">
        <v>27</v>
      </c>
      <c r="F22" s="2">
        <v>44873</v>
      </c>
      <c r="G22" t="str">
        <f>+VLOOKUP(E22,Tabla!A:B,2,FALSE)</f>
        <v>SSCD</v>
      </c>
    </row>
    <row r="23" spans="1:7">
      <c r="A23" s="52">
        <v>200336</v>
      </c>
      <c r="B23" t="s">
        <v>84</v>
      </c>
      <c r="C23" s="5">
        <v>20</v>
      </c>
      <c r="D23" s="6" t="s">
        <v>52</v>
      </c>
      <c r="E23" t="s">
        <v>53</v>
      </c>
      <c r="F23" s="2">
        <v>44865</v>
      </c>
      <c r="G23" t="str">
        <f>+VLOOKUP(E23,Tabla!A:B,2,FALSE)</f>
        <v>UM</v>
      </c>
    </row>
    <row r="24" spans="1:7">
      <c r="A24" s="52">
        <v>200337</v>
      </c>
      <c r="B24" t="s">
        <v>108</v>
      </c>
      <c r="C24" s="5">
        <v>26</v>
      </c>
      <c r="D24" s="6" t="s">
        <v>52</v>
      </c>
      <c r="E24" t="s">
        <v>53</v>
      </c>
      <c r="F24" s="2">
        <v>44861</v>
      </c>
      <c r="G24" t="str">
        <f>+VLOOKUP(E24,Tabla!A:B,2,FALSE)</f>
        <v>UM</v>
      </c>
    </row>
    <row r="25" spans="1:7">
      <c r="A25" s="52">
        <v>200349</v>
      </c>
      <c r="B25" t="s">
        <v>103</v>
      </c>
      <c r="C25" s="5">
        <v>23</v>
      </c>
      <c r="D25" s="6" t="s">
        <v>104</v>
      </c>
      <c r="E25" t="s">
        <v>18</v>
      </c>
      <c r="F25" s="2">
        <v>44862</v>
      </c>
      <c r="G25" t="str">
        <f>+VLOOKUP(E25,Tabla!A:B,2,FALSE)</f>
        <v>SSCD</v>
      </c>
    </row>
    <row r="26" spans="1:7">
      <c r="A26" s="52">
        <v>200352</v>
      </c>
      <c r="B26" t="s">
        <v>85</v>
      </c>
      <c r="C26" s="5">
        <v>5</v>
      </c>
      <c r="D26" s="6" t="s">
        <v>79</v>
      </c>
      <c r="E26" t="s">
        <v>80</v>
      </c>
      <c r="F26" s="2">
        <v>44865</v>
      </c>
      <c r="G26" t="str">
        <f>+VLOOKUP(E26,Tabla!A:B,2,FALSE)</f>
        <v>UM</v>
      </c>
    </row>
    <row r="27" spans="1:7">
      <c r="A27" s="52">
        <v>200362</v>
      </c>
      <c r="B27" t="s">
        <v>491</v>
      </c>
      <c r="C27" s="5">
        <v>11</v>
      </c>
      <c r="D27" s="6" t="s">
        <v>61</v>
      </c>
      <c r="E27" t="s">
        <v>267</v>
      </c>
      <c r="F27" s="2">
        <v>44874</v>
      </c>
      <c r="G27" t="str">
        <f>+VLOOKUP(E27,Tabla!A:B,2,FALSE)</f>
        <v>SSCPEE</v>
      </c>
    </row>
    <row r="28" spans="1:7">
      <c r="A28" s="52">
        <v>200363</v>
      </c>
      <c r="B28" t="s">
        <v>105</v>
      </c>
      <c r="C28" s="5">
        <v>22</v>
      </c>
      <c r="D28" s="6" t="s">
        <v>104</v>
      </c>
      <c r="E28" t="s">
        <v>18</v>
      </c>
      <c r="F28" s="2">
        <v>44862</v>
      </c>
      <c r="G28" t="str">
        <f>+VLOOKUP(E28,Tabla!A:B,2,FALSE)</f>
        <v>SSCD</v>
      </c>
    </row>
    <row r="29" spans="1:7">
      <c r="A29" s="52">
        <v>200386</v>
      </c>
      <c r="B29" t="s">
        <v>13</v>
      </c>
      <c r="C29" s="5">
        <v>11</v>
      </c>
      <c r="D29" s="6" t="s">
        <v>14</v>
      </c>
      <c r="E29" t="s">
        <v>15</v>
      </c>
      <c r="F29" s="2">
        <v>44869</v>
      </c>
      <c r="G29" t="str">
        <f>+VLOOKUP(E29,Tabla!A:B,2,FALSE)</f>
        <v>SSCD</v>
      </c>
    </row>
    <row r="30" spans="1:7">
      <c r="A30" s="52">
        <v>200400</v>
      </c>
      <c r="B30" t="s">
        <v>152</v>
      </c>
      <c r="C30" s="5">
        <v>1</v>
      </c>
      <c r="D30" s="6" t="s">
        <v>7</v>
      </c>
      <c r="E30" t="s">
        <v>41</v>
      </c>
      <c r="F30" s="2">
        <v>44874</v>
      </c>
      <c r="G30" t="str">
        <f>+VLOOKUP(E30,Tabla!A:B,2,FALSE)</f>
        <v>SSCD</v>
      </c>
    </row>
    <row r="31" spans="1:7">
      <c r="A31" s="52">
        <v>200413</v>
      </c>
      <c r="B31" t="s">
        <v>64</v>
      </c>
      <c r="C31" s="5">
        <v>16</v>
      </c>
      <c r="D31" s="6" t="s">
        <v>7</v>
      </c>
      <c r="E31" t="s">
        <v>65</v>
      </c>
      <c r="F31" s="2">
        <v>44866</v>
      </c>
      <c r="G31" t="str">
        <f>+VLOOKUP(E31,Tabla!A:B,2,FALSE)</f>
        <v>DGCLEI</v>
      </c>
    </row>
    <row r="32" spans="1:7">
      <c r="A32" s="52">
        <v>200417</v>
      </c>
      <c r="B32" t="s">
        <v>161</v>
      </c>
      <c r="C32" s="5">
        <v>24</v>
      </c>
      <c r="D32" s="6" t="s">
        <v>7</v>
      </c>
      <c r="E32" t="s">
        <v>160</v>
      </c>
      <c r="F32" s="2">
        <v>44851</v>
      </c>
      <c r="G32" t="str">
        <f>+VLOOKUP(E32,Tabla!A:B,2,FALSE)</f>
        <v>DGCLEI</v>
      </c>
    </row>
    <row r="33" spans="1:7">
      <c r="A33" s="52">
        <v>200419</v>
      </c>
      <c r="B33" t="s">
        <v>153</v>
      </c>
      <c r="C33" s="5">
        <v>2</v>
      </c>
      <c r="D33" s="6" t="s">
        <v>7</v>
      </c>
      <c r="E33" t="s">
        <v>41</v>
      </c>
      <c r="F33" s="2">
        <v>44874</v>
      </c>
      <c r="G33" t="str">
        <f>+VLOOKUP(E33,Tabla!A:B,2,FALSE)</f>
        <v>SSCD</v>
      </c>
    </row>
    <row r="34" spans="1:7">
      <c r="A34" s="52">
        <v>200441</v>
      </c>
      <c r="B34" t="s">
        <v>145</v>
      </c>
      <c r="C34" s="5">
        <v>94</v>
      </c>
      <c r="D34" s="6" t="s">
        <v>25</v>
      </c>
      <c r="E34" t="s">
        <v>32</v>
      </c>
      <c r="F34" s="2">
        <v>44853</v>
      </c>
      <c r="G34" t="str">
        <f>+VLOOKUP(E34,Tabla!A:B,2,FALSE)</f>
        <v>SSTEYS</v>
      </c>
    </row>
    <row r="35" spans="1:7">
      <c r="A35" s="52">
        <v>200442</v>
      </c>
      <c r="B35" t="s">
        <v>42</v>
      </c>
      <c r="C35" s="5">
        <v>5</v>
      </c>
      <c r="D35" s="6" t="s">
        <v>25</v>
      </c>
      <c r="E35" t="s">
        <v>43</v>
      </c>
      <c r="F35" s="2">
        <v>44867</v>
      </c>
      <c r="G35" t="str">
        <f>+VLOOKUP(E35,Tabla!A:B,2,FALSE)</f>
        <v>SSTEYS</v>
      </c>
    </row>
    <row r="36" spans="1:7">
      <c r="A36" s="52">
        <v>200461</v>
      </c>
      <c r="B36" t="s">
        <v>116</v>
      </c>
      <c r="C36" s="5">
        <v>4</v>
      </c>
      <c r="D36" s="6" t="s">
        <v>20</v>
      </c>
      <c r="E36" t="s">
        <v>117</v>
      </c>
      <c r="F36" s="2">
        <v>44860</v>
      </c>
      <c r="G36" t="str">
        <f>+VLOOKUP(E36,Tabla!A:B,2,FALSE)</f>
        <v>SSTEYS</v>
      </c>
    </row>
    <row r="37" spans="1:7">
      <c r="A37" s="52">
        <v>200485</v>
      </c>
      <c r="B37" t="s">
        <v>66</v>
      </c>
      <c r="C37" s="5">
        <v>26</v>
      </c>
      <c r="D37" s="6" t="s">
        <v>31</v>
      </c>
      <c r="E37" t="s">
        <v>67</v>
      </c>
      <c r="F37" s="2">
        <v>44866</v>
      </c>
      <c r="G37" t="str">
        <f>+VLOOKUP(E37,Tabla!A:B,2,FALSE)</f>
        <v>SSTEYS</v>
      </c>
    </row>
    <row r="38" spans="1:7">
      <c r="A38" s="52">
        <v>200504</v>
      </c>
      <c r="B38" t="s">
        <v>492</v>
      </c>
      <c r="C38" s="5">
        <v>26</v>
      </c>
      <c r="D38" s="6" t="s">
        <v>35</v>
      </c>
      <c r="E38" t="s">
        <v>378</v>
      </c>
      <c r="F38" s="2">
        <v>44874</v>
      </c>
      <c r="G38" t="str">
        <f>+VLOOKUP(E38,Tabla!A:B,2,FALSE)</f>
        <v>SSGEFYAR</v>
      </c>
    </row>
    <row r="39" spans="1:7">
      <c r="A39" s="52">
        <v>200506</v>
      </c>
      <c r="B39" t="s">
        <v>118</v>
      </c>
      <c r="C39" s="5">
        <v>11</v>
      </c>
      <c r="D39" s="6" t="s">
        <v>25</v>
      </c>
      <c r="E39" t="s">
        <v>114</v>
      </c>
      <c r="F39" s="2">
        <v>44860</v>
      </c>
      <c r="G39" t="str">
        <f>+VLOOKUP(E39,Tabla!A:B,2,FALSE)</f>
        <v>SSGEFYAR</v>
      </c>
    </row>
    <row r="40" spans="1:7">
      <c r="A40" s="52">
        <v>200514</v>
      </c>
      <c r="B40" t="s">
        <v>86</v>
      </c>
      <c r="C40" s="5">
        <v>7</v>
      </c>
      <c r="D40" s="6" t="s">
        <v>45</v>
      </c>
      <c r="E40" t="s">
        <v>87</v>
      </c>
      <c r="F40" s="2">
        <v>44865</v>
      </c>
      <c r="G40" t="str">
        <f>+VLOOKUP(E40,Tabla!A:B,2,FALSE)</f>
        <v>SSGEFYAR</v>
      </c>
    </row>
    <row r="41" spans="1:7">
      <c r="A41" s="52">
        <v>200519</v>
      </c>
      <c r="B41" t="s">
        <v>88</v>
      </c>
      <c r="C41" s="5">
        <v>1</v>
      </c>
      <c r="D41" s="6" t="s">
        <v>79</v>
      </c>
      <c r="E41" t="s">
        <v>80</v>
      </c>
      <c r="F41" s="2">
        <v>44865</v>
      </c>
      <c r="G41" t="str">
        <f>+VLOOKUP(E41,Tabla!A:B,2,FALSE)</f>
        <v>UM</v>
      </c>
    </row>
    <row r="42" spans="1:7">
      <c r="A42" s="52">
        <v>200520</v>
      </c>
      <c r="B42" t="s">
        <v>89</v>
      </c>
      <c r="C42" s="5">
        <v>8</v>
      </c>
      <c r="D42" s="6" t="s">
        <v>35</v>
      </c>
      <c r="E42" t="s">
        <v>56</v>
      </c>
      <c r="F42" s="2">
        <v>44865</v>
      </c>
      <c r="G42" t="str">
        <f>+VLOOKUP(E42,Tabla!A:B,2,FALSE)</f>
        <v>SSTEYS</v>
      </c>
    </row>
    <row r="43" spans="1:7">
      <c r="A43" s="52">
        <v>200528</v>
      </c>
      <c r="B43" t="s">
        <v>504</v>
      </c>
      <c r="C43" s="5">
        <v>21</v>
      </c>
      <c r="D43" s="6" t="s">
        <v>35</v>
      </c>
      <c r="E43" t="s">
        <v>317</v>
      </c>
      <c r="F43" s="2">
        <v>44873</v>
      </c>
      <c r="G43" t="str">
        <f>+VLOOKUP(E43,Tabla!A:B,2,FALSE)</f>
        <v>SSGEFYAR</v>
      </c>
    </row>
    <row r="44" spans="1:7">
      <c r="A44" s="52">
        <v>200540</v>
      </c>
      <c r="B44" t="s">
        <v>505</v>
      </c>
      <c r="C44" s="5">
        <v>1</v>
      </c>
      <c r="D44" s="6" t="s">
        <v>35</v>
      </c>
      <c r="E44" t="s">
        <v>404</v>
      </c>
      <c r="F44" s="2">
        <v>44873</v>
      </c>
      <c r="G44" t="str">
        <f>+VLOOKUP(E44,Tabla!A:B,2,FALSE)</f>
        <v>SSTEYS</v>
      </c>
    </row>
    <row r="45" spans="1:7">
      <c r="A45" s="52">
        <v>200558</v>
      </c>
      <c r="B45" t="s">
        <v>506</v>
      </c>
      <c r="C45" s="5">
        <v>19</v>
      </c>
      <c r="D45" s="6" t="s">
        <v>20</v>
      </c>
      <c r="E45" t="s">
        <v>21</v>
      </c>
      <c r="F45" s="2">
        <v>44873</v>
      </c>
      <c r="G45" t="str">
        <f>+VLOOKUP(E45,Tabla!A:B,2,FALSE)</f>
        <v>SSTEYS</v>
      </c>
    </row>
    <row r="46" spans="1:7">
      <c r="A46" s="52">
        <v>200559</v>
      </c>
      <c r="B46" t="s">
        <v>516</v>
      </c>
      <c r="C46" s="5">
        <v>6</v>
      </c>
      <c r="D46" s="6" t="s">
        <v>20</v>
      </c>
      <c r="E46" t="s">
        <v>415</v>
      </c>
      <c r="F46" s="2">
        <v>44872</v>
      </c>
      <c r="G46" t="str">
        <f>+VLOOKUP(E46,Tabla!A:B,2,FALSE)</f>
        <v>SSTEYS</v>
      </c>
    </row>
    <row r="47" spans="1:7">
      <c r="A47" s="52">
        <v>200566</v>
      </c>
      <c r="B47" t="s">
        <v>119</v>
      </c>
      <c r="C47" s="5">
        <v>22</v>
      </c>
      <c r="D47" s="6" t="s">
        <v>11</v>
      </c>
      <c r="E47" t="s">
        <v>12</v>
      </c>
      <c r="F47" s="2">
        <v>44860</v>
      </c>
      <c r="G47" t="str">
        <f>+VLOOKUP(E47,Tabla!A:B,2,FALSE)</f>
        <v>SSTEYS</v>
      </c>
    </row>
    <row r="48" spans="1:7">
      <c r="A48" s="52">
        <v>200578</v>
      </c>
      <c r="B48" t="s">
        <v>90</v>
      </c>
      <c r="C48" s="5">
        <v>14</v>
      </c>
      <c r="D48" s="6" t="s">
        <v>91</v>
      </c>
      <c r="E48" t="s">
        <v>92</v>
      </c>
      <c r="F48" s="2">
        <v>44865</v>
      </c>
      <c r="G48" t="str">
        <f>+VLOOKUP(E48,Tabla!A:B,2,FALSE)</f>
        <v>SSGEFYAR</v>
      </c>
    </row>
    <row r="49" spans="1:7">
      <c r="A49" s="52">
        <v>200580</v>
      </c>
      <c r="B49" t="s">
        <v>120</v>
      </c>
      <c r="C49" s="5">
        <v>14</v>
      </c>
      <c r="D49" s="6" t="s">
        <v>91</v>
      </c>
      <c r="E49" t="s">
        <v>92</v>
      </c>
      <c r="F49" s="2">
        <v>44860</v>
      </c>
      <c r="G49" t="str">
        <f>+VLOOKUP(E49,Tabla!A:B,2,FALSE)</f>
        <v>SSGEFYAR</v>
      </c>
    </row>
    <row r="50" spans="1:7">
      <c r="A50" s="52">
        <v>200581</v>
      </c>
      <c r="B50" t="s">
        <v>93</v>
      </c>
      <c r="C50" s="5">
        <v>23</v>
      </c>
      <c r="D50" s="6" t="s">
        <v>79</v>
      </c>
      <c r="E50" t="s">
        <v>80</v>
      </c>
      <c r="F50" s="2">
        <v>44865</v>
      </c>
      <c r="G50" t="str">
        <f>+VLOOKUP(E50,Tabla!A:B,2,FALSE)</f>
        <v>UM</v>
      </c>
    </row>
    <row r="51" spans="1:7">
      <c r="A51" s="52">
        <v>200582</v>
      </c>
      <c r="B51" t="s">
        <v>162</v>
      </c>
      <c r="C51" s="5">
        <v>13</v>
      </c>
      <c r="D51" s="6" t="s">
        <v>79</v>
      </c>
      <c r="E51" t="s">
        <v>122</v>
      </c>
      <c r="F51" s="2">
        <v>44851</v>
      </c>
      <c r="G51" t="str">
        <f>+VLOOKUP(E51,Tabla!A:B,2,FALSE)</f>
        <v>UM</v>
      </c>
    </row>
    <row r="52" spans="1:7">
      <c r="A52" s="52">
        <v>200583</v>
      </c>
      <c r="B52" t="s">
        <v>486</v>
      </c>
      <c r="C52" s="5">
        <v>1</v>
      </c>
      <c r="D52" s="6" t="s">
        <v>35</v>
      </c>
      <c r="E52" t="s">
        <v>317</v>
      </c>
      <c r="F52" s="2">
        <v>44875</v>
      </c>
      <c r="G52" t="str">
        <f>+VLOOKUP(E52,Tabla!A:B,2,FALSE)</f>
        <v>SSGEFYAR</v>
      </c>
    </row>
    <row r="53" spans="1:7">
      <c r="A53" s="52">
        <v>200607</v>
      </c>
      <c r="B53" t="s">
        <v>493</v>
      </c>
      <c r="C53" s="5">
        <v>22</v>
      </c>
      <c r="D53" s="6" t="s">
        <v>35</v>
      </c>
      <c r="E53" t="s">
        <v>378</v>
      </c>
      <c r="F53" s="2">
        <v>44874</v>
      </c>
      <c r="G53" t="str">
        <f>+VLOOKUP(E53,Tabla!A:B,2,FALSE)</f>
        <v>SSGEFYAR</v>
      </c>
    </row>
    <row r="54" spans="1:7">
      <c r="A54" s="52">
        <v>200628</v>
      </c>
      <c r="B54" t="s">
        <v>68</v>
      </c>
      <c r="C54" s="5">
        <v>1</v>
      </c>
      <c r="D54" s="6" t="s">
        <v>69</v>
      </c>
      <c r="E54" t="s">
        <v>70</v>
      </c>
      <c r="F54" s="2">
        <v>44866</v>
      </c>
      <c r="G54" t="str">
        <f>+VLOOKUP(E54,Tabla!A:B,2,FALSE)</f>
        <v>SSGEFYAR</v>
      </c>
    </row>
    <row r="55" spans="1:7">
      <c r="A55" s="52">
        <v>200629</v>
      </c>
      <c r="B55" t="s">
        <v>106</v>
      </c>
      <c r="C55" s="5">
        <v>5</v>
      </c>
      <c r="D55" s="6" t="s">
        <v>69</v>
      </c>
      <c r="E55" t="s">
        <v>70</v>
      </c>
      <c r="F55" s="2">
        <v>44862</v>
      </c>
      <c r="G55" t="str">
        <f>+VLOOKUP(E55,Tabla!A:B,2,FALSE)</f>
        <v>SSGEFYAR</v>
      </c>
    </row>
    <row r="56" spans="1:7">
      <c r="A56" s="52">
        <v>200694</v>
      </c>
      <c r="B56" t="s">
        <v>94</v>
      </c>
      <c r="C56" s="5">
        <v>9</v>
      </c>
      <c r="D56" s="6" t="s">
        <v>72</v>
      </c>
      <c r="E56" t="s">
        <v>82</v>
      </c>
      <c r="F56" s="2">
        <v>44865</v>
      </c>
      <c r="G56" t="str">
        <f>+VLOOKUP(E56,Tabla!A:B,2,FALSE)</f>
        <v>DGCLEI</v>
      </c>
    </row>
    <row r="57" spans="1:7">
      <c r="A57" s="52">
        <v>200697</v>
      </c>
      <c r="B57" t="s">
        <v>71</v>
      </c>
      <c r="C57" s="5">
        <v>29</v>
      </c>
      <c r="D57" s="6" t="s">
        <v>72</v>
      </c>
      <c r="E57" t="s">
        <v>65</v>
      </c>
      <c r="F57" s="2">
        <v>44866</v>
      </c>
      <c r="G57" t="str">
        <f>+VLOOKUP(E57,Tabla!A:B,2,FALSE)</f>
        <v>DGCLEI</v>
      </c>
    </row>
    <row r="58" spans="1:7">
      <c r="A58" s="52">
        <v>200730</v>
      </c>
      <c r="B58" t="s">
        <v>95</v>
      </c>
      <c r="C58" s="5">
        <v>1</v>
      </c>
      <c r="D58" s="6" t="s">
        <v>52</v>
      </c>
      <c r="E58" t="s">
        <v>53</v>
      </c>
      <c r="F58" s="2">
        <v>44865</v>
      </c>
      <c r="G58" t="str">
        <f>+VLOOKUP(E58,Tabla!A:B,2,FALSE)</f>
        <v>UM</v>
      </c>
    </row>
    <row r="59" spans="1:7">
      <c r="A59" s="52">
        <v>200745</v>
      </c>
      <c r="B59" t="s">
        <v>163</v>
      </c>
      <c r="C59" s="5">
        <v>23</v>
      </c>
      <c r="D59" s="6" t="s">
        <v>72</v>
      </c>
      <c r="E59" t="s">
        <v>160</v>
      </c>
      <c r="F59" s="2">
        <v>44851</v>
      </c>
      <c r="G59" t="str">
        <f>+VLOOKUP(E59,Tabla!A:B,2,FALSE)</f>
        <v>DGCLEI</v>
      </c>
    </row>
    <row r="60" spans="1:7">
      <c r="A60" s="52">
        <v>200750</v>
      </c>
      <c r="B60" t="s">
        <v>164</v>
      </c>
      <c r="C60" s="5">
        <v>6</v>
      </c>
      <c r="D60" s="6" t="s">
        <v>72</v>
      </c>
      <c r="E60" t="s">
        <v>160</v>
      </c>
      <c r="F60" s="2">
        <v>44851</v>
      </c>
      <c r="G60" t="str">
        <f>+VLOOKUP(E60,Tabla!A:B,2,FALSE)</f>
        <v>DGCLEI</v>
      </c>
    </row>
    <row r="61" spans="1:7">
      <c r="A61" s="52">
        <v>200751</v>
      </c>
      <c r="B61" t="s">
        <v>96</v>
      </c>
      <c r="C61" s="5">
        <v>17</v>
      </c>
      <c r="D61" s="6" t="s">
        <v>72</v>
      </c>
      <c r="E61" t="s">
        <v>82</v>
      </c>
      <c r="F61" s="2">
        <v>44865</v>
      </c>
      <c r="G61" t="str">
        <f>+VLOOKUP(E61,Tabla!A:B,2,FALSE)</f>
        <v>DGCLEI</v>
      </c>
    </row>
    <row r="62" spans="1:7">
      <c r="A62" s="52">
        <v>200793</v>
      </c>
      <c r="B62" t="s">
        <v>507</v>
      </c>
      <c r="C62" s="5">
        <v>4</v>
      </c>
      <c r="D62" s="6" t="s">
        <v>35</v>
      </c>
      <c r="E62" t="s">
        <v>404</v>
      </c>
      <c r="F62" s="2">
        <v>44873</v>
      </c>
      <c r="G62" t="str">
        <f>+VLOOKUP(E62,Tabla!A:B,2,FALSE)</f>
        <v>SSTEYS</v>
      </c>
    </row>
    <row r="63" spans="1:7">
      <c r="A63" s="52">
        <v>200810</v>
      </c>
      <c r="B63" t="s">
        <v>97</v>
      </c>
      <c r="C63" s="5">
        <v>1</v>
      </c>
      <c r="D63" s="6" t="s">
        <v>52</v>
      </c>
      <c r="E63" t="s">
        <v>53</v>
      </c>
      <c r="F63" s="2">
        <v>44865</v>
      </c>
      <c r="G63" t="str">
        <f>+VLOOKUP(E63,Tabla!A:B,2,FALSE)</f>
        <v>UM</v>
      </c>
    </row>
    <row r="64" spans="1:7">
      <c r="A64" s="52">
        <v>200813</v>
      </c>
      <c r="B64" t="s">
        <v>98</v>
      </c>
      <c r="C64" s="5">
        <v>10</v>
      </c>
      <c r="D64" s="6" t="s">
        <v>52</v>
      </c>
      <c r="E64" t="s">
        <v>53</v>
      </c>
      <c r="F64" s="2">
        <v>44865</v>
      </c>
      <c r="G64" t="str">
        <f>+VLOOKUP(E64,Tabla!A:B,2,FALSE)</f>
        <v>UM</v>
      </c>
    </row>
    <row r="65" spans="1:7">
      <c r="A65" s="52">
        <v>200816</v>
      </c>
      <c r="B65" t="s">
        <v>508</v>
      </c>
      <c r="C65" s="5">
        <v>6</v>
      </c>
      <c r="D65" s="6" t="s">
        <v>25</v>
      </c>
      <c r="E65" t="s">
        <v>367</v>
      </c>
      <c r="F65" s="2">
        <v>44873</v>
      </c>
      <c r="G65" t="str">
        <f>+VLOOKUP(E65,Tabla!A:B,2,FALSE)</f>
        <v>SSGEFYAR</v>
      </c>
    </row>
    <row r="66" spans="1:7">
      <c r="A66" s="52">
        <v>200818</v>
      </c>
      <c r="B66" t="s">
        <v>135</v>
      </c>
      <c r="C66" s="5">
        <v>5</v>
      </c>
      <c r="D66" s="6" t="s">
        <v>25</v>
      </c>
      <c r="E66" t="s">
        <v>92</v>
      </c>
      <c r="F66" s="2">
        <v>44859</v>
      </c>
      <c r="G66" t="str">
        <f>+VLOOKUP(E66,Tabla!A:B,2,FALSE)</f>
        <v>SSGEFYAR</v>
      </c>
    </row>
    <row r="67" spans="1:7">
      <c r="A67" s="52">
        <v>200829</v>
      </c>
      <c r="B67" t="s">
        <v>146</v>
      </c>
      <c r="C67" s="5">
        <v>22</v>
      </c>
      <c r="D67" s="6" t="s">
        <v>17</v>
      </c>
      <c r="E67" t="s">
        <v>18</v>
      </c>
      <c r="F67" s="2">
        <v>44853</v>
      </c>
      <c r="G67" t="str">
        <f>+VLOOKUP(E67,Tabla!A:B,2,FALSE)</f>
        <v>SSCD</v>
      </c>
    </row>
    <row r="68" spans="1:7">
      <c r="A68" s="52">
        <v>200831</v>
      </c>
      <c r="B68" t="s">
        <v>16</v>
      </c>
      <c r="C68" s="5">
        <v>7</v>
      </c>
      <c r="D68" s="6" t="s">
        <v>17</v>
      </c>
      <c r="E68" t="s">
        <v>18</v>
      </c>
      <c r="F68" s="2">
        <v>44869</v>
      </c>
      <c r="G68" t="str">
        <f>+VLOOKUP(E68,Tabla!A:B,2,FALSE)</f>
        <v>SSCD</v>
      </c>
    </row>
    <row r="69" spans="1:7">
      <c r="A69" s="52">
        <v>200864</v>
      </c>
      <c r="B69" t="s">
        <v>136</v>
      </c>
      <c r="C69" s="5">
        <v>12</v>
      </c>
      <c r="D69" s="6" t="s">
        <v>25</v>
      </c>
      <c r="E69" t="s">
        <v>92</v>
      </c>
      <c r="F69" s="2">
        <v>44859</v>
      </c>
      <c r="G69" t="str">
        <f>+VLOOKUP(E69,Tabla!A:B,2,FALSE)</f>
        <v>SSGEFYAR</v>
      </c>
    </row>
    <row r="70" spans="1:7">
      <c r="A70" s="52">
        <v>200884</v>
      </c>
      <c r="B70" t="s">
        <v>147</v>
      </c>
      <c r="C70" s="5">
        <v>1</v>
      </c>
      <c r="D70" s="6" t="s">
        <v>110</v>
      </c>
      <c r="E70" t="s">
        <v>18</v>
      </c>
      <c r="F70" s="2">
        <v>44853</v>
      </c>
      <c r="G70" t="str">
        <f>+VLOOKUP(E70,Tabla!A:B,2,FALSE)</f>
        <v>SSCD</v>
      </c>
    </row>
    <row r="71" spans="1:7">
      <c r="A71" s="52">
        <v>200887</v>
      </c>
      <c r="B71" t="s">
        <v>121</v>
      </c>
      <c r="C71" s="5">
        <v>15</v>
      </c>
      <c r="D71" s="6" t="s">
        <v>79</v>
      </c>
      <c r="E71" t="s">
        <v>122</v>
      </c>
      <c r="F71" s="2">
        <v>44860</v>
      </c>
      <c r="G71" t="str">
        <f>+VLOOKUP(E71,Tabla!A:B,2,FALSE)</f>
        <v>UM</v>
      </c>
    </row>
    <row r="72" spans="1:7">
      <c r="A72" s="52">
        <v>200888</v>
      </c>
      <c r="B72" t="s">
        <v>517</v>
      </c>
      <c r="C72" s="5">
        <v>1</v>
      </c>
      <c r="D72" s="6" t="s">
        <v>25</v>
      </c>
      <c r="E72" t="s">
        <v>518</v>
      </c>
      <c r="F72" s="2">
        <v>44872</v>
      </c>
      <c r="G72" t="str">
        <f>+VLOOKUP(E72,Tabla!A:B,2,FALSE)</f>
        <v>SSGEFYAR</v>
      </c>
    </row>
    <row r="73" spans="1:7">
      <c r="A73" s="52">
        <v>200901</v>
      </c>
      <c r="B73" t="s">
        <v>109</v>
      </c>
      <c r="C73" s="5">
        <v>4</v>
      </c>
      <c r="D73" s="6" t="s">
        <v>110</v>
      </c>
      <c r="E73" t="s">
        <v>15</v>
      </c>
      <c r="F73" s="2">
        <v>44861</v>
      </c>
      <c r="G73" t="str">
        <f>+VLOOKUP(E73,Tabla!A:B,2,FALSE)</f>
        <v>SSCD</v>
      </c>
    </row>
    <row r="74" spans="1:7">
      <c r="A74" s="52">
        <v>200902</v>
      </c>
      <c r="B74" t="s">
        <v>487</v>
      </c>
      <c r="C74" s="5">
        <v>6</v>
      </c>
      <c r="D74" s="6" t="s">
        <v>110</v>
      </c>
      <c r="E74" t="s">
        <v>15</v>
      </c>
      <c r="F74" s="2">
        <v>44875</v>
      </c>
      <c r="G74" t="str">
        <f>+VLOOKUP(E74,Tabla!A:B,2,FALSE)</f>
        <v>SSCD</v>
      </c>
    </row>
    <row r="75" spans="1:7">
      <c r="A75" s="52">
        <v>200932</v>
      </c>
      <c r="B75" t="s">
        <v>165</v>
      </c>
      <c r="C75" s="5">
        <v>1</v>
      </c>
      <c r="D75" s="6" t="s">
        <v>45</v>
      </c>
      <c r="E75" t="s">
        <v>87</v>
      </c>
      <c r="F75" s="2">
        <v>44851</v>
      </c>
      <c r="G75" t="str">
        <f>+VLOOKUP(E75,Tabla!A:B,2,FALSE)</f>
        <v>SSGEFYAR</v>
      </c>
    </row>
    <row r="76" spans="1:7">
      <c r="A76" s="52">
        <v>200934</v>
      </c>
      <c r="B76" t="s">
        <v>44</v>
      </c>
      <c r="C76" s="5">
        <v>10</v>
      </c>
      <c r="D76" s="6" t="s">
        <v>45</v>
      </c>
      <c r="E76" t="s">
        <v>46</v>
      </c>
      <c r="F76" s="2">
        <v>44867</v>
      </c>
      <c r="G76" t="str">
        <f>+VLOOKUP(E76,Tabla!A:B,2,FALSE)</f>
        <v>SSGEFYAR</v>
      </c>
    </row>
    <row r="77" spans="1:7">
      <c r="A77" s="52">
        <v>200953</v>
      </c>
      <c r="B77" t="s">
        <v>509</v>
      </c>
      <c r="C77" s="5">
        <v>7</v>
      </c>
      <c r="D77" s="6" t="s">
        <v>52</v>
      </c>
      <c r="E77" t="s">
        <v>32</v>
      </c>
      <c r="F77" s="2">
        <v>44873</v>
      </c>
      <c r="G77" t="str">
        <f>+VLOOKUP(E77,Tabla!A:B,2,FALSE)</f>
        <v>SSTEYS</v>
      </c>
    </row>
    <row r="78" spans="1:7">
      <c r="A78" s="52">
        <v>200961</v>
      </c>
      <c r="B78" t="s">
        <v>166</v>
      </c>
      <c r="C78" s="5">
        <v>9</v>
      </c>
      <c r="D78" s="6" t="s">
        <v>7</v>
      </c>
      <c r="E78" t="s">
        <v>160</v>
      </c>
      <c r="F78" s="2">
        <v>44851</v>
      </c>
      <c r="G78" t="str">
        <f>+VLOOKUP(E78,Tabla!A:B,2,FALSE)</f>
        <v>DGCLEI</v>
      </c>
    </row>
    <row r="79" spans="1:7">
      <c r="A79" s="52">
        <v>200972</v>
      </c>
      <c r="B79" t="s">
        <v>142</v>
      </c>
      <c r="C79" s="5">
        <v>3</v>
      </c>
      <c r="D79" s="6" t="s">
        <v>14</v>
      </c>
      <c r="E79" t="s">
        <v>15</v>
      </c>
      <c r="F79" s="2">
        <v>44855</v>
      </c>
      <c r="G79" t="str">
        <f>+VLOOKUP(E79,Tabla!A:B,2,FALSE)</f>
        <v>SSCD</v>
      </c>
    </row>
    <row r="80" spans="1:7">
      <c r="A80" s="52">
        <v>200973</v>
      </c>
      <c r="B80" t="s">
        <v>494</v>
      </c>
      <c r="C80" s="5">
        <v>3</v>
      </c>
      <c r="D80" s="6" t="s">
        <v>14</v>
      </c>
      <c r="E80" t="s">
        <v>234</v>
      </c>
      <c r="F80" s="2">
        <v>44874</v>
      </c>
      <c r="G80" t="str">
        <f>+VLOOKUP(E80,Tabla!A:B,2,FALSE)</f>
        <v>SSCD</v>
      </c>
    </row>
    <row r="81" spans="1:7">
      <c r="A81" s="52">
        <v>201007</v>
      </c>
      <c r="B81" t="s">
        <v>47</v>
      </c>
      <c r="C81" s="5">
        <v>5</v>
      </c>
      <c r="D81" s="6" t="s">
        <v>7</v>
      </c>
      <c r="E81" t="s">
        <v>41</v>
      </c>
      <c r="F81" s="2">
        <v>44867</v>
      </c>
      <c r="G81" t="str">
        <f>+VLOOKUP(E81,Tabla!A:B,2,FALSE)</f>
        <v>SSCD</v>
      </c>
    </row>
    <row r="82" spans="1:7">
      <c r="A82" s="52">
        <v>201029</v>
      </c>
      <c r="B82" t="s">
        <v>148</v>
      </c>
      <c r="C82" s="5">
        <v>1</v>
      </c>
      <c r="D82" s="6" t="s">
        <v>110</v>
      </c>
      <c r="E82" t="s">
        <v>18</v>
      </c>
      <c r="F82" s="2">
        <v>44853</v>
      </c>
      <c r="G82" t="str">
        <f>+VLOOKUP(E82,Tabla!A:B,2,FALSE)</f>
        <v>SSCD</v>
      </c>
    </row>
    <row r="83" spans="1:7">
      <c r="A83" s="52">
        <v>201036</v>
      </c>
      <c r="B83" t="s">
        <v>99</v>
      </c>
      <c r="C83" s="5">
        <v>9</v>
      </c>
      <c r="D83" s="6" t="s">
        <v>52</v>
      </c>
      <c r="E83" t="s">
        <v>53</v>
      </c>
      <c r="F83" s="2">
        <v>44865</v>
      </c>
      <c r="G83" t="str">
        <f>+VLOOKUP(E83,Tabla!A:B,2,FALSE)</f>
        <v>UM</v>
      </c>
    </row>
    <row r="84" spans="1:7">
      <c r="A84" s="52">
        <v>201038</v>
      </c>
      <c r="B84" t="s">
        <v>73</v>
      </c>
      <c r="C84" s="5">
        <v>34</v>
      </c>
      <c r="D84" s="6" t="s">
        <v>52</v>
      </c>
      <c r="E84" t="s">
        <v>63</v>
      </c>
      <c r="F84" s="2">
        <v>44866</v>
      </c>
      <c r="G84" t="str">
        <f>+VLOOKUP(E84,Tabla!A:B,2,FALSE)</f>
        <v>UM</v>
      </c>
    </row>
    <row r="85" spans="1:7">
      <c r="A85" s="52">
        <v>201039</v>
      </c>
      <c r="B85" t="s">
        <v>154</v>
      </c>
      <c r="C85" s="5">
        <v>4</v>
      </c>
      <c r="D85" s="6" t="s">
        <v>52</v>
      </c>
      <c r="E85" t="s">
        <v>155</v>
      </c>
      <c r="F85" s="2">
        <v>44852</v>
      </c>
      <c r="G85" t="str">
        <f>+VLOOKUP(E85,Tabla!A:B,2,FALSE)</f>
        <v>UM</v>
      </c>
    </row>
    <row r="86" spans="1:7">
      <c r="A86" s="52">
        <v>201041</v>
      </c>
      <c r="B86" t="s">
        <v>100</v>
      </c>
      <c r="C86" s="5">
        <v>4</v>
      </c>
      <c r="D86" s="6" t="s">
        <v>52</v>
      </c>
      <c r="E86" t="s">
        <v>101</v>
      </c>
      <c r="F86" s="2">
        <v>44865</v>
      </c>
      <c r="G86" t="str">
        <f>+VLOOKUP(E86,Tabla!A:B,2,FALSE)</f>
        <v>UM</v>
      </c>
    </row>
    <row r="87" spans="1:7">
      <c r="A87" s="52">
        <v>201059</v>
      </c>
      <c r="B87" t="s">
        <v>495</v>
      </c>
      <c r="C87" s="5">
        <v>18</v>
      </c>
      <c r="D87" s="6" t="s">
        <v>11</v>
      </c>
      <c r="E87" t="s">
        <v>267</v>
      </c>
      <c r="F87" s="2">
        <v>44874</v>
      </c>
      <c r="G87" t="str">
        <f>+VLOOKUP(E87,Tabla!A:B,2,FALSE)</f>
        <v>SSCPEE</v>
      </c>
    </row>
    <row r="88" spans="1:7">
      <c r="A88" s="52">
        <v>201148</v>
      </c>
      <c r="B88" t="s">
        <v>123</v>
      </c>
      <c r="C88" s="5">
        <v>23</v>
      </c>
      <c r="D88" s="6" t="s">
        <v>69</v>
      </c>
      <c r="E88" t="s">
        <v>114</v>
      </c>
      <c r="F88" s="2">
        <v>44860</v>
      </c>
      <c r="G88" t="str">
        <f>+VLOOKUP(E88,Tabla!A:B,2,FALSE)</f>
        <v>SSGEFYAR</v>
      </c>
    </row>
    <row r="89" spans="1:7">
      <c r="A89" s="52">
        <v>201184</v>
      </c>
      <c r="B89" t="s">
        <v>48</v>
      </c>
      <c r="C89" s="5">
        <v>0</v>
      </c>
      <c r="D89" s="6" t="s">
        <v>35</v>
      </c>
      <c r="E89" t="s">
        <v>36</v>
      </c>
      <c r="F89" s="2">
        <v>44867</v>
      </c>
      <c r="G89" t="str">
        <f>+VLOOKUP(E89,Tabla!A:B,2,FALSE)</f>
        <v>SSTEYS</v>
      </c>
    </row>
    <row r="90" spans="1:7">
      <c r="A90" s="52">
        <v>201193</v>
      </c>
      <c r="B90" t="s">
        <v>156</v>
      </c>
      <c r="C90" s="5">
        <v>4</v>
      </c>
      <c r="D90" s="6" t="s">
        <v>17</v>
      </c>
      <c r="E90" t="s">
        <v>41</v>
      </c>
      <c r="F90" s="2">
        <v>44852</v>
      </c>
      <c r="G90" t="str">
        <f>+VLOOKUP(E90,Tabla!A:B,2,FALSE)</f>
        <v>SSCD</v>
      </c>
    </row>
    <row r="91" spans="1:7">
      <c r="A91" s="52">
        <v>201202</v>
      </c>
      <c r="B91" t="s">
        <v>157</v>
      </c>
      <c r="C91" s="5">
        <v>38</v>
      </c>
      <c r="D91" s="6" t="s">
        <v>7</v>
      </c>
      <c r="E91" t="s">
        <v>41</v>
      </c>
      <c r="F91" s="2">
        <v>44874</v>
      </c>
      <c r="G91" t="str">
        <f>+VLOOKUP(E91,Tabla!A:B,2,FALSE)</f>
        <v>SSCD</v>
      </c>
    </row>
    <row r="92" spans="1:7">
      <c r="A92" s="52">
        <v>201211</v>
      </c>
      <c r="B92" t="s">
        <v>49</v>
      </c>
      <c r="C92" s="5">
        <v>46</v>
      </c>
      <c r="D92" s="6" t="s">
        <v>20</v>
      </c>
      <c r="E92" t="s">
        <v>32</v>
      </c>
      <c r="F92" s="2">
        <v>44867</v>
      </c>
      <c r="G92" t="str">
        <f>+VLOOKUP(E92,Tabla!A:B,2,FALSE)</f>
        <v>SSTEYS</v>
      </c>
    </row>
    <row r="93" spans="1:7">
      <c r="A93" s="52">
        <v>201213</v>
      </c>
      <c r="B93" t="s">
        <v>19</v>
      </c>
      <c r="C93" s="5">
        <v>8</v>
      </c>
      <c r="D93" s="6" t="s">
        <v>20</v>
      </c>
      <c r="E93" t="s">
        <v>21</v>
      </c>
      <c r="F93" s="2">
        <v>44869</v>
      </c>
      <c r="G93" t="str">
        <f>+VLOOKUP(E93,Tabla!A:B,2,FALSE)</f>
        <v>SSTEYS</v>
      </c>
    </row>
    <row r="94" spans="1:7">
      <c r="A94" s="52">
        <v>201237</v>
      </c>
      <c r="B94" t="s">
        <v>510</v>
      </c>
      <c r="C94" s="5">
        <v>1</v>
      </c>
      <c r="D94" s="6" t="s">
        <v>69</v>
      </c>
      <c r="E94" t="s">
        <v>317</v>
      </c>
      <c r="F94" s="2">
        <v>44873</v>
      </c>
      <c r="G94" t="str">
        <f>+VLOOKUP(E94,Tabla!A:B,2,FALSE)</f>
        <v>SSGEFYAR</v>
      </c>
    </row>
    <row r="95" spans="1:7">
      <c r="A95" s="52">
        <v>201240</v>
      </c>
      <c r="B95" t="s">
        <v>74</v>
      </c>
      <c r="C95" s="5">
        <v>16</v>
      </c>
      <c r="D95" s="6" t="s">
        <v>69</v>
      </c>
      <c r="E95" t="s">
        <v>70</v>
      </c>
      <c r="F95" s="2">
        <v>44866</v>
      </c>
      <c r="G95" t="str">
        <f>+VLOOKUP(E95,Tabla!A:B,2,FALSE)</f>
        <v>SSGEFYAR</v>
      </c>
    </row>
    <row r="96" spans="1:7">
      <c r="A96" s="52">
        <v>201245</v>
      </c>
      <c r="B96" t="s">
        <v>124</v>
      </c>
      <c r="C96" s="5">
        <v>7</v>
      </c>
      <c r="D96" s="6" t="s">
        <v>69</v>
      </c>
      <c r="E96" t="s">
        <v>125</v>
      </c>
      <c r="F96" s="2">
        <v>44860</v>
      </c>
      <c r="G96" t="str">
        <f>+VLOOKUP(E96,Tabla!A:B,2,FALSE)</f>
        <v>SSGEFYAR</v>
      </c>
    </row>
    <row r="97" spans="1:7">
      <c r="A97" s="52">
        <v>201261</v>
      </c>
      <c r="B97" t="s">
        <v>511</v>
      </c>
      <c r="C97" s="5">
        <v>16</v>
      </c>
      <c r="D97" s="6" t="s">
        <v>14</v>
      </c>
      <c r="E97" t="s">
        <v>330</v>
      </c>
      <c r="F97" s="2">
        <v>44873</v>
      </c>
      <c r="G97" t="str">
        <f>+VLOOKUP(E97,Tabla!A:B,2,FALSE)</f>
        <v>SSGEFYAR</v>
      </c>
    </row>
    <row r="98" spans="1:7">
      <c r="A98" s="52">
        <v>201291</v>
      </c>
      <c r="B98" t="s">
        <v>496</v>
      </c>
      <c r="C98" s="5">
        <v>10</v>
      </c>
      <c r="D98" s="6" t="s">
        <v>497</v>
      </c>
      <c r="E98" t="s">
        <v>27</v>
      </c>
      <c r="F98" s="2">
        <v>44874</v>
      </c>
      <c r="G98" t="str">
        <f>+VLOOKUP(E98,Tabla!A:B,2,FALSE)</f>
        <v>SSCD</v>
      </c>
    </row>
    <row r="99" spans="1:7">
      <c r="A99" s="52">
        <v>201303</v>
      </c>
      <c r="B99" t="s">
        <v>498</v>
      </c>
      <c r="C99" s="5">
        <v>22</v>
      </c>
      <c r="D99" s="6" t="s">
        <v>25</v>
      </c>
      <c r="E99" t="s">
        <v>15</v>
      </c>
      <c r="F99" s="2">
        <v>44874</v>
      </c>
      <c r="G99" t="str">
        <f>+VLOOKUP(E99,Tabla!A:B,2,FALSE)</f>
        <v>SSCD</v>
      </c>
    </row>
    <row r="100" spans="1:7">
      <c r="A100" s="52">
        <v>201307</v>
      </c>
      <c r="B100" t="s">
        <v>50</v>
      </c>
      <c r="C100" s="5">
        <v>20</v>
      </c>
      <c r="D100" s="6" t="s">
        <v>45</v>
      </c>
      <c r="E100" t="s">
        <v>46</v>
      </c>
      <c r="F100" s="2">
        <v>44867</v>
      </c>
      <c r="G100" t="str">
        <f>+VLOOKUP(E100,Tabla!A:B,2,FALSE)</f>
        <v>SSGEFYAR</v>
      </c>
    </row>
    <row r="101" spans="1:7">
      <c r="A101" s="52">
        <v>201330</v>
      </c>
      <c r="B101" t="s">
        <v>51</v>
      </c>
      <c r="C101" s="5">
        <v>20</v>
      </c>
      <c r="D101" s="6" t="s">
        <v>52</v>
      </c>
      <c r="E101" t="s">
        <v>53</v>
      </c>
      <c r="F101" s="2">
        <v>44867</v>
      </c>
      <c r="G101" t="str">
        <f>+VLOOKUP(E101,Tabla!A:B,2,FALSE)</f>
        <v>UM</v>
      </c>
    </row>
    <row r="102" spans="1:7">
      <c r="A102" s="52">
        <v>201347</v>
      </c>
      <c r="B102" t="s">
        <v>149</v>
      </c>
      <c r="C102" s="5">
        <v>20</v>
      </c>
      <c r="D102" s="6" t="s">
        <v>110</v>
      </c>
      <c r="E102" t="s">
        <v>15</v>
      </c>
      <c r="F102" s="2">
        <v>44853</v>
      </c>
      <c r="G102" t="str">
        <f>+VLOOKUP(E102,Tabla!A:B,2,FALSE)</f>
        <v>SSCD</v>
      </c>
    </row>
    <row r="103" spans="1:7">
      <c r="A103" s="52">
        <v>201402</v>
      </c>
      <c r="B103" t="s">
        <v>111</v>
      </c>
      <c r="C103" s="5">
        <v>23</v>
      </c>
      <c r="D103" s="6" t="s">
        <v>112</v>
      </c>
      <c r="E103" t="s">
        <v>15</v>
      </c>
      <c r="F103" s="2">
        <v>44861</v>
      </c>
      <c r="G103" t="str">
        <f>+VLOOKUP(E103,Tabla!A:B,2,FALSE)</f>
        <v>SSCD</v>
      </c>
    </row>
    <row r="104" spans="1:7">
      <c r="A104" s="52">
        <v>201497</v>
      </c>
      <c r="B104" t="s">
        <v>499</v>
      </c>
      <c r="C104" s="5">
        <v>17</v>
      </c>
      <c r="D104" s="6" t="s">
        <v>20</v>
      </c>
      <c r="E104" t="s">
        <v>21</v>
      </c>
      <c r="F104" s="2">
        <v>44874</v>
      </c>
      <c r="G104" t="str">
        <f>+VLOOKUP(E104,Tabla!A:B,2,FALSE)</f>
        <v>SSTEYS</v>
      </c>
    </row>
    <row r="105" spans="1:7">
      <c r="A105" s="52">
        <v>201510</v>
      </c>
      <c r="B105" t="s">
        <v>75</v>
      </c>
      <c r="C105" s="5">
        <v>10</v>
      </c>
      <c r="D105" s="6" t="s">
        <v>7</v>
      </c>
      <c r="E105" t="s">
        <v>65</v>
      </c>
      <c r="F105" s="2">
        <v>44866</v>
      </c>
      <c r="G105" t="str">
        <f>+VLOOKUP(E105,Tabla!A:B,2,FALSE)</f>
        <v>DGCLEI</v>
      </c>
    </row>
    <row r="106" spans="1:7">
      <c r="A106" s="52">
        <v>201526</v>
      </c>
      <c r="B106" t="s">
        <v>500</v>
      </c>
      <c r="C106" s="5">
        <v>19</v>
      </c>
      <c r="D106" s="6" t="s">
        <v>14</v>
      </c>
      <c r="E106" t="s">
        <v>234</v>
      </c>
      <c r="F106" s="2">
        <v>44874</v>
      </c>
      <c r="G106" t="str">
        <f>+VLOOKUP(E106,Tabla!A:B,2,FALSE)</f>
        <v>SSCD</v>
      </c>
    </row>
    <row r="107" spans="1:7">
      <c r="A107" s="52">
        <v>201552</v>
      </c>
      <c r="B107" t="s">
        <v>9</v>
      </c>
      <c r="C107" s="5">
        <v>1</v>
      </c>
      <c r="D107" s="6" t="s">
        <v>7</v>
      </c>
      <c r="E107" t="s">
        <v>8</v>
      </c>
      <c r="F107" s="2">
        <v>44872</v>
      </c>
      <c r="G107" t="str">
        <f>+VLOOKUP(E107,Tabla!A:B,2,FALSE)</f>
        <v>DGCLEI</v>
      </c>
    </row>
    <row r="108" spans="1:7">
      <c r="A108" s="52">
        <v>201572</v>
      </c>
      <c r="B108" t="s">
        <v>54</v>
      </c>
      <c r="C108" s="5">
        <v>93</v>
      </c>
      <c r="D108" s="6" t="s">
        <v>25</v>
      </c>
      <c r="E108" t="s">
        <v>43</v>
      </c>
      <c r="F108" s="2">
        <v>44867</v>
      </c>
      <c r="G108" t="str">
        <f>+VLOOKUP(E108,Tabla!A:B,2,FALSE)</f>
        <v>SSTEYS</v>
      </c>
    </row>
    <row r="109" spans="1:7">
      <c r="A109" s="52">
        <v>201597</v>
      </c>
      <c r="B109" t="s">
        <v>107</v>
      </c>
      <c r="C109" s="5">
        <v>13</v>
      </c>
      <c r="D109" s="6" t="s">
        <v>104</v>
      </c>
      <c r="E109" t="s">
        <v>18</v>
      </c>
      <c r="F109" s="2">
        <v>44862</v>
      </c>
      <c r="G109" t="str">
        <f>+VLOOKUP(E109,Tabla!A:B,2,FALSE)</f>
        <v>SSCD</v>
      </c>
    </row>
    <row r="110" spans="1:7">
      <c r="A110" s="52">
        <v>201599</v>
      </c>
      <c r="B110" t="s">
        <v>167</v>
      </c>
      <c r="C110" s="5">
        <v>56</v>
      </c>
      <c r="D110" s="6" t="s">
        <v>7</v>
      </c>
      <c r="E110" t="s">
        <v>160</v>
      </c>
      <c r="F110" s="2">
        <v>44851</v>
      </c>
      <c r="G110" t="str">
        <f>+VLOOKUP(E110,Tabla!A:B,2,FALSE)</f>
        <v>DGCLEI</v>
      </c>
    </row>
    <row r="111" spans="1:7">
      <c r="A111" s="52">
        <v>201600</v>
      </c>
      <c r="B111" t="s">
        <v>143</v>
      </c>
      <c r="C111" s="5">
        <v>7</v>
      </c>
      <c r="D111" s="6" t="s">
        <v>25</v>
      </c>
      <c r="E111" t="s">
        <v>144</v>
      </c>
      <c r="F111" s="2">
        <v>44854</v>
      </c>
      <c r="G111" t="str">
        <f>+VLOOKUP(E111,Tabla!A:B,2,FALSE)</f>
        <v>SSGEFYAR</v>
      </c>
    </row>
    <row r="112" spans="1:7">
      <c r="A112" s="52">
        <v>201606</v>
      </c>
      <c r="B112" t="s">
        <v>76</v>
      </c>
      <c r="C112" s="5">
        <v>36</v>
      </c>
      <c r="D112" s="6" t="s">
        <v>69</v>
      </c>
      <c r="E112" t="s">
        <v>70</v>
      </c>
      <c r="F112" s="2">
        <v>44866</v>
      </c>
      <c r="G112" t="str">
        <f>+VLOOKUP(E112,Tabla!A:B,2,FALSE)</f>
        <v>SSGEFYAR</v>
      </c>
    </row>
    <row r="113" spans="1:7">
      <c r="A113" s="52">
        <v>201616</v>
      </c>
      <c r="B113" t="s">
        <v>168</v>
      </c>
      <c r="C113" s="5">
        <v>18</v>
      </c>
      <c r="D113" s="6" t="s">
        <v>72</v>
      </c>
      <c r="E113" t="s">
        <v>160</v>
      </c>
      <c r="F113" s="2">
        <v>44851</v>
      </c>
      <c r="G113" t="str">
        <f>+VLOOKUP(E113,Tabla!A:B,2,FALSE)</f>
        <v>DGCLEI</v>
      </c>
    </row>
    <row r="114" spans="1:7">
      <c r="A114" s="52">
        <v>201683</v>
      </c>
      <c r="B114" t="s">
        <v>22</v>
      </c>
      <c r="C114" s="5">
        <v>24</v>
      </c>
      <c r="D114" s="6" t="s">
        <v>17</v>
      </c>
      <c r="E114" t="s">
        <v>18</v>
      </c>
      <c r="F114" s="2">
        <v>44869</v>
      </c>
      <c r="G114" t="str">
        <f>+VLOOKUP(E114,Tabla!A:B,2,FALSE)</f>
        <v>SSCD</v>
      </c>
    </row>
    <row r="115" spans="1:7">
      <c r="A115" s="52">
        <v>201684</v>
      </c>
      <c r="B115" t="s">
        <v>23</v>
      </c>
      <c r="C115" s="5">
        <v>3</v>
      </c>
      <c r="D115" s="6" t="s">
        <v>17</v>
      </c>
      <c r="E115" t="s">
        <v>18</v>
      </c>
      <c r="F115" s="2">
        <v>44869</v>
      </c>
      <c r="G115" t="str">
        <f>+VLOOKUP(E115,Tabla!A:B,2,FALSE)</f>
        <v>SSCD</v>
      </c>
    </row>
    <row r="116" spans="1:7">
      <c r="A116" s="52">
        <v>201782</v>
      </c>
      <c r="B116" t="s">
        <v>501</v>
      </c>
      <c r="C116" s="5">
        <v>9</v>
      </c>
      <c r="D116" s="6" t="s">
        <v>35</v>
      </c>
      <c r="E116" t="s">
        <v>378</v>
      </c>
      <c r="F116" s="2">
        <v>44874</v>
      </c>
      <c r="G116" t="str">
        <f>+VLOOKUP(E116,Tabla!A:B,2,FALSE)</f>
        <v>SSGEFYAR</v>
      </c>
    </row>
    <row r="117" spans="1:7">
      <c r="A117" s="52">
        <v>201840</v>
      </c>
      <c r="B117" t="s">
        <v>55</v>
      </c>
      <c r="C117" s="5">
        <v>11</v>
      </c>
      <c r="D117" s="6" t="s">
        <v>35</v>
      </c>
      <c r="E117" t="s">
        <v>56</v>
      </c>
      <c r="F117" s="2">
        <v>44874</v>
      </c>
      <c r="G117" t="str">
        <f>+VLOOKUP(E117,Tabla!A:B,2,FALSE)</f>
        <v>SSTEYS</v>
      </c>
    </row>
    <row r="118" spans="1:7">
      <c r="A118" s="52">
        <v>201901</v>
      </c>
      <c r="B118" t="s">
        <v>57</v>
      </c>
      <c r="C118" s="5">
        <v>5</v>
      </c>
      <c r="D118" s="6" t="s">
        <v>7</v>
      </c>
      <c r="E118" t="s">
        <v>41</v>
      </c>
      <c r="F118" s="2">
        <v>44867</v>
      </c>
      <c r="G118" t="str">
        <f>+VLOOKUP(E118,Tabla!A:B,2,FALSE)</f>
        <v>SSCD</v>
      </c>
    </row>
    <row r="119" spans="1:7">
      <c r="A119" s="52">
        <v>201914</v>
      </c>
      <c r="B119" t="s">
        <v>502</v>
      </c>
      <c r="C119" s="5">
        <v>37</v>
      </c>
      <c r="D119" s="6" t="s">
        <v>69</v>
      </c>
      <c r="E119" t="s">
        <v>378</v>
      </c>
      <c r="F119" s="2">
        <v>44874</v>
      </c>
      <c r="G119" t="str">
        <f>+VLOOKUP(E119,Tabla!A:B,2,FALSE)</f>
        <v>SSGEFYAR</v>
      </c>
    </row>
    <row r="120" spans="1:7">
      <c r="A120" s="52">
        <v>201942</v>
      </c>
      <c r="B120" t="s">
        <v>77</v>
      </c>
      <c r="C120" s="5">
        <v>2</v>
      </c>
      <c r="D120" s="6" t="s">
        <v>72</v>
      </c>
      <c r="E120" t="s">
        <v>65</v>
      </c>
      <c r="F120" s="2">
        <v>44866</v>
      </c>
      <c r="G120" t="str">
        <f>+VLOOKUP(E120,Tabla!A:B,2,FALSE)</f>
        <v>DGCLEI</v>
      </c>
    </row>
    <row r="121" spans="1:7">
      <c r="A121" s="52">
        <v>202203</v>
      </c>
      <c r="B121" t="s">
        <v>102</v>
      </c>
      <c r="C121" s="5">
        <v>8</v>
      </c>
      <c r="D121" s="6" t="s">
        <v>31</v>
      </c>
      <c r="E121" t="s">
        <v>43</v>
      </c>
      <c r="F121" s="2">
        <v>44865</v>
      </c>
      <c r="G121" t="str">
        <f>+VLOOKUP(E121,Tabla!A:B,2,FALSE)</f>
        <v>SSTEYS</v>
      </c>
    </row>
    <row r="122" spans="1:7">
      <c r="A122" s="52">
        <v>202210</v>
      </c>
      <c r="B122" t="s">
        <v>137</v>
      </c>
      <c r="C122" s="5">
        <v>6</v>
      </c>
      <c r="D122" s="6" t="s">
        <v>138</v>
      </c>
      <c r="E122" t="s">
        <v>139</v>
      </c>
      <c r="F122" s="2">
        <v>44858</v>
      </c>
      <c r="G122" t="str">
        <f>+VLOOKUP(E122,Tabla!A:B,2,FALSE)</f>
        <v>SSCPEE</v>
      </c>
    </row>
    <row r="123" spans="1:7">
      <c r="A123" s="52">
        <v>202272</v>
      </c>
      <c r="B123" t="s">
        <v>58</v>
      </c>
      <c r="C123" s="5">
        <v>6</v>
      </c>
      <c r="D123" s="6" t="s">
        <v>45</v>
      </c>
      <c r="E123" t="s">
        <v>46</v>
      </c>
      <c r="F123" s="2">
        <v>44867</v>
      </c>
      <c r="G123" t="str">
        <f>+VLOOKUP(E123,Tabla!A:B,2,FALSE)</f>
        <v>SSGEFYAR</v>
      </c>
    </row>
    <row r="124" spans="1:7">
      <c r="A124" s="52">
        <v>202402</v>
      </c>
      <c r="B124" t="s">
        <v>129</v>
      </c>
      <c r="C124" s="5">
        <v>7</v>
      </c>
      <c r="D124" s="6" t="s">
        <v>45</v>
      </c>
      <c r="E124" t="s">
        <v>46</v>
      </c>
      <c r="F124" s="2">
        <v>44860</v>
      </c>
      <c r="G124" t="str">
        <f>+VLOOKUP(E124,Tabla!A:B,2,FALSE)</f>
        <v>SSGEFYAR</v>
      </c>
    </row>
    <row r="125" spans="1:7">
      <c r="A125" s="52">
        <v>202466</v>
      </c>
      <c r="B125" t="s">
        <v>28</v>
      </c>
      <c r="C125" s="5">
        <v>9</v>
      </c>
      <c r="D125" s="6" t="s">
        <v>25</v>
      </c>
      <c r="E125" t="s">
        <v>29</v>
      </c>
      <c r="F125" s="2">
        <v>44868</v>
      </c>
      <c r="G125" t="str">
        <f>+VLOOKUP(E125,Tabla!A:B,2,FALSE)</f>
        <v>SSCD</v>
      </c>
    </row>
    <row r="126" spans="1:7">
      <c r="A126" s="52">
        <v>202467</v>
      </c>
      <c r="B126" t="s">
        <v>24</v>
      </c>
      <c r="C126" s="5">
        <v>10</v>
      </c>
      <c r="D126" s="6" t="s">
        <v>25</v>
      </c>
      <c r="E126" t="s">
        <v>12</v>
      </c>
      <c r="F126" s="2">
        <v>44869</v>
      </c>
      <c r="G126" t="str">
        <f>+VLOOKUP(E126,Tabla!A:B,2,FALSE)</f>
        <v>SSTEYS</v>
      </c>
    </row>
    <row r="127" spans="1:7">
      <c r="A127" s="52">
        <v>202745</v>
      </c>
      <c r="B127" t="s">
        <v>59</v>
      </c>
      <c r="C127" s="5">
        <v>7</v>
      </c>
      <c r="D127" s="6" t="s">
        <v>35</v>
      </c>
      <c r="E127" t="s">
        <v>56</v>
      </c>
      <c r="F127" s="2">
        <v>44867</v>
      </c>
      <c r="G127" t="str">
        <f>+VLOOKUP(E127,Tabla!A:B,2,FALSE)</f>
        <v>SSTEYS</v>
      </c>
    </row>
    <row r="128" spans="1:7">
      <c r="A128" s="52">
        <v>202814</v>
      </c>
      <c r="B128" t="s">
        <v>512</v>
      </c>
      <c r="C128" s="5">
        <v>8</v>
      </c>
      <c r="D128" s="6" t="s">
        <v>35</v>
      </c>
      <c r="E128" t="s">
        <v>317</v>
      </c>
      <c r="F128" s="2">
        <v>44873</v>
      </c>
      <c r="G128" t="str">
        <f>+VLOOKUP(E128,Tabla!A:B,2,FALSE)</f>
        <v>SSGEFYAR</v>
      </c>
    </row>
    <row r="129" spans="1:7">
      <c r="A129" s="52">
        <v>202948</v>
      </c>
      <c r="B129" t="s">
        <v>60</v>
      </c>
      <c r="C129" s="5">
        <v>6</v>
      </c>
      <c r="D129" s="6" t="s">
        <v>61</v>
      </c>
      <c r="E129" t="s">
        <v>46</v>
      </c>
      <c r="F129" s="2">
        <v>44867</v>
      </c>
      <c r="G129" t="str">
        <f>+VLOOKUP(E129,Tabla!A:B,2,FALSE)</f>
        <v>SSGEFYAR</v>
      </c>
    </row>
    <row r="130" spans="1:7">
      <c r="A130" s="52">
        <v>202953</v>
      </c>
      <c r="B130" t="s">
        <v>513</v>
      </c>
      <c r="C130" s="5">
        <v>5</v>
      </c>
      <c r="D130" s="6" t="s">
        <v>14</v>
      </c>
      <c r="E130" t="s">
        <v>330</v>
      </c>
      <c r="F130" s="2">
        <v>44873</v>
      </c>
      <c r="G130" t="str">
        <f>+VLOOKUP(E130,Tabla!A:B,2,FALSE)</f>
        <v>SSGEFYAR</v>
      </c>
    </row>
    <row r="131" spans="1:7">
      <c r="A131" s="52">
        <v>203007</v>
      </c>
      <c r="B131" t="s">
        <v>130</v>
      </c>
      <c r="C131" s="5">
        <v>11</v>
      </c>
      <c r="D131" s="6" t="s">
        <v>35</v>
      </c>
      <c r="E131" t="s">
        <v>43</v>
      </c>
      <c r="F131" s="2">
        <v>44860</v>
      </c>
      <c r="G131" t="str">
        <f>+VLOOKUP(E131,Tabla!A:B,2,FALSE)</f>
        <v>SSTEYS</v>
      </c>
    </row>
    <row r="132" spans="1:7">
      <c r="A132" s="52">
        <v>203057</v>
      </c>
      <c r="B132" t="s">
        <v>514</v>
      </c>
      <c r="C132" s="5">
        <v>12</v>
      </c>
      <c r="D132" s="6" t="s">
        <v>35</v>
      </c>
      <c r="E132" t="s">
        <v>317</v>
      </c>
      <c r="F132" s="2">
        <v>44873</v>
      </c>
      <c r="G132" t="str">
        <f>+VLOOKUP(E132,Tabla!A:B,2,FALSE)</f>
        <v>SSGEFYAR</v>
      </c>
    </row>
    <row r="133" spans="1:7">
      <c r="A133" s="52">
        <v>203063</v>
      </c>
      <c r="B133" t="s">
        <v>131</v>
      </c>
      <c r="C133" s="5">
        <v>9</v>
      </c>
      <c r="D133" s="6" t="s">
        <v>45</v>
      </c>
      <c r="E133" t="s">
        <v>46</v>
      </c>
      <c r="F133" s="2">
        <v>44860</v>
      </c>
      <c r="G133" t="str">
        <f>+VLOOKUP(E133,Tabla!A:B,2,FALSE)</f>
        <v>SSGEFYAR</v>
      </c>
    </row>
    <row r="134" spans="1:7">
      <c r="A134" s="52">
        <v>203075</v>
      </c>
      <c r="B134" t="s">
        <v>132</v>
      </c>
      <c r="C134" s="5">
        <v>20</v>
      </c>
      <c r="D134" s="6" t="s">
        <v>45</v>
      </c>
      <c r="E134" t="s">
        <v>46</v>
      </c>
      <c r="F134" s="2">
        <v>44860</v>
      </c>
      <c r="G134" t="str">
        <f>+VLOOKUP(E134,Tabla!A:B,2,FALSE)</f>
        <v>SSGEFYAR</v>
      </c>
    </row>
    <row r="135" spans="1:7">
      <c r="A135" s="52">
        <v>203093</v>
      </c>
      <c r="B135" t="s">
        <v>488</v>
      </c>
      <c r="C135" s="5">
        <v>11</v>
      </c>
      <c r="D135" s="6" t="s">
        <v>91</v>
      </c>
      <c r="E135" t="s">
        <v>339</v>
      </c>
      <c r="F135" s="2">
        <v>44875</v>
      </c>
      <c r="G135" t="str">
        <f>+VLOOKUP(E135,Tabla!A:B,2,FALSE)</f>
        <v>SSGEFYAR</v>
      </c>
    </row>
    <row r="136" spans="1:7">
      <c r="A136" s="52">
        <v>203116</v>
      </c>
      <c r="B136" t="s">
        <v>30</v>
      </c>
      <c r="C136" s="5">
        <v>16</v>
      </c>
      <c r="D136" s="6" t="s">
        <v>31</v>
      </c>
      <c r="E136" t="s">
        <v>32</v>
      </c>
      <c r="F136" s="2">
        <v>44868</v>
      </c>
      <c r="G136" t="str">
        <f>+VLOOKUP(E136,Tabla!A:B,2,FALSE)</f>
        <v>SSTEYS</v>
      </c>
    </row>
    <row r="137" spans="1:7">
      <c r="A137" s="52">
        <v>203124</v>
      </c>
      <c r="B137" t="s">
        <v>33</v>
      </c>
      <c r="C137" s="5">
        <v>19</v>
      </c>
      <c r="D137" s="6" t="s">
        <v>31</v>
      </c>
      <c r="E137" t="s">
        <v>32</v>
      </c>
      <c r="F137" s="2">
        <v>44868</v>
      </c>
      <c r="G137" t="str">
        <f>+VLOOKUP(E137,Tabla!A:B,2,FALSE)</f>
        <v>SSTEYS</v>
      </c>
    </row>
    <row r="138" spans="1:7">
      <c r="A138" s="52">
        <v>203130</v>
      </c>
      <c r="B138" t="s">
        <v>133</v>
      </c>
      <c r="C138" s="5">
        <v>13</v>
      </c>
      <c r="D138" s="6" t="s">
        <v>91</v>
      </c>
      <c r="E138" t="s">
        <v>134</v>
      </c>
      <c r="F138" s="2">
        <v>44860</v>
      </c>
      <c r="G138" t="str">
        <f>+VLOOKUP(E138,Tabla!A:B,2,FALSE)</f>
        <v>SSGEFYAR</v>
      </c>
    </row>
    <row r="139" spans="1:7">
      <c r="C139"/>
      <c r="D139"/>
    </row>
    <row r="140" spans="1:7">
      <c r="C140"/>
      <c r="D140"/>
    </row>
    <row r="141" spans="1:7">
      <c r="C141"/>
      <c r="D141"/>
    </row>
    <row r="142" spans="1:7">
      <c r="C142"/>
      <c r="D142"/>
    </row>
    <row r="143" spans="1:7">
      <c r="C143"/>
      <c r="D143"/>
    </row>
    <row r="144" spans="1:7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1:4">
      <c r="C161"/>
      <c r="D161"/>
    </row>
    <row r="163" spans="1:4">
      <c r="A163" t="s">
        <v>169</v>
      </c>
    </row>
  </sheetData>
  <autoFilter ref="A1:G138">
    <sortState ref="A2:G140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opLeftCell="A91" workbookViewId="0">
      <selection activeCell="A2" sqref="A2:A128"/>
    </sheetView>
  </sheetViews>
  <sheetFormatPr baseColWidth="10" defaultRowHeight="15"/>
  <cols>
    <col min="3" max="4" width="11.42578125" style="6"/>
  </cols>
  <sheetData>
    <row r="1" spans="1:6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>
      <c r="A2" s="3">
        <v>200177</v>
      </c>
      <c r="B2" t="s">
        <v>6</v>
      </c>
      <c r="C2" s="5">
        <v>24</v>
      </c>
      <c r="D2" s="6" t="s">
        <v>7</v>
      </c>
      <c r="E2" t="s">
        <v>8</v>
      </c>
      <c r="F2" s="2">
        <v>44872</v>
      </c>
    </row>
    <row r="3" spans="1:6">
      <c r="A3" s="3">
        <v>201552</v>
      </c>
      <c r="B3" t="s">
        <v>9</v>
      </c>
      <c r="C3" s="5">
        <v>1</v>
      </c>
      <c r="D3" s="6" t="s">
        <v>7</v>
      </c>
      <c r="E3" t="s">
        <v>8</v>
      </c>
      <c r="F3" s="2">
        <v>44872</v>
      </c>
    </row>
    <row r="4" spans="1:6">
      <c r="A4" s="3">
        <v>200042</v>
      </c>
      <c r="B4" t="s">
        <v>10</v>
      </c>
      <c r="C4" s="5">
        <v>7</v>
      </c>
      <c r="D4" s="6" t="s">
        <v>11</v>
      </c>
      <c r="E4" t="s">
        <v>12</v>
      </c>
      <c r="F4" s="2">
        <v>44869</v>
      </c>
    </row>
    <row r="5" spans="1:6">
      <c r="A5" s="3">
        <v>200386</v>
      </c>
      <c r="B5" t="s">
        <v>13</v>
      </c>
      <c r="C5" s="5">
        <v>11</v>
      </c>
      <c r="D5" s="6" t="s">
        <v>14</v>
      </c>
      <c r="E5" t="s">
        <v>15</v>
      </c>
      <c r="F5" s="2">
        <v>44869</v>
      </c>
    </row>
    <row r="6" spans="1:6">
      <c r="A6" s="3">
        <v>200831</v>
      </c>
      <c r="B6" t="s">
        <v>16</v>
      </c>
      <c r="C6" s="5">
        <v>7</v>
      </c>
      <c r="D6" s="6" t="s">
        <v>17</v>
      </c>
      <c r="E6" t="s">
        <v>18</v>
      </c>
      <c r="F6" s="2">
        <v>44869</v>
      </c>
    </row>
    <row r="7" spans="1:6">
      <c r="A7" s="3">
        <v>201213</v>
      </c>
      <c r="B7" t="s">
        <v>19</v>
      </c>
      <c r="C7" s="5">
        <v>8</v>
      </c>
      <c r="D7" s="6" t="s">
        <v>20</v>
      </c>
      <c r="E7" t="s">
        <v>21</v>
      </c>
      <c r="F7" s="2">
        <v>44869</v>
      </c>
    </row>
    <row r="8" spans="1:6">
      <c r="A8" s="3">
        <v>201683</v>
      </c>
      <c r="B8" t="s">
        <v>22</v>
      </c>
      <c r="C8" s="5">
        <v>24</v>
      </c>
      <c r="D8" s="6" t="s">
        <v>17</v>
      </c>
      <c r="E8" t="s">
        <v>18</v>
      </c>
      <c r="F8" s="2">
        <v>44869</v>
      </c>
    </row>
    <row r="9" spans="1:6">
      <c r="A9" s="3">
        <v>201684</v>
      </c>
      <c r="B9" t="s">
        <v>23</v>
      </c>
      <c r="C9" s="5">
        <v>3</v>
      </c>
      <c r="D9" s="6" t="s">
        <v>17</v>
      </c>
      <c r="E9" t="s">
        <v>18</v>
      </c>
      <c r="F9" s="2">
        <v>44869</v>
      </c>
    </row>
    <row r="10" spans="1:6">
      <c r="A10" s="3">
        <v>202467</v>
      </c>
      <c r="B10" t="s">
        <v>24</v>
      </c>
      <c r="C10" s="5">
        <v>10</v>
      </c>
      <c r="D10" s="6" t="s">
        <v>25</v>
      </c>
      <c r="E10" t="s">
        <v>12</v>
      </c>
      <c r="F10" s="2">
        <v>44869</v>
      </c>
    </row>
    <row r="11" spans="1:6">
      <c r="A11" s="3">
        <v>200042</v>
      </c>
      <c r="B11" t="s">
        <v>10</v>
      </c>
      <c r="C11" s="5">
        <v>7</v>
      </c>
      <c r="D11" s="6" t="s">
        <v>11</v>
      </c>
      <c r="E11" t="s">
        <v>12</v>
      </c>
      <c r="F11" s="2">
        <v>44868</v>
      </c>
    </row>
    <row r="12" spans="1:6">
      <c r="A12" s="3">
        <v>200237</v>
      </c>
      <c r="B12" t="s">
        <v>26</v>
      </c>
      <c r="C12" s="5">
        <v>25</v>
      </c>
      <c r="D12" s="6" t="s">
        <v>20</v>
      </c>
      <c r="E12" t="s">
        <v>27</v>
      </c>
      <c r="F12" s="2">
        <v>44868</v>
      </c>
    </row>
    <row r="13" spans="1:6">
      <c r="A13" s="3">
        <v>202466</v>
      </c>
      <c r="B13" t="s">
        <v>28</v>
      </c>
      <c r="C13" s="5">
        <v>9</v>
      </c>
      <c r="D13" s="6" t="s">
        <v>25</v>
      </c>
      <c r="E13" t="s">
        <v>29</v>
      </c>
      <c r="F13" s="2">
        <v>44868</v>
      </c>
    </row>
    <row r="14" spans="1:6">
      <c r="A14" s="3">
        <v>203116</v>
      </c>
      <c r="B14" t="s">
        <v>30</v>
      </c>
      <c r="C14" s="5">
        <v>16</v>
      </c>
      <c r="D14" s="6" t="s">
        <v>31</v>
      </c>
      <c r="E14" t="s">
        <v>32</v>
      </c>
      <c r="F14" s="2">
        <v>44868</v>
      </c>
    </row>
    <row r="15" spans="1:6">
      <c r="A15" s="3">
        <v>203124</v>
      </c>
      <c r="B15" t="s">
        <v>33</v>
      </c>
      <c r="C15" s="5">
        <v>19</v>
      </c>
      <c r="D15" s="6" t="s">
        <v>31</v>
      </c>
      <c r="E15" t="s">
        <v>32</v>
      </c>
      <c r="F15" s="2">
        <v>44868</v>
      </c>
    </row>
    <row r="16" spans="1:6">
      <c r="A16" s="3">
        <v>200002</v>
      </c>
      <c r="B16" t="s">
        <v>34</v>
      </c>
      <c r="C16" s="5">
        <v>2</v>
      </c>
      <c r="D16" s="6" t="s">
        <v>35</v>
      </c>
      <c r="E16" t="s">
        <v>36</v>
      </c>
      <c r="F16" s="2">
        <v>44867</v>
      </c>
    </row>
    <row r="17" spans="1:6">
      <c r="A17" s="3">
        <v>200044</v>
      </c>
      <c r="B17" t="s">
        <v>37</v>
      </c>
      <c r="C17" s="5">
        <v>1</v>
      </c>
      <c r="D17" s="6" t="s">
        <v>11</v>
      </c>
      <c r="E17" t="s">
        <v>38</v>
      </c>
      <c r="F17" s="2">
        <v>44867</v>
      </c>
    </row>
    <row r="18" spans="1:6">
      <c r="A18" s="3">
        <v>200117</v>
      </c>
      <c r="B18" t="s">
        <v>39</v>
      </c>
      <c r="C18" s="5">
        <v>1</v>
      </c>
      <c r="D18" s="6" t="s">
        <v>17</v>
      </c>
      <c r="E18" t="s">
        <v>38</v>
      </c>
      <c r="F18" s="2">
        <v>44867</v>
      </c>
    </row>
    <row r="19" spans="1:6">
      <c r="A19" s="3">
        <v>200302</v>
      </c>
      <c r="B19" t="s">
        <v>40</v>
      </c>
      <c r="C19" s="5">
        <v>15</v>
      </c>
      <c r="D19" s="6" t="s">
        <v>7</v>
      </c>
      <c r="E19" t="s">
        <v>41</v>
      </c>
      <c r="F19" s="2">
        <v>44867</v>
      </c>
    </row>
    <row r="20" spans="1:6">
      <c r="A20" s="3">
        <v>200442</v>
      </c>
      <c r="B20" t="s">
        <v>42</v>
      </c>
      <c r="C20" s="5">
        <v>5</v>
      </c>
      <c r="D20" s="6" t="s">
        <v>25</v>
      </c>
      <c r="E20" t="s">
        <v>43</v>
      </c>
      <c r="F20" s="2">
        <v>44867</v>
      </c>
    </row>
    <row r="21" spans="1:6">
      <c r="A21" s="3">
        <v>200934</v>
      </c>
      <c r="B21" t="s">
        <v>44</v>
      </c>
      <c r="C21" s="5">
        <v>10</v>
      </c>
      <c r="D21" s="6" t="s">
        <v>45</v>
      </c>
      <c r="E21" t="s">
        <v>46</v>
      </c>
      <c r="F21" s="2">
        <v>44867</v>
      </c>
    </row>
    <row r="22" spans="1:6">
      <c r="A22" s="3">
        <v>201007</v>
      </c>
      <c r="B22" t="s">
        <v>47</v>
      </c>
      <c r="C22" s="5">
        <v>5</v>
      </c>
      <c r="D22" s="6" t="s">
        <v>7</v>
      </c>
      <c r="E22" t="s">
        <v>41</v>
      </c>
      <c r="F22" s="2">
        <v>44867</v>
      </c>
    </row>
    <row r="23" spans="1:6">
      <c r="A23" s="3">
        <v>201184</v>
      </c>
      <c r="B23" t="s">
        <v>48</v>
      </c>
      <c r="C23" s="5">
        <v>0</v>
      </c>
      <c r="D23" s="6" t="s">
        <v>35</v>
      </c>
      <c r="E23" t="s">
        <v>36</v>
      </c>
      <c r="F23" s="2">
        <v>44867</v>
      </c>
    </row>
    <row r="24" spans="1:6">
      <c r="A24" s="3">
        <v>201211</v>
      </c>
      <c r="B24" t="s">
        <v>49</v>
      </c>
      <c r="C24" s="5">
        <v>46</v>
      </c>
      <c r="D24" s="6" t="s">
        <v>20</v>
      </c>
      <c r="E24" t="s">
        <v>32</v>
      </c>
      <c r="F24" s="2">
        <v>44867</v>
      </c>
    </row>
    <row r="25" spans="1:6">
      <c r="A25" s="3">
        <v>201307</v>
      </c>
      <c r="B25" t="s">
        <v>50</v>
      </c>
      <c r="C25" s="5">
        <v>20</v>
      </c>
      <c r="D25" s="6" t="s">
        <v>45</v>
      </c>
      <c r="E25" t="s">
        <v>46</v>
      </c>
      <c r="F25" s="2">
        <v>44867</v>
      </c>
    </row>
    <row r="26" spans="1:6">
      <c r="A26" s="3">
        <v>201330</v>
      </c>
      <c r="B26" t="s">
        <v>51</v>
      </c>
      <c r="C26" s="5">
        <v>20</v>
      </c>
      <c r="D26" s="6" t="s">
        <v>52</v>
      </c>
      <c r="E26" t="s">
        <v>53</v>
      </c>
      <c r="F26" s="2">
        <v>44867</v>
      </c>
    </row>
    <row r="27" spans="1:6">
      <c r="A27" s="3">
        <v>201552</v>
      </c>
      <c r="B27" t="s">
        <v>9</v>
      </c>
      <c r="C27" s="5">
        <v>1</v>
      </c>
      <c r="D27" s="6" t="s">
        <v>7</v>
      </c>
      <c r="E27" t="s">
        <v>8</v>
      </c>
      <c r="F27" s="2">
        <v>44867</v>
      </c>
    </row>
    <row r="28" spans="1:6">
      <c r="A28" s="3">
        <v>201572</v>
      </c>
      <c r="B28" t="s">
        <v>54</v>
      </c>
      <c r="C28" s="5">
        <v>93</v>
      </c>
      <c r="D28" s="6" t="s">
        <v>25</v>
      </c>
      <c r="E28" t="s">
        <v>43</v>
      </c>
      <c r="F28" s="2">
        <v>44867</v>
      </c>
    </row>
    <row r="29" spans="1:6">
      <c r="A29" s="3">
        <v>201840</v>
      </c>
      <c r="B29" t="s">
        <v>55</v>
      </c>
      <c r="C29" s="5">
        <v>11</v>
      </c>
      <c r="D29" s="6" t="s">
        <v>35</v>
      </c>
      <c r="E29" t="s">
        <v>56</v>
      </c>
      <c r="F29" s="2">
        <v>44867</v>
      </c>
    </row>
    <row r="30" spans="1:6">
      <c r="A30" s="3">
        <v>201901</v>
      </c>
      <c r="B30" t="s">
        <v>57</v>
      </c>
      <c r="C30" s="5">
        <v>5</v>
      </c>
      <c r="D30" s="6" t="s">
        <v>7</v>
      </c>
      <c r="E30" t="s">
        <v>41</v>
      </c>
      <c r="F30" s="2">
        <v>44867</v>
      </c>
    </row>
    <row r="31" spans="1:6">
      <c r="A31" s="3">
        <v>202272</v>
      </c>
      <c r="B31" t="s">
        <v>58</v>
      </c>
      <c r="C31" s="5">
        <v>6</v>
      </c>
      <c r="D31" s="6" t="s">
        <v>45</v>
      </c>
      <c r="E31" t="s">
        <v>46</v>
      </c>
      <c r="F31" s="2">
        <v>44867</v>
      </c>
    </row>
    <row r="32" spans="1:6">
      <c r="A32" s="3">
        <v>202467</v>
      </c>
      <c r="B32" t="s">
        <v>24</v>
      </c>
      <c r="C32" s="5">
        <v>10</v>
      </c>
      <c r="D32" s="6" t="s">
        <v>25</v>
      </c>
      <c r="E32" t="s">
        <v>12</v>
      </c>
      <c r="F32" s="2">
        <v>44867</v>
      </c>
    </row>
    <row r="33" spans="1:6">
      <c r="A33" s="3">
        <v>202745</v>
      </c>
      <c r="B33" t="s">
        <v>59</v>
      </c>
      <c r="C33" s="5">
        <v>7</v>
      </c>
      <c r="D33" s="6" t="s">
        <v>35</v>
      </c>
      <c r="E33" t="s">
        <v>56</v>
      </c>
      <c r="F33" s="2">
        <v>44867</v>
      </c>
    </row>
    <row r="34" spans="1:6">
      <c r="A34" s="3">
        <v>202948</v>
      </c>
      <c r="B34" t="s">
        <v>60</v>
      </c>
      <c r="C34" s="5">
        <v>6</v>
      </c>
      <c r="D34" s="6" t="s">
        <v>61</v>
      </c>
      <c r="E34" t="s">
        <v>46</v>
      </c>
      <c r="F34" s="2">
        <v>44867</v>
      </c>
    </row>
    <row r="35" spans="1:6">
      <c r="A35" s="3">
        <v>200221</v>
      </c>
      <c r="B35" t="s">
        <v>62</v>
      </c>
      <c r="C35" s="5">
        <v>2</v>
      </c>
      <c r="D35" s="6" t="s">
        <v>52</v>
      </c>
      <c r="E35" t="s">
        <v>63</v>
      </c>
      <c r="F35" s="2">
        <v>44866</v>
      </c>
    </row>
    <row r="36" spans="1:6">
      <c r="A36" s="3">
        <v>200413</v>
      </c>
      <c r="B36" t="s">
        <v>64</v>
      </c>
      <c r="C36" s="5">
        <v>16</v>
      </c>
      <c r="D36" s="6" t="s">
        <v>7</v>
      </c>
      <c r="E36" t="s">
        <v>65</v>
      </c>
      <c r="F36" s="2">
        <v>44866</v>
      </c>
    </row>
    <row r="37" spans="1:6">
      <c r="A37" s="3">
        <v>200485</v>
      </c>
      <c r="B37" t="s">
        <v>66</v>
      </c>
      <c r="C37" s="5">
        <v>26</v>
      </c>
      <c r="D37" s="6" t="s">
        <v>31</v>
      </c>
      <c r="E37" t="s">
        <v>67</v>
      </c>
      <c r="F37" s="2">
        <v>44866</v>
      </c>
    </row>
    <row r="38" spans="1:6">
      <c r="A38" s="3">
        <v>200628</v>
      </c>
      <c r="B38" t="s">
        <v>68</v>
      </c>
      <c r="C38" s="5">
        <v>1</v>
      </c>
      <c r="D38" s="6" t="s">
        <v>69</v>
      </c>
      <c r="E38" t="s">
        <v>70</v>
      </c>
      <c r="F38" s="2">
        <v>44866</v>
      </c>
    </row>
    <row r="39" spans="1:6">
      <c r="A39" s="3">
        <v>200697</v>
      </c>
      <c r="B39" t="s">
        <v>71</v>
      </c>
      <c r="C39" s="5">
        <v>29</v>
      </c>
      <c r="D39" s="6" t="s">
        <v>72</v>
      </c>
      <c r="E39" t="s">
        <v>65</v>
      </c>
      <c r="F39" s="2">
        <v>44866</v>
      </c>
    </row>
    <row r="40" spans="1:6">
      <c r="A40" s="3">
        <v>201038</v>
      </c>
      <c r="B40" t="s">
        <v>73</v>
      </c>
      <c r="C40" s="5">
        <v>34</v>
      </c>
      <c r="D40" s="6" t="s">
        <v>52</v>
      </c>
      <c r="E40" t="s">
        <v>63</v>
      </c>
      <c r="F40" s="2">
        <v>44866</v>
      </c>
    </row>
    <row r="41" spans="1:6">
      <c r="A41" s="3">
        <v>201240</v>
      </c>
      <c r="B41" t="s">
        <v>74</v>
      </c>
      <c r="C41" s="5">
        <v>16</v>
      </c>
      <c r="D41" s="6" t="s">
        <v>69</v>
      </c>
      <c r="E41" t="s">
        <v>70</v>
      </c>
      <c r="F41" s="2">
        <v>44866</v>
      </c>
    </row>
    <row r="42" spans="1:6">
      <c r="A42" s="3">
        <v>201510</v>
      </c>
      <c r="B42" t="s">
        <v>75</v>
      </c>
      <c r="C42" s="5">
        <v>10</v>
      </c>
      <c r="D42" s="6" t="s">
        <v>7</v>
      </c>
      <c r="E42" t="s">
        <v>65</v>
      </c>
      <c r="F42" s="2">
        <v>44866</v>
      </c>
    </row>
    <row r="43" spans="1:6">
      <c r="A43" s="3">
        <v>201606</v>
      </c>
      <c r="B43" t="s">
        <v>76</v>
      </c>
      <c r="C43" s="5">
        <v>36</v>
      </c>
      <c r="D43" s="6" t="s">
        <v>69</v>
      </c>
      <c r="E43" t="s">
        <v>70</v>
      </c>
      <c r="F43" s="2">
        <v>44866</v>
      </c>
    </row>
    <row r="44" spans="1:6">
      <c r="A44" s="3">
        <v>201942</v>
      </c>
      <c r="B44" t="s">
        <v>77</v>
      </c>
      <c r="C44" s="5">
        <v>2</v>
      </c>
      <c r="D44" s="6" t="s">
        <v>72</v>
      </c>
      <c r="E44" t="s">
        <v>65</v>
      </c>
      <c r="F44" s="2">
        <v>44866</v>
      </c>
    </row>
    <row r="45" spans="1:6">
      <c r="A45" s="3">
        <v>200052</v>
      </c>
      <c r="B45" t="s">
        <v>78</v>
      </c>
      <c r="C45" s="5">
        <v>14</v>
      </c>
      <c r="D45" s="6" t="s">
        <v>79</v>
      </c>
      <c r="E45" t="s">
        <v>80</v>
      </c>
      <c r="F45" s="2">
        <v>44865</v>
      </c>
    </row>
    <row r="46" spans="1:6">
      <c r="A46" s="3">
        <v>200097</v>
      </c>
      <c r="B46" t="s">
        <v>81</v>
      </c>
      <c r="C46" s="5">
        <v>4</v>
      </c>
      <c r="D46" s="6" t="s">
        <v>72</v>
      </c>
      <c r="E46" t="s">
        <v>82</v>
      </c>
      <c r="F46" s="2">
        <v>44865</v>
      </c>
    </row>
    <row r="47" spans="1:6">
      <c r="A47" s="3">
        <v>200152</v>
      </c>
      <c r="B47" t="s">
        <v>83</v>
      </c>
      <c r="C47" s="5">
        <v>1</v>
      </c>
      <c r="D47" s="6" t="s">
        <v>79</v>
      </c>
      <c r="E47" t="s">
        <v>80</v>
      </c>
      <c r="F47" s="2">
        <v>44865</v>
      </c>
    </row>
    <row r="48" spans="1:6">
      <c r="A48" s="3">
        <v>200336</v>
      </c>
      <c r="B48" t="s">
        <v>84</v>
      </c>
      <c r="C48" s="5">
        <v>20</v>
      </c>
      <c r="D48" s="6" t="s">
        <v>52</v>
      </c>
      <c r="E48" t="s">
        <v>53</v>
      </c>
      <c r="F48" s="2">
        <v>44865</v>
      </c>
    </row>
    <row r="49" spans="1:6">
      <c r="A49" s="3">
        <v>200352</v>
      </c>
      <c r="B49" t="s">
        <v>85</v>
      </c>
      <c r="C49" s="5">
        <v>5</v>
      </c>
      <c r="D49" s="6" t="s">
        <v>79</v>
      </c>
      <c r="E49" t="s">
        <v>80</v>
      </c>
      <c r="F49" s="2">
        <v>44865</v>
      </c>
    </row>
    <row r="50" spans="1:6">
      <c r="A50" s="3">
        <v>200514</v>
      </c>
      <c r="B50" t="s">
        <v>86</v>
      </c>
      <c r="C50" s="5">
        <v>7</v>
      </c>
      <c r="D50" s="6" t="s">
        <v>45</v>
      </c>
      <c r="E50" t="s">
        <v>87</v>
      </c>
      <c r="F50" s="2">
        <v>44865</v>
      </c>
    </row>
    <row r="51" spans="1:6">
      <c r="A51" s="3">
        <v>200519</v>
      </c>
      <c r="B51" t="s">
        <v>88</v>
      </c>
      <c r="C51" s="5">
        <v>1</v>
      </c>
      <c r="D51" s="6" t="s">
        <v>79</v>
      </c>
      <c r="E51" t="s">
        <v>80</v>
      </c>
      <c r="F51" s="2">
        <v>44865</v>
      </c>
    </row>
    <row r="52" spans="1:6">
      <c r="A52" s="3">
        <v>200520</v>
      </c>
      <c r="B52" t="s">
        <v>89</v>
      </c>
      <c r="C52" s="5">
        <v>8</v>
      </c>
      <c r="D52" s="6" t="s">
        <v>35</v>
      </c>
      <c r="E52" t="s">
        <v>56</v>
      </c>
      <c r="F52" s="2">
        <v>44865</v>
      </c>
    </row>
    <row r="53" spans="1:6">
      <c r="A53" s="3">
        <v>200578</v>
      </c>
      <c r="B53" t="s">
        <v>90</v>
      </c>
      <c r="C53" s="5">
        <v>14</v>
      </c>
      <c r="D53" s="6" t="s">
        <v>91</v>
      </c>
      <c r="E53" t="s">
        <v>92</v>
      </c>
      <c r="F53" s="2">
        <v>44865</v>
      </c>
    </row>
    <row r="54" spans="1:6">
      <c r="A54" s="3">
        <v>200581</v>
      </c>
      <c r="B54" t="s">
        <v>93</v>
      </c>
      <c r="C54" s="5">
        <v>23</v>
      </c>
      <c r="D54" s="6" t="s">
        <v>79</v>
      </c>
      <c r="E54" t="s">
        <v>80</v>
      </c>
      <c r="F54" s="2">
        <v>44865</v>
      </c>
    </row>
    <row r="55" spans="1:6">
      <c r="A55" s="3">
        <v>200694</v>
      </c>
      <c r="B55" t="s">
        <v>94</v>
      </c>
      <c r="C55" s="5">
        <v>9</v>
      </c>
      <c r="D55" s="6" t="s">
        <v>72</v>
      </c>
      <c r="E55" t="s">
        <v>82</v>
      </c>
      <c r="F55" s="2">
        <v>44865</v>
      </c>
    </row>
    <row r="56" spans="1:6">
      <c r="A56" s="3">
        <v>200730</v>
      </c>
      <c r="B56" t="s">
        <v>95</v>
      </c>
      <c r="C56" s="5">
        <v>1</v>
      </c>
      <c r="D56" s="6" t="s">
        <v>52</v>
      </c>
      <c r="E56" t="s">
        <v>53</v>
      </c>
      <c r="F56" s="2">
        <v>44865</v>
      </c>
    </row>
    <row r="57" spans="1:6">
      <c r="A57" s="3">
        <v>200751</v>
      </c>
      <c r="B57" t="s">
        <v>96</v>
      </c>
      <c r="C57" s="5">
        <v>17</v>
      </c>
      <c r="D57" s="6" t="s">
        <v>72</v>
      </c>
      <c r="E57" t="s">
        <v>82</v>
      </c>
      <c r="F57" s="2">
        <v>44865</v>
      </c>
    </row>
    <row r="58" spans="1:6">
      <c r="A58" s="3">
        <v>200810</v>
      </c>
      <c r="B58" t="s">
        <v>97</v>
      </c>
      <c r="C58" s="5">
        <v>1</v>
      </c>
      <c r="D58" s="6" t="s">
        <v>52</v>
      </c>
      <c r="E58" t="s">
        <v>53</v>
      </c>
      <c r="F58" s="2">
        <v>44865</v>
      </c>
    </row>
    <row r="59" spans="1:6">
      <c r="A59" s="3">
        <v>200813</v>
      </c>
      <c r="B59" t="s">
        <v>98</v>
      </c>
      <c r="C59" s="5">
        <v>10</v>
      </c>
      <c r="D59" s="6" t="s">
        <v>52</v>
      </c>
      <c r="E59" t="s">
        <v>53</v>
      </c>
      <c r="F59" s="2">
        <v>44865</v>
      </c>
    </row>
    <row r="60" spans="1:6">
      <c r="A60" s="3">
        <v>201036</v>
      </c>
      <c r="B60" t="s">
        <v>99</v>
      </c>
      <c r="C60" s="5">
        <v>9</v>
      </c>
      <c r="D60" s="6" t="s">
        <v>52</v>
      </c>
      <c r="E60" t="s">
        <v>53</v>
      </c>
      <c r="F60" s="2">
        <v>44865</v>
      </c>
    </row>
    <row r="61" spans="1:6">
      <c r="A61" s="3">
        <v>201041</v>
      </c>
      <c r="B61" t="s">
        <v>100</v>
      </c>
      <c r="C61" s="5">
        <v>4</v>
      </c>
      <c r="D61" s="6" t="s">
        <v>52</v>
      </c>
      <c r="E61" t="s">
        <v>101</v>
      </c>
      <c r="F61" s="2">
        <v>44865</v>
      </c>
    </row>
    <row r="62" spans="1:6">
      <c r="A62" s="3">
        <v>202203</v>
      </c>
      <c r="B62" t="s">
        <v>102</v>
      </c>
      <c r="C62" s="5">
        <v>8</v>
      </c>
      <c r="D62" s="6" t="s">
        <v>31</v>
      </c>
      <c r="E62" t="s">
        <v>43</v>
      </c>
      <c r="F62" s="2">
        <v>44865</v>
      </c>
    </row>
    <row r="63" spans="1:6">
      <c r="A63" s="3">
        <v>200349</v>
      </c>
      <c r="B63" t="s">
        <v>103</v>
      </c>
      <c r="C63" s="5">
        <v>23</v>
      </c>
      <c r="D63" s="6" t="s">
        <v>104</v>
      </c>
      <c r="E63" t="s">
        <v>18</v>
      </c>
      <c r="F63" s="2">
        <v>44862</v>
      </c>
    </row>
    <row r="64" spans="1:6">
      <c r="A64" s="3">
        <v>200363</v>
      </c>
      <c r="B64" t="s">
        <v>105</v>
      </c>
      <c r="C64" s="5">
        <v>22</v>
      </c>
      <c r="D64" s="6" t="s">
        <v>104</v>
      </c>
      <c r="E64" t="s">
        <v>18</v>
      </c>
      <c r="F64" s="2">
        <v>44862</v>
      </c>
    </row>
    <row r="65" spans="1:6">
      <c r="A65" s="3">
        <v>200628</v>
      </c>
      <c r="B65" t="s">
        <v>68</v>
      </c>
      <c r="C65" s="5">
        <v>1</v>
      </c>
      <c r="D65" s="6" t="s">
        <v>69</v>
      </c>
      <c r="E65" t="s">
        <v>70</v>
      </c>
      <c r="F65" s="2">
        <v>44862</v>
      </c>
    </row>
    <row r="66" spans="1:6">
      <c r="A66" s="3">
        <v>200629</v>
      </c>
      <c r="B66" t="s">
        <v>106</v>
      </c>
      <c r="C66" s="5">
        <v>5</v>
      </c>
      <c r="D66" s="6" t="s">
        <v>69</v>
      </c>
      <c r="E66" t="s">
        <v>70</v>
      </c>
      <c r="F66" s="2">
        <v>44862</v>
      </c>
    </row>
    <row r="67" spans="1:6">
      <c r="A67" s="3">
        <v>201597</v>
      </c>
      <c r="B67" t="s">
        <v>107</v>
      </c>
      <c r="C67" s="5">
        <v>13</v>
      </c>
      <c r="D67" s="6" t="s">
        <v>104</v>
      </c>
      <c r="E67" t="s">
        <v>18</v>
      </c>
      <c r="F67" s="2">
        <v>44862</v>
      </c>
    </row>
    <row r="68" spans="1:6">
      <c r="A68" s="3">
        <v>200337</v>
      </c>
      <c r="B68" t="s">
        <v>108</v>
      </c>
      <c r="C68" s="5">
        <v>26</v>
      </c>
      <c r="D68" s="6" t="s">
        <v>52</v>
      </c>
      <c r="E68" t="s">
        <v>53</v>
      </c>
      <c r="F68" s="2">
        <v>44861</v>
      </c>
    </row>
    <row r="69" spans="1:6">
      <c r="A69" s="3">
        <v>200901</v>
      </c>
      <c r="B69" t="s">
        <v>109</v>
      </c>
      <c r="C69" s="5">
        <v>4</v>
      </c>
      <c r="D69" s="6" t="s">
        <v>110</v>
      </c>
      <c r="E69" t="s">
        <v>15</v>
      </c>
      <c r="F69" s="2">
        <v>44861</v>
      </c>
    </row>
    <row r="70" spans="1:6">
      <c r="A70" s="3">
        <v>201402</v>
      </c>
      <c r="B70" t="s">
        <v>111</v>
      </c>
      <c r="C70" s="5">
        <v>23</v>
      </c>
      <c r="D70" s="6" t="s">
        <v>112</v>
      </c>
      <c r="E70" t="s">
        <v>15</v>
      </c>
      <c r="F70" s="2">
        <v>44861</v>
      </c>
    </row>
    <row r="71" spans="1:6">
      <c r="A71" s="3">
        <v>202203</v>
      </c>
      <c r="B71" t="s">
        <v>102</v>
      </c>
      <c r="C71" s="5">
        <v>8</v>
      </c>
      <c r="D71" s="6" t="s">
        <v>31</v>
      </c>
      <c r="E71" t="s">
        <v>43</v>
      </c>
      <c r="F71" s="2">
        <v>44861</v>
      </c>
    </row>
    <row r="72" spans="1:6">
      <c r="A72" s="3">
        <v>200056</v>
      </c>
      <c r="B72" t="s">
        <v>113</v>
      </c>
      <c r="C72" s="5">
        <v>10</v>
      </c>
      <c r="D72" s="6" t="s">
        <v>25</v>
      </c>
      <c r="E72" t="s">
        <v>114</v>
      </c>
      <c r="F72" s="2">
        <v>44860</v>
      </c>
    </row>
    <row r="73" spans="1:6">
      <c r="A73" s="3">
        <v>200290</v>
      </c>
      <c r="B73" t="s">
        <v>115</v>
      </c>
      <c r="C73" s="5">
        <v>9</v>
      </c>
      <c r="D73" s="6" t="s">
        <v>69</v>
      </c>
      <c r="E73" t="s">
        <v>114</v>
      </c>
      <c r="F73" s="2">
        <v>44860</v>
      </c>
    </row>
    <row r="74" spans="1:6">
      <c r="A74" s="3">
        <v>200461</v>
      </c>
      <c r="B74" t="s">
        <v>116</v>
      </c>
      <c r="C74" s="5">
        <v>4</v>
      </c>
      <c r="D74" s="6" t="s">
        <v>20</v>
      </c>
      <c r="E74" t="s">
        <v>117</v>
      </c>
      <c r="F74" s="2">
        <v>44860</v>
      </c>
    </row>
    <row r="75" spans="1:6">
      <c r="A75" s="3">
        <v>200506</v>
      </c>
      <c r="B75" t="s">
        <v>118</v>
      </c>
      <c r="C75" s="5">
        <v>11</v>
      </c>
      <c r="D75" s="6" t="s">
        <v>25</v>
      </c>
      <c r="E75" t="s">
        <v>114</v>
      </c>
      <c r="F75" s="2">
        <v>44860</v>
      </c>
    </row>
    <row r="76" spans="1:6">
      <c r="A76" s="3">
        <v>200566</v>
      </c>
      <c r="B76" t="s">
        <v>119</v>
      </c>
      <c r="C76" s="5">
        <v>22</v>
      </c>
      <c r="D76" s="6" t="s">
        <v>11</v>
      </c>
      <c r="E76" t="s">
        <v>12</v>
      </c>
      <c r="F76" s="2">
        <v>44860</v>
      </c>
    </row>
    <row r="77" spans="1:6">
      <c r="A77" s="3">
        <v>200580</v>
      </c>
      <c r="B77" t="s">
        <v>120</v>
      </c>
      <c r="C77" s="5">
        <v>14</v>
      </c>
      <c r="D77" s="6" t="s">
        <v>91</v>
      </c>
      <c r="E77" t="s">
        <v>92</v>
      </c>
      <c r="F77" s="2">
        <v>44860</v>
      </c>
    </row>
    <row r="78" spans="1:6">
      <c r="A78" s="3">
        <v>200887</v>
      </c>
      <c r="B78" t="s">
        <v>121</v>
      </c>
      <c r="C78" s="5">
        <v>15</v>
      </c>
      <c r="D78" s="6" t="s">
        <v>79</v>
      </c>
      <c r="E78" t="s">
        <v>122</v>
      </c>
      <c r="F78" s="2">
        <v>44860</v>
      </c>
    </row>
    <row r="79" spans="1:6">
      <c r="A79" s="3">
        <v>201148</v>
      </c>
      <c r="B79" t="s">
        <v>123</v>
      </c>
      <c r="C79" s="5">
        <v>23</v>
      </c>
      <c r="D79" s="6" t="s">
        <v>69</v>
      </c>
      <c r="E79" t="s">
        <v>114</v>
      </c>
      <c r="F79" s="2">
        <v>44860</v>
      </c>
    </row>
    <row r="80" spans="1:6">
      <c r="A80" s="3">
        <v>201245</v>
      </c>
      <c r="B80" t="s">
        <v>124</v>
      </c>
      <c r="C80" s="5">
        <v>7</v>
      </c>
      <c r="D80" s="6" t="s">
        <v>69</v>
      </c>
      <c r="E80" t="s">
        <v>125</v>
      </c>
      <c r="F80" s="2">
        <v>44860</v>
      </c>
    </row>
    <row r="81" spans="1:6">
      <c r="A81" s="3">
        <v>201330</v>
      </c>
      <c r="B81" t="s">
        <v>51</v>
      </c>
      <c r="C81" s="5">
        <v>20</v>
      </c>
      <c r="D81" s="6" t="s">
        <v>52</v>
      </c>
      <c r="E81" t="s">
        <v>53</v>
      </c>
      <c r="F81" s="2">
        <v>44860</v>
      </c>
    </row>
    <row r="82" spans="1:6">
      <c r="A82" s="3">
        <v>201549</v>
      </c>
      <c r="B82" t="s">
        <v>126</v>
      </c>
      <c r="C82" s="5">
        <v>23</v>
      </c>
      <c r="D82" s="6" t="s">
        <v>127</v>
      </c>
      <c r="E82" t="s">
        <v>128</v>
      </c>
      <c r="F82" s="2">
        <v>44860</v>
      </c>
    </row>
    <row r="83" spans="1:6">
      <c r="A83" s="3">
        <v>202402</v>
      </c>
      <c r="B83" t="s">
        <v>129</v>
      </c>
      <c r="C83" s="5">
        <v>7</v>
      </c>
      <c r="D83" s="6" t="s">
        <v>45</v>
      </c>
      <c r="E83" t="s">
        <v>46</v>
      </c>
      <c r="F83" s="2">
        <v>44860</v>
      </c>
    </row>
    <row r="84" spans="1:6">
      <c r="A84" s="3">
        <v>203007</v>
      </c>
      <c r="B84" t="s">
        <v>130</v>
      </c>
      <c r="C84" s="5">
        <v>11</v>
      </c>
      <c r="D84" s="6" t="s">
        <v>35</v>
      </c>
      <c r="E84" t="s">
        <v>43</v>
      </c>
      <c r="F84" s="2">
        <v>44860</v>
      </c>
    </row>
    <row r="85" spans="1:6">
      <c r="A85" s="3">
        <v>203063</v>
      </c>
      <c r="B85" t="s">
        <v>131</v>
      </c>
      <c r="C85" s="5">
        <v>9</v>
      </c>
      <c r="D85" s="6" t="s">
        <v>45</v>
      </c>
      <c r="E85" t="s">
        <v>46</v>
      </c>
      <c r="F85" s="2">
        <v>44860</v>
      </c>
    </row>
    <row r="86" spans="1:6">
      <c r="A86" s="3">
        <v>203075</v>
      </c>
      <c r="B86" t="s">
        <v>132</v>
      </c>
      <c r="C86" s="5">
        <v>20</v>
      </c>
      <c r="D86" s="6" t="s">
        <v>45</v>
      </c>
      <c r="E86" t="s">
        <v>46</v>
      </c>
      <c r="F86" s="2">
        <v>44860</v>
      </c>
    </row>
    <row r="87" spans="1:6">
      <c r="A87" s="3">
        <v>203130</v>
      </c>
      <c r="B87" t="s">
        <v>133</v>
      </c>
      <c r="C87" s="5">
        <v>13</v>
      </c>
      <c r="D87" s="6" t="s">
        <v>91</v>
      </c>
      <c r="E87" t="s">
        <v>134</v>
      </c>
      <c r="F87" s="2">
        <v>44860</v>
      </c>
    </row>
    <row r="88" spans="1:6">
      <c r="A88" s="3">
        <v>200520</v>
      </c>
      <c r="B88" t="s">
        <v>89</v>
      </c>
      <c r="C88" s="5">
        <v>16</v>
      </c>
      <c r="D88" s="6" t="s">
        <v>35</v>
      </c>
      <c r="E88" t="s">
        <v>56</v>
      </c>
      <c r="F88" s="2">
        <v>44859</v>
      </c>
    </row>
    <row r="89" spans="1:6">
      <c r="A89" s="3">
        <v>200818</v>
      </c>
      <c r="B89" t="s">
        <v>135</v>
      </c>
      <c r="C89" s="5">
        <v>5</v>
      </c>
      <c r="D89" s="6" t="s">
        <v>25</v>
      </c>
      <c r="E89" t="s">
        <v>92</v>
      </c>
      <c r="F89" s="2">
        <v>44859</v>
      </c>
    </row>
    <row r="90" spans="1:6">
      <c r="A90" s="3">
        <v>200864</v>
      </c>
      <c r="B90" t="s">
        <v>136</v>
      </c>
      <c r="C90" s="5">
        <v>12</v>
      </c>
      <c r="D90" s="6" t="s">
        <v>25</v>
      </c>
      <c r="E90" t="s">
        <v>92</v>
      </c>
      <c r="F90" s="2">
        <v>44859</v>
      </c>
    </row>
    <row r="91" spans="1:6">
      <c r="A91" s="3">
        <v>200887</v>
      </c>
      <c r="B91" t="s">
        <v>121</v>
      </c>
      <c r="C91" s="5">
        <v>15</v>
      </c>
      <c r="D91" s="6" t="s">
        <v>79</v>
      </c>
      <c r="E91" t="s">
        <v>122</v>
      </c>
      <c r="F91" s="2">
        <v>44859</v>
      </c>
    </row>
    <row r="92" spans="1:6">
      <c r="A92" s="3">
        <v>200887</v>
      </c>
      <c r="B92" t="s">
        <v>121</v>
      </c>
      <c r="C92" s="5">
        <v>15</v>
      </c>
      <c r="D92" s="6" t="s">
        <v>79</v>
      </c>
      <c r="E92" t="s">
        <v>122</v>
      </c>
      <c r="F92" s="2">
        <v>44858</v>
      </c>
    </row>
    <row r="93" spans="1:6">
      <c r="A93" s="3">
        <v>201245</v>
      </c>
      <c r="B93" t="s">
        <v>124</v>
      </c>
      <c r="C93" s="5">
        <v>7</v>
      </c>
      <c r="D93" s="6" t="s">
        <v>69</v>
      </c>
      <c r="E93" t="s">
        <v>125</v>
      </c>
      <c r="F93" s="2">
        <v>44858</v>
      </c>
    </row>
    <row r="94" spans="1:6">
      <c r="A94" s="3">
        <v>202210</v>
      </c>
      <c r="B94" t="s">
        <v>137</v>
      </c>
      <c r="C94" s="5">
        <v>6</v>
      </c>
      <c r="D94" s="6" t="s">
        <v>138</v>
      </c>
      <c r="E94" t="s">
        <v>139</v>
      </c>
      <c r="F94" s="2">
        <v>44858</v>
      </c>
    </row>
    <row r="95" spans="1:6">
      <c r="A95" s="3">
        <v>200337</v>
      </c>
      <c r="B95" t="s">
        <v>108</v>
      </c>
      <c r="C95" s="5">
        <v>26</v>
      </c>
      <c r="D95" s="6" t="s">
        <v>52</v>
      </c>
      <c r="E95" t="s">
        <v>53</v>
      </c>
      <c r="F95" s="2">
        <v>44855</v>
      </c>
    </row>
    <row r="96" spans="1:6">
      <c r="A96" s="3">
        <v>200645</v>
      </c>
      <c r="B96" t="s">
        <v>140</v>
      </c>
      <c r="C96" s="5">
        <v>23</v>
      </c>
      <c r="D96" s="6" t="s">
        <v>91</v>
      </c>
      <c r="E96" t="s">
        <v>141</v>
      </c>
      <c r="F96" s="2">
        <v>44855</v>
      </c>
    </row>
    <row r="97" spans="1:6">
      <c r="A97" s="3">
        <v>200901</v>
      </c>
      <c r="B97" t="s">
        <v>109</v>
      </c>
      <c r="C97" s="5">
        <v>2</v>
      </c>
      <c r="D97" s="6" t="s">
        <v>110</v>
      </c>
      <c r="E97" t="s">
        <v>15</v>
      </c>
      <c r="F97" s="2">
        <v>44855</v>
      </c>
    </row>
    <row r="98" spans="1:6">
      <c r="A98" s="3">
        <v>200972</v>
      </c>
      <c r="B98" t="s">
        <v>142</v>
      </c>
      <c r="C98" s="5">
        <v>3</v>
      </c>
      <c r="D98" s="6" t="s">
        <v>14</v>
      </c>
      <c r="E98" t="s">
        <v>15</v>
      </c>
      <c r="F98" s="2">
        <v>44855</v>
      </c>
    </row>
    <row r="99" spans="1:6">
      <c r="A99" s="3">
        <v>201600</v>
      </c>
      <c r="B99" t="s">
        <v>143</v>
      </c>
      <c r="C99" s="5">
        <v>7</v>
      </c>
      <c r="D99" s="6" t="s">
        <v>25</v>
      </c>
      <c r="E99" t="s">
        <v>144</v>
      </c>
      <c r="F99" s="2">
        <v>44854</v>
      </c>
    </row>
    <row r="100" spans="1:6">
      <c r="A100" s="3">
        <v>203007</v>
      </c>
      <c r="B100" t="s">
        <v>130</v>
      </c>
      <c r="C100" s="5">
        <v>11</v>
      </c>
      <c r="D100" s="6" t="s">
        <v>35</v>
      </c>
      <c r="E100" t="s">
        <v>43</v>
      </c>
      <c r="F100" s="2">
        <v>44854</v>
      </c>
    </row>
    <row r="101" spans="1:6">
      <c r="A101" s="3">
        <v>200441</v>
      </c>
      <c r="B101" t="s">
        <v>145</v>
      </c>
      <c r="C101" s="5">
        <v>94</v>
      </c>
      <c r="D101" s="6" t="s">
        <v>25</v>
      </c>
      <c r="E101" t="s">
        <v>32</v>
      </c>
      <c r="F101" s="2">
        <v>44853</v>
      </c>
    </row>
    <row r="102" spans="1:6">
      <c r="A102" s="3">
        <v>200628</v>
      </c>
      <c r="B102" t="s">
        <v>68</v>
      </c>
      <c r="C102" s="5">
        <v>1</v>
      </c>
      <c r="D102" s="6" t="s">
        <v>69</v>
      </c>
      <c r="E102" t="s">
        <v>70</v>
      </c>
      <c r="F102" s="2">
        <v>44853</v>
      </c>
    </row>
    <row r="103" spans="1:6">
      <c r="A103" s="3">
        <v>200629</v>
      </c>
      <c r="B103" t="s">
        <v>106</v>
      </c>
      <c r="C103" s="5">
        <v>5</v>
      </c>
      <c r="D103" s="6" t="s">
        <v>69</v>
      </c>
      <c r="E103" t="s">
        <v>70</v>
      </c>
      <c r="F103" s="2">
        <v>44853</v>
      </c>
    </row>
    <row r="104" spans="1:6">
      <c r="A104" s="3">
        <v>200829</v>
      </c>
      <c r="B104" t="s">
        <v>146</v>
      </c>
      <c r="C104" s="5">
        <v>22</v>
      </c>
      <c r="D104" s="6" t="s">
        <v>17</v>
      </c>
      <c r="E104" t="s">
        <v>18</v>
      </c>
      <c r="F104" s="2">
        <v>44853</v>
      </c>
    </row>
    <row r="105" spans="1:6">
      <c r="A105" s="3">
        <v>200884</v>
      </c>
      <c r="B105" t="s">
        <v>147</v>
      </c>
      <c r="C105" s="5">
        <v>1</v>
      </c>
      <c r="D105" s="6" t="s">
        <v>110</v>
      </c>
      <c r="E105" t="s">
        <v>18</v>
      </c>
      <c r="F105" s="2">
        <v>44853</v>
      </c>
    </row>
    <row r="106" spans="1:6">
      <c r="A106" s="3">
        <v>201029</v>
      </c>
      <c r="B106" t="s">
        <v>148</v>
      </c>
      <c r="C106" s="5">
        <v>1</v>
      </c>
      <c r="D106" s="6" t="s">
        <v>110</v>
      </c>
      <c r="E106" t="s">
        <v>18</v>
      </c>
      <c r="F106" s="2">
        <v>44853</v>
      </c>
    </row>
    <row r="107" spans="1:6">
      <c r="A107" s="3">
        <v>201240</v>
      </c>
      <c r="B107" t="s">
        <v>74</v>
      </c>
      <c r="C107" s="5">
        <v>16</v>
      </c>
      <c r="D107" s="6" t="s">
        <v>69</v>
      </c>
      <c r="E107" t="s">
        <v>70</v>
      </c>
      <c r="F107" s="2">
        <v>44853</v>
      </c>
    </row>
    <row r="108" spans="1:6">
      <c r="A108" s="3">
        <v>201347</v>
      </c>
      <c r="B108" t="s">
        <v>149</v>
      </c>
      <c r="C108" s="5">
        <v>20</v>
      </c>
      <c r="D108" s="6" t="s">
        <v>110</v>
      </c>
      <c r="E108" t="s">
        <v>15</v>
      </c>
      <c r="F108" s="2">
        <v>44853</v>
      </c>
    </row>
    <row r="109" spans="1:6">
      <c r="A109" s="3">
        <v>200139</v>
      </c>
      <c r="B109" t="s">
        <v>150</v>
      </c>
      <c r="C109" s="5">
        <v>5</v>
      </c>
      <c r="D109" s="6" t="s">
        <v>112</v>
      </c>
      <c r="E109" t="s">
        <v>41</v>
      </c>
      <c r="F109" s="2">
        <v>44852</v>
      </c>
    </row>
    <row r="110" spans="1:6">
      <c r="A110" s="3">
        <v>200220</v>
      </c>
      <c r="B110" t="s">
        <v>151</v>
      </c>
      <c r="C110" s="5">
        <v>5</v>
      </c>
      <c r="D110" s="6" t="s">
        <v>7</v>
      </c>
      <c r="E110" t="s">
        <v>41</v>
      </c>
      <c r="F110" s="2">
        <v>44852</v>
      </c>
    </row>
    <row r="111" spans="1:6">
      <c r="A111" s="3">
        <v>200302</v>
      </c>
      <c r="B111" t="s">
        <v>40</v>
      </c>
      <c r="C111" s="5">
        <v>15</v>
      </c>
      <c r="D111" s="6" t="s">
        <v>7</v>
      </c>
      <c r="E111" t="s">
        <v>41</v>
      </c>
      <c r="F111" s="2">
        <v>44852</v>
      </c>
    </row>
    <row r="112" spans="1:6">
      <c r="A112" s="3">
        <v>200400</v>
      </c>
      <c r="B112" t="s">
        <v>152</v>
      </c>
      <c r="C112" s="5">
        <v>1</v>
      </c>
      <c r="D112" s="6" t="s">
        <v>7</v>
      </c>
      <c r="E112" t="s">
        <v>41</v>
      </c>
      <c r="F112" s="2">
        <v>44852</v>
      </c>
    </row>
    <row r="113" spans="1:6">
      <c r="A113" s="3">
        <v>200419</v>
      </c>
      <c r="B113" t="s">
        <v>153</v>
      </c>
      <c r="C113" s="5">
        <v>2</v>
      </c>
      <c r="D113" s="6" t="s">
        <v>7</v>
      </c>
      <c r="E113" t="s">
        <v>41</v>
      </c>
      <c r="F113" s="2">
        <v>44852</v>
      </c>
    </row>
    <row r="114" spans="1:6">
      <c r="A114" s="3">
        <v>201007</v>
      </c>
      <c r="B114" t="s">
        <v>47</v>
      </c>
      <c r="C114" s="5">
        <v>5</v>
      </c>
      <c r="D114" s="6" t="s">
        <v>7</v>
      </c>
      <c r="E114" t="s">
        <v>41</v>
      </c>
      <c r="F114" s="2">
        <v>44852</v>
      </c>
    </row>
    <row r="115" spans="1:6">
      <c r="A115" s="3">
        <v>201039</v>
      </c>
      <c r="B115" t="s">
        <v>154</v>
      </c>
      <c r="C115" s="5">
        <v>4</v>
      </c>
      <c r="D115" s="6" t="s">
        <v>52</v>
      </c>
      <c r="E115" t="s">
        <v>155</v>
      </c>
      <c r="F115" s="2">
        <v>44852</v>
      </c>
    </row>
    <row r="116" spans="1:6">
      <c r="A116" s="3">
        <v>201193</v>
      </c>
      <c r="B116" t="s">
        <v>156</v>
      </c>
      <c r="C116" s="5">
        <v>4</v>
      </c>
      <c r="D116" s="6" t="s">
        <v>17</v>
      </c>
      <c r="E116" t="s">
        <v>41</v>
      </c>
      <c r="F116" s="2">
        <v>44852</v>
      </c>
    </row>
    <row r="117" spans="1:6">
      <c r="A117" s="3">
        <v>201202</v>
      </c>
      <c r="B117" t="s">
        <v>157</v>
      </c>
      <c r="C117" s="5">
        <v>19</v>
      </c>
      <c r="D117" s="6" t="s">
        <v>7</v>
      </c>
      <c r="E117" t="s">
        <v>41</v>
      </c>
      <c r="F117" s="2">
        <v>44852</v>
      </c>
    </row>
    <row r="118" spans="1:6">
      <c r="A118" s="3">
        <v>201901</v>
      </c>
      <c r="B118" t="s">
        <v>57</v>
      </c>
      <c r="C118" s="5">
        <v>5</v>
      </c>
      <c r="D118" s="6" t="s">
        <v>7</v>
      </c>
      <c r="E118" t="s">
        <v>41</v>
      </c>
      <c r="F118" s="2">
        <v>44852</v>
      </c>
    </row>
    <row r="119" spans="1:6">
      <c r="A119" s="3">
        <v>200160</v>
      </c>
      <c r="B119" t="s">
        <v>158</v>
      </c>
      <c r="C119" s="5">
        <v>10</v>
      </c>
      <c r="D119" s="6" t="s">
        <v>79</v>
      </c>
      <c r="E119" t="s">
        <v>122</v>
      </c>
      <c r="F119" s="2">
        <v>44851</v>
      </c>
    </row>
    <row r="120" spans="1:6">
      <c r="A120" s="3">
        <v>200196</v>
      </c>
      <c r="B120" t="s">
        <v>159</v>
      </c>
      <c r="C120" s="5">
        <v>6</v>
      </c>
      <c r="D120" s="6" t="s">
        <v>7</v>
      </c>
      <c r="E120" t="s">
        <v>160</v>
      </c>
      <c r="F120" s="2">
        <v>44851</v>
      </c>
    </row>
    <row r="121" spans="1:6">
      <c r="A121" s="3">
        <v>200417</v>
      </c>
      <c r="B121" t="s">
        <v>161</v>
      </c>
      <c r="C121" s="5">
        <v>24</v>
      </c>
      <c r="D121" s="6" t="s">
        <v>7</v>
      </c>
      <c r="E121" t="s">
        <v>160</v>
      </c>
      <c r="F121" s="2">
        <v>44851</v>
      </c>
    </row>
    <row r="122" spans="1:6">
      <c r="A122" s="3">
        <v>200582</v>
      </c>
      <c r="B122" t="s">
        <v>162</v>
      </c>
      <c r="C122" s="5">
        <v>13</v>
      </c>
      <c r="D122" s="6" t="s">
        <v>79</v>
      </c>
      <c r="E122" t="s">
        <v>122</v>
      </c>
      <c r="F122" s="2">
        <v>44851</v>
      </c>
    </row>
    <row r="123" spans="1:6">
      <c r="A123" s="3">
        <v>200745</v>
      </c>
      <c r="B123" t="s">
        <v>163</v>
      </c>
      <c r="C123" s="5">
        <v>23</v>
      </c>
      <c r="D123" s="6" t="s">
        <v>72</v>
      </c>
      <c r="E123" t="s">
        <v>160</v>
      </c>
      <c r="F123" s="2">
        <v>44851</v>
      </c>
    </row>
    <row r="124" spans="1:6">
      <c r="A124" s="3">
        <v>200750</v>
      </c>
      <c r="B124" t="s">
        <v>164</v>
      </c>
      <c r="C124" s="5">
        <v>6</v>
      </c>
      <c r="D124" s="6" t="s">
        <v>72</v>
      </c>
      <c r="E124" t="s">
        <v>160</v>
      </c>
      <c r="F124" s="2">
        <v>44851</v>
      </c>
    </row>
    <row r="125" spans="1:6">
      <c r="A125" s="3">
        <v>200932</v>
      </c>
      <c r="B125" t="s">
        <v>165</v>
      </c>
      <c r="C125" s="5">
        <v>1</v>
      </c>
      <c r="D125" s="6" t="s">
        <v>45</v>
      </c>
      <c r="E125" t="s">
        <v>87</v>
      </c>
      <c r="F125" s="2">
        <v>44851</v>
      </c>
    </row>
    <row r="126" spans="1:6">
      <c r="A126" s="3">
        <v>200961</v>
      </c>
      <c r="B126" t="s">
        <v>166</v>
      </c>
      <c r="C126" s="5">
        <v>9</v>
      </c>
      <c r="D126" s="6" t="s">
        <v>7</v>
      </c>
      <c r="E126" t="s">
        <v>160</v>
      </c>
      <c r="F126" s="2">
        <v>44851</v>
      </c>
    </row>
    <row r="127" spans="1:6">
      <c r="A127" s="3">
        <v>201599</v>
      </c>
      <c r="B127" t="s">
        <v>167</v>
      </c>
      <c r="C127" s="5">
        <v>56</v>
      </c>
      <c r="D127" s="6" t="s">
        <v>7</v>
      </c>
      <c r="E127" t="s">
        <v>160</v>
      </c>
      <c r="F127" s="2">
        <v>44851</v>
      </c>
    </row>
    <row r="128" spans="1:6">
      <c r="A128" s="3">
        <v>201616</v>
      </c>
      <c r="B128" t="s">
        <v>168</v>
      </c>
      <c r="C128" s="5">
        <v>18</v>
      </c>
      <c r="D128" s="6" t="s">
        <v>72</v>
      </c>
      <c r="E128" t="s">
        <v>160</v>
      </c>
      <c r="F128" s="2">
        <v>44851</v>
      </c>
    </row>
    <row r="130" spans="1:1">
      <c r="A130" t="s">
        <v>169</v>
      </c>
    </row>
  </sheetData>
  <autoFilter ref="A1:F128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H19" sqref="H19"/>
    </sheetView>
  </sheetViews>
  <sheetFormatPr baseColWidth="10" defaultRowHeight="15"/>
  <cols>
    <col min="3" max="4" width="11.42578125" style="6"/>
    <col min="5" max="5" width="34.85546875" bestFit="1" customWidth="1"/>
  </cols>
  <sheetData>
    <row r="1" spans="1:7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47" t="s">
        <v>171</v>
      </c>
    </row>
    <row r="2" spans="1:7">
      <c r="A2" s="3">
        <v>200177</v>
      </c>
      <c r="B2" t="s">
        <v>6</v>
      </c>
      <c r="C2" s="5">
        <v>24</v>
      </c>
      <c r="D2" s="6" t="s">
        <v>7</v>
      </c>
      <c r="E2" t="s">
        <v>8</v>
      </c>
      <c r="F2" s="2">
        <v>44872</v>
      </c>
      <c r="G2" t="str">
        <f>+VLOOKUP(E2,Tabla!A:B,2,FALSE)</f>
        <v>DGCLEI</v>
      </c>
    </row>
    <row r="3" spans="1:7">
      <c r="A3" s="3">
        <v>201552</v>
      </c>
      <c r="B3" t="s">
        <v>9</v>
      </c>
      <c r="C3" s="5">
        <v>1</v>
      </c>
      <c r="D3" s="6" t="s">
        <v>7</v>
      </c>
      <c r="E3" t="s">
        <v>8</v>
      </c>
      <c r="F3" s="2">
        <v>44872</v>
      </c>
      <c r="G3" t="str">
        <f>+VLOOKUP(E3,Tabla!A:B,2,FALSE)</f>
        <v>DGCLEI</v>
      </c>
    </row>
    <row r="4" spans="1:7">
      <c r="A4" s="3">
        <v>200042</v>
      </c>
      <c r="B4" t="s">
        <v>10</v>
      </c>
      <c r="C4" s="5">
        <v>7</v>
      </c>
      <c r="D4" s="6" t="s">
        <v>11</v>
      </c>
      <c r="E4" t="s">
        <v>12</v>
      </c>
      <c r="F4" s="2">
        <v>44869</v>
      </c>
      <c r="G4" t="str">
        <f>+VLOOKUP(E4,Tabla!A:B,2,FALSE)</f>
        <v>SSTEYS</v>
      </c>
    </row>
    <row r="5" spans="1:7">
      <c r="A5" s="3">
        <v>200386</v>
      </c>
      <c r="B5" t="s">
        <v>13</v>
      </c>
      <c r="C5" s="5">
        <v>11</v>
      </c>
      <c r="D5" s="6" t="s">
        <v>14</v>
      </c>
      <c r="E5" t="s">
        <v>15</v>
      </c>
      <c r="F5" s="2">
        <v>44869</v>
      </c>
      <c r="G5" t="str">
        <f>+VLOOKUP(E5,Tabla!A:B,2,FALSE)</f>
        <v>SSCD</v>
      </c>
    </row>
    <row r="6" spans="1:7">
      <c r="A6" s="3">
        <v>200831</v>
      </c>
      <c r="B6" t="s">
        <v>16</v>
      </c>
      <c r="C6" s="5">
        <v>7</v>
      </c>
      <c r="D6" s="6" t="s">
        <v>17</v>
      </c>
      <c r="E6" t="s">
        <v>18</v>
      </c>
      <c r="F6" s="2">
        <v>44869</v>
      </c>
      <c r="G6" t="str">
        <f>+VLOOKUP(E6,Tabla!A:B,2,FALSE)</f>
        <v>SSCD</v>
      </c>
    </row>
    <row r="7" spans="1:7">
      <c r="A7" s="3">
        <v>201213</v>
      </c>
      <c r="B7" t="s">
        <v>19</v>
      </c>
      <c r="C7" s="5">
        <v>8</v>
      </c>
      <c r="D7" s="6" t="s">
        <v>20</v>
      </c>
      <c r="E7" t="s">
        <v>21</v>
      </c>
      <c r="F7" s="2">
        <v>44869</v>
      </c>
      <c r="G7" t="str">
        <f>+VLOOKUP(E7,Tabla!A:B,2,FALSE)</f>
        <v>SSTEYS</v>
      </c>
    </row>
    <row r="8" spans="1:7">
      <c r="A8" s="3">
        <v>201683</v>
      </c>
      <c r="B8" t="s">
        <v>22</v>
      </c>
      <c r="C8" s="5">
        <v>24</v>
      </c>
      <c r="D8" s="6" t="s">
        <v>17</v>
      </c>
      <c r="E8" t="s">
        <v>18</v>
      </c>
      <c r="F8" s="2">
        <v>44869</v>
      </c>
      <c r="G8" t="str">
        <f>+VLOOKUP(E8,Tabla!A:B,2,FALSE)</f>
        <v>SSCD</v>
      </c>
    </row>
    <row r="9" spans="1:7">
      <c r="A9" s="3">
        <v>201684</v>
      </c>
      <c r="B9" t="s">
        <v>23</v>
      </c>
      <c r="C9" s="5">
        <v>3</v>
      </c>
      <c r="D9" s="6" t="s">
        <v>17</v>
      </c>
      <c r="E9" t="s">
        <v>18</v>
      </c>
      <c r="F9" s="2">
        <v>44869</v>
      </c>
      <c r="G9" t="str">
        <f>+VLOOKUP(E9,Tabla!A:B,2,FALSE)</f>
        <v>SSCD</v>
      </c>
    </row>
    <row r="10" spans="1:7">
      <c r="A10" s="3">
        <v>202467</v>
      </c>
      <c r="B10" t="s">
        <v>24</v>
      </c>
      <c r="C10" s="5">
        <v>10</v>
      </c>
      <c r="D10" s="6" t="s">
        <v>25</v>
      </c>
      <c r="E10" t="s">
        <v>12</v>
      </c>
      <c r="F10" s="2">
        <v>44869</v>
      </c>
      <c r="G10" t="str">
        <f>+VLOOKUP(E10,Tabla!A:B,2,FALSE)</f>
        <v>SSTEYS</v>
      </c>
    </row>
    <row r="11" spans="1:7">
      <c r="A11" s="3">
        <v>200237</v>
      </c>
      <c r="B11" t="s">
        <v>26</v>
      </c>
      <c r="C11" s="5">
        <v>25</v>
      </c>
      <c r="D11" s="6" t="s">
        <v>20</v>
      </c>
      <c r="E11" t="s">
        <v>27</v>
      </c>
      <c r="F11" s="2">
        <v>44868</v>
      </c>
      <c r="G11" t="str">
        <f>+VLOOKUP(E11,Tabla!A:B,2,FALSE)</f>
        <v>SSCD</v>
      </c>
    </row>
    <row r="12" spans="1:7">
      <c r="A12" s="3">
        <v>202466</v>
      </c>
      <c r="B12" t="s">
        <v>28</v>
      </c>
      <c r="C12" s="5">
        <v>9</v>
      </c>
      <c r="D12" s="6" t="s">
        <v>25</v>
      </c>
      <c r="E12" t="s">
        <v>29</v>
      </c>
      <c r="F12" s="2">
        <v>44868</v>
      </c>
      <c r="G12" t="str">
        <f>+VLOOKUP(E12,Tabla!A:B,2,FALSE)</f>
        <v>SSCD</v>
      </c>
    </row>
    <row r="13" spans="1:7">
      <c r="A13" s="3">
        <v>203116</v>
      </c>
      <c r="B13" t="s">
        <v>30</v>
      </c>
      <c r="C13" s="5">
        <v>16</v>
      </c>
      <c r="D13" s="6" t="s">
        <v>31</v>
      </c>
      <c r="E13" t="s">
        <v>32</v>
      </c>
      <c r="F13" s="2">
        <v>44868</v>
      </c>
      <c r="G13" t="str">
        <f>+VLOOKUP(E13,Tabla!A:B,2,FALSE)</f>
        <v>SSTEYS</v>
      </c>
    </row>
    <row r="14" spans="1:7">
      <c r="A14" s="3">
        <v>203124</v>
      </c>
      <c r="B14" t="s">
        <v>33</v>
      </c>
      <c r="C14" s="5">
        <v>19</v>
      </c>
      <c r="D14" s="6" t="s">
        <v>31</v>
      </c>
      <c r="E14" t="s">
        <v>32</v>
      </c>
      <c r="F14" s="2">
        <v>44868</v>
      </c>
      <c r="G14" t="str">
        <f>+VLOOKUP(E14,Tabla!A:B,2,FALSE)</f>
        <v>SSTEYS</v>
      </c>
    </row>
    <row r="15" spans="1:7">
      <c r="A15" s="3">
        <v>200002</v>
      </c>
      <c r="B15" t="s">
        <v>34</v>
      </c>
      <c r="C15" s="5">
        <v>2</v>
      </c>
      <c r="D15" s="6" t="s">
        <v>35</v>
      </c>
      <c r="E15" t="s">
        <v>36</v>
      </c>
      <c r="F15" s="2">
        <v>44867</v>
      </c>
      <c r="G15" t="str">
        <f>+VLOOKUP(E15,Tabla!A:B,2,FALSE)</f>
        <v>SSTEYS</v>
      </c>
    </row>
    <row r="16" spans="1:7">
      <c r="A16" s="3">
        <v>200044</v>
      </c>
      <c r="B16" t="s">
        <v>37</v>
      </c>
      <c r="C16" s="5">
        <v>1</v>
      </c>
      <c r="D16" s="6" t="s">
        <v>11</v>
      </c>
      <c r="E16" t="s">
        <v>38</v>
      </c>
      <c r="F16" s="2">
        <v>44867</v>
      </c>
      <c r="G16" t="str">
        <f>+VLOOKUP(E16,Tabla!A:B,2,FALSE)</f>
        <v>SSCD</v>
      </c>
    </row>
    <row r="17" spans="1:7">
      <c r="A17" s="3">
        <v>200117</v>
      </c>
      <c r="B17" t="s">
        <v>39</v>
      </c>
      <c r="C17" s="5">
        <v>1</v>
      </c>
      <c r="D17" s="6" t="s">
        <v>17</v>
      </c>
      <c r="E17" t="s">
        <v>38</v>
      </c>
      <c r="F17" s="2">
        <v>44867</v>
      </c>
      <c r="G17" t="str">
        <f>+VLOOKUP(E17,Tabla!A:B,2,FALSE)</f>
        <v>SSCD</v>
      </c>
    </row>
    <row r="18" spans="1:7">
      <c r="A18" s="3">
        <v>200302</v>
      </c>
      <c r="B18" t="s">
        <v>40</v>
      </c>
      <c r="C18" s="5">
        <v>15</v>
      </c>
      <c r="D18" s="6" t="s">
        <v>7</v>
      </c>
      <c r="E18" t="s">
        <v>41</v>
      </c>
      <c r="F18" s="2">
        <v>44867</v>
      </c>
      <c r="G18" t="str">
        <f>+VLOOKUP(E18,Tabla!A:B,2,FALSE)</f>
        <v>SSCD</v>
      </c>
    </row>
    <row r="19" spans="1:7">
      <c r="A19" s="3">
        <v>200442</v>
      </c>
      <c r="B19" t="s">
        <v>42</v>
      </c>
      <c r="C19" s="5">
        <v>5</v>
      </c>
      <c r="D19" s="6" t="s">
        <v>25</v>
      </c>
      <c r="E19" t="s">
        <v>43</v>
      </c>
      <c r="F19" s="2">
        <v>44867</v>
      </c>
      <c r="G19" t="str">
        <f>+VLOOKUP(E19,Tabla!A:B,2,FALSE)</f>
        <v>SSTEYS</v>
      </c>
    </row>
    <row r="20" spans="1:7">
      <c r="A20" s="3">
        <v>200934</v>
      </c>
      <c r="B20" t="s">
        <v>44</v>
      </c>
      <c r="C20" s="5">
        <v>10</v>
      </c>
      <c r="D20" s="6" t="s">
        <v>45</v>
      </c>
      <c r="E20" t="s">
        <v>46</v>
      </c>
      <c r="F20" s="2">
        <v>44867</v>
      </c>
      <c r="G20" t="str">
        <f>+VLOOKUP(E20,Tabla!A:B,2,FALSE)</f>
        <v>SSGEFYAR</v>
      </c>
    </row>
    <row r="21" spans="1:7">
      <c r="A21" s="3">
        <v>201007</v>
      </c>
      <c r="B21" t="s">
        <v>47</v>
      </c>
      <c r="C21" s="5">
        <v>5</v>
      </c>
      <c r="D21" s="6" t="s">
        <v>7</v>
      </c>
      <c r="E21" t="s">
        <v>41</v>
      </c>
      <c r="F21" s="2">
        <v>44867</v>
      </c>
      <c r="G21" t="str">
        <f>+VLOOKUP(E21,Tabla!A:B,2,FALSE)</f>
        <v>SSCD</v>
      </c>
    </row>
    <row r="22" spans="1:7">
      <c r="A22" s="3">
        <v>201184</v>
      </c>
      <c r="B22" t="s">
        <v>48</v>
      </c>
      <c r="C22" s="5">
        <v>0</v>
      </c>
      <c r="D22" s="6" t="s">
        <v>35</v>
      </c>
      <c r="E22" t="s">
        <v>36</v>
      </c>
      <c r="F22" s="2">
        <v>44867</v>
      </c>
      <c r="G22" t="str">
        <f>+VLOOKUP(E22,Tabla!A:B,2,FALSE)</f>
        <v>SSTEYS</v>
      </c>
    </row>
    <row r="23" spans="1:7">
      <c r="A23" s="3">
        <v>201211</v>
      </c>
      <c r="B23" t="s">
        <v>49</v>
      </c>
      <c r="C23" s="5">
        <v>46</v>
      </c>
      <c r="D23" s="6" t="s">
        <v>20</v>
      </c>
      <c r="E23" t="s">
        <v>32</v>
      </c>
      <c r="F23" s="2">
        <v>44867</v>
      </c>
      <c r="G23" t="str">
        <f>+VLOOKUP(E23,Tabla!A:B,2,FALSE)</f>
        <v>SSTEYS</v>
      </c>
    </row>
    <row r="24" spans="1:7">
      <c r="A24" s="3">
        <v>201307</v>
      </c>
      <c r="B24" t="s">
        <v>50</v>
      </c>
      <c r="C24" s="5">
        <v>20</v>
      </c>
      <c r="D24" s="6" t="s">
        <v>45</v>
      </c>
      <c r="E24" t="s">
        <v>46</v>
      </c>
      <c r="F24" s="2">
        <v>44867</v>
      </c>
      <c r="G24" t="str">
        <f>+VLOOKUP(E24,Tabla!A:B,2,FALSE)</f>
        <v>SSGEFYAR</v>
      </c>
    </row>
    <row r="25" spans="1:7">
      <c r="A25" s="3">
        <v>201330</v>
      </c>
      <c r="B25" t="s">
        <v>51</v>
      </c>
      <c r="C25" s="5">
        <v>20</v>
      </c>
      <c r="D25" s="6" t="s">
        <v>52</v>
      </c>
      <c r="E25" t="s">
        <v>53</v>
      </c>
      <c r="F25" s="2">
        <v>44867</v>
      </c>
      <c r="G25" t="str">
        <f>+VLOOKUP(E25,Tabla!A:B,2,FALSE)</f>
        <v>UM</v>
      </c>
    </row>
    <row r="26" spans="1:7">
      <c r="A26" s="3">
        <v>201572</v>
      </c>
      <c r="B26" t="s">
        <v>54</v>
      </c>
      <c r="C26" s="5">
        <v>93</v>
      </c>
      <c r="D26" s="6" t="s">
        <v>25</v>
      </c>
      <c r="E26" t="s">
        <v>43</v>
      </c>
      <c r="F26" s="2">
        <v>44867</v>
      </c>
      <c r="G26" t="str">
        <f>+VLOOKUP(E26,Tabla!A:B,2,FALSE)</f>
        <v>SSTEYS</v>
      </c>
    </row>
    <row r="27" spans="1:7">
      <c r="A27" s="3">
        <v>201840</v>
      </c>
      <c r="B27" t="s">
        <v>55</v>
      </c>
      <c r="C27" s="5">
        <v>11</v>
      </c>
      <c r="D27" s="6" t="s">
        <v>35</v>
      </c>
      <c r="E27" t="s">
        <v>56</v>
      </c>
      <c r="F27" s="2">
        <v>44867</v>
      </c>
      <c r="G27" t="str">
        <f>+VLOOKUP(E27,Tabla!A:B,2,FALSE)</f>
        <v>SSTEYS</v>
      </c>
    </row>
    <row r="28" spans="1:7">
      <c r="A28" s="3">
        <v>201901</v>
      </c>
      <c r="B28" t="s">
        <v>57</v>
      </c>
      <c r="C28" s="5">
        <v>5</v>
      </c>
      <c r="D28" s="6" t="s">
        <v>7</v>
      </c>
      <c r="E28" t="s">
        <v>41</v>
      </c>
      <c r="F28" s="2">
        <v>44867</v>
      </c>
      <c r="G28" t="str">
        <f>+VLOOKUP(E28,Tabla!A:B,2,FALSE)</f>
        <v>SSCD</v>
      </c>
    </row>
    <row r="29" spans="1:7">
      <c r="A29" s="3">
        <v>202272</v>
      </c>
      <c r="B29" t="s">
        <v>58</v>
      </c>
      <c r="C29" s="5">
        <v>6</v>
      </c>
      <c r="D29" s="6" t="s">
        <v>45</v>
      </c>
      <c r="E29" t="s">
        <v>46</v>
      </c>
      <c r="F29" s="2">
        <v>44867</v>
      </c>
      <c r="G29" t="str">
        <f>+VLOOKUP(E29,Tabla!A:B,2,FALSE)</f>
        <v>SSGEFYAR</v>
      </c>
    </row>
    <row r="30" spans="1:7">
      <c r="A30" s="3">
        <v>202745</v>
      </c>
      <c r="B30" t="s">
        <v>59</v>
      </c>
      <c r="C30" s="5">
        <v>7</v>
      </c>
      <c r="D30" s="6" t="s">
        <v>35</v>
      </c>
      <c r="E30" t="s">
        <v>56</v>
      </c>
      <c r="F30" s="2">
        <v>44867</v>
      </c>
      <c r="G30" t="str">
        <f>+VLOOKUP(E30,Tabla!A:B,2,FALSE)</f>
        <v>SSTEYS</v>
      </c>
    </row>
    <row r="31" spans="1:7">
      <c r="A31" s="3">
        <v>202948</v>
      </c>
      <c r="B31" t="s">
        <v>60</v>
      </c>
      <c r="C31" s="5">
        <v>6</v>
      </c>
      <c r="D31" s="6" t="s">
        <v>61</v>
      </c>
      <c r="E31" t="s">
        <v>46</v>
      </c>
      <c r="F31" s="2">
        <v>44867</v>
      </c>
      <c r="G31" t="str">
        <f>+VLOOKUP(E31,Tabla!A:B,2,FALSE)</f>
        <v>SSGEFYAR</v>
      </c>
    </row>
    <row r="32" spans="1:7">
      <c r="A32" s="3">
        <v>200221</v>
      </c>
      <c r="B32" t="s">
        <v>62</v>
      </c>
      <c r="C32" s="5">
        <v>2</v>
      </c>
      <c r="D32" s="6" t="s">
        <v>52</v>
      </c>
      <c r="E32" t="s">
        <v>63</v>
      </c>
      <c r="F32" s="2">
        <v>44866</v>
      </c>
      <c r="G32" t="str">
        <f>+VLOOKUP(E32,Tabla!A:B,2,FALSE)</f>
        <v>UM</v>
      </c>
    </row>
    <row r="33" spans="1:7">
      <c r="A33" s="3">
        <v>200413</v>
      </c>
      <c r="B33" t="s">
        <v>64</v>
      </c>
      <c r="C33" s="5">
        <v>16</v>
      </c>
      <c r="D33" s="6" t="s">
        <v>7</v>
      </c>
      <c r="E33" t="s">
        <v>65</v>
      </c>
      <c r="F33" s="2">
        <v>44866</v>
      </c>
      <c r="G33" t="str">
        <f>+VLOOKUP(E33,Tabla!A:B,2,FALSE)</f>
        <v>DGCLEI</v>
      </c>
    </row>
    <row r="34" spans="1:7">
      <c r="A34" s="3">
        <v>200485</v>
      </c>
      <c r="B34" t="s">
        <v>66</v>
      </c>
      <c r="C34" s="5">
        <v>26</v>
      </c>
      <c r="D34" s="6" t="s">
        <v>31</v>
      </c>
      <c r="E34" t="s">
        <v>67</v>
      </c>
      <c r="F34" s="2">
        <v>44866</v>
      </c>
      <c r="G34" t="str">
        <f>+VLOOKUP(E34,Tabla!A:B,2,FALSE)</f>
        <v>SSTEYS</v>
      </c>
    </row>
    <row r="35" spans="1:7">
      <c r="A35" s="3">
        <v>200628</v>
      </c>
      <c r="B35" t="s">
        <v>68</v>
      </c>
      <c r="C35" s="5">
        <v>1</v>
      </c>
      <c r="D35" s="6" t="s">
        <v>69</v>
      </c>
      <c r="E35" t="s">
        <v>70</v>
      </c>
      <c r="F35" s="2">
        <v>44866</v>
      </c>
      <c r="G35" t="str">
        <f>+VLOOKUP(E35,Tabla!A:B,2,FALSE)</f>
        <v>SSGEFYAR</v>
      </c>
    </row>
    <row r="36" spans="1:7">
      <c r="A36" s="3">
        <v>200697</v>
      </c>
      <c r="B36" t="s">
        <v>71</v>
      </c>
      <c r="C36" s="5">
        <v>29</v>
      </c>
      <c r="D36" s="6" t="s">
        <v>72</v>
      </c>
      <c r="E36" t="s">
        <v>65</v>
      </c>
      <c r="F36" s="2">
        <v>44866</v>
      </c>
      <c r="G36" t="str">
        <f>+VLOOKUP(E36,Tabla!A:B,2,FALSE)</f>
        <v>DGCLEI</v>
      </c>
    </row>
    <row r="37" spans="1:7">
      <c r="A37" s="3">
        <v>201038</v>
      </c>
      <c r="B37" t="s">
        <v>73</v>
      </c>
      <c r="C37" s="5">
        <v>34</v>
      </c>
      <c r="D37" s="6" t="s">
        <v>52</v>
      </c>
      <c r="E37" t="s">
        <v>63</v>
      </c>
      <c r="F37" s="2">
        <v>44866</v>
      </c>
      <c r="G37" t="str">
        <f>+VLOOKUP(E37,Tabla!A:B,2,FALSE)</f>
        <v>UM</v>
      </c>
    </row>
    <row r="38" spans="1:7">
      <c r="A38" s="3">
        <v>201240</v>
      </c>
      <c r="B38" t="s">
        <v>74</v>
      </c>
      <c r="C38" s="5">
        <v>16</v>
      </c>
      <c r="D38" s="6" t="s">
        <v>69</v>
      </c>
      <c r="E38" t="s">
        <v>70</v>
      </c>
      <c r="F38" s="2">
        <v>44866</v>
      </c>
      <c r="G38" t="str">
        <f>+VLOOKUP(E38,Tabla!A:B,2,FALSE)</f>
        <v>SSGEFYAR</v>
      </c>
    </row>
    <row r="39" spans="1:7">
      <c r="A39" s="3">
        <v>201510</v>
      </c>
      <c r="B39" t="s">
        <v>75</v>
      </c>
      <c r="C39" s="5">
        <v>10</v>
      </c>
      <c r="D39" s="6" t="s">
        <v>7</v>
      </c>
      <c r="E39" t="s">
        <v>65</v>
      </c>
      <c r="F39" s="2">
        <v>44866</v>
      </c>
      <c r="G39" t="str">
        <f>+VLOOKUP(E39,Tabla!A:B,2,FALSE)</f>
        <v>DGCLEI</v>
      </c>
    </row>
    <row r="40" spans="1:7">
      <c r="A40" s="3">
        <v>201606</v>
      </c>
      <c r="B40" t="s">
        <v>76</v>
      </c>
      <c r="C40" s="5">
        <v>36</v>
      </c>
      <c r="D40" s="6" t="s">
        <v>69</v>
      </c>
      <c r="E40" t="s">
        <v>70</v>
      </c>
      <c r="F40" s="2">
        <v>44866</v>
      </c>
      <c r="G40" t="str">
        <f>+VLOOKUP(E40,Tabla!A:B,2,FALSE)</f>
        <v>SSGEFYAR</v>
      </c>
    </row>
    <row r="41" spans="1:7">
      <c r="A41" s="3">
        <v>201942</v>
      </c>
      <c r="B41" t="s">
        <v>77</v>
      </c>
      <c r="C41" s="5">
        <v>2</v>
      </c>
      <c r="D41" s="6" t="s">
        <v>72</v>
      </c>
      <c r="E41" t="s">
        <v>65</v>
      </c>
      <c r="F41" s="2">
        <v>44866</v>
      </c>
      <c r="G41" t="str">
        <f>+VLOOKUP(E41,Tabla!A:B,2,FALSE)</f>
        <v>DGCLEI</v>
      </c>
    </row>
    <row r="42" spans="1:7">
      <c r="A42" s="3">
        <v>200052</v>
      </c>
      <c r="B42" t="s">
        <v>78</v>
      </c>
      <c r="C42" s="5">
        <v>14</v>
      </c>
      <c r="D42" s="6" t="s">
        <v>79</v>
      </c>
      <c r="E42" t="s">
        <v>80</v>
      </c>
      <c r="F42" s="2">
        <v>44865</v>
      </c>
      <c r="G42" t="str">
        <f>+VLOOKUP(E42,Tabla!A:B,2,FALSE)</f>
        <v>UM</v>
      </c>
    </row>
    <row r="43" spans="1:7">
      <c r="A43" s="3">
        <v>200097</v>
      </c>
      <c r="B43" t="s">
        <v>81</v>
      </c>
      <c r="C43" s="5">
        <v>4</v>
      </c>
      <c r="D43" s="6" t="s">
        <v>72</v>
      </c>
      <c r="E43" t="s">
        <v>82</v>
      </c>
      <c r="F43" s="2">
        <v>44865</v>
      </c>
      <c r="G43" t="str">
        <f>+VLOOKUP(E43,Tabla!A:B,2,FALSE)</f>
        <v>DGCLEI</v>
      </c>
    </row>
    <row r="44" spans="1:7">
      <c r="A44" s="3">
        <v>200152</v>
      </c>
      <c r="B44" t="s">
        <v>83</v>
      </c>
      <c r="C44" s="5">
        <v>1</v>
      </c>
      <c r="D44" s="6" t="s">
        <v>79</v>
      </c>
      <c r="E44" t="s">
        <v>80</v>
      </c>
      <c r="F44" s="2">
        <v>44865</v>
      </c>
      <c r="G44" t="str">
        <f>+VLOOKUP(E44,Tabla!A:B,2,FALSE)</f>
        <v>UM</v>
      </c>
    </row>
    <row r="45" spans="1:7">
      <c r="A45" s="3">
        <v>200336</v>
      </c>
      <c r="B45" t="s">
        <v>84</v>
      </c>
      <c r="C45" s="5">
        <v>20</v>
      </c>
      <c r="D45" s="6" t="s">
        <v>52</v>
      </c>
      <c r="E45" t="s">
        <v>53</v>
      </c>
      <c r="F45" s="2">
        <v>44865</v>
      </c>
      <c r="G45" t="str">
        <f>+VLOOKUP(E45,Tabla!A:B,2,FALSE)</f>
        <v>UM</v>
      </c>
    </row>
    <row r="46" spans="1:7">
      <c r="A46" s="3">
        <v>200352</v>
      </c>
      <c r="B46" t="s">
        <v>85</v>
      </c>
      <c r="C46" s="5">
        <v>5</v>
      </c>
      <c r="D46" s="6" t="s">
        <v>79</v>
      </c>
      <c r="E46" t="s">
        <v>80</v>
      </c>
      <c r="F46" s="2">
        <v>44865</v>
      </c>
      <c r="G46" t="str">
        <f>+VLOOKUP(E46,Tabla!A:B,2,FALSE)</f>
        <v>UM</v>
      </c>
    </row>
    <row r="47" spans="1:7">
      <c r="A47" s="3">
        <v>200514</v>
      </c>
      <c r="B47" t="s">
        <v>86</v>
      </c>
      <c r="C47" s="5">
        <v>7</v>
      </c>
      <c r="D47" s="6" t="s">
        <v>45</v>
      </c>
      <c r="E47" t="s">
        <v>87</v>
      </c>
      <c r="F47" s="2">
        <v>44865</v>
      </c>
      <c r="G47" t="str">
        <f>+VLOOKUP(E47,Tabla!A:B,2,FALSE)</f>
        <v>SSGEFYAR</v>
      </c>
    </row>
    <row r="48" spans="1:7">
      <c r="A48" s="3">
        <v>200519</v>
      </c>
      <c r="B48" t="s">
        <v>88</v>
      </c>
      <c r="C48" s="5">
        <v>1</v>
      </c>
      <c r="D48" s="6" t="s">
        <v>79</v>
      </c>
      <c r="E48" t="s">
        <v>80</v>
      </c>
      <c r="F48" s="2">
        <v>44865</v>
      </c>
      <c r="G48" t="str">
        <f>+VLOOKUP(E48,Tabla!A:B,2,FALSE)</f>
        <v>UM</v>
      </c>
    </row>
    <row r="49" spans="1:7">
      <c r="A49" s="3">
        <v>200520</v>
      </c>
      <c r="B49" t="s">
        <v>89</v>
      </c>
      <c r="C49" s="5">
        <v>8</v>
      </c>
      <c r="D49" s="6" t="s">
        <v>35</v>
      </c>
      <c r="E49" t="s">
        <v>56</v>
      </c>
      <c r="F49" s="2">
        <v>44865</v>
      </c>
      <c r="G49" t="str">
        <f>+VLOOKUP(E49,Tabla!A:B,2,FALSE)</f>
        <v>SSTEYS</v>
      </c>
    </row>
    <row r="50" spans="1:7">
      <c r="A50" s="3">
        <v>200578</v>
      </c>
      <c r="B50" t="s">
        <v>90</v>
      </c>
      <c r="C50" s="5">
        <v>14</v>
      </c>
      <c r="D50" s="6" t="s">
        <v>91</v>
      </c>
      <c r="E50" t="s">
        <v>92</v>
      </c>
      <c r="F50" s="2">
        <v>44865</v>
      </c>
      <c r="G50" t="str">
        <f>+VLOOKUP(E50,Tabla!A:B,2,FALSE)</f>
        <v>SSGEFYAR</v>
      </c>
    </row>
    <row r="51" spans="1:7">
      <c r="A51" s="3">
        <v>200581</v>
      </c>
      <c r="B51" t="s">
        <v>93</v>
      </c>
      <c r="C51" s="5">
        <v>23</v>
      </c>
      <c r="D51" s="6" t="s">
        <v>79</v>
      </c>
      <c r="E51" t="s">
        <v>80</v>
      </c>
      <c r="F51" s="2">
        <v>44865</v>
      </c>
      <c r="G51" t="str">
        <f>+VLOOKUP(E51,Tabla!A:B,2,FALSE)</f>
        <v>UM</v>
      </c>
    </row>
    <row r="52" spans="1:7">
      <c r="A52" s="3">
        <v>200694</v>
      </c>
      <c r="B52" t="s">
        <v>94</v>
      </c>
      <c r="C52" s="5">
        <v>9</v>
      </c>
      <c r="D52" s="6" t="s">
        <v>72</v>
      </c>
      <c r="E52" t="s">
        <v>82</v>
      </c>
      <c r="F52" s="2">
        <v>44865</v>
      </c>
      <c r="G52" t="str">
        <f>+VLOOKUP(E52,Tabla!A:B,2,FALSE)</f>
        <v>DGCLEI</v>
      </c>
    </row>
    <row r="53" spans="1:7">
      <c r="A53" s="3">
        <v>200730</v>
      </c>
      <c r="B53" t="s">
        <v>95</v>
      </c>
      <c r="C53" s="5">
        <v>1</v>
      </c>
      <c r="D53" s="6" t="s">
        <v>52</v>
      </c>
      <c r="E53" t="s">
        <v>53</v>
      </c>
      <c r="F53" s="2">
        <v>44865</v>
      </c>
      <c r="G53" t="str">
        <f>+VLOOKUP(E53,Tabla!A:B,2,FALSE)</f>
        <v>UM</v>
      </c>
    </row>
    <row r="54" spans="1:7">
      <c r="A54" s="3">
        <v>200751</v>
      </c>
      <c r="B54" t="s">
        <v>96</v>
      </c>
      <c r="C54" s="5">
        <v>17</v>
      </c>
      <c r="D54" s="6" t="s">
        <v>72</v>
      </c>
      <c r="E54" t="s">
        <v>82</v>
      </c>
      <c r="F54" s="2">
        <v>44865</v>
      </c>
      <c r="G54" t="str">
        <f>+VLOOKUP(E54,Tabla!A:B,2,FALSE)</f>
        <v>DGCLEI</v>
      </c>
    </row>
    <row r="55" spans="1:7">
      <c r="A55" s="3">
        <v>200810</v>
      </c>
      <c r="B55" t="s">
        <v>97</v>
      </c>
      <c r="C55" s="5">
        <v>1</v>
      </c>
      <c r="D55" s="6" t="s">
        <v>52</v>
      </c>
      <c r="E55" t="s">
        <v>53</v>
      </c>
      <c r="F55" s="2">
        <v>44865</v>
      </c>
      <c r="G55" t="str">
        <f>+VLOOKUP(E55,Tabla!A:B,2,FALSE)</f>
        <v>UM</v>
      </c>
    </row>
    <row r="56" spans="1:7">
      <c r="A56" s="3">
        <v>200813</v>
      </c>
      <c r="B56" t="s">
        <v>98</v>
      </c>
      <c r="C56" s="5">
        <v>10</v>
      </c>
      <c r="D56" s="6" t="s">
        <v>52</v>
      </c>
      <c r="E56" t="s">
        <v>53</v>
      </c>
      <c r="F56" s="2">
        <v>44865</v>
      </c>
      <c r="G56" t="str">
        <f>+VLOOKUP(E56,Tabla!A:B,2,FALSE)</f>
        <v>UM</v>
      </c>
    </row>
    <row r="57" spans="1:7">
      <c r="A57" s="3">
        <v>201036</v>
      </c>
      <c r="B57" t="s">
        <v>99</v>
      </c>
      <c r="C57" s="5">
        <v>9</v>
      </c>
      <c r="D57" s="6" t="s">
        <v>52</v>
      </c>
      <c r="E57" t="s">
        <v>53</v>
      </c>
      <c r="F57" s="2">
        <v>44865</v>
      </c>
      <c r="G57" t="str">
        <f>+VLOOKUP(E57,Tabla!A:B,2,FALSE)</f>
        <v>UM</v>
      </c>
    </row>
    <row r="58" spans="1:7">
      <c r="A58" s="3">
        <v>201041</v>
      </c>
      <c r="B58" t="s">
        <v>100</v>
      </c>
      <c r="C58" s="5">
        <v>4</v>
      </c>
      <c r="D58" s="6" t="s">
        <v>52</v>
      </c>
      <c r="E58" t="s">
        <v>101</v>
      </c>
      <c r="F58" s="2">
        <v>44865</v>
      </c>
      <c r="G58" t="str">
        <f>+VLOOKUP(E58,Tabla!A:B,2,FALSE)</f>
        <v>UM</v>
      </c>
    </row>
    <row r="59" spans="1:7">
      <c r="A59" s="3">
        <v>202203</v>
      </c>
      <c r="B59" t="s">
        <v>102</v>
      </c>
      <c r="C59" s="5">
        <v>8</v>
      </c>
      <c r="D59" s="6" t="s">
        <v>31</v>
      </c>
      <c r="E59" t="s">
        <v>43</v>
      </c>
      <c r="F59" s="2">
        <v>44865</v>
      </c>
      <c r="G59" t="str">
        <f>+VLOOKUP(E59,Tabla!A:B,2,FALSE)</f>
        <v>SSTEYS</v>
      </c>
    </row>
    <row r="60" spans="1:7">
      <c r="A60" s="3">
        <v>200349</v>
      </c>
      <c r="B60" t="s">
        <v>103</v>
      </c>
      <c r="C60" s="5">
        <v>23</v>
      </c>
      <c r="D60" s="6" t="s">
        <v>104</v>
      </c>
      <c r="E60" t="s">
        <v>18</v>
      </c>
      <c r="F60" s="2">
        <v>44862</v>
      </c>
      <c r="G60" t="str">
        <f>+VLOOKUP(E60,Tabla!A:B,2,FALSE)</f>
        <v>SSCD</v>
      </c>
    </row>
    <row r="61" spans="1:7">
      <c r="A61" s="3">
        <v>200363</v>
      </c>
      <c r="B61" t="s">
        <v>105</v>
      </c>
      <c r="C61" s="5">
        <v>22</v>
      </c>
      <c r="D61" s="6" t="s">
        <v>104</v>
      </c>
      <c r="E61" t="s">
        <v>18</v>
      </c>
      <c r="F61" s="2">
        <v>44862</v>
      </c>
      <c r="G61" t="str">
        <f>+VLOOKUP(E61,Tabla!A:B,2,FALSE)</f>
        <v>SSCD</v>
      </c>
    </row>
    <row r="62" spans="1:7">
      <c r="A62" s="3">
        <v>200629</v>
      </c>
      <c r="B62" t="s">
        <v>106</v>
      </c>
      <c r="C62" s="5">
        <v>5</v>
      </c>
      <c r="D62" s="6" t="s">
        <v>69</v>
      </c>
      <c r="E62" t="s">
        <v>70</v>
      </c>
      <c r="F62" s="2">
        <v>44862</v>
      </c>
      <c r="G62" t="str">
        <f>+VLOOKUP(E62,Tabla!A:B,2,FALSE)</f>
        <v>SSGEFYAR</v>
      </c>
    </row>
    <row r="63" spans="1:7">
      <c r="A63" s="3">
        <v>201597</v>
      </c>
      <c r="B63" t="s">
        <v>107</v>
      </c>
      <c r="C63" s="5">
        <v>13</v>
      </c>
      <c r="D63" s="6" t="s">
        <v>104</v>
      </c>
      <c r="E63" t="s">
        <v>18</v>
      </c>
      <c r="F63" s="2">
        <v>44862</v>
      </c>
      <c r="G63" t="str">
        <f>+VLOOKUP(E63,Tabla!A:B,2,FALSE)</f>
        <v>SSCD</v>
      </c>
    </row>
    <row r="64" spans="1:7">
      <c r="A64" s="3">
        <v>200337</v>
      </c>
      <c r="B64" t="s">
        <v>108</v>
      </c>
      <c r="C64" s="5">
        <v>26</v>
      </c>
      <c r="D64" s="6" t="s">
        <v>52</v>
      </c>
      <c r="E64" t="s">
        <v>53</v>
      </c>
      <c r="F64" s="2">
        <v>44861</v>
      </c>
      <c r="G64" t="str">
        <f>+VLOOKUP(E64,Tabla!A:B,2,FALSE)</f>
        <v>UM</v>
      </c>
    </row>
    <row r="65" spans="1:7">
      <c r="A65" s="3">
        <v>200901</v>
      </c>
      <c r="B65" t="s">
        <v>109</v>
      </c>
      <c r="C65" s="5">
        <v>4</v>
      </c>
      <c r="D65" s="6" t="s">
        <v>110</v>
      </c>
      <c r="E65" t="s">
        <v>15</v>
      </c>
      <c r="F65" s="2">
        <v>44861</v>
      </c>
      <c r="G65" t="str">
        <f>+VLOOKUP(E65,Tabla!A:B,2,FALSE)</f>
        <v>SSCD</v>
      </c>
    </row>
    <row r="66" spans="1:7">
      <c r="A66" s="3">
        <v>201402</v>
      </c>
      <c r="B66" t="s">
        <v>111</v>
      </c>
      <c r="C66" s="5">
        <v>23</v>
      </c>
      <c r="D66" s="6" t="s">
        <v>112</v>
      </c>
      <c r="E66" t="s">
        <v>15</v>
      </c>
      <c r="F66" s="2">
        <v>44861</v>
      </c>
      <c r="G66" t="str">
        <f>+VLOOKUP(E66,Tabla!A:B,2,FALSE)</f>
        <v>SSCD</v>
      </c>
    </row>
    <row r="67" spans="1:7">
      <c r="A67" s="3">
        <v>200056</v>
      </c>
      <c r="B67" t="s">
        <v>113</v>
      </c>
      <c r="C67" s="5">
        <v>10</v>
      </c>
      <c r="D67" s="6" t="s">
        <v>25</v>
      </c>
      <c r="E67" t="s">
        <v>114</v>
      </c>
      <c r="F67" s="2">
        <v>44860</v>
      </c>
      <c r="G67" t="str">
        <f>+VLOOKUP(E67,Tabla!A:B,2,FALSE)</f>
        <v>SSGEFYAR</v>
      </c>
    </row>
    <row r="68" spans="1:7">
      <c r="A68" s="3">
        <v>200290</v>
      </c>
      <c r="B68" t="s">
        <v>115</v>
      </c>
      <c r="C68" s="5">
        <v>9</v>
      </c>
      <c r="D68" s="6" t="s">
        <v>69</v>
      </c>
      <c r="E68" t="s">
        <v>114</v>
      </c>
      <c r="F68" s="2">
        <v>44860</v>
      </c>
      <c r="G68" t="str">
        <f>+VLOOKUP(E68,Tabla!A:B,2,FALSE)</f>
        <v>SSGEFYAR</v>
      </c>
    </row>
    <row r="69" spans="1:7">
      <c r="A69" s="3">
        <v>200461</v>
      </c>
      <c r="B69" t="s">
        <v>116</v>
      </c>
      <c r="C69" s="5">
        <v>4</v>
      </c>
      <c r="D69" s="6" t="s">
        <v>20</v>
      </c>
      <c r="E69" t="s">
        <v>117</v>
      </c>
      <c r="F69" s="2">
        <v>44860</v>
      </c>
      <c r="G69" t="str">
        <f>+VLOOKUP(E69,Tabla!A:B,2,FALSE)</f>
        <v>SSTEYS</v>
      </c>
    </row>
    <row r="70" spans="1:7">
      <c r="A70" s="3">
        <v>200506</v>
      </c>
      <c r="B70" t="s">
        <v>118</v>
      </c>
      <c r="C70" s="5">
        <v>11</v>
      </c>
      <c r="D70" s="6" t="s">
        <v>25</v>
      </c>
      <c r="E70" t="s">
        <v>114</v>
      </c>
      <c r="F70" s="2">
        <v>44860</v>
      </c>
      <c r="G70" t="str">
        <f>+VLOOKUP(E70,Tabla!A:B,2,FALSE)</f>
        <v>SSGEFYAR</v>
      </c>
    </row>
    <row r="71" spans="1:7">
      <c r="A71" s="3">
        <v>200566</v>
      </c>
      <c r="B71" t="s">
        <v>119</v>
      </c>
      <c r="C71" s="5">
        <v>22</v>
      </c>
      <c r="D71" s="6" t="s">
        <v>11</v>
      </c>
      <c r="E71" t="s">
        <v>12</v>
      </c>
      <c r="F71" s="2">
        <v>44860</v>
      </c>
      <c r="G71" t="str">
        <f>+VLOOKUP(E71,Tabla!A:B,2,FALSE)</f>
        <v>SSTEYS</v>
      </c>
    </row>
    <row r="72" spans="1:7">
      <c r="A72" s="3">
        <v>200580</v>
      </c>
      <c r="B72" t="s">
        <v>120</v>
      </c>
      <c r="C72" s="5">
        <v>14</v>
      </c>
      <c r="D72" s="6" t="s">
        <v>91</v>
      </c>
      <c r="E72" t="s">
        <v>92</v>
      </c>
      <c r="F72" s="2">
        <v>44860</v>
      </c>
      <c r="G72" t="str">
        <f>+VLOOKUP(E72,Tabla!A:B,2,FALSE)</f>
        <v>SSGEFYAR</v>
      </c>
    </row>
    <row r="73" spans="1:7">
      <c r="A73" s="3">
        <v>200887</v>
      </c>
      <c r="B73" t="s">
        <v>121</v>
      </c>
      <c r="C73" s="5">
        <v>15</v>
      </c>
      <c r="D73" s="6" t="s">
        <v>79</v>
      </c>
      <c r="E73" t="s">
        <v>122</v>
      </c>
      <c r="F73" s="2">
        <v>44860</v>
      </c>
      <c r="G73" t="str">
        <f>+VLOOKUP(E73,Tabla!A:B,2,FALSE)</f>
        <v>UM</v>
      </c>
    </row>
    <row r="74" spans="1:7">
      <c r="A74" s="3">
        <v>201148</v>
      </c>
      <c r="B74" t="s">
        <v>123</v>
      </c>
      <c r="C74" s="5">
        <v>23</v>
      </c>
      <c r="D74" s="6" t="s">
        <v>69</v>
      </c>
      <c r="E74" t="s">
        <v>114</v>
      </c>
      <c r="F74" s="2">
        <v>44860</v>
      </c>
      <c r="G74" t="str">
        <f>+VLOOKUP(E74,Tabla!A:B,2,FALSE)</f>
        <v>SSGEFYAR</v>
      </c>
    </row>
    <row r="75" spans="1:7">
      <c r="A75" s="3">
        <v>201245</v>
      </c>
      <c r="B75" t="s">
        <v>124</v>
      </c>
      <c r="C75" s="5">
        <v>7</v>
      </c>
      <c r="D75" s="6" t="s">
        <v>69</v>
      </c>
      <c r="E75" t="s">
        <v>125</v>
      </c>
      <c r="F75" s="2">
        <v>44860</v>
      </c>
      <c r="G75" t="str">
        <f>+VLOOKUP(E75,Tabla!A:B,2,FALSE)</f>
        <v>SSGEFYAR</v>
      </c>
    </row>
    <row r="76" spans="1:7">
      <c r="A76" s="3">
        <v>202402</v>
      </c>
      <c r="B76" t="s">
        <v>129</v>
      </c>
      <c r="C76" s="5">
        <v>7</v>
      </c>
      <c r="D76" s="6" t="s">
        <v>45</v>
      </c>
      <c r="E76" t="s">
        <v>46</v>
      </c>
      <c r="F76" s="2">
        <v>44860</v>
      </c>
      <c r="G76" t="str">
        <f>+VLOOKUP(E76,Tabla!A:B,2,FALSE)</f>
        <v>SSGEFYAR</v>
      </c>
    </row>
    <row r="77" spans="1:7">
      <c r="A77" s="3">
        <v>203007</v>
      </c>
      <c r="B77" t="s">
        <v>130</v>
      </c>
      <c r="C77" s="5">
        <v>11</v>
      </c>
      <c r="D77" s="6" t="s">
        <v>35</v>
      </c>
      <c r="E77" t="s">
        <v>43</v>
      </c>
      <c r="F77" s="2">
        <v>44860</v>
      </c>
      <c r="G77" t="str">
        <f>+VLOOKUP(E77,Tabla!A:B,2,FALSE)</f>
        <v>SSTEYS</v>
      </c>
    </row>
    <row r="78" spans="1:7">
      <c r="A78" s="3">
        <v>203063</v>
      </c>
      <c r="B78" t="s">
        <v>131</v>
      </c>
      <c r="C78" s="5">
        <v>9</v>
      </c>
      <c r="D78" s="6" t="s">
        <v>45</v>
      </c>
      <c r="E78" t="s">
        <v>46</v>
      </c>
      <c r="F78" s="2">
        <v>44860</v>
      </c>
      <c r="G78" t="str">
        <f>+VLOOKUP(E78,Tabla!A:B,2,FALSE)</f>
        <v>SSGEFYAR</v>
      </c>
    </row>
    <row r="79" spans="1:7">
      <c r="A79" s="3">
        <v>203075</v>
      </c>
      <c r="B79" t="s">
        <v>132</v>
      </c>
      <c r="C79" s="5">
        <v>20</v>
      </c>
      <c r="D79" s="6" t="s">
        <v>45</v>
      </c>
      <c r="E79" t="s">
        <v>46</v>
      </c>
      <c r="F79" s="2">
        <v>44860</v>
      </c>
      <c r="G79" t="str">
        <f>+VLOOKUP(E79,Tabla!A:B,2,FALSE)</f>
        <v>SSGEFYAR</v>
      </c>
    </row>
    <row r="80" spans="1:7">
      <c r="A80" s="3">
        <v>203130</v>
      </c>
      <c r="B80" t="s">
        <v>133</v>
      </c>
      <c r="C80" s="5">
        <v>13</v>
      </c>
      <c r="D80" s="6" t="s">
        <v>91</v>
      </c>
      <c r="E80" t="s">
        <v>134</v>
      </c>
      <c r="F80" s="2">
        <v>44860</v>
      </c>
      <c r="G80" t="str">
        <f>+VLOOKUP(E80,Tabla!A:B,2,FALSE)</f>
        <v>SSGEFYAR</v>
      </c>
    </row>
    <row r="81" spans="1:7">
      <c r="A81" s="3">
        <v>200818</v>
      </c>
      <c r="B81" t="s">
        <v>135</v>
      </c>
      <c r="C81" s="5">
        <v>5</v>
      </c>
      <c r="D81" s="6" t="s">
        <v>25</v>
      </c>
      <c r="E81" t="s">
        <v>92</v>
      </c>
      <c r="F81" s="2">
        <v>44859</v>
      </c>
      <c r="G81" t="str">
        <f>+VLOOKUP(E81,Tabla!A:B,2,FALSE)</f>
        <v>SSGEFYAR</v>
      </c>
    </row>
    <row r="82" spans="1:7">
      <c r="A82" s="3">
        <v>200864</v>
      </c>
      <c r="B82" t="s">
        <v>136</v>
      </c>
      <c r="C82" s="5">
        <v>12</v>
      </c>
      <c r="D82" s="6" t="s">
        <v>25</v>
      </c>
      <c r="E82" t="s">
        <v>92</v>
      </c>
      <c r="F82" s="2">
        <v>44859</v>
      </c>
      <c r="G82" t="str">
        <f>+VLOOKUP(E82,Tabla!A:B,2,FALSE)</f>
        <v>SSGEFYAR</v>
      </c>
    </row>
    <row r="83" spans="1:7">
      <c r="A83" s="3">
        <v>202210</v>
      </c>
      <c r="B83" t="s">
        <v>137</v>
      </c>
      <c r="C83" s="5">
        <v>6</v>
      </c>
      <c r="D83" s="6" t="s">
        <v>138</v>
      </c>
      <c r="E83" t="s">
        <v>139</v>
      </c>
      <c r="F83" s="2">
        <v>44858</v>
      </c>
      <c r="G83" t="str">
        <f>+VLOOKUP(E83,Tabla!A:B,2,FALSE)</f>
        <v>SSCPEE</v>
      </c>
    </row>
    <row r="84" spans="1:7">
      <c r="A84" s="3">
        <v>200972</v>
      </c>
      <c r="B84" t="s">
        <v>142</v>
      </c>
      <c r="C84" s="5">
        <v>3</v>
      </c>
      <c r="D84" s="6" t="s">
        <v>14</v>
      </c>
      <c r="E84" t="s">
        <v>15</v>
      </c>
      <c r="F84" s="2">
        <v>44855</v>
      </c>
      <c r="G84" t="str">
        <f>+VLOOKUP(E84,Tabla!A:B,2,FALSE)</f>
        <v>SSCD</v>
      </c>
    </row>
    <row r="85" spans="1:7">
      <c r="A85" s="3">
        <v>201600</v>
      </c>
      <c r="B85" t="s">
        <v>143</v>
      </c>
      <c r="C85" s="5">
        <v>7</v>
      </c>
      <c r="D85" s="6" t="s">
        <v>25</v>
      </c>
      <c r="E85" t="s">
        <v>144</v>
      </c>
      <c r="F85" s="2">
        <v>44854</v>
      </c>
      <c r="G85" t="str">
        <f>+VLOOKUP(E85,Tabla!A:B,2,FALSE)</f>
        <v>SSGEFYAR</v>
      </c>
    </row>
    <row r="86" spans="1:7">
      <c r="A86" s="3">
        <v>200441</v>
      </c>
      <c r="B86" t="s">
        <v>145</v>
      </c>
      <c r="C86" s="5">
        <v>94</v>
      </c>
      <c r="D86" s="6" t="s">
        <v>25</v>
      </c>
      <c r="E86" t="s">
        <v>32</v>
      </c>
      <c r="F86" s="2">
        <v>44853</v>
      </c>
      <c r="G86" t="str">
        <f>+VLOOKUP(E86,Tabla!A:B,2,FALSE)</f>
        <v>SSTEYS</v>
      </c>
    </row>
    <row r="87" spans="1:7">
      <c r="A87" s="3">
        <v>200829</v>
      </c>
      <c r="B87" t="s">
        <v>146</v>
      </c>
      <c r="C87" s="5">
        <v>22</v>
      </c>
      <c r="D87" s="6" t="s">
        <v>17</v>
      </c>
      <c r="E87" t="s">
        <v>18</v>
      </c>
      <c r="F87" s="2">
        <v>44853</v>
      </c>
      <c r="G87" t="str">
        <f>+VLOOKUP(E87,Tabla!A:B,2,FALSE)</f>
        <v>SSCD</v>
      </c>
    </row>
    <row r="88" spans="1:7">
      <c r="A88" s="3">
        <v>200884</v>
      </c>
      <c r="B88" t="s">
        <v>147</v>
      </c>
      <c r="C88" s="5">
        <v>1</v>
      </c>
      <c r="D88" s="6" t="s">
        <v>110</v>
      </c>
      <c r="E88" t="s">
        <v>18</v>
      </c>
      <c r="F88" s="2">
        <v>44853</v>
      </c>
      <c r="G88" t="str">
        <f>+VLOOKUP(E88,Tabla!A:B,2,FALSE)</f>
        <v>SSCD</v>
      </c>
    </row>
    <row r="89" spans="1:7">
      <c r="A89" s="3">
        <v>201029</v>
      </c>
      <c r="B89" t="s">
        <v>148</v>
      </c>
      <c r="C89" s="5">
        <v>1</v>
      </c>
      <c r="D89" s="6" t="s">
        <v>110</v>
      </c>
      <c r="E89" t="s">
        <v>18</v>
      </c>
      <c r="F89" s="2">
        <v>44853</v>
      </c>
      <c r="G89" t="str">
        <f>+VLOOKUP(E89,Tabla!A:B,2,FALSE)</f>
        <v>SSCD</v>
      </c>
    </row>
    <row r="90" spans="1:7">
      <c r="A90" s="3">
        <v>201347</v>
      </c>
      <c r="B90" t="s">
        <v>149</v>
      </c>
      <c r="C90" s="5">
        <v>20</v>
      </c>
      <c r="D90" s="6" t="s">
        <v>110</v>
      </c>
      <c r="E90" t="s">
        <v>15</v>
      </c>
      <c r="F90" s="2">
        <v>44853</v>
      </c>
      <c r="G90" t="str">
        <f>+VLOOKUP(E90,Tabla!A:B,2,FALSE)</f>
        <v>SSCD</v>
      </c>
    </row>
    <row r="91" spans="1:7">
      <c r="A91" s="3">
        <v>200139</v>
      </c>
      <c r="B91" t="s">
        <v>150</v>
      </c>
      <c r="C91" s="5">
        <v>5</v>
      </c>
      <c r="D91" s="6" t="s">
        <v>112</v>
      </c>
      <c r="E91" t="s">
        <v>41</v>
      </c>
      <c r="F91" s="2">
        <v>44852</v>
      </c>
      <c r="G91" t="str">
        <f>+VLOOKUP(E91,Tabla!A:B,2,FALSE)</f>
        <v>SSCD</v>
      </c>
    </row>
    <row r="92" spans="1:7">
      <c r="A92" s="3">
        <v>200220</v>
      </c>
      <c r="B92" t="s">
        <v>151</v>
      </c>
      <c r="C92" s="5">
        <v>5</v>
      </c>
      <c r="D92" s="6" t="s">
        <v>7</v>
      </c>
      <c r="E92" t="s">
        <v>41</v>
      </c>
      <c r="F92" s="2">
        <v>44852</v>
      </c>
      <c r="G92" t="str">
        <f>+VLOOKUP(E92,Tabla!A:B,2,FALSE)</f>
        <v>SSCD</v>
      </c>
    </row>
    <row r="93" spans="1:7">
      <c r="A93" s="3">
        <v>200400</v>
      </c>
      <c r="B93" t="s">
        <v>152</v>
      </c>
      <c r="C93" s="5">
        <v>1</v>
      </c>
      <c r="D93" s="6" t="s">
        <v>7</v>
      </c>
      <c r="E93" t="s">
        <v>41</v>
      </c>
      <c r="F93" s="2">
        <v>44852</v>
      </c>
      <c r="G93" t="str">
        <f>+VLOOKUP(E93,Tabla!A:B,2,FALSE)</f>
        <v>SSCD</v>
      </c>
    </row>
    <row r="94" spans="1:7">
      <c r="A94" s="3">
        <v>200419</v>
      </c>
      <c r="B94" t="s">
        <v>153</v>
      </c>
      <c r="C94" s="5">
        <v>2</v>
      </c>
      <c r="D94" s="6" t="s">
        <v>7</v>
      </c>
      <c r="E94" t="s">
        <v>41</v>
      </c>
      <c r="F94" s="2">
        <v>44852</v>
      </c>
      <c r="G94" t="str">
        <f>+VLOOKUP(E94,Tabla!A:B,2,FALSE)</f>
        <v>SSCD</v>
      </c>
    </row>
    <row r="95" spans="1:7">
      <c r="A95" s="3">
        <v>201039</v>
      </c>
      <c r="B95" t="s">
        <v>154</v>
      </c>
      <c r="C95" s="5">
        <v>4</v>
      </c>
      <c r="D95" s="6" t="s">
        <v>52</v>
      </c>
      <c r="E95" t="s">
        <v>155</v>
      </c>
      <c r="F95" s="2">
        <v>44852</v>
      </c>
      <c r="G95" t="str">
        <f>+VLOOKUP(E95,Tabla!A:B,2,FALSE)</f>
        <v>UM</v>
      </c>
    </row>
    <row r="96" spans="1:7">
      <c r="A96" s="3">
        <v>201193</v>
      </c>
      <c r="B96" t="s">
        <v>156</v>
      </c>
      <c r="C96" s="5">
        <v>4</v>
      </c>
      <c r="D96" s="6" t="s">
        <v>17</v>
      </c>
      <c r="E96" t="s">
        <v>41</v>
      </c>
      <c r="F96" s="2">
        <v>44852</v>
      </c>
      <c r="G96" t="str">
        <f>+VLOOKUP(E96,Tabla!A:B,2,FALSE)</f>
        <v>SSCD</v>
      </c>
    </row>
    <row r="97" spans="1:7">
      <c r="A97" s="3">
        <v>201202</v>
      </c>
      <c r="B97" t="s">
        <v>157</v>
      </c>
      <c r="C97" s="5">
        <v>19</v>
      </c>
      <c r="D97" s="6" t="s">
        <v>7</v>
      </c>
      <c r="E97" t="s">
        <v>41</v>
      </c>
      <c r="F97" s="2">
        <v>44852</v>
      </c>
      <c r="G97" t="str">
        <f>+VLOOKUP(E97,Tabla!A:B,2,FALSE)</f>
        <v>SSCD</v>
      </c>
    </row>
    <row r="98" spans="1:7">
      <c r="A98" s="3">
        <v>200160</v>
      </c>
      <c r="B98" t="s">
        <v>158</v>
      </c>
      <c r="C98" s="5">
        <v>10</v>
      </c>
      <c r="D98" s="6" t="s">
        <v>79</v>
      </c>
      <c r="E98" t="s">
        <v>122</v>
      </c>
      <c r="F98" s="2">
        <v>44851</v>
      </c>
      <c r="G98" t="str">
        <f>+VLOOKUP(E98,Tabla!A:B,2,FALSE)</f>
        <v>UM</v>
      </c>
    </row>
    <row r="99" spans="1:7">
      <c r="A99" s="3">
        <v>200196</v>
      </c>
      <c r="B99" t="s">
        <v>159</v>
      </c>
      <c r="C99" s="5">
        <v>6</v>
      </c>
      <c r="D99" s="6" t="s">
        <v>7</v>
      </c>
      <c r="E99" t="s">
        <v>160</v>
      </c>
      <c r="F99" s="2">
        <v>44851</v>
      </c>
      <c r="G99" t="str">
        <f>+VLOOKUP(E99,Tabla!A:B,2,FALSE)</f>
        <v>DGCLEI</v>
      </c>
    </row>
    <row r="100" spans="1:7">
      <c r="A100" s="3">
        <v>200417</v>
      </c>
      <c r="B100" t="s">
        <v>161</v>
      </c>
      <c r="C100" s="5">
        <v>24</v>
      </c>
      <c r="D100" s="6" t="s">
        <v>7</v>
      </c>
      <c r="E100" t="s">
        <v>160</v>
      </c>
      <c r="F100" s="2">
        <v>44851</v>
      </c>
      <c r="G100" t="str">
        <f>+VLOOKUP(E100,Tabla!A:B,2,FALSE)</f>
        <v>DGCLEI</v>
      </c>
    </row>
    <row r="101" spans="1:7">
      <c r="A101" s="3">
        <v>200582</v>
      </c>
      <c r="B101" t="s">
        <v>162</v>
      </c>
      <c r="C101" s="5">
        <v>13</v>
      </c>
      <c r="D101" s="6" t="s">
        <v>79</v>
      </c>
      <c r="E101" t="s">
        <v>122</v>
      </c>
      <c r="F101" s="2">
        <v>44851</v>
      </c>
      <c r="G101" t="str">
        <f>+VLOOKUP(E101,Tabla!A:B,2,FALSE)</f>
        <v>UM</v>
      </c>
    </row>
    <row r="102" spans="1:7">
      <c r="A102" s="3">
        <v>200745</v>
      </c>
      <c r="B102" t="s">
        <v>163</v>
      </c>
      <c r="C102" s="5">
        <v>23</v>
      </c>
      <c r="D102" s="6" t="s">
        <v>72</v>
      </c>
      <c r="E102" t="s">
        <v>160</v>
      </c>
      <c r="F102" s="2">
        <v>44851</v>
      </c>
      <c r="G102" t="str">
        <f>+VLOOKUP(E102,Tabla!A:B,2,FALSE)</f>
        <v>DGCLEI</v>
      </c>
    </row>
    <row r="103" spans="1:7">
      <c r="A103" s="3">
        <v>200750</v>
      </c>
      <c r="B103" t="s">
        <v>164</v>
      </c>
      <c r="C103" s="5">
        <v>6</v>
      </c>
      <c r="D103" s="6" t="s">
        <v>72</v>
      </c>
      <c r="E103" t="s">
        <v>160</v>
      </c>
      <c r="F103" s="2">
        <v>44851</v>
      </c>
      <c r="G103" t="str">
        <f>+VLOOKUP(E103,Tabla!A:B,2,FALSE)</f>
        <v>DGCLEI</v>
      </c>
    </row>
    <row r="104" spans="1:7">
      <c r="A104" s="3">
        <v>200932</v>
      </c>
      <c r="B104" t="s">
        <v>165</v>
      </c>
      <c r="C104" s="5">
        <v>1</v>
      </c>
      <c r="D104" s="6" t="s">
        <v>45</v>
      </c>
      <c r="E104" t="s">
        <v>87</v>
      </c>
      <c r="F104" s="2">
        <v>44851</v>
      </c>
      <c r="G104" t="str">
        <f>+VLOOKUP(E104,Tabla!A:B,2,FALSE)</f>
        <v>SSGEFYAR</v>
      </c>
    </row>
    <row r="105" spans="1:7">
      <c r="A105" s="3">
        <v>200961</v>
      </c>
      <c r="B105" t="s">
        <v>166</v>
      </c>
      <c r="C105" s="5">
        <v>9</v>
      </c>
      <c r="D105" s="6" t="s">
        <v>7</v>
      </c>
      <c r="E105" t="s">
        <v>160</v>
      </c>
      <c r="F105" s="2">
        <v>44851</v>
      </c>
      <c r="G105" t="str">
        <f>+VLOOKUP(E105,Tabla!A:B,2,FALSE)</f>
        <v>DGCLEI</v>
      </c>
    </row>
    <row r="106" spans="1:7">
      <c r="A106" s="3">
        <v>201599</v>
      </c>
      <c r="B106" t="s">
        <v>167</v>
      </c>
      <c r="C106" s="5">
        <v>56</v>
      </c>
      <c r="D106" s="6" t="s">
        <v>7</v>
      </c>
      <c r="E106" t="s">
        <v>160</v>
      </c>
      <c r="F106" s="2">
        <v>44851</v>
      </c>
      <c r="G106" t="str">
        <f>+VLOOKUP(E106,Tabla!A:B,2,FALSE)</f>
        <v>DGCLEI</v>
      </c>
    </row>
    <row r="107" spans="1:7">
      <c r="A107" s="3">
        <v>201616</v>
      </c>
      <c r="B107" t="s">
        <v>168</v>
      </c>
      <c r="C107" s="5">
        <v>18</v>
      </c>
      <c r="D107" s="6" t="s">
        <v>72</v>
      </c>
      <c r="E107" t="s">
        <v>160</v>
      </c>
      <c r="F107" s="2">
        <v>44851</v>
      </c>
      <c r="G107" t="str">
        <f>+VLOOKUP(E107,Tabla!A:B,2,FALSE)</f>
        <v>DGCLEI</v>
      </c>
    </row>
    <row r="108" spans="1:7">
      <c r="C108"/>
      <c r="D108"/>
    </row>
    <row r="109" spans="1:7">
      <c r="C109"/>
      <c r="D109"/>
    </row>
    <row r="110" spans="1:7">
      <c r="C110"/>
      <c r="D110"/>
    </row>
    <row r="111" spans="1:7">
      <c r="C111"/>
      <c r="D111"/>
    </row>
    <row r="112" spans="1:7">
      <c r="C112"/>
      <c r="D112"/>
    </row>
    <row r="113" spans="1:4">
      <c r="C113"/>
      <c r="D113"/>
    </row>
    <row r="114" spans="1:4">
      <c r="C114"/>
      <c r="D114"/>
    </row>
    <row r="115" spans="1:4">
      <c r="C115"/>
      <c r="D115"/>
    </row>
    <row r="116" spans="1:4">
      <c r="C116"/>
      <c r="D116"/>
    </row>
    <row r="117" spans="1:4">
      <c r="C117"/>
      <c r="D117"/>
    </row>
    <row r="118" spans="1:4">
      <c r="C118"/>
      <c r="D118"/>
    </row>
    <row r="119" spans="1:4">
      <c r="C119"/>
      <c r="D119"/>
    </row>
    <row r="120" spans="1:4">
      <c r="C120"/>
      <c r="D120"/>
    </row>
    <row r="121" spans="1:4">
      <c r="C121"/>
      <c r="D121"/>
    </row>
    <row r="122" spans="1:4">
      <c r="C122"/>
      <c r="D122"/>
    </row>
    <row r="123" spans="1:4">
      <c r="C123"/>
      <c r="D123"/>
    </row>
    <row r="124" spans="1:4">
      <c r="C124"/>
      <c r="D124"/>
    </row>
    <row r="125" spans="1:4">
      <c r="C125"/>
      <c r="D125"/>
    </row>
    <row r="126" spans="1:4">
      <c r="C126"/>
      <c r="D126"/>
    </row>
    <row r="128" spans="1:4">
      <c r="A128" t="s">
        <v>169</v>
      </c>
    </row>
  </sheetData>
  <autoFilter ref="A1:G107"/>
  <hyperlinks>
    <hyperlink ref="E4" r:id="rId1"/>
    <hyperlink ref="E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Tabla</vt:lpstr>
      <vt:lpstr>Hoja3</vt:lpstr>
      <vt:lpstr>28-11</vt:lpstr>
      <vt:lpstr>D Ciclo 6</vt:lpstr>
      <vt:lpstr>Din_27</vt:lpstr>
      <vt:lpstr>27_11</vt:lpstr>
      <vt:lpstr>23--11</vt:lpstr>
      <vt:lpstr>D 23_11</vt:lpstr>
      <vt:lpstr>Din 23_11</vt:lpstr>
      <vt:lpstr>23_11</vt:lpstr>
      <vt:lpstr>Din 19_11</vt:lpstr>
      <vt:lpstr>19_11</vt:lpstr>
      <vt:lpstr>Din_12</vt:lpstr>
      <vt:lpstr>12_11</vt:lpstr>
      <vt:lpstr>Din_11</vt:lpstr>
      <vt:lpstr>10_11-</vt:lpstr>
      <vt:lpstr>10_11</vt:lpstr>
      <vt:lpstr>Din_10</vt:lpstr>
      <vt:lpstr>Din 7_11</vt:lpstr>
      <vt:lpstr>10_11 (2)</vt:lpstr>
      <vt:lpstr>Export</vt:lpstr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Paz</dc:creator>
  <cp:lastModifiedBy>Luis Paz</cp:lastModifiedBy>
  <dcterms:created xsi:type="dcterms:W3CDTF">2022-11-07T19:15:55Z</dcterms:created>
  <dcterms:modified xsi:type="dcterms:W3CDTF">2022-12-28T19:34:38Z</dcterms:modified>
</cp:coreProperties>
</file>