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oT\"/>
    </mc:Choice>
  </mc:AlternateContent>
  <bookViews>
    <workbookView xWindow="0" yWindow="0" windowWidth="20490" windowHeight="7755" firstSheet="1" activeTab="2"/>
  </bookViews>
  <sheets>
    <sheet name="State x Category" sheetId="3" r:id="rId1"/>
    <sheet name="State x Sub-category" sheetId="4" r:id="rId2"/>
    <sheet name="State x Month" sheetId="5" r:id="rId3"/>
    <sheet name="Outcomes based on Goal" sheetId="6" r:id="rId4"/>
    <sheet name="Data" sheetId="1" r:id="rId5"/>
  </sheets>
  <definedNames>
    <definedName name="_xlnm._FilterDatabase" localSheetId="4" hidden="1">Data!$A$1:$N$4115</definedName>
    <definedName name="_xlcn.WorksheetConnection_Sheet1A1R41151" hidden="1">Data!$A$1:$R$4115</definedName>
  </definedName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69c9b622-6697-4ded-aade-528c5a43f373" name="Range" connection="WorksheetConnection_Sheet1!$A$1:$R$4115"/>
        </x15:modelTables>
      </x15:dataModel>
    </ext>
  </extLst>
</workbook>
</file>

<file path=xl/calcChain.xml><?xml version="1.0" encoding="utf-8"?>
<calcChain xmlns="http://schemas.openxmlformats.org/spreadsheetml/2006/main">
  <c r="F3" i="6" l="1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G2" i="6"/>
  <c r="H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V172" i="1" l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0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R$4115" type="102" refreshedVersion="5" minRefreshableVersion="5">
    <extLst>
      <ext xmlns:x15="http://schemas.microsoft.com/office/spreadsheetml/2010/11/main" uri="{DE250136-89BD-433C-8126-D09CA5730AF9}">
        <x15:connection id="Range-69c9b622-6697-4ded-aade-528c5a43f373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<sst xmlns="http://schemas.openxmlformats.org/spreadsheetml/2006/main" count="24822" uniqueCount="8403">
  <si>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</si>
  <si>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</si>
  <si>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</si>
  <si>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</si>
  <si>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</si>
  <si>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</si>
  <si>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</si>
  <si>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</si>
  <si>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</si>
  <si>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</si>
  <si>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</si>
  <si>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</si>
  <si>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</si>
  <si>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</si>
  <si>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</si>
  <si>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</si>
  <si>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</si>
  <si>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</si>
  <si>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</si>
  <si>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</si>
  <si>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</si>
  <si>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</si>
  <si>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</si>
  <si>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</si>
  <si>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</si>
  <si>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</si>
  <si>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</si>
  <si>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</si>
  <si>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</si>
  <si>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</si>
  <si>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</si>
  <si>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</si>
  <si>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</si>
  <si>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</si>
  <si>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</si>
  <si>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</si>
  <si>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</si>
  <si>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</si>
  <si>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</si>
  <si>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</si>
  <si>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</si>
  <si>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</si>
  <si>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</si>
  <si>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</si>
  <si>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</si>
  <si>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</si>
  <si>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</si>
  <si>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</si>
  <si>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</si>
  <si>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</si>
  <si>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</si>
  <si>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</si>
  <si>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</si>
  <si>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</si>
  <si>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</si>
  <si>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</si>
  <si>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</si>
  <si>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</si>
  <si>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</si>
  <si>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</si>
  <si>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</si>
  <si>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</si>
  <si>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</si>
  <si>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</si>
  <si>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</si>
  <si>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</si>
  <si>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</si>
  <si>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</si>
  <si>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</si>
  <si>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</si>
  <si>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</si>
  <si>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</si>
  <si>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</si>
  <si>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</si>
  <si>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</si>
  <si>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</si>
  <si>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</si>
  <si>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</si>
  <si>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</si>
  <si>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</si>
  <si>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</si>
  <si>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</si>
  <si>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</si>
  <si>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</si>
  <si>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</si>
  <si>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</si>
  <si>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</si>
  <si>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</si>
  <si>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</si>
  <si>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</si>
  <si>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</si>
  <si>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</si>
  <si>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</si>
  <si>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</si>
  <si>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</si>
  <si>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</si>
  <si>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</si>
  <si>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</si>
  <si>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</si>
  <si>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</si>
  <si>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</si>
  <si>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</si>
  <si>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</si>
  <si>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</si>
  <si>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</si>
  <si>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</si>
  <si>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</si>
  <si>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</si>
  <si>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</si>
  <si>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</si>
  <si>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</si>
  <si>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</si>
  <si>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</si>
  <si>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</si>
  <si>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</si>
  <si>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</si>
  <si>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</si>
  <si>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</si>
  <si>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</si>
  <si>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</si>
  <si>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</si>
  <si>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</si>
  <si>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</si>
  <si>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</si>
  <si>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</si>
  <si>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</si>
  <si>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</si>
  <si>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</si>
  <si>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</si>
  <si>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</si>
  <si>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</si>
  <si>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</si>
  <si>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</si>
  <si>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</si>
  <si>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</si>
  <si>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</si>
  <si>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</si>
  <si>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</si>
  <si>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</si>
  <si>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</si>
  <si>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</si>
  <si>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</si>
  <si>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</si>
  <si>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</si>
  <si>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</si>
  <si>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</si>
  <si>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</si>
  <si>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</si>
  <si>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</si>
  <si>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</si>
  <si>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</si>
  <si>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</si>
  <si>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</si>
  <si>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</si>
  <si>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</si>
  <si>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</si>
  <si>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</si>
  <si>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</si>
  <si>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</si>
  <si>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</si>
  <si>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</si>
  <si>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</si>
  <si>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</si>
  <si>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</si>
  <si>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</si>
  <si>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</si>
  <si>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</si>
  <si>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</si>
  <si>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</si>
  <si>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</si>
  <si>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</si>
  <si>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</si>
  <si>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</si>
  <si>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</si>
  <si>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</si>
  <si>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</si>
  <si>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</si>
  <si>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</si>
  <si>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</si>
  <si>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</si>
  <si>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</si>
  <si>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</si>
  <si>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</si>
  <si>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</si>
  <si>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</si>
  <si>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</si>
  <si>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</si>
  <si>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</si>
  <si>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</si>
  <si>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</si>
  <si>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</si>
  <si>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</si>
  <si>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</si>
  <si>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</si>
  <si>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</si>
  <si>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</si>
  <si>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</si>
  <si>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</si>
  <si>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</si>
  <si>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</si>
  <si>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</si>
  <si>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</si>
  <si>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</si>
  <si>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</si>
  <si>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</si>
  <si>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</si>
  <si>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</si>
  <si>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</si>
  <si>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</si>
  <si>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</si>
  <si>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</si>
  <si>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</si>
  <si>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</si>
  <si>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</si>
  <si>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</si>
  <si>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</si>
  <si>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</si>
  <si>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</si>
  <si>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</si>
  <si>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</si>
  <si>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</si>
  <si>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</si>
  <si>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</si>
  <si>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</si>
  <si>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</si>
  <si>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</si>
  <si>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</si>
  <si>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</si>
  <si>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</si>
  <si>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</si>
  <si>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</si>
  <si>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</si>
  <si>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</si>
  <si>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</si>
  <si>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</si>
  <si>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</si>
  <si>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</si>
  <si>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</si>
  <si>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</si>
  <si>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</si>
  <si>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</si>
  <si>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</si>
  <si>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</si>
  <si>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</si>
  <si>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</si>
  <si>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</si>
  <si>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</si>
  <si>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</si>
  <si>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</si>
  <si>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</si>
  <si>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</si>
  <si>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</si>
  <si>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</si>
  <si>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</si>
  <si>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</si>
  <si>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</si>
  <si>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</si>
  <si>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</si>
  <si>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</si>
  <si>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</si>
  <si>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</si>
  <si>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</si>
  <si>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</si>
  <si>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</si>
  <si>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</si>
  <si>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</si>
  <si>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</si>
  <si>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</si>
  <si>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</si>
  <si>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</si>
  <si>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</si>
  <si>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</si>
  <si>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</si>
  <si>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</si>
  <si>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</si>
  <si>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</si>
  <si>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</si>
  <si>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</si>
  <si>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</si>
  <si>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</si>
  <si>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</si>
  <si>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</si>
  <si>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</si>
  <si>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</si>
  <si>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</si>
  <si>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</si>
  <si>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</si>
  <si>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</si>
  <si>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</si>
  <si>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</si>
  <si>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</si>
  <si>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</si>
  <si>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</si>
  <si>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</si>
  <si>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</si>
  <si>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</si>
  <si>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</si>
  <si>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</si>
  <si>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</si>
  <si>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</si>
  <si>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</si>
  <si>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</si>
  <si>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</si>
  <si>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</si>
  <si>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</si>
  <si>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</si>
  <si>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</si>
  <si>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</si>
  <si>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</si>
  <si>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</si>
  <si>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</si>
  <si>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</si>
  <si>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</si>
  <si>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</si>
  <si>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</si>
  <si>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</si>
  <si>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</si>
  <si>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</si>
  <si>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</si>
  <si>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</si>
  <si>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</si>
  <si>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</si>
  <si>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</si>
  <si>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</si>
  <si>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</si>
  <si>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</si>
  <si>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</si>
  <si>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</si>
  <si>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</si>
  <si>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</si>
  <si>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</si>
  <si>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</si>
  <si>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</si>
  <si>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</si>
  <si>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</si>
  <si>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</si>
  <si>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</si>
  <si>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</si>
  <si>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</si>
  <si>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</si>
  <si>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</si>
  <si>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</si>
  <si>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</si>
  <si>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</si>
  <si>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</si>
  <si>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</si>
  <si>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</si>
  <si>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</si>
  <si>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</si>
  <si>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</si>
  <si>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</si>
  <si>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</si>
  <si>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</si>
  <si>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</si>
  <si>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</si>
  <si>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</si>
  <si>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</si>
  <si>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</si>
  <si>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</si>
  <si>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</si>
  <si>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</si>
  <si>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</si>
  <si>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</si>
  <si>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</si>
  <si>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</si>
  <si>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</si>
  <si>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</si>
  <si>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</si>
  <si>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</si>
  <si>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</si>
  <si>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</si>
  <si>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</si>
  <si>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</si>
  <si>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</si>
  <si>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</si>
  <si>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</si>
  <si>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</si>
  <si>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</si>
  <si>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</si>
  <si>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</si>
  <si>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</si>
  <si>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</si>
  <si>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</si>
  <si>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</si>
  <si>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</si>
  <si>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</si>
  <si>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</si>
  <si>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</si>
  <si>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</si>
  <si>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</si>
  <si>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</si>
  <si>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</si>
  <si>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</si>
  <si>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</si>
  <si>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</si>
  <si>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</si>
  <si>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</si>
  <si>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</si>
  <si>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</si>
  <si>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</si>
  <si>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</si>
  <si>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</si>
  <si>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</si>
  <si>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</si>
  <si>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</si>
  <si>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</si>
  <si>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</si>
  <si>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</si>
  <si>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</si>
  <si>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</si>
  <si>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</si>
  <si>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</si>
  <si>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</si>
  <si>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</si>
  <si>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</si>
  <si>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</si>
  <si>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</si>
  <si>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</si>
  <si>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</si>
  <si>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</si>
  <si>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</si>
  <si>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</si>
  <si>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</si>
  <si>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</si>
  <si>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</si>
  <si>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</si>
  <si>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</si>
  <si>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</si>
  <si>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</si>
  <si>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</si>
  <si>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</si>
  <si>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</si>
  <si>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</si>
  <si>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</si>
  <si>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</si>
  <si>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</si>
  <si>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</si>
  <si>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</si>
  <si>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</si>
  <si>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</si>
  <si>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</si>
  <si>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</si>
  <si>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</si>
  <si>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</si>
  <si>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</si>
  <si>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</si>
  <si>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</si>
  <si>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</si>
  <si>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</si>
  <si>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</si>
  <si>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</si>
  <si>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</si>
  <si>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</si>
  <si>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</si>
  <si>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</si>
  <si>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</si>
  <si>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</si>
  <si>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</si>
  <si>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</si>
  <si>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</si>
  <si>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</si>
  <si>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</si>
  <si>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</si>
  <si>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</si>
  <si>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</si>
  <si>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</si>
  <si>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</si>
  <si>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</si>
  <si>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</si>
  <si>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</si>
  <si>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</si>
  <si>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</si>
  <si>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</si>
  <si>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</si>
  <si>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</si>
  <si>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</si>
  <si>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</si>
  <si>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</si>
  <si>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</si>
  <si>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</si>
  <si>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</si>
  <si>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</si>
  <si>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</si>
  <si>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</si>
  <si>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</si>
  <si>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</si>
  <si>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</si>
  <si>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</si>
  <si>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</si>
  <si>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</si>
  <si>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</si>
  <si>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</si>
  <si>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</si>
  <si>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</si>
  <si>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</si>
  <si>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</si>
  <si>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</si>
  <si>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</si>
  <si>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</si>
  <si>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</si>
  <si>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</si>
  <si>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</si>
  <si>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</si>
  <si>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</si>
  <si>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</si>
  <si>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</si>
  <si>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</si>
  <si>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</si>
  <si>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</si>
  <si>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</si>
  <si>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</si>
  <si>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</si>
  <si>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</si>
  <si>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</si>
  <si>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</si>
  <si>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</si>
  <si>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</si>
  <si>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</si>
  <si>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</si>
  <si>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</si>
  <si>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</si>
  <si>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</si>
  <si>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</si>
  <si>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</si>
  <si>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</si>
  <si>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</si>
  <si>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</si>
  <si>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</si>
  <si>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</si>
  <si>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</si>
  <si>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</si>
  <si>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</si>
  <si>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</si>
  <si>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</si>
  <si>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</si>
  <si>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</si>
  <si>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</si>
  <si>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</si>
  <si>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</si>
  <si>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</si>
  <si>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</si>
  <si>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</si>
  <si>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</si>
  <si>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</si>
  <si>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</si>
  <si>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</si>
  <si>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</si>
  <si>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</si>
  <si>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</si>
  <si>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</si>
  <si>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</si>
  <si>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</si>
  <si>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</si>
  <si>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</si>
  <si>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</si>
  <si>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</si>
  <si>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</si>
  <si>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</si>
  <si>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</si>
  <si>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</si>
  <si>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</si>
  <si>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</si>
  <si>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</si>
  <si>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</si>
  <si>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</si>
  <si>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</si>
  <si>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</si>
  <si>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</si>
  <si>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</si>
  <si>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</si>
  <si>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</si>
  <si>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</si>
  <si>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</si>
  <si>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</si>
  <si>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</si>
  <si>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</si>
  <si>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</si>
  <si>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</si>
  <si>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</si>
  <si>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</si>
  <si>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</si>
  <si>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</si>
  <si>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</si>
  <si>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</si>
  <si>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</si>
  <si>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</si>
  <si>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</si>
  <si>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</si>
  <si>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</si>
  <si>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</si>
  <si>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</si>
  <si>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</si>
  <si>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</si>
  <si>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</si>
  <si>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</si>
  <si>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</si>
  <si>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</si>
  <si>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</si>
  <si>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</si>
  <si>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</si>
  <si>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</si>
  <si>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</si>
  <si>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</si>
  <si>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</si>
  <si>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</si>
  <si>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</si>
  <si>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</si>
  <si>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</si>
  <si>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</si>
  <si>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</si>
  <si>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</si>
  <si>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</si>
  <si>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</si>
  <si>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</si>
  <si>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</si>
  <si>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</si>
  <si>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</si>
  <si>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</si>
  <si>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</si>
  <si>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</si>
  <si>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</si>
  <si>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</si>
  <si>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</si>
  <si>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</si>
  <si>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</si>
  <si>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</si>
  <si>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</si>
  <si>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</si>
  <si>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</si>
  <si>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</si>
  <si>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</si>
  <si>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</si>
  <si>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</si>
  <si>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</si>
  <si>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</si>
  <si>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</si>
  <si>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</si>
  <si>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</si>
  <si>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</si>
  <si>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</si>
  <si>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</si>
  <si>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</si>
  <si>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</si>
  <si>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</si>
  <si>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</si>
  <si>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</si>
  <si>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</si>
  <si>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</si>
  <si>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</si>
  <si>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</si>
  <si>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</si>
  <si>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</si>
  <si>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</si>
  <si>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</si>
  <si>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</si>
  <si>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</si>
  <si>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</si>
  <si>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</si>
  <si>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</si>
  <si>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</si>
  <si>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</si>
  <si>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</si>
  <si>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</si>
  <si>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</si>
  <si>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</si>
  <si>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</si>
  <si>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</si>
  <si>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</si>
  <si>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</si>
  <si>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</si>
  <si>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</si>
  <si>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</si>
  <si>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</si>
  <si>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</si>
  <si>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</si>
  <si>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</si>
  <si>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</si>
  <si>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</si>
  <si>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</si>
  <si>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</si>
  <si>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</si>
  <si>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</si>
  <si>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</si>
  <si>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</si>
  <si>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</si>
  <si>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</si>
  <si>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</si>
  <si>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</si>
  <si>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</si>
  <si>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</si>
  <si>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</si>
  <si>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</si>
  <si>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</si>
  <si>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</si>
  <si>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</si>
  <si>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</si>
  <si>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</si>
  <si>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</si>
  <si>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</si>
  <si>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</si>
  <si>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</si>
  <si>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</si>
  <si>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</si>
  <si>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</si>
  <si>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</si>
  <si>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</si>
  <si>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</si>
  <si>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</si>
  <si>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</si>
  <si>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</si>
  <si>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</si>
  <si>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</si>
  <si>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</si>
  <si>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</si>
  <si>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</si>
  <si>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</si>
  <si>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</si>
  <si>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</si>
  <si>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</si>
  <si>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</si>
  <si>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</si>
  <si>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</si>
  <si>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</si>
  <si>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</si>
  <si>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</si>
  <si>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</si>
  <si>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</si>
  <si>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</si>
  <si>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</si>
  <si>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</si>
  <si>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</si>
  <si>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</si>
  <si>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</si>
  <si>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</si>
  <si>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</si>
  <si>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</si>
  <si>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</si>
  <si>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</si>
  <si>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</si>
  <si>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</si>
  <si>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</si>
  <si>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</si>
  <si>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</si>
  <si>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</si>
  <si>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</si>
  <si>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</si>
  <si>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</si>
  <si>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</si>
  <si>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</si>
  <si>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</si>
  <si>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</si>
  <si>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</si>
  <si>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</si>
  <si>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</si>
  <si>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</si>
  <si>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</si>
  <si>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</si>
  <si>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</si>
  <si>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</si>
  <si>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</si>
  <si>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</si>
  <si>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</si>
  <si>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</si>
  <si>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</si>
  <si>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</si>
  <si>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</si>
  <si>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</si>
  <si>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</si>
  <si>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</si>
  <si>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</si>
  <si>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</si>
  <si>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</si>
  <si>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</si>
  <si>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</si>
  <si>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</si>
  <si>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</si>
  <si>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</si>
  <si>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</si>
  <si>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</si>
  <si>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</si>
  <si>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</si>
  <si>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</si>
  <si>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</si>
  <si>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</si>
  <si>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</si>
  <si>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</si>
  <si>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</si>
  <si>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</si>
  <si>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</si>
  <si>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</si>
  <si>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</si>
  <si>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</si>
  <si>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</si>
  <si>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</si>
  <si>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</si>
  <si>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</si>
  <si>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</si>
  <si>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</si>
  <si>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</si>
  <si>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</si>
  <si>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</si>
  <si>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</si>
  <si>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</si>
  <si>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</si>
  <si>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</si>
  <si>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</si>
  <si>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</si>
  <si>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</si>
  <si>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</si>
  <si>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</si>
  <si>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</si>
  <si>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</si>
  <si>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</si>
  <si>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</si>
  <si>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</si>
  <si>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</si>
  <si>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</si>
  <si>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</si>
  <si>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</si>
  <si>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</si>
  <si>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</si>
  <si>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</si>
  <si>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</si>
  <si>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</si>
  <si>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</si>
  <si>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</si>
  <si>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</si>
  <si>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</si>
  <si>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</si>
  <si>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</si>
  <si>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</si>
  <si>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</si>
  <si>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</si>
  <si>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</si>
  <si>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</si>
  <si>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</si>
  <si>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</si>
  <si>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</si>
  <si>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</si>
  <si>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</si>
  <si>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</si>
  <si>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</si>
  <si>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</si>
  <si>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</si>
  <si>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</si>
  <si>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</si>
  <si>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</si>
  <si>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</si>
  <si>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</si>
  <si>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</si>
  <si>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</si>
  <si>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</si>
  <si>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</si>
  <si>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</si>
  <si>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</si>
  <si>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</si>
  <si>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</si>
  <si>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</si>
  <si>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</si>
  <si>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</si>
  <si>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</si>
  <si>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</si>
  <si>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</si>
  <si>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</si>
  <si>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</si>
  <si>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</si>
  <si>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</si>
  <si>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</si>
  <si>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</si>
  <si>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</si>
  <si>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</si>
  <si>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</si>
  <si>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</si>
  <si>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</si>
  <si>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</si>
  <si>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</si>
  <si>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</si>
  <si>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</si>
  <si>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</si>
  <si>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</si>
  <si>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</si>
  <si>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</si>
  <si>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</si>
  <si>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</si>
  <si>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</si>
  <si>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</si>
  <si>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</si>
  <si>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</si>
  <si>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</si>
  <si>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</si>
  <si>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</si>
  <si>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</si>
  <si>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</si>
  <si>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</si>
  <si>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</si>
  <si>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</si>
  <si>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</si>
  <si>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</si>
  <si>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</si>
  <si>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</si>
  <si>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</si>
  <si>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</si>
  <si>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</si>
  <si>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</si>
  <si>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</si>
  <si>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</si>
  <si>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</si>
  <si>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</si>
  <si>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</si>
  <si>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</si>
  <si>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</si>
  <si>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</si>
  <si>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</si>
  <si>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</si>
  <si>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</si>
  <si>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</si>
  <si>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</si>
  <si>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</si>
  <si>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</si>
  <si>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</si>
  <si>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</si>
  <si>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</si>
  <si>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</si>
  <si>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</si>
  <si>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</si>
  <si>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</si>
  <si>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</si>
  <si>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</si>
  <si>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</si>
  <si>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</si>
  <si>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</si>
  <si>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</si>
  <si>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</si>
  <si>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</si>
  <si>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</si>
  <si>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</si>
  <si>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</si>
  <si>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</si>
  <si>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</si>
  <si>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</si>
  <si>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</si>
  <si>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</si>
  <si>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</si>
  <si>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</si>
  <si>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</si>
  <si>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</si>
  <si>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</si>
  <si>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</si>
  <si>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</si>
  <si>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</si>
  <si>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</si>
  <si>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</si>
  <si>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</si>
  <si>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</si>
  <si>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</si>
  <si>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</si>
  <si>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</si>
  <si>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</si>
  <si>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</si>
  <si>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</si>
  <si>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</si>
  <si>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</si>
  <si>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</si>
  <si>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</si>
  <si>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</si>
  <si>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</si>
  <si>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</si>
  <si>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</si>
  <si>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</si>
  <si>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</si>
  <si>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</si>
  <si>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</si>
  <si>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</si>
  <si>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</si>
  <si>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</si>
  <si>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</si>
  <si>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</si>
  <si>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</si>
  <si>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</si>
  <si>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</si>
  <si>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</si>
  <si>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</si>
  <si>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</si>
  <si>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</si>
  <si>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</si>
  <si>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</si>
  <si>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</si>
  <si>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</si>
  <si>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</si>
  <si>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</si>
  <si>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</si>
  <si>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</si>
  <si>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</si>
  <si>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</si>
  <si>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</si>
  <si>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</si>
  <si>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</si>
  <si>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</si>
  <si>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</si>
  <si>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</si>
  <si>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</si>
  <si>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</si>
  <si>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</si>
  <si>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</si>
  <si>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</si>
  <si>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</si>
  <si>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</si>
  <si>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</si>
  <si>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</si>
  <si>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</si>
  <si>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</si>
  <si>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</si>
  <si>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</si>
  <si>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</si>
  <si>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</si>
  <si>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</si>
  <si>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</si>
  <si>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</si>
  <si>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</si>
  <si>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</si>
  <si>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</si>
  <si>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</si>
  <si>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</si>
  <si>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</si>
  <si>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</si>
  <si>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</si>
  <si>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</si>
  <si>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</si>
  <si>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</si>
  <si>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</si>
  <si>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</si>
  <si>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</si>
  <si>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</si>
  <si>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</si>
  <si>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</si>
  <si>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</si>
  <si>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</si>
  <si>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</si>
  <si>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</si>
  <si>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</si>
  <si>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</si>
  <si>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</si>
  <si>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</si>
  <si>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</si>
  <si>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</si>
  <si>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</si>
  <si>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</si>
  <si>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</si>
  <si>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</si>
  <si>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</si>
  <si>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</si>
  <si>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</si>
  <si>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</si>
  <si>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</si>
  <si>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</si>
  <si>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</si>
  <si>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</si>
  <si>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</si>
  <si>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</si>
  <si>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</si>
  <si>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</si>
  <si>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</si>
  <si>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</si>
  <si>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</si>
  <si>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</si>
  <si>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</si>
  <si>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</si>
  <si>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</si>
  <si>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</si>
  <si>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</si>
  <si>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</si>
  <si>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</si>
  <si>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</si>
  <si>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</si>
  <si>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</si>
  <si>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</si>
  <si>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</si>
  <si>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</si>
  <si>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</si>
  <si>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</si>
  <si>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</si>
  <si>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</si>
  <si>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</si>
  <si>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</si>
  <si>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</si>
  <si>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</si>
  <si>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</si>
  <si>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</si>
  <si>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</si>
  <si>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</si>
  <si>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</si>
  <si>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</si>
  <si>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</si>
  <si>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</si>
  <si>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</si>
  <si>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</si>
  <si>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</si>
  <si>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</si>
  <si>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</si>
  <si>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</si>
  <si>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</si>
  <si>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</si>
  <si>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</si>
  <si>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</si>
  <si>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</si>
  <si>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</si>
  <si>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</si>
  <si>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</si>
  <si>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</si>
  <si>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</si>
  <si>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</si>
  <si>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</si>
  <si>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</si>
  <si>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</si>
  <si>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</si>
  <si>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</si>
  <si>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</si>
  <si>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</si>
  <si>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</si>
  <si>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</si>
  <si>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</si>
  <si>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</si>
  <si>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</si>
  <si>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</si>
  <si>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</si>
  <si>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</si>
  <si>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</si>
  <si>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</si>
  <si>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</si>
  <si>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</si>
  <si>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</si>
  <si>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</si>
  <si>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</si>
  <si>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</si>
  <si>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</si>
  <si>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</si>
  <si>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</si>
  <si>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</si>
  <si>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</si>
  <si>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</si>
  <si>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</si>
  <si>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</si>
  <si>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</si>
  <si>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</si>
  <si>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</si>
  <si>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</si>
  <si>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</si>
  <si>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</si>
  <si>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</si>
  <si>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</si>
  <si>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</si>
  <si>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</si>
  <si>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</si>
  <si>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</si>
  <si>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</si>
  <si>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</si>
  <si>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</si>
  <si>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</si>
  <si>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</si>
  <si>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</si>
  <si>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</si>
  <si>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</si>
  <si>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</si>
  <si>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</si>
  <si>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</si>
  <si>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</si>
  <si>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</si>
  <si>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</si>
  <si>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</si>
  <si>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</si>
  <si>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</si>
  <si>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</si>
  <si>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</si>
  <si>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</si>
  <si>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</si>
  <si>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</si>
  <si>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</si>
  <si>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</si>
  <si>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</si>
  <si>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</si>
  <si>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</si>
  <si>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</si>
  <si>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</si>
  <si>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</si>
  <si>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</si>
  <si>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</si>
  <si>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</si>
  <si>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</si>
  <si>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</si>
  <si>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</si>
  <si>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</si>
  <si>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</si>
  <si>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</si>
  <si>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</si>
  <si>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</si>
  <si>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</si>
  <si>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</si>
  <si>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</si>
  <si>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</si>
  <si>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</si>
  <si>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</si>
  <si>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</si>
  <si>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</si>
  <si>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</si>
  <si>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</si>
  <si>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</si>
  <si>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</si>
  <si>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</si>
  <si>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</si>
  <si>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</si>
  <si>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</si>
  <si>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</si>
  <si>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</si>
  <si>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</si>
  <si>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</si>
  <si>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</si>
  <si>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</si>
  <si>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</si>
  <si>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</si>
  <si>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</si>
  <si>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</si>
  <si>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</si>
  <si>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</si>
  <si>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</si>
  <si>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</si>
  <si>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</si>
  <si>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</si>
  <si>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</si>
  <si>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</si>
  <si>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</si>
  <si>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</si>
  <si>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</si>
  <si>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</si>
  <si>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</si>
  <si>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</si>
  <si>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</si>
  <si>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</si>
  <si>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</si>
  <si>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</si>
  <si>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</si>
  <si>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</si>
  <si>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</si>
  <si>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</si>
  <si>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</si>
  <si>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</si>
  <si>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</si>
  <si>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</si>
  <si>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</si>
  <si>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</si>
  <si>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</si>
  <si>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</si>
  <si>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</si>
  <si>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</si>
  <si>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</si>
  <si>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</si>
  <si>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</si>
  <si>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</si>
  <si>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</si>
  <si>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</si>
  <si>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</si>
  <si>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</si>
  <si>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</si>
  <si>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</si>
  <si>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</si>
  <si>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</si>
  <si>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</si>
  <si>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</si>
  <si>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</si>
  <si>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</si>
  <si>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</si>
  <si>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</si>
  <si>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</si>
  <si>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</si>
  <si>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</si>
  <si>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</si>
  <si>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</si>
  <si>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</si>
  <si>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</si>
  <si>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</si>
  <si>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</si>
  <si>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</si>
  <si>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</si>
  <si>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</si>
  <si>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</si>
  <si>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</si>
  <si>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</si>
  <si>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</si>
  <si>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</si>
  <si>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</si>
  <si>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</si>
  <si>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</si>
  <si>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</si>
  <si>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</si>
  <si>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</si>
  <si>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</si>
  <si>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</si>
  <si>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</si>
  <si>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</si>
  <si>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</si>
  <si>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</si>
  <si>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</si>
  <si>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</si>
  <si>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</si>
  <si>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</si>
  <si>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</si>
  <si>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</si>
  <si>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</si>
  <si>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</si>
  <si>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</si>
  <si>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</si>
  <si>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</si>
  <si>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</si>
  <si>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</si>
  <si>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</si>
  <si>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</si>
  <si>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</si>
  <si>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</si>
  <si>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</si>
  <si>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</si>
  <si>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</si>
  <si>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</si>
  <si>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</si>
  <si>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</si>
  <si>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</si>
  <si>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</si>
  <si>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</si>
  <si>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</si>
  <si>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</si>
  <si>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</si>
  <si>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</si>
  <si>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</si>
  <si>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</si>
  <si>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</si>
  <si>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</si>
  <si>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</si>
  <si>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</si>
  <si>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</si>
  <si>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</si>
  <si>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</si>
  <si>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</si>
  <si>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</si>
  <si>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</si>
  <si>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</si>
  <si>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</si>
  <si>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</si>
  <si>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</si>
  <si>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</si>
  <si>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</si>
  <si>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</si>
  <si>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</si>
  <si>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</si>
  <si>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</si>
  <si>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</si>
  <si>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</si>
  <si>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</si>
  <si>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</si>
  <si>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</si>
  <si>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</si>
  <si>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</si>
  <si>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</si>
  <si>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</si>
  <si>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</si>
  <si>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</si>
  <si>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</si>
  <si>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</si>
  <si>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</si>
  <si>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</si>
  <si>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</si>
  <si>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</si>
  <si>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</si>
  <si>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</si>
  <si>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</si>
  <si>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</si>
  <si>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</si>
  <si>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</si>
  <si>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</si>
  <si>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</si>
  <si>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</si>
  <si>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</si>
  <si>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</si>
  <si>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</si>
  <si>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</si>
  <si>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</si>
  <si>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</si>
  <si>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</si>
  <si>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</si>
  <si>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</si>
  <si>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</si>
  <si>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</si>
  <si>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</si>
  <si>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</si>
  <si>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</si>
  <si>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</si>
  <si>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</si>
  <si>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</si>
  <si>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</si>
  <si>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</si>
  <si>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</si>
  <si>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</si>
  <si>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</si>
  <si>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</si>
  <si>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</si>
  <si>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</si>
  <si>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</si>
  <si>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</si>
  <si>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</si>
  <si>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</si>
  <si>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</si>
  <si>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</si>
  <si>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</si>
  <si>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</si>
  <si>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</si>
  <si>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</si>
  <si>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</si>
  <si>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</si>
  <si>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</si>
  <si>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</si>
  <si>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</si>
  <si>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</si>
  <si>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</si>
  <si>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</si>
  <si>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</si>
  <si>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</si>
  <si>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</si>
  <si>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</si>
  <si>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</si>
  <si>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</si>
  <si>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</si>
  <si>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</si>
  <si>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</si>
  <si>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</si>
  <si>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</si>
  <si>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</si>
  <si>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</si>
  <si>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</si>
  <si>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</si>
  <si>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</si>
  <si>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</si>
  <si>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</si>
  <si>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</si>
  <si>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</si>
  <si>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</si>
  <si>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</si>
  <si>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</si>
  <si>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</si>
  <si>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</si>
  <si>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</si>
  <si>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</si>
  <si>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</si>
  <si>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</si>
  <si>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</si>
  <si>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</si>
  <si>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</si>
  <si>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</si>
  <si>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</si>
  <si>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</si>
  <si>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</si>
  <si>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</si>
  <si>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</si>
  <si>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</si>
  <si>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</si>
  <si>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</si>
  <si>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</si>
  <si>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</si>
  <si>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</si>
  <si>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</si>
  <si>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</si>
  <si>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</si>
  <si>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</si>
  <si>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</si>
  <si>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</si>
  <si>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</si>
  <si>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</si>
  <si>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</si>
  <si>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</si>
  <si>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</si>
  <si>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</si>
  <si>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</si>
  <si>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</si>
  <si>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</si>
  <si>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</si>
  <si>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</si>
  <si>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</si>
  <si>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</si>
  <si>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</si>
  <si>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</si>
  <si>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</si>
  <si>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</si>
  <si>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</si>
  <si>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</si>
  <si>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</si>
  <si>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</si>
  <si>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</si>
  <si>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</si>
  <si>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</si>
  <si>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</si>
  <si>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</si>
  <si>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</si>
  <si>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</si>
  <si>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</si>
  <si>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</si>
  <si>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</si>
  <si>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</si>
  <si>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</si>
  <si>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</si>
  <si>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</si>
  <si>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</si>
  <si>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</si>
  <si>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</si>
  <si>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</si>
  <si>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</si>
  <si>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</si>
  <si>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</si>
  <si>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</si>
  <si>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</si>
  <si>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</si>
  <si>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</si>
  <si>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</si>
  <si>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</si>
  <si>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</si>
  <si>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</si>
  <si>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</si>
  <si>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</si>
  <si>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</si>
  <si>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</si>
  <si>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</si>
  <si>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</si>
  <si>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</si>
  <si>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</si>
  <si>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</si>
  <si>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</si>
  <si>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</si>
  <si>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</si>
  <si>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</si>
  <si>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</si>
  <si>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</si>
  <si>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</si>
  <si>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</si>
  <si>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</si>
  <si>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</si>
  <si>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</si>
  <si>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</si>
  <si>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</si>
  <si>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</si>
  <si>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</si>
  <si>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</si>
  <si>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</si>
  <si>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</si>
  <si>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</si>
  <si>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</si>
  <si>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</si>
  <si>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</si>
  <si>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</si>
  <si>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</si>
  <si>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</si>
  <si>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</si>
  <si>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</si>
  <si>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</si>
  <si>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</si>
  <si>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</si>
  <si>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</si>
  <si>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</si>
  <si>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</si>
  <si>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</si>
  <si>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</si>
  <si>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</si>
  <si>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</si>
  <si>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</si>
  <si>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</si>
  <si>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</si>
  <si>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</si>
  <si>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</si>
  <si>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</si>
  <si>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</si>
  <si>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</si>
  <si>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</si>
  <si>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</si>
  <si>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</si>
  <si>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</si>
  <si>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</si>
  <si>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</si>
  <si>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</si>
  <si>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</si>
  <si>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</si>
  <si>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</si>
  <si>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</si>
  <si>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</si>
  <si>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</si>
  <si>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</si>
  <si>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</si>
  <si>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</si>
  <si>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</si>
  <si>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</si>
  <si>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</si>
  <si>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</si>
  <si>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</si>
  <si>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</si>
  <si>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</si>
  <si>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</si>
  <si>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</si>
  <si>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</si>
  <si>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</si>
  <si>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</si>
  <si>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</si>
  <si>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</si>
  <si>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</si>
  <si>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</si>
  <si>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</si>
  <si>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</si>
  <si>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</si>
  <si>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</si>
  <si>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</si>
  <si>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</si>
  <si>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</si>
  <si>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</si>
  <si>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</si>
  <si>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</si>
  <si>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</si>
  <si>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</si>
  <si>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</si>
  <si>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</si>
  <si>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</si>
  <si>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</si>
  <si>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</si>
  <si>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</si>
  <si>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</si>
  <si>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</si>
  <si>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</si>
  <si>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</si>
  <si>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</si>
  <si>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</si>
  <si>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</si>
  <si>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</si>
  <si>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</si>
  <si>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</si>
  <si>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</si>
  <si>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</si>
  <si>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</si>
  <si>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</si>
  <si>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</si>
  <si>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</si>
  <si>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</si>
  <si>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</si>
  <si>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</si>
  <si>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</si>
  <si>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</si>
  <si>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</si>
  <si>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</si>
  <si>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</si>
  <si>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</si>
  <si>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</si>
  <si>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</si>
  <si>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</si>
  <si>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</si>
  <si>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</si>
  <si>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</si>
  <si>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</si>
  <si>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</si>
  <si>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</si>
  <si>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</si>
  <si>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</si>
  <si>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</si>
  <si>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</si>
  <si>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</si>
  <si>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</si>
  <si>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</si>
  <si>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</si>
  <si>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</si>
  <si>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</si>
  <si>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</si>
  <si>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</si>
  <si>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</si>
  <si>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</si>
  <si>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</si>
  <si>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</si>
  <si>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</si>
  <si>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</si>
  <si>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</si>
  <si>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</si>
  <si>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</si>
  <si>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</si>
  <si>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</si>
  <si>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</si>
  <si>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</si>
  <si>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</si>
  <si>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</si>
  <si>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</si>
  <si>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</si>
  <si>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</si>
  <si>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</si>
  <si>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</si>
  <si>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</si>
  <si>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</si>
  <si>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</si>
  <si>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</si>
  <si>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</si>
  <si>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</si>
  <si>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</si>
  <si>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</si>
  <si>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</si>
  <si>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</si>
  <si>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</si>
  <si>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</si>
  <si>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</si>
  <si>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</si>
  <si>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</si>
  <si>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</si>
  <si>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</si>
  <si>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</si>
  <si>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</si>
  <si>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</si>
  <si>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</si>
  <si>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</si>
  <si>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</si>
  <si>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</si>
  <si>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</si>
  <si>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</si>
  <si>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</si>
  <si>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</si>
  <si>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</si>
  <si>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</si>
  <si>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</si>
  <si>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</si>
  <si>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</si>
  <si>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</si>
  <si>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</si>
  <si>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</si>
  <si>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</si>
  <si>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</si>
  <si>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</si>
  <si>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</si>
  <si>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</si>
  <si>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</si>
  <si>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</si>
  <si>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</si>
  <si>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</si>
  <si>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</si>
  <si>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</si>
  <si>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</si>
  <si>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</si>
  <si>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</si>
  <si>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</si>
  <si>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</si>
  <si>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</si>
  <si>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</si>
  <si>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</si>
  <si>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</si>
  <si>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</si>
  <si>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</si>
  <si>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</si>
  <si>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</si>
  <si>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</si>
  <si>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</si>
  <si>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</si>
  <si>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</si>
  <si>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</si>
  <si>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</si>
  <si>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</si>
  <si>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</si>
  <si>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</si>
  <si>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</si>
  <si>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</si>
  <si>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</si>
  <si>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</si>
  <si>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</si>
  <si>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</si>
  <si>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</si>
  <si>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</si>
  <si>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</si>
  <si>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</si>
  <si>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</si>
  <si>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</si>
  <si>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</si>
  <si>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</si>
  <si>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</si>
  <si>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</si>
  <si>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</si>
  <si>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</si>
  <si>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</si>
  <si>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</si>
  <si>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</si>
  <si>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</si>
  <si>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</si>
  <si>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</si>
  <si>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</si>
  <si>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</si>
  <si>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</si>
  <si>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</si>
  <si>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</si>
  <si>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</si>
  <si>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</si>
  <si>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</si>
  <si>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</si>
  <si>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</si>
  <si>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</si>
  <si>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</si>
  <si>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</si>
  <si>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</si>
  <si>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</si>
  <si>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</si>
  <si>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</si>
  <si>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</si>
  <si>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</si>
  <si>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</si>
  <si>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</si>
  <si>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</si>
  <si>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</si>
  <si>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</si>
  <si>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</si>
  <si>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</si>
  <si>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</si>
  <si>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</si>
  <si>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</si>
  <si>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</si>
  <si>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</si>
  <si>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</si>
  <si>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</si>
  <si>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</si>
  <si>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</si>
  <si>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</si>
  <si>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</si>
  <si>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</si>
  <si>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</si>
  <si>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</si>
  <si>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</si>
  <si>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</si>
  <si>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</si>
  <si>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</si>
  <si>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</si>
  <si>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</si>
  <si>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</si>
  <si>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</si>
  <si>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</si>
  <si>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</si>
  <si>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</si>
  <si>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</si>
  <si>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</si>
  <si>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</si>
  <si>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</si>
  <si>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</si>
  <si>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</si>
  <si>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</si>
  <si>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</si>
  <si>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</si>
  <si>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</si>
  <si>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</si>
  <si>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</si>
  <si>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</si>
  <si>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</si>
  <si>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</si>
  <si>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</si>
  <si>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</si>
  <si>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</si>
  <si>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</si>
  <si>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</si>
  <si>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</si>
  <si>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</si>
  <si>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</si>
  <si>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</si>
  <si>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</si>
  <si>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</si>
  <si>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</si>
  <si>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</si>
  <si>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</si>
  <si>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</si>
  <si>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</si>
  <si>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</si>
  <si>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</si>
  <si>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</si>
  <si>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</si>
  <si>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</si>
  <si>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</si>
  <si>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</si>
  <si>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</si>
  <si>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</si>
  <si>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</si>
  <si>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</si>
  <si>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</si>
  <si>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</si>
  <si>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</si>
  <si>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</si>
  <si>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</si>
  <si>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</si>
  <si>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</si>
  <si>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</si>
  <si>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</si>
  <si>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</si>
  <si>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</si>
  <si>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</si>
  <si>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</si>
  <si>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</si>
  <si>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</si>
  <si>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</si>
  <si>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</si>
  <si>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</si>
  <si>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</si>
  <si>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</si>
  <si>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</si>
  <si>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</si>
  <si>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</si>
  <si>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</si>
  <si>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</si>
  <si>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</si>
  <si>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</si>
  <si>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</si>
  <si>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</si>
  <si>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</si>
  <si>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</si>
  <si>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</si>
  <si>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</si>
  <si>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</si>
  <si>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</si>
  <si>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</si>
  <si>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</si>
  <si>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</si>
  <si>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</si>
  <si>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</si>
  <si>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</si>
  <si>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</si>
  <si>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</si>
  <si>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</si>
  <si>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</si>
  <si>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</si>
  <si>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</si>
  <si>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</si>
  <si>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</si>
  <si>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</si>
  <si>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</si>
  <si>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</si>
  <si>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</si>
  <si>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</si>
  <si>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</si>
  <si>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</si>
  <si>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</si>
  <si>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</si>
  <si>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</si>
  <si>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</si>
  <si>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</si>
  <si>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</si>
  <si>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</si>
  <si>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</si>
  <si>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</si>
  <si>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</si>
  <si>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</si>
  <si>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</si>
  <si>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</si>
  <si>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</si>
  <si>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</si>
  <si>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</si>
  <si>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</si>
  <si>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</si>
  <si>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</si>
  <si>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</si>
  <si>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</si>
  <si>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</si>
  <si>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</si>
  <si>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</si>
  <si>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</si>
  <si>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</si>
  <si>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</si>
  <si>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</si>
  <si>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</si>
  <si>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</si>
  <si>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</si>
  <si>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</si>
  <si>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</si>
  <si>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</si>
  <si>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</si>
  <si>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</si>
  <si>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</si>
  <si>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</si>
  <si>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</si>
  <si>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</si>
  <si>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</si>
  <si>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</si>
  <si>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</si>
  <si>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</si>
  <si>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</si>
  <si>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</si>
  <si>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</si>
  <si>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</si>
  <si>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</si>
  <si>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</si>
  <si>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</si>
  <si>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</si>
  <si>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</si>
  <si>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</si>
  <si>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</si>
  <si>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</si>
  <si>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</si>
  <si>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</si>
  <si>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</si>
  <si>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</si>
  <si>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</si>
  <si>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</si>
  <si>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</si>
  <si>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</si>
  <si>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</si>
  <si>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</si>
  <si>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</si>
  <si>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</si>
  <si>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</si>
  <si>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</si>
  <si>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</si>
  <si>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</si>
  <si>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</si>
  <si>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</si>
  <si>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</si>
  <si>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</si>
  <si>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</si>
  <si>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</si>
  <si>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</si>
  <si>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</si>
  <si>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</si>
  <si>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</si>
  <si>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</si>
  <si>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</si>
  <si>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</si>
  <si>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</si>
  <si>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</si>
  <si>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</si>
  <si>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</si>
  <si>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</si>
  <si>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</si>
  <si>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</si>
  <si>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</si>
  <si>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</si>
  <si>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</si>
  <si>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</si>
  <si>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</si>
  <si>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</si>
  <si>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</si>
  <si>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</si>
  <si>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</si>
  <si>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</si>
  <si>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</si>
  <si>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</si>
  <si>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</si>
  <si>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</si>
  <si>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</si>
  <si>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</si>
  <si>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</si>
  <si>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</si>
  <si>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</si>
  <si>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</si>
  <si>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</si>
  <si>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</si>
  <si>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</si>
  <si>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</si>
  <si>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</si>
  <si>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</si>
  <si>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</si>
  <si>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</si>
  <si>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</si>
  <si>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</si>
  <si>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</si>
  <si>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</si>
  <si>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</si>
  <si>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</si>
  <si>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</si>
  <si>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</si>
  <si>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</si>
  <si>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</si>
  <si>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</si>
  <si>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</si>
  <si>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</si>
  <si>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</si>
  <si>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</si>
  <si>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</si>
  <si>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</si>
  <si>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</si>
  <si>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</si>
  <si>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</si>
  <si>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</si>
  <si>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</si>
  <si>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</si>
  <si>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</si>
  <si>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</si>
  <si>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</si>
  <si>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</si>
  <si>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</si>
  <si>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</si>
  <si>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</si>
  <si>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</si>
  <si>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</si>
  <si>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</si>
  <si>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</si>
  <si>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</si>
  <si>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</si>
  <si>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</si>
  <si>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</si>
  <si>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</si>
  <si>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</si>
  <si>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</si>
  <si>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</si>
  <si>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</si>
  <si>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</si>
  <si>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</si>
  <si>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</si>
  <si>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</si>
  <si>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</si>
  <si>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</si>
  <si>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</si>
  <si>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</si>
  <si>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</si>
  <si>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</si>
  <si>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</si>
  <si>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</si>
  <si>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</si>
  <si>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</si>
  <si>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</si>
  <si>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</si>
  <si>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</si>
  <si>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</si>
  <si>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</si>
  <si>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</si>
  <si>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</si>
  <si>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</si>
  <si>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</si>
  <si>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</si>
  <si>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</si>
  <si>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</si>
  <si>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</si>
  <si>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</si>
  <si>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</si>
  <si>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</si>
  <si>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</si>
  <si>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</si>
  <si>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</si>
  <si>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</si>
  <si>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</si>
  <si>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</si>
  <si>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</si>
  <si>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</si>
  <si>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</si>
  <si>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</si>
  <si>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</si>
  <si>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</si>
  <si>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</si>
  <si>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</si>
  <si>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</si>
  <si>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</si>
  <si>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</si>
  <si>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</si>
  <si>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</si>
  <si>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</si>
  <si>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</si>
  <si>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</si>
  <si>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</si>
  <si>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</si>
  <si>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</si>
  <si>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</si>
  <si>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</si>
  <si>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</si>
  <si>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</si>
  <si>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</si>
  <si>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</si>
  <si>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</si>
  <si>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</si>
  <si>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</si>
  <si>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</si>
  <si>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</si>
  <si>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</si>
  <si>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</si>
  <si>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</si>
  <si>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</si>
  <si>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</si>
  <si>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</si>
  <si>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</si>
  <si>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</si>
  <si>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</si>
  <si>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</si>
  <si>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</si>
  <si>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</si>
  <si>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</si>
  <si>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</si>
  <si>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</si>
  <si>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</si>
  <si>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</si>
  <si>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</si>
  <si>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</si>
  <si>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</si>
  <si>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</si>
  <si>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</si>
  <si>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</si>
  <si>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</si>
  <si>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</si>
  <si>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</si>
  <si>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</si>
  <si>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</si>
  <si>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</si>
  <si>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</si>
  <si>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</si>
  <si>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</si>
  <si>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</si>
  <si>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</si>
  <si>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</si>
  <si>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</si>
  <si>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</si>
  <si>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</si>
  <si>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</si>
  <si>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</si>
  <si>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</si>
  <si>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</si>
  <si>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</si>
  <si>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</si>
  <si>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</si>
  <si>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</si>
  <si>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</si>
  <si>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</si>
  <si>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</si>
  <si>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</si>
  <si>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</si>
  <si>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</si>
  <si>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</si>
  <si>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</si>
  <si>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</si>
  <si>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</si>
  <si>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</si>
  <si>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</si>
  <si>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</si>
  <si>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</si>
  <si>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</si>
  <si>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</si>
  <si>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</si>
  <si>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</si>
  <si>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</si>
  <si>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</si>
  <si>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</si>
  <si>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</si>
  <si>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</si>
  <si>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</si>
  <si>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</si>
  <si>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</si>
  <si>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</si>
  <si>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</si>
  <si>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</si>
  <si>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</si>
  <si>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</si>
  <si>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</si>
  <si>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</si>
  <si>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</si>
  <si>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</si>
  <si>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</si>
  <si>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</si>
  <si>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</si>
  <si>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</si>
  <si>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</si>
  <si>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</si>
  <si>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</si>
  <si>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</si>
  <si>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</si>
  <si>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</si>
  <si>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</si>
  <si>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</si>
  <si>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</si>
  <si>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</si>
  <si>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</si>
  <si>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</si>
  <si>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</si>
  <si>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</si>
  <si>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</si>
  <si>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</si>
  <si>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</si>
  <si>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</si>
  <si>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</si>
  <si>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</si>
  <si>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</si>
  <si>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</si>
  <si>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</si>
  <si>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</si>
  <si>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</si>
  <si>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</si>
  <si>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</si>
  <si>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</si>
  <si>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</si>
  <si>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</si>
  <si>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</si>
  <si>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</si>
  <si>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</si>
  <si>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</si>
  <si>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</si>
  <si>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</si>
  <si>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</si>
  <si>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</si>
  <si>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</si>
  <si>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</si>
  <si>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</si>
  <si>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</si>
  <si>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</si>
  <si>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</si>
  <si>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</si>
  <si>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</si>
  <si>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</si>
  <si>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</si>
  <si>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</si>
  <si>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</si>
  <si>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</si>
  <si>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</si>
  <si>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</si>
  <si>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</si>
  <si>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</si>
  <si>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</si>
  <si>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</si>
  <si>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</si>
  <si>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</si>
  <si>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</si>
  <si>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</si>
  <si>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</si>
  <si>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</si>
  <si>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</si>
  <si>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</si>
  <si>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</si>
  <si>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</si>
  <si>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</si>
  <si>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</si>
  <si>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</si>
  <si>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</si>
  <si>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</si>
  <si>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</si>
  <si>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</si>
  <si>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</si>
  <si>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</si>
  <si>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</si>
  <si>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</si>
  <si>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</si>
  <si>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</si>
  <si>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</si>
  <si>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</si>
  <si>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</si>
  <si>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</si>
  <si>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</si>
  <si>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</si>
  <si>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</si>
  <si>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</si>
  <si>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</si>
  <si>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</si>
  <si>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</si>
  <si>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</si>
  <si>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</si>
  <si>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</si>
  <si>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</si>
  <si>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</si>
  <si>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</si>
  <si>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</si>
  <si>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</si>
  <si>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</si>
  <si>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</si>
  <si>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</si>
  <si>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</si>
  <si>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</si>
  <si>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</si>
  <si>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</si>
  <si>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</si>
  <si>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</si>
  <si>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</si>
  <si>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</si>
  <si>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</si>
  <si>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</si>
  <si>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</si>
  <si>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</si>
  <si>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</si>
  <si>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</si>
  <si>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</si>
  <si>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</si>
  <si>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</si>
  <si>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</si>
  <si>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</si>
  <si>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</si>
  <si>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</si>
  <si>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</si>
  <si>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</si>
  <si>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</si>
  <si>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</si>
  <si>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</si>
  <si>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</si>
  <si>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</si>
  <si>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</si>
  <si>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</si>
  <si>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</si>
  <si>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</si>
  <si>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</si>
  <si>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</si>
  <si>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</si>
  <si>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</si>
  <si>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</si>
  <si>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</si>
  <si>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</si>
  <si>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</si>
  <si>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</si>
  <si>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</si>
  <si>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</si>
  <si>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</si>
  <si>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</si>
  <si>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</si>
  <si>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</si>
  <si>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</si>
  <si>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</si>
  <si>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</si>
  <si>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</si>
  <si>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</si>
  <si>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</si>
  <si>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</si>
  <si>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</si>
  <si>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</si>
  <si>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</si>
  <si>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</si>
  <si>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</si>
  <si>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</si>
  <si>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</si>
  <si>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</si>
  <si>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</si>
  <si>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</si>
  <si>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</si>
  <si>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</si>
  <si>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</si>
  <si>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</si>
  <si>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</si>
  <si>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</si>
  <si>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</si>
  <si>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</si>
  <si>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</si>
  <si>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</si>
  <si>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</si>
  <si>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</si>
  <si>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</si>
  <si>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</si>
  <si>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</si>
  <si>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</si>
  <si>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</si>
  <si>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</si>
  <si>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</si>
  <si>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</si>
  <si>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</si>
  <si>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</si>
  <si>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</si>
  <si>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</si>
  <si>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</si>
  <si>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</si>
  <si>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</si>
  <si>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</si>
  <si>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</si>
  <si>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</si>
  <si>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</si>
  <si>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</si>
  <si>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</si>
  <si>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</si>
  <si>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</si>
  <si>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</si>
  <si>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</si>
  <si>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</si>
  <si>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</si>
  <si>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</si>
  <si>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</si>
  <si>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</si>
  <si>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</si>
  <si>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</si>
  <si>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</si>
  <si>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</si>
  <si>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</si>
  <si>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</si>
  <si>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</si>
  <si>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</si>
  <si>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</si>
  <si>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</si>
  <si>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</si>
  <si>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</si>
  <si>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</si>
  <si>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</si>
  <si>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</si>
  <si>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</si>
  <si>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</si>
  <si>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</si>
  <si>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</si>
  <si>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</si>
  <si>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</si>
  <si>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</si>
  <si>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</si>
  <si>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</si>
  <si>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</si>
  <si>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</si>
  <si>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</si>
  <si>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</si>
  <si>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</si>
  <si>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</si>
  <si>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</si>
  <si>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</si>
  <si>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</si>
  <si>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</si>
  <si>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</si>
  <si>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</si>
  <si>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</si>
  <si>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</si>
  <si>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</si>
  <si>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</si>
  <si>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</si>
  <si>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</si>
  <si>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</si>
  <si>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</si>
  <si>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</si>
  <si>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</si>
  <si>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</si>
  <si>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</si>
  <si>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</si>
  <si>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</si>
  <si>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</si>
  <si>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</si>
  <si>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</si>
  <si>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</si>
  <si>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</si>
  <si>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</si>
  <si>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</si>
  <si>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</si>
  <si>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</si>
  <si>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</si>
  <si>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</si>
  <si>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</si>
  <si>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</si>
  <si>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</si>
  <si>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</si>
  <si>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</si>
  <si>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</si>
  <si>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</si>
  <si>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</si>
  <si>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</si>
  <si>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</si>
  <si>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</si>
  <si>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</si>
  <si>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</si>
  <si>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</si>
  <si>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</si>
  <si>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</si>
  <si>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</si>
  <si>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</si>
  <si>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</si>
  <si>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</si>
  <si>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</si>
  <si>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</si>
  <si>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</si>
  <si>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</si>
  <si>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</si>
  <si>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</si>
  <si>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</si>
  <si>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</si>
  <si>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</si>
  <si>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</si>
  <si>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</si>
  <si>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</si>
  <si>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</si>
  <si>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</si>
  <si>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</si>
  <si>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</si>
  <si>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</si>
  <si>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</si>
  <si>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</si>
  <si>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</si>
  <si>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</si>
  <si>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</si>
  <si>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</si>
  <si>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</si>
  <si>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</si>
  <si>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</si>
  <si>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</si>
  <si>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</si>
  <si>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</si>
  <si>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</si>
  <si>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</si>
  <si>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</si>
  <si>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</si>
  <si>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</si>
  <si>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</si>
  <si>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</si>
  <si>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</si>
  <si>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</si>
  <si>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</si>
  <si>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</si>
  <si>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</si>
  <si>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</si>
  <si>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</si>
  <si>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</si>
  <si>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</si>
  <si>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</si>
  <si>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</si>
  <si>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</si>
  <si>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</si>
  <si>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</si>
  <si>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</si>
  <si>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</si>
  <si>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</si>
  <si>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</si>
  <si>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</si>
  <si>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</si>
  <si>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</si>
  <si>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</si>
  <si>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</si>
  <si>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</si>
  <si>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</si>
  <si>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</si>
  <si>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</si>
  <si>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</si>
  <si>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</si>
  <si>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</si>
  <si>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</si>
  <si>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</si>
  <si>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</si>
  <si>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</si>
  <si>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</si>
  <si>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</si>
  <si>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</si>
  <si>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</si>
  <si>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</si>
  <si>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</si>
  <si>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</si>
  <si>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</si>
  <si>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</si>
  <si>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</si>
  <si>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</si>
  <si>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</si>
  <si>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</si>
  <si>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</si>
  <si>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</si>
  <si>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</si>
  <si>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</si>
  <si>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</si>
  <si>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</si>
  <si>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</si>
  <si>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</si>
  <si>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</si>
  <si>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</si>
  <si>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</si>
  <si>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</si>
  <si>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</si>
  <si>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</si>
  <si>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</si>
  <si>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</si>
  <si>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</si>
  <si>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</si>
  <si>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</si>
  <si>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</si>
  <si>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</si>
  <si>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</si>
  <si>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</si>
  <si>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</si>
  <si>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</si>
  <si>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</si>
  <si>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</si>
  <si>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</si>
  <si>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</si>
  <si>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</si>
  <si>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</si>
  <si>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</si>
  <si>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</si>
  <si>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</si>
  <si>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</si>
  <si>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</si>
  <si>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</si>
  <si>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</si>
  <si>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</si>
  <si>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</si>
  <si>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</si>
  <si>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</si>
  <si>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</si>
  <si>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</si>
  <si>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</si>
  <si>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</si>
  <si>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</si>
  <si>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</si>
  <si>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</si>
  <si>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</si>
  <si>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</si>
  <si>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</si>
  <si>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</si>
  <si>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</si>
  <si>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</si>
  <si>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</si>
  <si>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</si>
  <si>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</si>
  <si>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</si>
  <si>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</si>
  <si>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</si>
  <si>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</si>
  <si>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</si>
  <si>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</si>
  <si>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</si>
  <si>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</si>
  <si>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</si>
  <si>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</si>
  <si>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</si>
  <si>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</si>
  <si>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</si>
  <si>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</si>
  <si>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</si>
  <si>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</si>
  <si>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</si>
  <si>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</si>
  <si>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</si>
  <si>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</si>
  <si>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</si>
  <si>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</si>
  <si>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</si>
  <si>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</si>
  <si>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</si>
  <si>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</si>
  <si>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</si>
  <si>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</si>
  <si>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</si>
  <si>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</si>
  <si>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</si>
  <si>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</si>
  <si>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</si>
  <si>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</si>
  <si>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</si>
  <si>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</si>
  <si>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</si>
  <si>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</si>
  <si>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</si>
  <si>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</si>
  <si>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</si>
  <si>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</si>
  <si>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</si>
  <si>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</si>
  <si>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</si>
  <si>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</si>
  <si>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</si>
  <si>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</si>
  <si>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</si>
  <si>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</si>
  <si>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</si>
  <si>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</si>
  <si>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</si>
  <si>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</si>
  <si>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</si>
  <si>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</si>
  <si>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</si>
  <si>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</si>
  <si>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</si>
  <si>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</si>
  <si>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</si>
  <si>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</si>
  <si>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</si>
  <si>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</si>
  <si>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</si>
  <si>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</si>
  <si>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</si>
  <si>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</si>
  <si>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</si>
  <si>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</si>
  <si>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</si>
  <si>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</si>
  <si>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</si>
  <si>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</si>
  <si>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</si>
  <si>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</si>
  <si>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</si>
  <si>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</si>
  <si>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</si>
  <si>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</si>
  <si>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</si>
  <si>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</si>
  <si>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</si>
  <si>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</si>
  <si>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</si>
  <si>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</si>
  <si>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</si>
  <si>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</si>
  <si>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</si>
  <si>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</si>
  <si>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</si>
  <si>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</si>
  <si>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</si>
  <si>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</si>
  <si>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</si>
  <si>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</si>
  <si>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</si>
  <si>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</si>
  <si>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</si>
  <si>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</si>
  <si>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</si>
  <si>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</si>
  <si>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</si>
  <si>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</si>
  <si>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</si>
  <si>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</si>
  <si>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</si>
  <si>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</si>
  <si>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</si>
  <si>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</si>
  <si>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</si>
  <si>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</si>
  <si>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</si>
  <si>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</si>
  <si>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</si>
  <si>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</si>
  <si>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</si>
  <si>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</si>
  <si>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</si>
  <si>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</si>
  <si>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</si>
  <si>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</si>
  <si>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</si>
  <si>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</si>
  <si>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</si>
  <si>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</si>
  <si>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</si>
  <si>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</si>
  <si>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</si>
  <si>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</si>
  <si>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</si>
  <si>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</si>
  <si>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</si>
  <si>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</si>
  <si>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</si>
  <si>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</si>
  <si>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</si>
  <si>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</si>
  <si>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</si>
  <si>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</si>
  <si>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</si>
  <si>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</si>
  <si>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</si>
  <si>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</si>
  <si>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</si>
  <si>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</si>
  <si>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</si>
  <si>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</si>
  <si>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</si>
  <si>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</si>
  <si>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</si>
  <si>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</si>
  <si>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</si>
  <si>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</si>
  <si>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</si>
  <si>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</si>
  <si>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</si>
  <si>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</si>
  <si>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</si>
  <si>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</si>
  <si>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</si>
  <si>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</si>
  <si>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</si>
  <si>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</si>
  <si>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</si>
  <si>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</si>
  <si>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</si>
  <si>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</si>
  <si>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</si>
  <si>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</si>
  <si>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</si>
  <si>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</si>
  <si>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</si>
  <si>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</si>
  <si>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</si>
  <si>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</si>
  <si>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</si>
  <si>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</si>
  <si>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</si>
  <si>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</si>
  <si>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</si>
  <si>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</si>
  <si>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</si>
  <si>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</si>
  <si>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</si>
  <si>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</si>
  <si>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</si>
  <si>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</si>
  <si>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</si>
  <si>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</si>
  <si>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</si>
  <si>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</si>
  <si>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</si>
  <si>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</si>
  <si>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</si>
  <si>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</si>
  <si>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</si>
  <si>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</si>
  <si>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</si>
  <si>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</si>
  <si>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</si>
  <si>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</si>
  <si>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</si>
  <si>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</si>
  <si>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</si>
  <si>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</si>
  <si>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</si>
  <si>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</si>
  <si>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</si>
  <si>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</si>
  <si>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</si>
  <si>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</si>
  <si>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</si>
  <si>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</si>
  <si>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</si>
  <si>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</si>
  <si>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</si>
  <si>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</si>
  <si>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</si>
  <si>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</si>
  <si>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</si>
  <si>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</si>
  <si>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</si>
  <si>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</si>
  <si>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</si>
  <si>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</si>
  <si>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</si>
  <si>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</si>
  <si>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</si>
  <si>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</si>
  <si>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</si>
  <si>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</si>
  <si>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</si>
  <si>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</si>
  <si>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</si>
  <si>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</si>
  <si>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</si>
  <si>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</si>
  <si>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</si>
  <si>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</si>
  <si>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</si>
  <si>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</si>
  <si>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</si>
  <si>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</si>
  <si>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</si>
  <si>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</si>
  <si>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</si>
  <si>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</si>
  <si>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</si>
  <si>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</si>
  <si>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</si>
  <si>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</si>
  <si>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</si>
  <si>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</si>
  <si>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</si>
  <si>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</si>
  <si>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</si>
  <si>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</si>
  <si>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</si>
  <si>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</si>
  <si>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</si>
  <si>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</si>
  <si>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</si>
  <si>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</si>
  <si>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</si>
  <si>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</si>
  <si>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</si>
  <si>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</si>
  <si>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</si>
  <si>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</si>
  <si>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</si>
  <si>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</si>
  <si>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</si>
  <si>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</si>
  <si>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</si>
  <si>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</si>
  <si>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</si>
  <si>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</si>
  <si>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</si>
  <si>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</si>
  <si>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</si>
  <si>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</si>
  <si>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</si>
  <si>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</si>
  <si>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</si>
  <si>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</si>
  <si>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</si>
  <si>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</si>
  <si>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</si>
  <si>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</si>
  <si>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</si>
  <si>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</si>
  <si>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</si>
  <si>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</si>
  <si>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</si>
  <si>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</si>
  <si>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</si>
  <si>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</si>
  <si>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</si>
  <si>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</si>
  <si>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</si>
  <si>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</si>
  <si>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</si>
  <si>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</si>
  <si>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</si>
  <si>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</si>
  <si>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</si>
  <si>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</si>
  <si>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</si>
  <si>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</si>
  <si>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</si>
  <si>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</si>
  <si>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</si>
  <si>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</si>
  <si>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</si>
  <si>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</si>
  <si>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</si>
  <si>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</si>
  <si>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</si>
  <si>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</si>
  <si>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</si>
  <si>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</si>
  <si>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</si>
  <si>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</si>
  <si>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</si>
  <si>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</si>
  <si>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</si>
  <si>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</si>
  <si>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</si>
  <si>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</si>
  <si>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</si>
  <si>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</si>
  <si>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</si>
  <si>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</si>
  <si>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</si>
  <si>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</si>
  <si>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</si>
  <si>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</si>
  <si>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</si>
  <si>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</si>
  <si>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</si>
  <si>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</si>
  <si>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</si>
  <si>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</si>
  <si>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</si>
  <si>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</si>
  <si>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</si>
  <si>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</si>
  <si>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</si>
  <si>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</si>
  <si>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</si>
  <si>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</si>
  <si>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</si>
  <si>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</si>
  <si>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</si>
  <si>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</si>
  <si>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</si>
  <si>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</si>
  <si>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</si>
  <si>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</si>
  <si>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</si>
  <si>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</si>
  <si>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</si>
  <si>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</si>
  <si>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</si>
  <si>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</si>
  <si>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</si>
  <si>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</si>
  <si>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</si>
  <si>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</si>
  <si>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</si>
  <si>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</si>
  <si>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</si>
  <si>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</si>
  <si>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</si>
  <si>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</si>
  <si>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</si>
  <si>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</si>
  <si>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</si>
  <si>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</si>
  <si>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</si>
  <si>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</si>
  <si>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</si>
  <si>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</si>
  <si>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</si>
  <si>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</si>
  <si>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</si>
  <si>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</si>
  <si>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</si>
  <si>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</si>
  <si>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</si>
  <si>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</si>
  <si>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</si>
  <si>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</si>
  <si>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</si>
  <si>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</si>
  <si>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</si>
  <si>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</si>
  <si>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</si>
  <si>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</si>
  <si>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</si>
  <si>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</si>
  <si>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</si>
  <si>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</si>
  <si>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</si>
  <si>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</si>
  <si>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</si>
  <si>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</si>
  <si>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</si>
  <si>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</si>
  <si>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</si>
  <si>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</si>
  <si>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</si>
  <si>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</si>
  <si>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</si>
  <si>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</si>
  <si>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</si>
  <si>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</si>
  <si>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</si>
  <si>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</si>
  <si>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</si>
  <si>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</si>
  <si>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</si>
  <si>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</si>
  <si>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</si>
  <si>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</si>
  <si>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</si>
  <si>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</si>
  <si>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</si>
  <si>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</si>
  <si>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</si>
  <si>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</si>
  <si>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</si>
  <si>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</si>
  <si>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</si>
  <si>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</si>
  <si>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</si>
  <si>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</si>
  <si>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</si>
  <si>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</si>
  <si>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</si>
  <si>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</si>
  <si>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</si>
  <si>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</si>
  <si>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</si>
  <si>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</si>
  <si>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</si>
  <si>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</si>
  <si>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</si>
  <si>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</si>
  <si>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</si>
  <si>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</si>
  <si>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</si>
  <si>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</si>
  <si>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</si>
  <si>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</si>
  <si>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</si>
  <si>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</si>
  <si>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</si>
  <si>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</si>
  <si>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</si>
  <si>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</si>
  <si>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</si>
  <si>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</si>
  <si>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</si>
  <si>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</si>
  <si>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</si>
  <si>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</si>
  <si>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</si>
  <si>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</si>
  <si>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</si>
  <si>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</si>
  <si>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</si>
  <si>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</si>
  <si>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</si>
  <si>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</si>
  <si>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</si>
  <si>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</si>
  <si>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</si>
  <si>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</si>
  <si>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</si>
  <si>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</si>
  <si>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</si>
  <si>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</si>
  <si>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</si>
  <si>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</si>
  <si>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</si>
  <si>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</si>
  <si>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</si>
  <si>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</si>
  <si>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</si>
  <si>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</si>
  <si>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</si>
  <si>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</si>
  <si>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</si>
  <si>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</si>
  <si>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</si>
  <si>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</si>
  <si>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</si>
  <si>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</si>
  <si>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</si>
  <si>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</si>
  <si>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</si>
  <si>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</si>
  <si>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</si>
  <si>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</si>
  <si>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</si>
  <si>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</si>
  <si>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</si>
  <si>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</si>
  <si>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</si>
  <si>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</si>
  <si>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</si>
  <si>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</si>
  <si>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</si>
  <si>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</si>
  <si>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</si>
  <si>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</si>
  <si>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</si>
  <si>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</si>
  <si>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</si>
  <si>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</si>
  <si>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</si>
  <si>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</si>
  <si>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</si>
  <si>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</si>
  <si>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</si>
  <si>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</si>
  <si>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</si>
  <si>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</si>
  <si>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</si>
  <si>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</si>
  <si>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</si>
  <si>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</si>
  <si>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</si>
  <si>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</si>
  <si>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</si>
  <si>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</si>
  <si>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</si>
  <si>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</si>
  <si>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</si>
  <si>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</si>
  <si>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</si>
  <si>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</si>
  <si>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</si>
  <si>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</si>
  <si>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</si>
  <si>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</si>
  <si>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</si>
  <si>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</si>
  <si>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</si>
  <si>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</si>
  <si>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</si>
  <si>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</si>
  <si>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</si>
  <si>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</si>
  <si>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</si>
  <si>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</si>
  <si>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</si>
  <si>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</si>
  <si>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</si>
  <si>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</si>
  <si>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</si>
  <si>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</si>
  <si>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</si>
  <si>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</si>
  <si>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</si>
  <si>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</si>
  <si>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</si>
  <si>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</si>
  <si>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</si>
  <si>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</si>
  <si>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</si>
  <si>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</si>
  <si>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</si>
  <si>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</si>
  <si>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</si>
  <si>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</si>
  <si>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</si>
  <si>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</si>
  <si>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</si>
  <si>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</si>
  <si>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</si>
  <si>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</si>
  <si>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</si>
  <si>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</si>
  <si>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</si>
  <si>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</si>
  <si>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</si>
  <si>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</si>
  <si>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</si>
  <si>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</si>
  <si>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</si>
  <si>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</si>
  <si>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</si>
  <si>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</si>
  <si>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</si>
  <si>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</si>
  <si>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</si>
  <si>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</si>
  <si>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</si>
  <si>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</si>
  <si>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</si>
  <si>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</si>
  <si>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</si>
  <si>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</si>
  <si>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</si>
  <si>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</si>
  <si>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</si>
  <si>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</si>
  <si>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</si>
  <si>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</si>
  <si>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</si>
  <si>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</si>
  <si>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</si>
  <si>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</si>
  <si>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</si>
  <si>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</si>
  <si>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</si>
  <si>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</si>
  <si>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</si>
  <si>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</si>
  <si>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</si>
  <si>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</si>
  <si>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</si>
  <si>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</si>
  <si>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</si>
  <si>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</si>
  <si>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</si>
  <si>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</si>
  <si>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</si>
  <si>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</si>
  <si>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</si>
  <si>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</si>
  <si>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</si>
  <si>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</si>
  <si>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</si>
  <si>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</si>
  <si>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</si>
  <si>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</si>
  <si>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</si>
  <si>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</si>
  <si>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</si>
  <si>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</si>
  <si>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</si>
  <si>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</si>
  <si>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</si>
  <si>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</si>
  <si>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</si>
  <si>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</si>
  <si>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</si>
  <si>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</si>
  <si>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</si>
  <si>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</si>
  <si>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</si>
  <si>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</si>
  <si>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</si>
  <si>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</si>
  <si>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</si>
  <si>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</si>
  <si>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</si>
  <si>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</si>
  <si>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</si>
  <si>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</si>
  <si>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</si>
  <si>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</si>
  <si>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</si>
  <si>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</si>
  <si>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</si>
  <si>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</si>
  <si>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</si>
  <si>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</si>
  <si>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</si>
  <si>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</si>
  <si>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</si>
  <si>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</si>
  <si>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</si>
  <si>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</si>
  <si>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</si>
  <si>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</si>
  <si>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</si>
  <si>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</si>
  <si>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</si>
  <si>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</si>
  <si>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</si>
  <si>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</si>
  <si>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</si>
  <si>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</si>
  <si>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</si>
  <si>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</si>
  <si>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</si>
  <si>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</si>
  <si>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</si>
  <si>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</si>
  <si>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</si>
  <si>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</si>
  <si>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</si>
  <si>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</si>
  <si>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</si>
  <si>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</si>
  <si>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</si>
  <si>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</si>
  <si>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</si>
  <si>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</si>
  <si>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</si>
  <si>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</si>
  <si>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</si>
  <si>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</si>
  <si>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</si>
  <si>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</si>
  <si>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</si>
  <si>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</si>
  <si>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</si>
  <si>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</si>
  <si>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</si>
  <si>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</si>
  <si>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</si>
  <si>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</si>
  <si>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</si>
  <si>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</si>
  <si>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</si>
  <si>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</si>
  <si>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</si>
  <si>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</si>
  <si>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</si>
  <si>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</si>
  <si>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</si>
  <si>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</si>
  <si>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</si>
  <si>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</si>
  <si>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</si>
  <si>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</si>
  <si>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</si>
  <si>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</si>
  <si>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</si>
  <si>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</si>
  <si>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</si>
  <si>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</si>
  <si>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</si>
  <si>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</si>
  <si>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</si>
  <si>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</si>
  <si>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</si>
  <si>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</si>
  <si>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</si>
  <si>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</si>
  <si>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</si>
  <si>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</si>
  <si>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</si>
  <si>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</si>
  <si>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</si>
  <si>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</si>
  <si>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</si>
  <si>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</si>
  <si>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</si>
  <si>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</si>
  <si>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</si>
  <si>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</si>
  <si>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</si>
  <si>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</si>
  <si>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</si>
  <si>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</si>
  <si>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</si>
  <si>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</si>
  <si>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</si>
  <si>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</si>
  <si>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</si>
  <si>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</si>
  <si>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</si>
  <si>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</si>
  <si>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</si>
  <si>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</si>
  <si>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</si>
  <si>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</si>
  <si>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</si>
  <si>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</si>
  <si>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</si>
  <si>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</si>
  <si>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</si>
  <si>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</si>
  <si>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</si>
  <si>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</si>
  <si>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</si>
  <si>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</si>
  <si>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</si>
  <si>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</si>
  <si>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</si>
  <si>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</si>
  <si>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</si>
  <si>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</si>
  <si>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</si>
  <si>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</si>
  <si>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</si>
  <si>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</si>
  <si>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</si>
  <si>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</si>
  <si>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</si>
  <si>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</si>
  <si>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</si>
  <si>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</si>
  <si>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</si>
  <si>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</si>
  <si>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</si>
  <si>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</si>
  <si>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</si>
  <si>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</si>
  <si>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</si>
  <si>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</si>
  <si>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</si>
  <si>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</si>
  <si>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</si>
  <si>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</si>
  <si>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</si>
  <si>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</si>
  <si>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</si>
  <si>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</si>
  <si>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</si>
  <si>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</si>
  <si>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</si>
  <si>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</si>
  <si>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</si>
  <si>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</si>
  <si>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</si>
  <si>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</si>
  <si>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</si>
  <si>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</si>
  <si>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</si>
  <si>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</si>
  <si>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</si>
  <si>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</si>
  <si>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</si>
  <si>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</si>
  <si>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</si>
  <si>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</si>
  <si>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</si>
  <si>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</si>
  <si>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</si>
  <si>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</si>
  <si>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</si>
  <si>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</si>
  <si>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</si>
  <si>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</si>
  <si>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</si>
  <si>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</si>
  <si>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</si>
  <si>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</si>
  <si>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</si>
  <si>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</si>
  <si>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</si>
  <si>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</si>
  <si>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</si>
  <si>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</si>
  <si>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</si>
  <si>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</si>
  <si>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</si>
  <si>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</si>
  <si>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</si>
  <si>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</si>
  <si>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</si>
  <si>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</si>
  <si>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</si>
  <si>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</si>
  <si>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</si>
  <si>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</si>
  <si>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</si>
  <si>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</si>
  <si>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</si>
  <si>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</si>
  <si>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</si>
  <si>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</si>
  <si>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</si>
  <si>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</si>
  <si>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</si>
  <si>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</si>
  <si>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</si>
  <si>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</si>
  <si>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</si>
  <si>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</si>
  <si>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</si>
  <si>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</si>
  <si>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</si>
  <si>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</si>
  <si>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</si>
  <si>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</si>
  <si>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</si>
  <si>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</si>
  <si>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</si>
  <si>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</si>
  <si>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</si>
  <si>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</si>
  <si>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</si>
  <si>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</si>
  <si>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</si>
  <si>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</si>
  <si>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</si>
  <si>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</si>
  <si>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</si>
  <si>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</si>
  <si>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</si>
  <si>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</si>
  <si>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</si>
  <si>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</si>
  <si>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</si>
  <si>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</si>
  <si>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</si>
  <si>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</si>
  <si>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</si>
  <si>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</si>
  <si>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</si>
  <si>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</si>
  <si>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</si>
  <si>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</si>
  <si>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</si>
  <si>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</si>
  <si>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</si>
  <si>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</si>
  <si>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</si>
  <si>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</si>
  <si>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</si>
  <si>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</si>
  <si>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</si>
  <si>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</si>
  <si>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</si>
  <si>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</si>
  <si>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</si>
  <si>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</si>
  <si>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</si>
  <si>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</si>
  <si>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</si>
  <si>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</si>
  <si>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</si>
  <si>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</si>
  <si>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</si>
  <si>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</si>
  <si>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</si>
  <si>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</si>
  <si>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</si>
  <si>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</si>
  <si>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</si>
  <si>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</si>
  <si>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</si>
  <si>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</si>
  <si>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</si>
  <si>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</si>
  <si>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</si>
  <si>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</si>
  <si>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</si>
  <si>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</si>
  <si>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</si>
  <si>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</si>
  <si>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</si>
  <si>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</si>
  <si>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</si>
  <si>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</si>
  <si>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</si>
  <si>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</si>
  <si>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</si>
  <si>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</si>
  <si>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</si>
  <si>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</si>
  <si>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</si>
  <si>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</si>
  <si>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</si>
  <si>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</si>
  <si>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</si>
  <si>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</si>
  <si>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</si>
  <si>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</si>
  <si>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</si>
  <si>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</si>
  <si>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</si>
  <si>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</si>
  <si>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</si>
  <si>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</si>
  <si>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</si>
  <si>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</si>
  <si>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</si>
  <si>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</si>
  <si>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</si>
  <si>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</si>
  <si>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</si>
  <si>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</si>
  <si>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</si>
  <si>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</si>
  <si>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</si>
  <si>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</si>
  <si>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</si>
  <si>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</si>
  <si>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</si>
  <si>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</si>
  <si>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</si>
  <si>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</si>
  <si>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</si>
  <si>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</si>
  <si>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</si>
  <si>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</si>
  <si>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</si>
  <si>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</si>
  <si>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</si>
  <si>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</si>
  <si>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</si>
  <si>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</si>
  <si>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</si>
  <si>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</si>
  <si>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</si>
  <si>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</si>
  <si>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</si>
  <si>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</si>
  <si>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</si>
  <si>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</si>
  <si>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</si>
  <si>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</si>
  <si>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</si>
  <si>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</si>
  <si>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</si>
  <si>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</si>
  <si>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</si>
  <si>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</si>
  <si>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</si>
  <si>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</si>
  <si>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</si>
  <si>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</si>
  <si>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</si>
  <si>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</si>
  <si>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</si>
  <si>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</si>
  <si>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</si>
  <si>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</si>
  <si>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</si>
  <si>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</si>
  <si>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</si>
  <si>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</si>
  <si>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</si>
  <si>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</si>
  <si>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</si>
  <si>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</si>
  <si>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</si>
  <si>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</si>
  <si>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</si>
  <si>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</si>
  <si>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</si>
  <si>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</si>
  <si>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</si>
  <si>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</si>
  <si>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</si>
  <si>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</si>
  <si>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</si>
  <si>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</si>
  <si>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</si>
  <si>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</si>
  <si>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</si>
  <si>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</si>
  <si>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</si>
  <si>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</si>
  <si>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</si>
  <si>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</si>
  <si>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</si>
  <si>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</si>
  <si>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</si>
  <si>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</si>
  <si>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</si>
  <si>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</si>
  <si>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</si>
  <si>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</si>
  <si>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</si>
  <si>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</si>
  <si>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</si>
  <si>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</si>
  <si>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</si>
  <si>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</si>
  <si>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</si>
  <si>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</si>
  <si>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</si>
  <si>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</si>
  <si>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</si>
  <si>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</si>
  <si>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</si>
  <si>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</si>
  <si>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</si>
  <si>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</si>
  <si>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</si>
  <si>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</si>
  <si>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</si>
  <si>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</si>
  <si>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</si>
  <si>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</si>
  <si>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</si>
  <si>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</si>
  <si>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</si>
  <si>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</si>
  <si>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</si>
  <si>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</si>
  <si>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</si>
  <si>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</si>
  <si>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</si>
  <si>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</si>
  <si>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</si>
  <si>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</si>
  <si>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</si>
  <si>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</si>
  <si>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</si>
  <si>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</si>
  <si>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</si>
  <si>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</si>
  <si>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</si>
  <si>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</si>
  <si>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</si>
  <si>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</si>
  <si>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</si>
  <si>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</si>
  <si>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</si>
  <si>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</si>
  <si>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</si>
  <si>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</si>
  <si>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</si>
  <si>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</si>
  <si>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</si>
  <si>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</si>
  <si>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</si>
  <si>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</si>
  <si>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</si>
  <si>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</si>
  <si>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</si>
  <si>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</si>
  <si>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</si>
  <si>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</si>
  <si>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</si>
  <si>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</si>
  <si>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</si>
  <si>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</si>
  <si>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</si>
  <si>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</si>
  <si>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</si>
  <si>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</si>
  <si>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</si>
  <si>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</si>
  <si>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</si>
  <si>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</si>
  <si>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</si>
  <si>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</si>
  <si>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</si>
  <si>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</si>
  <si>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</si>
  <si>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</si>
  <si>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</si>
  <si>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</si>
  <si>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</si>
  <si>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</si>
  <si>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</si>
  <si>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</si>
  <si>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</si>
  <si>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</si>
  <si>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</si>
  <si>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</si>
  <si>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</si>
  <si>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</si>
  <si>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</si>
  <si>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</si>
  <si>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</si>
  <si>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</si>
  <si>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</si>
  <si>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</si>
  <si>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</si>
  <si>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</si>
  <si>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</si>
  <si>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</si>
  <si>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</si>
  <si>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</si>
  <si>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</si>
  <si>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</si>
  <si>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</si>
  <si>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</si>
  <si>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</si>
  <si>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</si>
  <si>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</si>
  <si>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</si>
  <si>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</si>
  <si>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</si>
  <si>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</si>
  <si>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</si>
  <si>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</si>
  <si>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</si>
  <si>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</si>
  <si>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</si>
  <si>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</si>
  <si>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</si>
  <si>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</si>
  <si>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</si>
  <si>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</si>
  <si>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</si>
  <si>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</si>
  <si>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</si>
  <si>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</si>
  <si>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</si>
  <si>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</si>
  <si>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</si>
  <si>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</si>
  <si>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</si>
  <si>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</si>
  <si>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</si>
  <si>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</si>
  <si>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</si>
  <si>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</si>
  <si>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</si>
  <si>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</si>
  <si>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</si>
  <si>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</si>
  <si>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</si>
  <si>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</si>
  <si>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</si>
  <si>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</si>
  <si>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</si>
  <si>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</si>
  <si>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</si>
  <si>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</si>
  <si>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</si>
  <si>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</si>
  <si>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</si>
  <si>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</si>
  <si>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</si>
  <si>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</si>
  <si>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</si>
  <si>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</si>
  <si>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</si>
  <si>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</si>
  <si>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</si>
  <si>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</si>
  <si>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</si>
  <si>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</si>
  <si>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</si>
  <si>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</si>
  <si>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</si>
  <si>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</si>
  <si>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</si>
  <si>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</si>
  <si>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</si>
  <si>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</si>
  <si>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</si>
  <si>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</si>
  <si>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</si>
  <si>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</si>
  <si>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</si>
  <si>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</si>
  <si>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</si>
  <si>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</si>
  <si>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</si>
  <si>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</si>
  <si>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</si>
  <si>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</si>
  <si>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</si>
  <si>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</si>
  <si>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</si>
  <si>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</si>
  <si>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</si>
  <si>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</si>
  <si>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</si>
  <si>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</si>
  <si>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</si>
  <si>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</si>
  <si>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</si>
  <si>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</si>
  <si>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</si>
  <si>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</si>
  <si>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</si>
  <si>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</si>
  <si>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</si>
  <si>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</si>
  <si>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</si>
  <si>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</si>
  <si>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</si>
  <si>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</si>
  <si>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</si>
  <si>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</si>
  <si>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</si>
  <si>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</si>
  <si>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</si>
  <si>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</si>
  <si>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</si>
  <si>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</si>
  <si>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</si>
  <si>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</si>
  <si>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</si>
  <si>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</si>
  <si>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</si>
  <si>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</si>
  <si>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</si>
  <si>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</si>
  <si>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</si>
  <si>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</si>
  <si>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</si>
  <si>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</si>
  <si>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</si>
  <si>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</si>
  <si>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</si>
  <si>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</si>
  <si>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</si>
  <si>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</si>
  <si>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</si>
  <si>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</si>
  <si>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</si>
  <si>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</si>
  <si>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</si>
  <si>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</si>
  <si>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</si>
  <si>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</si>
  <si>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</si>
  <si>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</si>
  <si>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</si>
  <si>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</si>
  <si>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</si>
  <si>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</si>
  <si>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</si>
  <si>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</si>
  <si>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</si>
  <si>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</si>
  <si>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</si>
  <si>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</si>
  <si>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</si>
  <si>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</si>
  <si>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</si>
  <si>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</si>
  <si>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</si>
  <si>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</si>
  <si>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</si>
  <si>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</si>
  <si>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</si>
  <si>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</si>
  <si>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</si>
  <si>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</si>
  <si>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</si>
  <si>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</si>
  <si>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</si>
  <si>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</si>
  <si>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</si>
  <si>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</si>
  <si>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</si>
  <si>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</si>
  <si>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</si>
  <si>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</si>
  <si>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</si>
  <si>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</si>
  <si>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</si>
  <si>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</si>
  <si>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</si>
  <si>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</si>
  <si>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</si>
  <si>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</si>
  <si>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</si>
  <si>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</si>
  <si>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</si>
  <si>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</si>
  <si>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</si>
  <si>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</si>
  <si>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</si>
  <si>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</si>
  <si>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</si>
  <si>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</si>
  <si>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</si>
  <si>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</si>
  <si>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</si>
  <si>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</si>
  <si>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</si>
  <si>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</si>
  <si>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</si>
  <si>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</si>
  <si>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</si>
  <si>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</si>
  <si>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</si>
  <si>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</si>
  <si>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</si>
  <si>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</si>
  <si>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</si>
  <si>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</si>
  <si>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</si>
  <si>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</si>
  <si>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</si>
  <si>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</si>
  <si>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</si>
  <si>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</si>
  <si>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</si>
  <si>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</si>
  <si>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</si>
  <si>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</si>
  <si>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</si>
  <si>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</si>
  <si>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</si>
  <si>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</si>
  <si>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</si>
  <si>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</si>
  <si>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</si>
  <si>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</si>
  <si>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</si>
  <si>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</si>
  <si>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</si>
  <si>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</si>
  <si>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</si>
  <si>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</si>
  <si>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</si>
  <si>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</si>
  <si>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</si>
  <si>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</si>
  <si>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</si>
  <si>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</si>
  <si>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</si>
  <si>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</si>
  <si>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</si>
  <si>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</si>
  <si>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</si>
  <si>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</si>
  <si>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</si>
  <si>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</si>
  <si>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</si>
  <si>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</si>
  <si>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</si>
  <si>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</si>
  <si>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</si>
  <si>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</si>
  <si>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</si>
  <si>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</si>
  <si>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</si>
  <si>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</si>
  <si>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</si>
  <si>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</si>
  <si>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</si>
  <si>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</si>
  <si>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</si>
  <si>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</si>
  <si>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</si>
  <si>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</si>
  <si>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</si>
  <si>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</si>
  <si>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</si>
  <si>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</si>
  <si>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</si>
  <si>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</si>
  <si>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</si>
  <si>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</si>
  <si>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</si>
  <si>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</si>
  <si>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</si>
  <si>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</si>
  <si>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</si>
  <si>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</si>
  <si>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</si>
  <si>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</si>
  <si>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</si>
  <si>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</si>
  <si>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</si>
  <si>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</si>
  <si>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</si>
  <si>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</si>
  <si>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</si>
  <si>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</si>
  <si>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</si>
  <si>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</si>
  <si>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</si>
  <si>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</si>
  <si>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</si>
  <si>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</si>
  <si>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</si>
  <si>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</si>
  <si>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</si>
  <si>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</si>
  <si>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</si>
  <si>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</si>
  <si>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</si>
  <si>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</si>
  <si>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</si>
  <si>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</si>
  <si>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</si>
  <si>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</si>
  <si>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</si>
  <si>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</si>
  <si>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</si>
  <si>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</si>
  <si>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</si>
  <si>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</si>
  <si>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</si>
  <si>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</si>
  <si>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</si>
  <si>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</si>
  <si>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</si>
  <si>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</si>
  <si>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</si>
  <si>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</si>
  <si>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</si>
  <si>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</si>
  <si>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</si>
  <si>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</si>
  <si>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</si>
  <si>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</si>
  <si>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</si>
  <si>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</si>
  <si>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</si>
  <si>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</si>
  <si>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</si>
  <si>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</si>
  <si>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</si>
  <si>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</si>
  <si>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</si>
  <si>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</si>
  <si>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</si>
  <si>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</si>
  <si>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</si>
  <si>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</si>
  <si>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</si>
  <si>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</si>
  <si>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</si>
  <si>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</si>
  <si>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</si>
  <si>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</si>
  <si>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</si>
  <si>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</si>
  <si>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</si>
  <si>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</si>
  <si>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</si>
  <si>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</si>
  <si>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</si>
  <si>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</si>
  <si>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</si>
  <si>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</si>
  <si>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</si>
  <si>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</si>
  <si>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</si>
  <si>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</si>
  <si>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</si>
  <si>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</si>
  <si>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</si>
  <si>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</si>
  <si>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</si>
  <si>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</si>
  <si>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</si>
  <si>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</si>
  <si>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</si>
  <si>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</si>
  <si>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</si>
  <si>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</si>
  <si>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</si>
  <si>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</si>
  <si>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</si>
  <si>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</si>
  <si>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</si>
  <si>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</si>
  <si>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</si>
  <si>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</si>
  <si>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</si>
  <si>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</si>
  <si>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</si>
  <si>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</si>
  <si>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</si>
  <si>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</si>
  <si>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</si>
  <si>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</si>
  <si>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</si>
  <si>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</si>
  <si>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</si>
  <si>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</si>
  <si>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</si>
  <si>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</si>
  <si>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</si>
  <si>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</si>
  <si>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</si>
  <si>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</si>
  <si>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</si>
  <si>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</si>
  <si>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</si>
  <si>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</si>
  <si>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</si>
  <si>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</si>
  <si>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</si>
  <si>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</si>
  <si>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</si>
  <si>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</si>
  <si>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</si>
  <si>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</si>
  <si>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</si>
  <si>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</si>
  <si>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</si>
  <si>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</si>
  <si>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</si>
  <si>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</si>
  <si>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</si>
  <si>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</si>
  <si>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</si>
  <si>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</si>
  <si>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</si>
  <si>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</si>
  <si>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</si>
  <si>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</si>
  <si>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</si>
  <si>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</si>
  <si>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</si>
  <si>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</si>
  <si>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</si>
  <si>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</si>
  <si>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</si>
  <si>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</si>
  <si>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</si>
  <si>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</si>
  <si>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</si>
  <si>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</si>
  <si>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</si>
  <si>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</si>
  <si>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</si>
  <si>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</si>
  <si>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</si>
  <si>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</si>
  <si>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</si>
  <si>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</si>
  <si>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</si>
  <si>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</si>
  <si>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</si>
  <si>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</si>
  <si>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</si>
  <si>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</si>
  <si>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</si>
  <si>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</si>
  <si>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</si>
  <si>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</si>
  <si>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</si>
  <si>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</si>
  <si>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</si>
  <si>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</si>
  <si>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</si>
  <si>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</si>
  <si>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</si>
  <si>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</si>
  <si>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</si>
  <si>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</si>
  <si>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</si>
  <si>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</si>
  <si>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</si>
  <si>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</si>
  <si>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</si>
  <si>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</si>
  <si>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</si>
  <si>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</si>
  <si>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</si>
  <si>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</si>
  <si>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</si>
  <si>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</si>
  <si>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</si>
  <si>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</si>
  <si>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</si>
  <si>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</si>
  <si>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</si>
  <si>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</si>
  <si>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</si>
  <si>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</si>
  <si>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</si>
  <si>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</si>
  <si>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</si>
  <si>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</si>
  <si>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</si>
  <si>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</si>
  <si>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</si>
  <si>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</si>
  <si>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</si>
  <si>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</si>
  <si>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</si>
  <si>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</si>
  <si>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</si>
  <si>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</si>
  <si>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</si>
  <si>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</si>
  <si>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</si>
  <si>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</si>
  <si>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</si>
  <si>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</si>
  <si>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</si>
  <si>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</si>
  <si>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</si>
  <si>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</si>
  <si>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</si>
  <si>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</si>
  <si>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</si>
  <si>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</si>
  <si>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</si>
  <si>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</si>
  <si>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</si>
  <si>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</si>
  <si>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</si>
  <si>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</si>
  <si>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</si>
  <si>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</si>
  <si>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</si>
  <si>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</si>
  <si>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</si>
  <si>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</si>
  <si>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</si>
  <si>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</si>
  <si>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</si>
  <si>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</si>
  <si>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</si>
  <si>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</si>
  <si>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</si>
  <si>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</si>
  <si>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</si>
  <si>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</si>
  <si>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</si>
  <si>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</si>
  <si>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</si>
  <si>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</si>
  <si>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</si>
  <si>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</si>
  <si>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</si>
  <si>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</si>
  <si>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</si>
  <si>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</si>
  <si>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</si>
  <si>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</si>
  <si>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</si>
  <si>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</si>
  <si>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</si>
  <si>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</si>
  <si>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</si>
  <si>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</si>
  <si>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</si>
  <si>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</si>
  <si>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</si>
  <si>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</si>
  <si>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</si>
  <si>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</si>
  <si>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</si>
  <si>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</si>
  <si>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</si>
  <si>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</si>
  <si>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</si>
  <si>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</si>
  <si>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</si>
  <si>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</si>
  <si>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</si>
  <si>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</si>
  <si>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</si>
  <si>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</si>
  <si>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</si>
  <si>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</si>
  <si>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</si>
  <si>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</si>
  <si>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</si>
  <si>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</si>
  <si>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</si>
  <si>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</si>
  <si>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</si>
  <si>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</si>
  <si>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</si>
  <si>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</si>
  <si>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</si>
  <si>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</si>
  <si>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</si>
  <si>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</si>
  <si>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</si>
  <si>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</si>
  <si>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</si>
  <si>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</si>
  <si>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</si>
  <si>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</si>
  <si>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</si>
  <si>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</si>
  <si>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</si>
  <si>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</si>
  <si>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</si>
  <si>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</si>
  <si>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</si>
  <si>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</si>
  <si>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</si>
  <si>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</si>
  <si>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</si>
  <si>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</si>
  <si>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</si>
  <si>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</si>
  <si>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</si>
  <si>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</si>
  <si>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</si>
  <si>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</si>
  <si>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</si>
  <si>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</si>
  <si>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</si>
  <si>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</si>
  <si>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</si>
  <si>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</si>
  <si>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</si>
  <si>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</si>
  <si>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</si>
  <si>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</si>
  <si>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</si>
  <si>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</si>
  <si>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</si>
  <si>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</si>
  <si>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</si>
  <si>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</si>
  <si>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</si>
  <si>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</si>
  <si>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</si>
  <si>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</si>
  <si>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</si>
  <si>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</si>
  <si>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</si>
  <si>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</si>
  <si>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</si>
  <si>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</si>
  <si>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</si>
  <si>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</si>
  <si>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</si>
  <si>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</si>
  <si>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</si>
  <si>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</si>
  <si>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</si>
  <si>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</si>
  <si>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</si>
  <si>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</si>
  <si>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</si>
  <si>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</si>
  <si>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</si>
  <si>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</si>
  <si>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</si>
  <si>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</si>
  <si>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</si>
  <si>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</si>
  <si>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</si>
  <si>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</si>
  <si>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</si>
  <si>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</si>
  <si>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</si>
  <si>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</si>
  <si>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</si>
  <si>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</si>
  <si>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</si>
  <si>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</si>
  <si>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</si>
  <si>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</si>
  <si>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</si>
  <si>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</si>
  <si>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</si>
  <si>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</si>
  <si>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</si>
  <si>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</si>
  <si>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</si>
  <si>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</si>
  <si>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</si>
  <si>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</si>
  <si>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</si>
  <si>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</si>
  <si>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</si>
  <si>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</si>
  <si>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</si>
  <si>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</si>
  <si>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</si>
  <si>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</si>
  <si>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</si>
  <si>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</si>
  <si>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</si>
  <si>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</si>
  <si>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</si>
  <si>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</si>
  <si>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</si>
  <si>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</si>
  <si>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</si>
  <si>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</si>
  <si>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</si>
  <si>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</si>
  <si>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</si>
  <si>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</si>
  <si>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</si>
  <si>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</si>
  <si>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</si>
  <si>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</si>
  <si>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</si>
  <si>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</si>
  <si>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</si>
  <si>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</si>
  <si>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</si>
  <si>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</si>
  <si>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</si>
  <si>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</si>
  <si>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</si>
  <si>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</si>
  <si>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</si>
  <si>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</si>
  <si>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</si>
  <si>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</si>
  <si>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</si>
  <si>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</si>
  <si>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</si>
  <si>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</si>
  <si>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</si>
  <si>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</si>
  <si>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</si>
  <si>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</si>
  <si>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</si>
  <si>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</si>
  <si>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</si>
  <si>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</si>
  <si>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</si>
  <si>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</si>
  <si>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</si>
  <si>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</si>
  <si>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</si>
  <si>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</si>
  <si>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</si>
  <si>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</si>
  <si>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</si>
  <si>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</si>
  <si>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</si>
  <si>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</si>
  <si>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</si>
  <si>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</si>
  <si>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</si>
  <si>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</si>
  <si>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</si>
  <si>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</si>
  <si>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</si>
  <si>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</si>
  <si>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</si>
  <si>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</si>
  <si>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</si>
  <si>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</si>
  <si>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</si>
  <si>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</si>
  <si>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</si>
  <si>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</si>
  <si>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</si>
  <si>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</si>
  <si>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</si>
  <si>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</si>
  <si>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</si>
  <si>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</si>
  <si>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</si>
  <si>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</si>
  <si>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</si>
  <si>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</si>
  <si>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</si>
  <si>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</si>
  <si>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</si>
  <si>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</si>
  <si>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</si>
  <si>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</si>
  <si>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</si>
  <si>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</si>
  <si>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</si>
  <si>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</si>
  <si>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</si>
  <si>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</si>
  <si>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</si>
  <si>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</si>
  <si>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</si>
  <si>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</si>
  <si>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</si>
  <si>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</si>
  <si>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</si>
  <si>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</si>
  <si>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</si>
  <si>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</si>
  <si>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</si>
  <si>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</si>
  <si>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</si>
  <si>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</si>
  <si>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</si>
  <si>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</si>
  <si>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</si>
  <si>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</si>
  <si>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</si>
  <si>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</si>
  <si>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</si>
  <si>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</si>
  <si>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</si>
  <si>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</si>
  <si>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</si>
  <si>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</si>
  <si>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</si>
  <si>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</si>
  <si>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</si>
  <si>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</si>
  <si>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</si>
  <si>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</si>
  <si>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</si>
  <si>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</si>
  <si>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</si>
  <si>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</si>
  <si>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</si>
  <si>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</si>
  <si>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</si>
  <si>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</si>
  <si>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</si>
  <si>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</si>
  <si>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</si>
  <si>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</si>
  <si>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</si>
  <si>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</si>
  <si>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</si>
  <si>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</si>
  <si>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</si>
  <si>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</si>
  <si>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</si>
  <si>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</si>
  <si>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</si>
  <si>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</si>
  <si>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</si>
  <si>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</si>
  <si>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</si>
  <si>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</si>
  <si>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</si>
  <si>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</si>
  <si>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</si>
  <si>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</si>
  <si>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</si>
  <si>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</si>
  <si>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</si>
  <si>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</si>
  <si>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</si>
  <si>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</si>
  <si>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</si>
  <si>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</si>
  <si>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</si>
  <si>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</si>
  <si>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</si>
  <si>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</si>
  <si>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</si>
  <si>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</si>
  <si>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</si>
  <si>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</si>
  <si>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</si>
  <si>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</si>
  <si>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</si>
  <si>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</si>
  <si>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</si>
  <si>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</si>
  <si>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</si>
  <si>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</si>
  <si>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</si>
  <si>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</si>
  <si>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</si>
  <si>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</si>
  <si>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</si>
  <si>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</si>
  <si>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</si>
  <si>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</si>
  <si>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</si>
  <si>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</si>
  <si>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</si>
  <si>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</si>
  <si>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</si>
  <si>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</si>
  <si>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</si>
  <si>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</si>
  <si>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</si>
  <si>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</si>
  <si>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</si>
  <si>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</si>
  <si>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</si>
  <si>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</si>
  <si>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</si>
  <si>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</si>
  <si>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</si>
  <si>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</si>
  <si>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</si>
  <si>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</si>
  <si>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</si>
  <si>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</si>
  <si>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</si>
  <si>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</si>
  <si>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</si>
  <si>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</si>
  <si>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</si>
  <si>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</si>
  <si>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</si>
  <si>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</si>
  <si>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</si>
  <si>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</si>
  <si>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</si>
  <si>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</si>
  <si>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</si>
  <si>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</si>
  <si>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</si>
  <si>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</si>
  <si>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</si>
  <si>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</si>
  <si>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</si>
  <si>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</si>
  <si>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</si>
  <si>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</si>
  <si>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</si>
  <si>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</si>
  <si>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</si>
  <si>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</si>
  <si>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</si>
  <si>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</si>
  <si>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</si>
  <si>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</si>
  <si>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</si>
  <si>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</si>
  <si>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</si>
  <si>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</si>
  <si>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</si>
  <si>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</si>
  <si>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</si>
  <si>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</si>
  <si>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</si>
  <si>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</si>
  <si>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</si>
  <si>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</si>
  <si>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</si>
  <si>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</si>
  <si>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</si>
  <si>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</si>
  <si>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</si>
  <si>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</si>
  <si>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</si>
  <si>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</si>
  <si>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</si>
  <si>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</si>
  <si>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</si>
  <si>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</si>
  <si>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</si>
  <si>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</si>
  <si>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</si>
  <si>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</si>
  <si>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</si>
  <si>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</si>
  <si>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</si>
  <si>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</si>
  <si>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</si>
  <si>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</si>
  <si>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</si>
  <si>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</si>
  <si>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</si>
  <si>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</si>
  <si>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</si>
  <si>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</si>
  <si>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</si>
  <si>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</si>
  <si>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</si>
  <si>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</si>
  <si>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</si>
  <si>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</si>
  <si>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</si>
  <si>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</si>
  <si>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</si>
  <si>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</si>
  <si>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</si>
  <si>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</si>
  <si>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</si>
  <si>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</si>
  <si>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</si>
  <si>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</si>
  <si>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</si>
  <si>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</si>
  <si>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</si>
  <si>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</si>
  <si>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</si>
  <si>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</si>
  <si>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</si>
  <si>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</si>
  <si>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</si>
  <si>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</si>
  <si>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</si>
  <si>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</si>
  <si>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</si>
  <si>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</si>
  <si>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</si>
  <si>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</si>
  <si>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</si>
  <si>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</si>
  <si>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</si>
  <si>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</si>
  <si>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</si>
  <si>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</si>
  <si>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</si>
  <si>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</si>
  <si>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</si>
  <si>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</si>
  <si>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</si>
  <si>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</si>
  <si>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</si>
  <si>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</si>
  <si>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</si>
  <si>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</si>
  <si>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</si>
  <si>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</si>
  <si>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</si>
  <si>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</si>
  <si>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</si>
  <si>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</si>
  <si>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</si>
  <si>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</si>
  <si>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</si>
  <si>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</si>
  <si>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</si>
  <si>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</si>
  <si>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</si>
  <si>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</si>
  <si>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</si>
  <si>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</si>
  <si>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</si>
  <si>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</si>
  <si>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</si>
  <si>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</si>
  <si>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</si>
  <si>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</si>
  <si>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</si>
  <si>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</si>
  <si>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</si>
  <si>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</si>
  <si>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</si>
  <si>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</si>
  <si>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</si>
  <si>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</si>
  <si>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</si>
  <si>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</si>
  <si>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</si>
  <si>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</si>
  <si>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</si>
  <si>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</si>
  <si>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</si>
  <si>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</si>
  <si>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</si>
  <si>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</si>
  <si>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</si>
  <si>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</si>
  <si>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</si>
  <si>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</si>
  <si>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</si>
  <si>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</si>
  <si>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</si>
  <si>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</si>
  <si>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</si>
  <si>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</si>
  <si>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</si>
  <si>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</si>
  <si>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</si>
  <si>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</si>
  <si>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</si>
  <si>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</si>
  <si>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</si>
  <si>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</si>
  <si>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</si>
  <si>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</si>
  <si>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</si>
  <si>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</si>
  <si>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</si>
  <si>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</si>
  <si>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</si>
  <si>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</si>
  <si>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</si>
  <si>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</si>
  <si>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</si>
  <si>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</si>
  <si>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</si>
  <si>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</si>
  <si>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</si>
  <si>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</si>
  <si>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</si>
  <si>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</si>
  <si>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</si>
  <si>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</si>
  <si>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</si>
  <si>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</si>
  <si>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</si>
  <si>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</si>
  <si>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</si>
  <si>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</si>
  <si>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</si>
  <si>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</si>
  <si>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</si>
  <si>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</si>
  <si>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</si>
  <si>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</si>
  <si>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</si>
  <si>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</si>
  <si>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</si>
  <si>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</si>
  <si>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</si>
  <si>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</si>
  <si>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</si>
  <si>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</si>
  <si>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</si>
  <si>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</si>
  <si>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</si>
  <si>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</si>
  <si>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</si>
  <si>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</si>
  <si>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</si>
  <si>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</si>
  <si>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</si>
  <si>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</si>
  <si>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</si>
  <si>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</si>
  <si>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</si>
  <si>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</si>
  <si>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</si>
  <si>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</si>
  <si>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</si>
  <si>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</si>
  <si>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</si>
  <si>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</si>
  <si>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</si>
  <si>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</si>
  <si>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</si>
  <si>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</si>
  <si>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</si>
  <si>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</si>
  <si>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</si>
  <si>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</si>
  <si>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</si>
  <si>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</si>
  <si>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</si>
  <si>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</si>
  <si>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</si>
  <si>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</si>
  <si>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</si>
  <si>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</si>
  <si>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</si>
  <si>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</si>
  <si>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</si>
  <si>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</si>
  <si>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</si>
  <si>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</si>
  <si>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</si>
  <si>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</si>
  <si>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</si>
  <si>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</si>
  <si>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</si>
  <si>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</si>
  <si>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</si>
  <si>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</si>
  <si>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</si>
  <si>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</si>
  <si>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</si>
  <si>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</si>
  <si>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</si>
  <si>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</si>
  <si>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</si>
  <si>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</si>
  <si>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</si>
  <si>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</si>
  <si>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</si>
  <si>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</si>
  <si>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</si>
  <si>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</si>
  <si>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</si>
  <si>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</si>
  <si>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</si>
  <si>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</si>
  <si>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</si>
  <si>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</si>
  <si>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</si>
  <si>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</si>
  <si>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</si>
  <si>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</si>
  <si>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</si>
  <si>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</si>
  <si>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</si>
  <si>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</si>
  <si>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</si>
  <si>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</si>
  <si>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</si>
  <si>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</si>
  <si>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</si>
  <si>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</si>
  <si>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</si>
  <si>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</si>
  <si>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</si>
  <si>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</si>
  <si>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</si>
  <si>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</si>
  <si>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</si>
  <si>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</si>
  <si>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</si>
  <si>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</si>
  <si>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</si>
  <si>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</si>
  <si>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</si>
  <si>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</si>
  <si>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</si>
  <si>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</si>
  <si>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</si>
  <si>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</si>
  <si>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</si>
  <si>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</si>
  <si>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</si>
  <si>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</si>
  <si>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</si>
  <si>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</si>
  <si>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</si>
  <si>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</si>
  <si>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</si>
  <si>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</si>
  <si>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</si>
  <si>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</si>
  <si>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</si>
  <si>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</si>
  <si>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</si>
  <si>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</si>
  <si>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</si>
  <si>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</si>
  <si>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</si>
  <si>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</si>
  <si>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</si>
  <si>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</si>
  <si>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</si>
  <si>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</si>
  <si>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</si>
  <si>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</si>
  <si>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</si>
  <si>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</si>
  <si>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</si>
  <si>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</si>
  <si>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</si>
  <si>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</si>
  <si>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</si>
  <si>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</si>
  <si>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</si>
  <si>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</si>
  <si>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</si>
  <si>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</si>
  <si>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</si>
  <si>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</si>
  <si>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</si>
  <si>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</si>
  <si>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</si>
  <si>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</si>
  <si>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</si>
  <si>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</si>
  <si>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</si>
  <si>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</si>
  <si>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</si>
  <si>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</si>
  <si>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</si>
  <si>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</si>
  <si>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</si>
  <si>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</si>
  <si>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</si>
  <si>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</si>
  <si>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</si>
  <si>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</si>
  <si>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</si>
  <si>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</si>
  <si>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</si>
  <si>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</si>
  <si>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</si>
  <si>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</si>
  <si>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</si>
  <si>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</si>
  <si>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</si>
  <si>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</si>
  <si>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</si>
  <si>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</si>
  <si>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</si>
  <si>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</si>
  <si>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</si>
  <si>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</si>
  <si>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</si>
  <si>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</si>
  <si>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</si>
  <si>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</si>
  <si>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</si>
  <si>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</si>
  <si>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</si>
  <si>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</si>
  <si>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</si>
  <si>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</si>
  <si>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</si>
  <si>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</si>
  <si>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</si>
  <si>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</si>
  <si>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</si>
  <si>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</si>
  <si>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</si>
  <si>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</si>
  <si>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</si>
  <si>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</si>
  <si>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</si>
  <si>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</si>
  <si>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</si>
  <si>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</si>
  <si>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</si>
  <si>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</si>
  <si>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</si>
  <si>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</si>
  <si>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</si>
  <si>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</si>
  <si>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</si>
  <si>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</si>
  <si>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</si>
  <si>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</si>
  <si>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</si>
  <si>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</si>
  <si>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</si>
  <si>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</si>
  <si>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</si>
  <si>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</si>
  <si>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</si>
  <si>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</si>
  <si>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</si>
  <si>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</si>
  <si>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</si>
  <si>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</si>
  <si>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</si>
  <si>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</si>
  <si>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</si>
  <si>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</si>
  <si>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</si>
  <si>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</si>
  <si>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</si>
  <si>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</si>
  <si>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</si>
  <si>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</si>
  <si>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</si>
  <si>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</si>
  <si>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</si>
  <si>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</si>
  <si>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</si>
  <si>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</si>
  <si>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</si>
  <si>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</si>
  <si>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</si>
  <si>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</si>
  <si>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</si>
  <si>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</si>
  <si>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</si>
  <si>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</si>
  <si>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</si>
  <si>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</si>
  <si>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</si>
  <si>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</si>
  <si>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</si>
  <si>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</si>
  <si>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</si>
  <si>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</si>
  <si>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</si>
  <si>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</si>
  <si>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</si>
  <si>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</si>
  <si>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</si>
  <si>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</si>
  <si>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</si>
  <si>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</si>
  <si>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</si>
  <si>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</si>
  <si>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</si>
  <si>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</si>
  <si>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</si>
  <si>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</si>
  <si>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</si>
  <si>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</si>
  <si>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</si>
  <si>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</si>
  <si>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</si>
  <si>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</si>
  <si>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</si>
  <si>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</si>
  <si>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</si>
  <si>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</si>
  <si>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</si>
  <si>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</si>
  <si>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</si>
  <si>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</si>
  <si>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</si>
  <si>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</si>
  <si>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</si>
  <si>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</si>
  <si>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</si>
  <si>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</si>
  <si>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</si>
  <si>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</si>
  <si>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</si>
  <si>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</si>
  <si>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</si>
  <si>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</si>
  <si>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</si>
  <si>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</si>
  <si>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</si>
  <si>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</si>
  <si>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</si>
  <si>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</si>
  <si>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</si>
  <si>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</si>
  <si>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</si>
  <si>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</si>
  <si>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</si>
  <si>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</si>
  <si>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</si>
  <si>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</si>
  <si>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</si>
  <si>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</si>
  <si>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</si>
  <si>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</si>
  <si>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</si>
  <si>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</si>
  <si>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</si>
  <si>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</si>
  <si>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</si>
  <si>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</si>
  <si>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</si>
  <si>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</si>
  <si>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</si>
  <si>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</si>
  <si>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</si>
  <si>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</si>
  <si>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</si>
  <si>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</si>
  <si>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</si>
  <si>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</si>
  <si>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</si>
  <si>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</si>
  <si>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</si>
  <si>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</si>
  <si>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</si>
  <si>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</si>
  <si>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</si>
  <si>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</si>
  <si>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</si>
  <si>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</si>
  <si>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</si>
  <si>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</si>
  <si>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</si>
  <si>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</si>
  <si>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</si>
  <si>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</si>
  <si>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</si>
  <si>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</si>
  <si>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</si>
  <si>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</si>
  <si>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</si>
  <si>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</si>
  <si>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</si>
  <si>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</si>
  <si>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</si>
  <si>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</si>
  <si>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</si>
  <si>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</si>
  <si>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</si>
  <si>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</si>
  <si>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</si>
  <si>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</si>
  <si>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</si>
  <si>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</si>
  <si>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</si>
  <si>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</si>
  <si>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</si>
  <si>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</si>
  <si>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</si>
  <si>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</si>
  <si>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</si>
  <si>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</si>
  <si>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</si>
  <si>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</si>
  <si>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</si>
  <si>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</si>
  <si>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</si>
  <si>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</si>
  <si>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</si>
  <si>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</si>
  <si>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</si>
  <si>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</si>
  <si>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</si>
  <si>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</si>
  <si>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</si>
  <si>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</si>
  <si>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</si>
  <si>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</si>
  <si>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</si>
  <si>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</si>
  <si>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</si>
  <si>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</si>
  <si>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</si>
  <si>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</si>
  <si>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</si>
  <si>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</si>
  <si>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</si>
  <si>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</si>
  <si>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</si>
  <si>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</si>
  <si>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</si>
  <si>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</si>
  <si>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</si>
  <si>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</si>
  <si>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</si>
  <si>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</si>
  <si>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</si>
  <si>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</si>
  <si>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</si>
  <si>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</si>
  <si>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</si>
  <si>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</si>
  <si>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</si>
  <si>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</si>
  <si>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</si>
  <si>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</si>
  <si>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</si>
  <si>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</si>
  <si>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</si>
  <si>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</si>
  <si>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</si>
  <si>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</si>
  <si>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</si>
  <si>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</si>
  <si>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</si>
  <si>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</si>
  <si>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</si>
  <si>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</si>
  <si>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</si>
  <si>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</si>
  <si>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</si>
  <si>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</si>
  <si>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</si>
  <si>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</si>
  <si>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</si>
  <si>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</si>
  <si>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</si>
  <si>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</si>
  <si>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</si>
  <si>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</si>
  <si>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</si>
  <si>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</si>
  <si>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</si>
  <si>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</si>
  <si>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</si>
  <si>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</si>
  <si>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</si>
  <si>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</si>
  <si>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</si>
  <si>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</si>
  <si>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</si>
  <si>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</si>
  <si>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</si>
  <si>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</si>
  <si>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</si>
  <si>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</si>
  <si>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</si>
  <si>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</si>
  <si>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</si>
  <si>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</si>
  <si>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</si>
  <si>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</si>
  <si>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</si>
  <si>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</si>
  <si>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</si>
  <si>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</si>
  <si>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</si>
  <si>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</si>
  <si>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</si>
  <si>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</si>
  <si>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</si>
  <si>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</si>
  <si>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</si>
  <si>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</si>
  <si>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</si>
  <si>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</si>
  <si>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</si>
  <si>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</si>
  <si>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</si>
  <si>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</si>
  <si>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</si>
  <si>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</si>
  <si>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</si>
  <si>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</si>
  <si>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</si>
  <si>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</si>
  <si>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</si>
  <si>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</si>
  <si>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</si>
  <si>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</si>
  <si>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</si>
  <si>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</si>
  <si>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</si>
  <si>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</si>
  <si>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</si>
  <si>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</si>
  <si>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</si>
  <si>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</si>
  <si>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</si>
  <si>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</si>
  <si>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</si>
  <si>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</si>
  <si>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</si>
  <si>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</si>
  <si>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</si>
  <si>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</si>
  <si>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</si>
  <si>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</si>
  <si>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</si>
  <si>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</si>
  <si>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</si>
  <si>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</si>
  <si>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</si>
  <si>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</si>
  <si>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</si>
  <si>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</si>
  <si>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</si>
  <si>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</si>
  <si>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</si>
  <si>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</si>
  <si>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</si>
  <si>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</si>
  <si>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</si>
  <si>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</si>
  <si>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</si>
  <si>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</si>
  <si>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</si>
  <si>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</si>
  <si>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</si>
  <si>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</si>
  <si>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</si>
  <si>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</si>
  <si>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</si>
  <si>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</si>
  <si>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</si>
  <si>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</si>
  <si>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</si>
  <si>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</si>
  <si>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</si>
  <si>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</si>
  <si>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</si>
  <si>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</si>
  <si>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</si>
  <si>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</si>
  <si>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</si>
  <si>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</si>
  <si>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</si>
  <si>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</si>
  <si>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</si>
  <si>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</si>
  <si>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</si>
  <si>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</si>
  <si>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</si>
  <si>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</si>
  <si>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</si>
  <si>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</si>
  <si>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</si>
  <si>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</si>
  <si>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</si>
  <si>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</si>
  <si>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</si>
  <si>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</si>
  <si>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</si>
  <si>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</si>
  <si>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</si>
  <si>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</si>
  <si>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</si>
  <si>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</si>
  <si>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</si>
  <si>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</si>
  <si>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</si>
  <si>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</si>
  <si>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</si>
  <si>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</si>
  <si>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</si>
  <si>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</si>
  <si>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</si>
  <si>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</si>
  <si>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</si>
  <si>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</si>
  <si>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</si>
  <si>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</si>
  <si>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</si>
  <si>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</si>
  <si>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</si>
  <si>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</si>
  <si>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</si>
  <si>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</si>
  <si>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</si>
  <si>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</si>
  <si>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</si>
  <si>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</si>
  <si>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</si>
  <si>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</si>
  <si>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</si>
  <si>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</si>
  <si>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</si>
  <si>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</si>
  <si>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</si>
  <si>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</si>
  <si>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</si>
  <si>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</si>
  <si>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</si>
  <si>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</si>
  <si>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</si>
  <si>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</si>
  <si>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</si>
  <si>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</si>
  <si>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</si>
  <si>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</si>
  <si>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</si>
  <si>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</si>
  <si>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</si>
  <si>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</si>
  <si>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</si>
  <si>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</si>
  <si>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</si>
  <si>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</si>
  <si>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</si>
  <si>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</si>
  <si>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</si>
  <si>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</si>
  <si>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</si>
  <si>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</si>
  <si>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</si>
  <si>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</si>
  <si>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</si>
  <si>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</si>
  <si>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</si>
  <si>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</si>
  <si>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</si>
  <si>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</si>
  <si>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</si>
  <si>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</si>
  <si>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</si>
  <si>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</si>
  <si>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</si>
  <si>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</si>
  <si>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</si>
  <si>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</si>
  <si>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</si>
  <si>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</si>
  <si>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</si>
  <si>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</si>
  <si>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</si>
  <si>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</si>
  <si>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</si>
  <si>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</si>
  <si>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</si>
  <si>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</si>
  <si>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</si>
  <si>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</si>
  <si>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</si>
  <si>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</si>
  <si>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</si>
  <si>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</si>
  <si>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</si>
  <si>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</si>
  <si>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</si>
  <si>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</si>
  <si>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</si>
  <si>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</si>
  <si>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</si>
  <si>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</si>
  <si>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</si>
  <si>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</si>
  <si>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</si>
  <si>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</si>
  <si>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</si>
  <si>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</si>
  <si>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</si>
  <si>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</si>
  <si>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</si>
  <si>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</si>
  <si>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</si>
  <si>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</si>
  <si>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</si>
  <si>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</si>
  <si>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</si>
  <si>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</si>
  <si>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</si>
  <si>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</si>
  <si>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</si>
  <si>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</si>
  <si>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</si>
  <si>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</si>
  <si>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</si>
  <si>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</si>
  <si>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</si>
  <si>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</si>
  <si>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</si>
  <si>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</si>
  <si>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</si>
  <si>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</si>
  <si>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</si>
  <si>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</si>
  <si>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</si>
  <si>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</si>
  <si>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</si>
  <si>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</si>
  <si>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</si>
  <si>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</si>
  <si>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</si>
  <si>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</si>
  <si>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</si>
  <si>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</si>
  <si>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</si>
  <si>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</si>
  <si>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</si>
  <si>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</si>
  <si>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</si>
  <si>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</si>
  <si>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</si>
  <si>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</si>
  <si>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</si>
  <si>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</si>
  <si>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</si>
  <si>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</si>
  <si>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</si>
  <si>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</si>
  <si>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</si>
  <si>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</si>
  <si>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</si>
  <si>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</si>
  <si>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</si>
  <si>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</si>
  <si>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</si>
  <si>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</si>
  <si>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</si>
  <si>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</si>
  <si>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</si>
  <si>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</si>
  <si>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</si>
  <si>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</si>
  <si>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</si>
  <si>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</si>
  <si>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</si>
  <si>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</si>
  <si>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</si>
  <si>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</si>
  <si>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</si>
  <si>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</si>
  <si>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</si>
  <si>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</si>
  <si>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</si>
  <si>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</si>
  <si>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</si>
  <si>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</si>
  <si>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</si>
  <si>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</si>
  <si>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</si>
  <si>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</si>
  <si>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</si>
  <si>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</si>
  <si>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</si>
  <si>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</si>
  <si>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</si>
  <si>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</si>
  <si>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</si>
  <si>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</si>
  <si>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</si>
  <si>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</si>
  <si>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</si>
  <si>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</si>
  <si>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</si>
  <si>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</si>
  <si>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</si>
  <si>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</si>
  <si>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</si>
  <si>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</si>
  <si>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</si>
  <si>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</si>
  <si>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</si>
  <si>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</si>
  <si>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</si>
  <si>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</si>
  <si>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</si>
  <si>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</si>
  <si>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</si>
  <si>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</si>
  <si>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</si>
  <si>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</si>
  <si>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</si>
  <si>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</si>
  <si>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</si>
  <si>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</si>
  <si>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</si>
  <si>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</si>
  <si>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</si>
  <si>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</si>
  <si>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</si>
  <si>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</si>
  <si>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</si>
  <si>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</si>
  <si>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</si>
  <si>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</si>
  <si>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</si>
  <si>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</si>
  <si>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</si>
  <si>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</si>
  <si>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</si>
  <si>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</si>
  <si>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</si>
  <si>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</si>
  <si>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</si>
  <si>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</si>
  <si>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</si>
  <si>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</si>
  <si>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</si>
  <si>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</si>
  <si>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</si>
  <si>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</si>
  <si>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</si>
  <si>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</si>
  <si>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</si>
  <si>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</si>
  <si>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</si>
  <si>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</si>
  <si>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</si>
  <si>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</si>
  <si>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</si>
  <si>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</si>
  <si>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</si>
  <si>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</si>
  <si>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</si>
  <si>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</si>
  <si>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</si>
  <si>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</si>
  <si>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</si>
  <si>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</si>
  <si>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</si>
  <si>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</si>
  <si>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</si>
  <si>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</si>
  <si>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</si>
  <si>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</si>
  <si>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</si>
  <si>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</si>
  <si>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</si>
  <si>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</si>
  <si>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</si>
  <si>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</si>
  <si>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</si>
  <si>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</si>
  <si>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</si>
  <si>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</si>
  <si>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</si>
  <si>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</si>
  <si>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</si>
  <si>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</si>
  <si>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</si>
  <si>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</si>
  <si>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</si>
  <si>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</si>
  <si>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</si>
  <si>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</si>
  <si>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</si>
  <si>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</si>
  <si>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</si>
  <si>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</si>
  <si>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</si>
  <si>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</si>
  <si>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</si>
  <si>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</si>
  <si>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</si>
  <si>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</si>
  <si>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</si>
  <si>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</si>
  <si>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</si>
  <si>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</si>
  <si>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</si>
  <si>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</si>
  <si>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</si>
  <si>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</si>
  <si>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</si>
  <si>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</si>
  <si>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</si>
  <si>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</si>
  <si>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</si>
  <si>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</si>
  <si>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</si>
  <si>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</si>
  <si>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</si>
  <si>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</si>
  <si>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</si>
  <si>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</si>
  <si>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</si>
  <si>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</si>
  <si>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</si>
  <si>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</si>
  <si>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</si>
  <si>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</si>
  <si>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</si>
  <si>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</si>
  <si>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</si>
  <si>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</si>
  <si>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</si>
  <si>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</si>
  <si>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</si>
  <si>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</si>
  <si>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</si>
  <si>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</si>
  <si>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</si>
  <si>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</si>
  <si>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</si>
  <si>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</si>
  <si>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</si>
  <si>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</si>
  <si>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</si>
  <si>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</si>
  <si>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</si>
  <si>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</si>
  <si>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</si>
  <si>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</si>
  <si>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</si>
  <si>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</si>
  <si>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</si>
  <si>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</si>
  <si>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</si>
  <si>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</si>
  <si>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</si>
  <si>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</si>
  <si>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</si>
  <si>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</si>
  <si>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</si>
  <si>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</si>
  <si>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</si>
  <si>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</si>
  <si>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</si>
  <si>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</si>
  <si>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</si>
  <si>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</si>
  <si>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</si>
  <si>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</si>
  <si>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</si>
  <si>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</si>
  <si>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</si>
  <si>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</si>
  <si>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</si>
  <si>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</si>
  <si>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</si>
  <si>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</si>
  <si>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</si>
  <si>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</si>
  <si>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</si>
  <si>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</si>
  <si>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</si>
  <si>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</si>
  <si>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</si>
  <si>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</si>
  <si>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</si>
  <si>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</si>
  <si>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</si>
  <si>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</si>
  <si>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</si>
  <si>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</si>
  <si>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</si>
  <si>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</si>
  <si>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</si>
  <si>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</si>
  <si>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</si>
  <si>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</si>
  <si>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</si>
  <si>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</si>
  <si>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</si>
  <si>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</si>
  <si>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</si>
  <si>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</si>
  <si>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</si>
  <si>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</si>
  <si>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</si>
  <si>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</si>
  <si>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</si>
  <si>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</si>
  <si>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</si>
  <si>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</si>
  <si>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</si>
  <si>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</si>
  <si>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</si>
  <si>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</si>
  <si>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</si>
  <si>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</si>
  <si>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</si>
  <si>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</si>
  <si>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</si>
  <si>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</si>
  <si>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</si>
  <si>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</si>
  <si>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</si>
  <si>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</si>
  <si>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</si>
  <si>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</si>
  <si>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</si>
  <si>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</si>
  <si>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</si>
  <si>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</si>
  <si>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</si>
  <si>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</si>
  <si>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</si>
  <si>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</si>
  <si>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</si>
  <si>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</si>
  <si>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</si>
  <si>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</si>
  <si>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</si>
  <si>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</si>
  <si>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</si>
  <si>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</si>
  <si>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</si>
  <si>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</si>
  <si>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</si>
  <si>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</si>
  <si>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</si>
  <si>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</si>
  <si>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</si>
  <si>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</si>
  <si>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</si>
  <si>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</si>
  <si>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</si>
  <si>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</si>
  <si>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</si>
  <si>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</si>
  <si>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</si>
  <si>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</si>
  <si>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</si>
  <si>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</si>
  <si>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</si>
  <si>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</si>
  <si>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</si>
  <si>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</si>
  <si>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</si>
  <si>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</si>
  <si>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</si>
  <si>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</si>
  <si>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</si>
  <si>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</si>
  <si>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</si>
  <si>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</si>
  <si>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</si>
  <si>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</si>
  <si>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</si>
  <si>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</si>
  <si>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</si>
  <si>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</si>
  <si>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</si>
  <si>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</si>
  <si>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</si>
  <si>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</si>
  <si>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</si>
  <si>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</si>
  <si>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</si>
  <si>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</si>
  <si>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</si>
  <si>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</si>
  <si>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</si>
  <si>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</si>
  <si>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</si>
  <si>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</si>
  <si>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</si>
  <si>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</si>
  <si>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</si>
  <si>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</si>
  <si>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</si>
  <si>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</si>
  <si>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</si>
  <si>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</si>
  <si>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</si>
  <si>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</si>
  <si>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</si>
  <si>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</si>
  <si>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</si>
  <si>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</si>
  <si>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</si>
  <si>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</si>
  <si>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</si>
  <si>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</si>
  <si>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</si>
  <si>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</si>
  <si>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</si>
  <si>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</si>
  <si>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</si>
  <si>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</si>
  <si>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</si>
  <si>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</si>
  <si>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</si>
  <si>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</si>
  <si>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</si>
  <si>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</si>
  <si>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</si>
  <si>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</si>
  <si>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</si>
  <si>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</si>
  <si>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</si>
  <si>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</si>
  <si>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</si>
  <si>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</si>
  <si>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</si>
  <si>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</si>
  <si>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</si>
  <si>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</si>
  <si>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</si>
  <si>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</si>
  <si>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</si>
  <si>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</si>
  <si>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</si>
  <si>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</si>
  <si>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</si>
  <si>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</si>
  <si>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</si>
  <si>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</si>
  <si>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</si>
  <si>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</si>
  <si>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</si>
  <si>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</si>
  <si>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</si>
  <si>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</si>
  <si>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</si>
  <si>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</si>
  <si>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</si>
  <si>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</si>
  <si>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</si>
  <si>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</si>
  <si>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</si>
  <si>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</si>
  <si>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</si>
  <si>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</si>
  <si>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</si>
  <si>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</si>
  <si>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</si>
  <si>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</si>
  <si>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</si>
  <si>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</si>
  <si>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</si>
  <si>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</si>
  <si>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</si>
  <si>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</si>
  <si>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</si>
  <si>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</si>
  <si>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</si>
  <si>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</si>
  <si>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</si>
  <si>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</si>
  <si>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</si>
  <si>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</si>
  <si>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</si>
  <si>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</si>
  <si>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</si>
  <si>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</si>
  <si>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</si>
  <si>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</si>
  <si>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</si>
  <si>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</si>
  <si>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</si>
  <si>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</si>
  <si>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</si>
  <si>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</si>
  <si>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</si>
  <si>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</si>
  <si>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</si>
  <si>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</si>
  <si>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</si>
  <si>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</si>
  <si>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</si>
  <si>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</si>
  <si>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</si>
  <si>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</si>
  <si>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</si>
  <si>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</si>
  <si>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</si>
  <si>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</si>
  <si>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</si>
  <si>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</si>
  <si>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</si>
  <si>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</si>
  <si>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</si>
  <si>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</si>
  <si>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</si>
  <si>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</si>
  <si>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</si>
  <si>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</si>
  <si>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</si>
  <si>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</si>
  <si>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</si>
  <si>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</si>
  <si>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</si>
  <si>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</si>
  <si>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</si>
  <si>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</si>
  <si>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</si>
  <si>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</si>
  <si>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</si>
  <si>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</si>
  <si>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</si>
  <si>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</si>
  <si>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</si>
  <si>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</si>
  <si>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</si>
  <si>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</si>
  <si>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</si>
  <si>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</si>
  <si>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</si>
  <si>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</si>
  <si>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</si>
  <si>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</si>
  <si>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</si>
  <si>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</si>
  <si>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</si>
  <si>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</si>
  <si>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</si>
  <si>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</si>
  <si>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</si>
  <si>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</si>
  <si>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</si>
  <si>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</si>
  <si>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</si>
  <si>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</si>
  <si>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</si>
  <si>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</si>
  <si>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</si>
  <si>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</si>
  <si>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</si>
  <si>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</si>
  <si>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</si>
  <si>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</si>
  <si>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</si>
  <si>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</si>
  <si>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</si>
  <si>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</si>
  <si>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</si>
  <si>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</si>
  <si>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</si>
  <si>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</si>
  <si>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</si>
  <si>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</si>
  <si>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</si>
  <si>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</si>
  <si>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</si>
  <si>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</si>
  <si>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</si>
  <si>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</si>
  <si>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</si>
  <si>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</si>
  <si>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</si>
  <si>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</si>
  <si>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</si>
  <si>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</si>
  <si>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</si>
  <si>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</si>
  <si>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</si>
  <si>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</si>
  <si>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</si>
  <si>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</si>
  <si>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</si>
  <si>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</si>
  <si>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</si>
  <si>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</si>
  <si>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</si>
  <si>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</si>
  <si>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</si>
  <si>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</si>
  <si>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</si>
  <si>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</si>
  <si>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</si>
  <si>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</si>
  <si>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</si>
  <si>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</si>
  <si>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</si>
  <si>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</si>
  <si>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</si>
  <si>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</si>
  <si>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</si>
  <si>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</si>
  <si>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</si>
  <si>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</si>
  <si>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</si>
  <si>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</si>
  <si>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</si>
  <si>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</si>
  <si>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</si>
  <si>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</si>
  <si>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</si>
  <si>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</si>
  <si>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</si>
  <si>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</si>
  <si>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</si>
  <si>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</si>
  <si>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</si>
  <si>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</si>
  <si>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</si>
  <si>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</si>
  <si>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</si>
  <si>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</si>
  <si>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</si>
  <si>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</si>
  <si>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</si>
  <si>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</si>
  <si>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</si>
  <si>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</si>
  <si>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</si>
  <si>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</si>
  <si>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</si>
  <si>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</si>
  <si>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</si>
  <si>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</si>
  <si>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</si>
  <si>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</si>
  <si>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</si>
  <si>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</si>
  <si>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</si>
  <si>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</si>
  <si>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</si>
  <si>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</si>
  <si>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</si>
  <si>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</si>
  <si>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</si>
  <si>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</si>
  <si>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</si>
  <si>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</si>
  <si>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</si>
  <si>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</si>
  <si>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</si>
  <si>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</si>
  <si>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</si>
  <si>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</si>
  <si>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</si>
  <si>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</si>
  <si>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</si>
  <si>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</si>
  <si>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</si>
  <si>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</si>
  <si>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</si>
  <si>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</si>
  <si>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</si>
  <si>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</si>
  <si>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</si>
  <si>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</si>
  <si>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</si>
  <si>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</si>
  <si>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</si>
  <si>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</si>
  <si>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</si>
  <si>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</si>
  <si>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</si>
  <si>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</si>
  <si>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</si>
  <si>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</si>
  <si>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</si>
  <si>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</si>
  <si>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</si>
  <si>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</si>
  <si>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</si>
  <si>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</si>
  <si>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</si>
  <si>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</si>
  <si>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</si>
  <si>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</si>
  <si>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</si>
  <si>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</si>
  <si>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</si>
  <si>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</si>
  <si>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</si>
  <si>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</si>
  <si>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</si>
  <si>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</si>
  <si>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</si>
  <si>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</si>
  <si>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</si>
  <si>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</si>
  <si>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</si>
  <si>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</si>
  <si>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</si>
  <si>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</si>
  <si>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</si>
  <si>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</si>
  <si>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</si>
  <si>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</si>
  <si>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</si>
  <si>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</si>
  <si>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</si>
  <si>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</si>
  <si>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</si>
  <si>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</si>
  <si>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</si>
  <si>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</si>
  <si>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</si>
  <si>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</si>
  <si>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</si>
  <si>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</si>
  <si>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</si>
  <si>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</si>
  <si>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</si>
  <si>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</si>
  <si>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</si>
  <si>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</si>
  <si>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</si>
  <si>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</si>
  <si>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</si>
  <si>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</si>
  <si>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</si>
  <si>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</si>
  <si>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</si>
  <si>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</si>
  <si>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</si>
  <si>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</si>
  <si>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</si>
  <si>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</si>
  <si>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</si>
  <si>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</si>
  <si>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</si>
  <si>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</si>
  <si>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</si>
  <si>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</si>
  <si>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</si>
  <si>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</si>
  <si>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</si>
  <si>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</si>
  <si>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</si>
  <si>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</si>
  <si>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</si>
  <si>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</si>
  <si>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</si>
  <si>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</si>
  <si>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</si>
  <si>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</si>
  <si>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</si>
  <si>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</si>
  <si>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</si>
  <si>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</si>
  <si>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</si>
  <si>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</si>
  <si>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</si>
  <si>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</si>
  <si>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</si>
  <si>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</si>
  <si>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</si>
  <si>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</si>
  <si>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</si>
  <si>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</si>
  <si>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</si>
  <si>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</si>
  <si>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</si>
  <si>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</si>
  <si>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</si>
  <si>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</si>
  <si>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</si>
  <si>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</si>
  <si>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</si>
  <si>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</si>
  <si>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</si>
  <si>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</si>
  <si>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</si>
  <si>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</si>
  <si>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</si>
  <si>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</si>
  <si>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</si>
  <si>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</si>
  <si>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</si>
  <si>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</si>
  <si>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</si>
  <si>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</si>
  <si>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</si>
  <si>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</si>
  <si>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</si>
  <si>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</si>
  <si>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</si>
  <si>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</si>
  <si>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</si>
  <si>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</si>
  <si>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</si>
  <si>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</si>
  <si>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</si>
  <si>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</si>
  <si>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</si>
  <si>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</si>
  <si>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</si>
  <si>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</si>
  <si>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</si>
  <si>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</si>
  <si>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</si>
  <si>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</si>
  <si>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</si>
  <si>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</si>
  <si>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</si>
  <si>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</si>
  <si>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</si>
  <si>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</si>
  <si>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</si>
  <si>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</si>
  <si>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</si>
  <si>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</si>
  <si>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</si>
  <si>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</si>
  <si>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</si>
  <si>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</si>
  <si>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</si>
  <si>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</si>
  <si>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</si>
  <si>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</si>
  <si>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</si>
  <si>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</si>
  <si>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</si>
  <si>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</si>
  <si>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</si>
  <si>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</si>
  <si>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</si>
  <si>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</si>
  <si>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</si>
  <si>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</si>
  <si>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</si>
  <si>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</si>
  <si>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</si>
  <si>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</si>
  <si>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</si>
  <si>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</si>
  <si>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</si>
  <si>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</si>
  <si>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</si>
  <si>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</si>
  <si>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</si>
  <si>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</si>
  <si>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</si>
  <si>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</si>
  <si>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</si>
  <si>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</si>
  <si>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</si>
  <si>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</si>
  <si>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</si>
  <si>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</si>
  <si>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</si>
  <si>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</si>
  <si>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</si>
  <si>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</si>
  <si>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</si>
  <si>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</si>
  <si>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</si>
  <si>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</si>
  <si>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</si>
  <si>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</si>
  <si>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</si>
  <si>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</si>
  <si>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</si>
  <si>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</si>
  <si>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</si>
  <si>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</si>
  <si>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</si>
  <si>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</si>
  <si>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</si>
  <si>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</si>
  <si>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</si>
  <si>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</si>
  <si>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</si>
  <si>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</si>
  <si>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</si>
  <si>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</si>
  <si>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</si>
  <si>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</si>
  <si>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</si>
  <si>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</si>
  <si>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</si>
  <si>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</si>
  <si>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</si>
  <si>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</si>
  <si>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</si>
  <si>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</si>
  <si>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</si>
  <si>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</si>
  <si>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</si>
  <si>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</si>
  <si>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</si>
  <si>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</si>
  <si>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</si>
  <si>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</si>
  <si>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</si>
  <si>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</si>
  <si>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</si>
  <si>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</si>
  <si>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</si>
  <si>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</si>
  <si>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</si>
  <si>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</si>
  <si>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</si>
  <si>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</si>
  <si>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</si>
  <si>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</si>
  <si>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</si>
  <si>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</si>
  <si>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</si>
  <si>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</si>
  <si>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</si>
  <si>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</si>
  <si>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</si>
  <si>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</si>
  <si>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</si>
  <si>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</si>
  <si>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</si>
  <si>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</si>
  <si>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</si>
  <si>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</si>
  <si>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</si>
  <si>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</si>
  <si>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</si>
  <si>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</si>
  <si>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</si>
  <si>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</si>
  <si>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</si>
  <si>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</si>
  <si>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</si>
  <si>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</si>
  <si>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</si>
  <si>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</si>
  <si>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</si>
  <si>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</si>
  <si>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</si>
  <si>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</si>
  <si>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</si>
  <si>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</si>
  <si>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</si>
  <si>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</si>
  <si>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</si>
  <si>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</si>
  <si>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</si>
  <si>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</si>
  <si>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</si>
  <si>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</si>
  <si>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</si>
  <si>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</si>
  <si>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</si>
  <si>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</si>
  <si>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</si>
  <si>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</si>
  <si>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</si>
  <si>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</si>
  <si>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</si>
  <si>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</si>
  <si>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</si>
  <si>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</si>
  <si>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</si>
  <si>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</si>
  <si>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</si>
  <si>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</si>
  <si>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</si>
  <si>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</si>
  <si>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</si>
  <si>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</si>
  <si>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</si>
  <si>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</si>
  <si>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</si>
  <si>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</si>
  <si>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</si>
  <si>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</si>
  <si>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</si>
  <si>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</si>
  <si>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</si>
  <si>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</si>
  <si>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</si>
  <si>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</si>
  <si>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</si>
  <si>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</si>
  <si>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</si>
  <si>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</si>
  <si>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</si>
  <si>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</si>
  <si>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</si>
  <si>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</si>
  <si>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</si>
  <si>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</si>
  <si>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</si>
  <si>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</si>
  <si>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</si>
  <si>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</si>
  <si>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</si>
  <si>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</si>
  <si>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</si>
  <si>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</si>
  <si>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</si>
  <si>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</si>
  <si>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</si>
  <si>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</si>
  <si>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</si>
  <si>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</si>
  <si>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</si>
  <si>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</si>
  <si>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</si>
  <si>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</si>
  <si>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</si>
  <si>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</si>
  <si>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</si>
  <si>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</si>
  <si>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</si>
  <si>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</si>
  <si>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</si>
  <si>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</si>
  <si>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</si>
  <si>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</si>
  <si>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</si>
  <si>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</si>
  <si>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</si>
  <si>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</si>
  <si>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</si>
  <si>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</si>
  <si>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</si>
  <si>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</si>
  <si>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</si>
  <si>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</si>
  <si>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</si>
  <si>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</si>
  <si>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</si>
  <si>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</si>
  <si>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</si>
  <si>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</si>
  <si>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</si>
  <si>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</si>
  <si>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</si>
  <si>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</si>
  <si>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</si>
  <si>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</si>
  <si>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</si>
  <si>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</si>
  <si>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</si>
  <si>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</si>
  <si>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</si>
  <si>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</si>
  <si>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</si>
  <si>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</si>
  <si>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</si>
  <si>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</si>
  <si>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</si>
  <si>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</si>
  <si>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</si>
  <si>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</si>
  <si>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</si>
  <si>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</si>
  <si>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</si>
  <si>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</si>
  <si>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</si>
  <si>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</si>
  <si>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</si>
  <si>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</si>
  <si>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</si>
  <si>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</si>
  <si>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</si>
  <si>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</si>
  <si>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</si>
  <si>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</si>
  <si>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</si>
  <si>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</si>
  <si>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</si>
  <si>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</si>
  <si>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</si>
  <si>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</si>
  <si>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</si>
  <si>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</si>
  <si>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</si>
  <si>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</si>
  <si>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</si>
  <si>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</si>
  <si>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</si>
  <si>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</si>
  <si>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</si>
  <si>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</si>
  <si>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</si>
  <si>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</si>
  <si>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</si>
  <si>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</si>
  <si>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</si>
  <si>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</si>
  <si>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</si>
  <si>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</si>
  <si>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</si>
  <si>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</si>
  <si>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</si>
  <si>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</si>
  <si>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</si>
  <si>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</si>
  <si>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</si>
  <si>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</si>
  <si>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</si>
  <si>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</si>
  <si>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</si>
  <si>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</si>
  <si>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</si>
  <si>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</si>
  <si>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</si>
  <si>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</si>
  <si>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</si>
  <si>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</si>
  <si>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</si>
  <si>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</si>
  <si>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</si>
  <si>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</si>
  <si>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</si>
  <si>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</si>
  <si>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</si>
  <si>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</si>
  <si>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</si>
  <si>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</si>
  <si>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</si>
  <si>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</si>
  <si>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</si>
  <si>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</si>
  <si>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</si>
  <si>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</si>
  <si>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</si>
  <si>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</si>
  <si>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</si>
  <si>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</si>
  <si>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</si>
  <si>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</si>
  <si>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</si>
  <si>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</si>
  <si>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</si>
  <si>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</si>
  <si>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</si>
  <si>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</si>
  <si>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</si>
  <si>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</si>
  <si>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</si>
  <si>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</si>
  <si>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</si>
  <si>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</si>
  <si>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</si>
  <si>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</si>
  <si>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</si>
  <si>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</si>
  <si>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</si>
  <si>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</si>
  <si>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</si>
  <si>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</si>
  <si>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</si>
  <si>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</si>
  <si>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</si>
  <si>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</si>
  <si>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</si>
  <si>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</si>
  <si>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</si>
  <si>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</si>
  <si>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</si>
  <si>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</si>
  <si>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</si>
  <si>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</si>
  <si>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</si>
  <si>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</si>
  <si>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</si>
  <si>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</si>
  <si>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</si>
  <si>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</si>
  <si>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</si>
  <si>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</si>
  <si>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</si>
  <si>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</si>
  <si>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</si>
  <si>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</si>
  <si>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</si>
  <si>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</si>
  <si>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</si>
  <si>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</si>
  <si>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</si>
  <si>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</si>
  <si>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</si>
  <si>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</si>
  <si>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</si>
  <si>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</si>
  <si>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</si>
  <si>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</si>
  <si>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</si>
  <si>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</si>
  <si>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</si>
  <si>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</si>
  <si>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</si>
  <si>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</si>
  <si>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</si>
  <si>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</si>
  <si>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</si>
  <si>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</si>
  <si>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</si>
  <si>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</si>
  <si>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</si>
  <si>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</si>
  <si>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</si>
  <si>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</si>
  <si>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</si>
  <si>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</si>
  <si>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</si>
  <si>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</si>
  <si>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</si>
  <si>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</si>
  <si>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</si>
  <si>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</si>
  <si>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</si>
  <si>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</si>
  <si>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</si>
  <si>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</si>
  <si>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</si>
  <si>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</si>
  <si>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</si>
  <si>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</si>
  <si>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</si>
  <si>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</si>
  <si>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</si>
  <si>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</si>
  <si>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</si>
  <si>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</si>
  <si>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</si>
  <si>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</si>
  <si>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</si>
  <si>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</si>
  <si>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</si>
  <si>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</si>
  <si>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</si>
  <si>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</si>
  <si>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</si>
  <si>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</si>
  <si>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</si>
  <si>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</si>
  <si>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</si>
  <si>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</si>
  <si>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</si>
  <si>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</si>
  <si>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</si>
  <si>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</si>
  <si>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</si>
  <si>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</si>
  <si>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</si>
  <si>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</si>
  <si>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</si>
  <si>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</si>
  <si>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</si>
  <si>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</si>
  <si>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</si>
  <si>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</si>
  <si>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</si>
  <si>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</si>
  <si>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</si>
  <si>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</si>
  <si>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</si>
  <si>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</si>
  <si>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</si>
  <si>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</si>
  <si>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</si>
  <si>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</si>
  <si>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</si>
  <si>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</si>
  <si>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</si>
  <si>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</si>
  <si>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</si>
  <si>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</si>
  <si>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</si>
  <si>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</si>
  <si>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</si>
  <si>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</si>
  <si>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</si>
  <si>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</si>
  <si>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</si>
  <si>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</si>
  <si>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</si>
  <si>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</si>
  <si>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</si>
  <si>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</si>
  <si>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</si>
  <si>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</si>
  <si>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</si>
  <si>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</si>
  <si>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</si>
  <si>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</si>
  <si>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</si>
  <si>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</si>
  <si>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</si>
  <si>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</si>
  <si>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</si>
  <si>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</si>
  <si>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</si>
  <si>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</si>
  <si>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</si>
  <si>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</si>
  <si>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</si>
  <si>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</si>
  <si>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</si>
  <si>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</si>
  <si>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</si>
  <si>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</si>
  <si>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</si>
  <si>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</si>
  <si>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</si>
  <si>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</si>
  <si>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</si>
  <si>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</si>
  <si>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</si>
  <si>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</si>
  <si>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</si>
  <si>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</si>
  <si>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</si>
  <si>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</si>
  <si>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</si>
  <si>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</si>
  <si>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</si>
  <si>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</si>
  <si>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</si>
  <si>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</si>
  <si>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</si>
  <si>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</si>
  <si>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</si>
  <si>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</si>
  <si>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</si>
  <si>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</si>
  <si>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</si>
  <si>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</si>
  <si>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</si>
  <si>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</si>
  <si>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</si>
  <si>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</si>
  <si>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</si>
  <si>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</si>
  <si>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</si>
  <si>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</si>
  <si>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</si>
  <si>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</si>
  <si>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</si>
  <si>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</si>
  <si>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</si>
  <si>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</si>
  <si>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</si>
  <si>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</si>
  <si>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</si>
  <si>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</si>
  <si>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</si>
  <si>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</si>
  <si>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</si>
  <si>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</si>
  <si>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</si>
  <si>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</si>
  <si>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</si>
  <si>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</si>
  <si>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</si>
  <si>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</si>
  <si>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</si>
  <si>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</si>
  <si>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</si>
  <si>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</si>
  <si>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</si>
  <si>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</si>
  <si>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</si>
  <si>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</si>
  <si>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</si>
  <si>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</si>
  <si>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</si>
  <si>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</si>
  <si>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</si>
  <si>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</si>
  <si>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</si>
  <si>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</si>
  <si>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</si>
  <si>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</si>
  <si>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</si>
  <si>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</si>
  <si>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</si>
  <si>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</si>
  <si>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</si>
  <si>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</si>
  <si>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</si>
  <si>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</si>
  <si>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</si>
  <si>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</si>
  <si>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</si>
  <si>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</si>
  <si>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</si>
  <si>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</si>
  <si>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</si>
  <si>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</si>
  <si>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</si>
  <si>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</si>
  <si>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</si>
  <si>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</si>
  <si>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</si>
  <si>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</si>
  <si>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</si>
  <si>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</si>
  <si>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</si>
  <si>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</si>
  <si>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</si>
  <si>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</si>
  <si>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</si>
  <si>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</si>
  <si>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</si>
  <si>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</si>
  <si>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</si>
  <si>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</si>
  <si>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</si>
  <si>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</si>
  <si>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</si>
  <si>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</si>
  <si>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</si>
  <si>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</si>
  <si>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</si>
  <si>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</si>
  <si>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</si>
  <si>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</si>
  <si>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</si>
  <si>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</si>
  <si>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</si>
  <si>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</si>
  <si>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</si>
  <si>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</si>
  <si>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</si>
  <si>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</si>
  <si>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</si>
  <si>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</si>
  <si>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</si>
  <si>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</si>
  <si>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</si>
  <si>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</si>
  <si>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</si>
  <si>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</si>
  <si>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</si>
  <si>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</si>
  <si>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</si>
  <si>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</si>
  <si>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</si>
  <si>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</si>
  <si>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</si>
  <si>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</si>
  <si>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</si>
  <si>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</si>
  <si>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</si>
  <si>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</si>
  <si>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</si>
  <si>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</si>
  <si>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</si>
  <si>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</si>
  <si>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</si>
  <si>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</si>
  <si>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</si>
  <si>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</si>
  <si>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</si>
  <si>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</si>
  <si>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</si>
  <si>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</si>
  <si>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</si>
  <si>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</si>
  <si>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</si>
  <si>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</si>
  <si>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</si>
  <si>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</si>
  <si>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</si>
  <si>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</si>
  <si>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</si>
  <si>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</si>
  <si>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</si>
  <si>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</si>
  <si>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</si>
  <si>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</si>
  <si>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</si>
  <si>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</si>
  <si>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</si>
  <si>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</si>
  <si>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</si>
  <si>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</si>
  <si>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</si>
  <si>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</si>
  <si>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</si>
  <si>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</si>
  <si>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</si>
  <si>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</si>
  <si>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</si>
  <si>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</si>
  <si>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</si>
  <si>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</si>
  <si>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</si>
  <si>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</si>
  <si>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</si>
  <si>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</si>
  <si>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</si>
  <si>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</si>
  <si>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</si>
  <si>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</si>
  <si>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</si>
  <si>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</si>
  <si>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</si>
  <si>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</si>
  <si>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</si>
  <si>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</si>
  <si>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</si>
  <si>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</si>
  <si>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</si>
  <si>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</si>
  <si>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</si>
  <si>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</si>
  <si>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</si>
  <si>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</si>
  <si>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</si>
  <si>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</si>
  <si>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</si>
  <si>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</si>
  <si>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</si>
  <si>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</si>
  <si>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</si>
  <si>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</si>
  <si>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</si>
  <si>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</si>
  <si>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</si>
  <si>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</si>
  <si>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</si>
  <si>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</si>
  <si>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</si>
  <si>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</si>
  <si>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</si>
  <si>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</si>
  <si>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</si>
  <si>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</si>
  <si>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</si>
  <si>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</si>
  <si>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</si>
  <si>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</si>
  <si>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</si>
  <si>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</si>
  <si>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</si>
  <si>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</si>
  <si>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</si>
  <si>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</si>
  <si>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</si>
  <si>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</si>
  <si>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</si>
  <si>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</si>
  <si>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</si>
  <si>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</si>
  <si>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</si>
  <si>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</si>
  <si>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</si>
  <si>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</si>
  <si>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</si>
  <si>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</si>
  <si>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</si>
  <si>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</si>
  <si>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</si>
  <si>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</si>
  <si>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</si>
  <si>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</si>
  <si>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</si>
  <si>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</si>
  <si>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</si>
  <si>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</si>
  <si>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</si>
  <si>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</si>
  <si>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</si>
  <si>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</si>
  <si>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</si>
  <si>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</si>
  <si>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</si>
  <si>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</si>
  <si>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</si>
  <si>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</si>
  <si>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</si>
  <si>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</si>
  <si>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</si>
  <si>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</si>
  <si>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</si>
  <si>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</si>
  <si>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</si>
  <si>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</si>
  <si>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</si>
  <si>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</si>
  <si>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</si>
  <si>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</si>
  <si>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</si>
  <si>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</si>
  <si>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</si>
  <si>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</si>
  <si>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</si>
  <si>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</si>
  <si>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</si>
  <si>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</si>
  <si>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</si>
  <si>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</si>
  <si>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</si>
  <si>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</si>
  <si>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</si>
  <si>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</si>
  <si>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</si>
  <si>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</si>
  <si>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</si>
  <si>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</si>
  <si>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</si>
  <si>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</si>
  <si>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</si>
  <si>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</si>
  <si>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</si>
  <si>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</si>
  <si>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</si>
  <si>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</si>
  <si>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</si>
  <si>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</si>
  <si>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</si>
  <si>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</si>
  <si>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</si>
  <si>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</si>
  <si>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</si>
  <si>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</si>
  <si>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</si>
  <si>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</si>
  <si>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</si>
  <si>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</si>
  <si>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</si>
  <si>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</si>
  <si>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</si>
  <si>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</si>
  <si>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</si>
  <si>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</si>
  <si>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</si>
  <si>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</si>
  <si>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</si>
  <si>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</si>
  <si>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</si>
  <si>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</si>
  <si>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</si>
  <si>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</si>
  <si>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</si>
  <si>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</si>
  <si>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</si>
  <si>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</si>
  <si>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</si>
  <si>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</si>
  <si>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</si>
  <si>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</si>
  <si>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</si>
  <si>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</si>
  <si>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</si>
  <si>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</si>
  <si>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</si>
  <si>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</si>
  <si>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</si>
  <si>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</si>
  <si>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</si>
  <si>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</si>
  <si>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</si>
  <si>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</si>
  <si>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</si>
  <si>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</si>
  <si>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</si>
  <si>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</si>
  <si>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</si>
  <si>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</si>
  <si>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</si>
  <si>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</si>
  <si>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</si>
  <si>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</si>
  <si>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</si>
  <si>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</si>
  <si>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</si>
  <si>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</si>
  <si>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</si>
  <si>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</si>
  <si>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</si>
  <si>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</si>
  <si>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</si>
  <si>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</si>
  <si>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</si>
  <si>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</si>
  <si>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</si>
  <si>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</si>
  <si>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</si>
  <si>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</si>
  <si>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</si>
  <si>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</si>
  <si>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</si>
  <si>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</si>
  <si>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</si>
  <si>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</si>
  <si>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</si>
  <si>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</si>
  <si>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</si>
  <si>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</si>
  <si>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</si>
  <si>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</si>
  <si>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</si>
  <si>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</si>
  <si>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</si>
  <si>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</si>
  <si>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</si>
  <si>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</si>
  <si>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</si>
  <si>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</si>
  <si>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</si>
  <si>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</si>
  <si>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</si>
  <si>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</si>
  <si>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</si>
  <si>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</si>
  <si>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</si>
  <si>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</si>
  <si>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</si>
  <si>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</si>
  <si>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</si>
  <si>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</si>
  <si>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</si>
  <si>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</si>
  <si>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</si>
  <si>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</si>
  <si>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</si>
  <si>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</si>
  <si>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</si>
  <si>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</si>
  <si>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</si>
  <si>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</si>
  <si>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</si>
  <si>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</si>
  <si>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</si>
  <si>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</si>
  <si>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</si>
  <si>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</si>
  <si>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</si>
  <si>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</si>
  <si>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</si>
  <si>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</si>
  <si>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</si>
  <si>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</si>
  <si>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</si>
  <si>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</si>
  <si>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</si>
  <si>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</si>
  <si>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</si>
  <si>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</si>
  <si>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</si>
  <si>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</si>
  <si>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</si>
  <si>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</si>
  <si>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</si>
  <si>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</si>
  <si>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</si>
  <si>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</si>
  <si>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</si>
  <si>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</si>
  <si>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</si>
  <si>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</si>
  <si>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</si>
  <si>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</si>
  <si>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</si>
  <si>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</si>
  <si>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</si>
  <si>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</si>
  <si>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</si>
  <si>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</si>
  <si>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</si>
  <si>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</si>
  <si>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</si>
  <si>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</si>
  <si>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</si>
  <si>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</si>
  <si>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</si>
  <si>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</si>
  <si>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</si>
  <si>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</si>
  <si>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</si>
  <si>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</si>
  <si>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</si>
  <si>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</si>
  <si>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</si>
  <si>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</si>
  <si>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</si>
  <si>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</si>
  <si>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</si>
  <si>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</si>
  <si>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</si>
  <si>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</si>
  <si>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</si>
  <si>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</si>
  <si>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</si>
  <si>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</si>
  <si>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</si>
  <si>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</si>
  <si>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</si>
  <si>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</si>
  <si>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</si>
  <si>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</si>
  <si>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</si>
  <si>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</si>
  <si>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</si>
  <si>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</si>
  <si>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</si>
  <si>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</si>
  <si>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</si>
  <si>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</si>
  <si>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</si>
  <si>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</si>
  <si>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</si>
  <si>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</si>
  <si>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</si>
  <si>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</si>
  <si>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</si>
  <si>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</si>
  <si>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</si>
  <si>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</si>
  <si>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</si>
  <si>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</si>
  <si>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</si>
  <si>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</si>
  <si>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</si>
  <si>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</si>
  <si>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</si>
  <si>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</si>
  <si>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</si>
  <si>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</si>
  <si>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</si>
  <si>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</si>
  <si>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</si>
  <si>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</si>
  <si>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</si>
  <si>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</si>
  <si>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</si>
  <si>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</si>
  <si>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</si>
  <si>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</si>
  <si>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</si>
  <si>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</si>
  <si>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</si>
  <si>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</si>
  <si>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</si>
  <si>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</si>
  <si>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</si>
  <si>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</si>
  <si>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</si>
  <si>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</si>
  <si>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</si>
  <si>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</si>
  <si>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</si>
  <si>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</si>
  <si>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</si>
  <si>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</si>
  <si>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</si>
  <si>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</si>
  <si>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</si>
  <si>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</si>
  <si>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</si>
  <si>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</si>
  <si>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</si>
  <si>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</si>
  <si>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</si>
  <si>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</si>
  <si>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</si>
  <si>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</si>
  <si>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</si>
  <si>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</si>
  <si>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</si>
  <si>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</si>
  <si>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</si>
  <si>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</si>
  <si>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</si>
  <si>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</si>
  <si>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</si>
  <si>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</si>
  <si>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</si>
  <si>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</si>
  <si>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</si>
  <si>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</si>
  <si>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</si>
  <si>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</si>
  <si>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</si>
  <si>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</si>
  <si>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</si>
  <si>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</si>
  <si>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</si>
  <si>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</si>
  <si>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</si>
  <si>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</si>
  <si>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</si>
  <si>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</si>
  <si>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</si>
  <si>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</si>
  <si>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</si>
  <si>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</si>
  <si>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</si>
  <si>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</si>
  <si>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</si>
  <si>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</si>
  <si>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</si>
  <si>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</si>
  <si>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</si>
  <si>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</si>
  <si>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</si>
  <si>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</si>
  <si>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</si>
  <si>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</si>
  <si>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</si>
  <si>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</si>
  <si>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</si>
  <si>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</si>
  <si>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</si>
  <si>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</si>
  <si>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</si>
  <si>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</si>
  <si>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</si>
  <si>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</si>
  <si>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</si>
  <si>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</si>
  <si>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</si>
  <si>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</si>
  <si>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</si>
  <si>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</si>
  <si>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</si>
  <si>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</si>
  <si>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</si>
  <si>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</si>
  <si>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</si>
  <si>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</si>
  <si>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</si>
  <si>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</si>
  <si>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</si>
  <si>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</si>
  <si>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</si>
  <si>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</si>
  <si>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</si>
  <si>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</si>
  <si>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</si>
  <si>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</si>
  <si>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</si>
  <si>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</si>
  <si>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</si>
  <si>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</si>
  <si>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</si>
  <si>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</si>
  <si>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</si>
  <si>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</si>
  <si>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</si>
  <si>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</si>
  <si>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</si>
  <si>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</si>
  <si>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</si>
  <si>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</si>
  <si>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</si>
  <si>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</si>
  <si>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</si>
  <si>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</si>
  <si>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</si>
  <si>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</si>
  <si>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</si>
  <si>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</si>
  <si>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</si>
  <si>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</si>
  <si>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</si>
  <si>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</si>
  <si>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</si>
  <si>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</si>
  <si>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</si>
  <si>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</si>
  <si>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</si>
  <si>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</si>
  <si>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</si>
  <si>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</si>
  <si>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</si>
  <si>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</si>
  <si>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</si>
  <si>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</si>
  <si>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</si>
  <si>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</si>
  <si>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</si>
  <si>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</si>
  <si>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</si>
  <si>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</si>
  <si>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</si>
  <si>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</si>
  <si>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</si>
  <si>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</si>
  <si>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</si>
  <si>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</si>
  <si>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</si>
  <si>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</si>
  <si>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</si>
  <si>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</si>
  <si>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</si>
  <si>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</si>
  <si>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</si>
  <si>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</si>
  <si>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</si>
  <si>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</si>
  <si>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</si>
  <si>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</si>
  <si>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</si>
  <si>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</si>
  <si>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</si>
  <si>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</si>
  <si>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</si>
  <si>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</si>
  <si>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</si>
  <si>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</si>
  <si>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</si>
  <si>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</si>
  <si>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</si>
  <si>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</si>
  <si>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</si>
  <si>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</si>
  <si>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</si>
  <si>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</si>
  <si>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</si>
  <si>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</si>
  <si>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</si>
  <si>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</si>
  <si>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</si>
  <si>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</si>
  <si>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</si>
  <si>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</si>
  <si>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</si>
  <si>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</si>
  <si>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</si>
  <si>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</si>
  <si>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</si>
  <si>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</si>
  <si>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</si>
  <si>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</si>
  <si>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</si>
  <si>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</si>
  <si>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</si>
  <si>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</si>
  <si>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</si>
  <si>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</si>
  <si>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</si>
  <si>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</si>
  <si>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</si>
  <si>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</si>
  <si>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</si>
  <si>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</si>
  <si>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</si>
  <si>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</si>
  <si>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</si>
  <si>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</si>
  <si>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</si>
  <si>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</si>
  <si>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</si>
  <si>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</si>
  <si>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</si>
  <si>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</si>
  <si>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</si>
  <si>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</si>
  <si>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</si>
  <si>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</si>
  <si>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</si>
  <si>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</si>
  <si>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</si>
  <si>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</si>
  <si>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</si>
  <si>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</si>
  <si>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</si>
  <si>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</si>
  <si>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</si>
  <si>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</si>
  <si>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</si>
  <si>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</si>
  <si>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</si>
  <si>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</si>
  <si>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</si>
  <si>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</si>
  <si>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</si>
  <si>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</si>
  <si>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</si>
  <si>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</si>
  <si>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</si>
  <si>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</si>
  <si>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</si>
  <si>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</si>
  <si>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</si>
  <si>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</si>
  <si>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</si>
  <si>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</si>
  <si>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</si>
  <si>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</si>
  <si>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</si>
  <si>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</si>
  <si>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</si>
  <si>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</si>
  <si>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</si>
  <si>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</si>
  <si>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</si>
  <si>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</si>
  <si>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</si>
  <si>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</si>
  <si>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</si>
  <si>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</si>
  <si>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</si>
  <si>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</si>
  <si>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</si>
  <si>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</si>
  <si>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</si>
  <si>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</si>
  <si>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</si>
  <si>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</si>
  <si>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</si>
  <si>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</si>
  <si>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</si>
  <si>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</si>
  <si>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</si>
  <si>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</si>
  <si>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</si>
  <si>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</si>
  <si>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</si>
  <si>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</si>
  <si>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</si>
  <si>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</si>
  <si>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</si>
  <si>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</si>
  <si>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</si>
  <si>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</si>
  <si>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</si>
  <si>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</si>
  <si>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</si>
  <si>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</si>
  <si>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</si>
  <si>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</si>
  <si>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</si>
  <si>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</si>
  <si>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</si>
  <si>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</si>
  <si>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</si>
  <si>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</si>
  <si>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</si>
  <si>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</si>
  <si>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</si>
  <si>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</si>
  <si>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</si>
  <si>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</si>
  <si>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</si>
  <si>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</si>
  <si>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</si>
  <si>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</si>
  <si>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</si>
  <si>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</si>
  <si>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</si>
  <si>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</si>
  <si>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</si>
  <si>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</si>
  <si>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</si>
  <si>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</si>
  <si>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</si>
  <si>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</si>
  <si>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</si>
  <si>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</si>
  <si>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</si>
  <si>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</si>
  <si>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</si>
  <si>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</si>
  <si>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</si>
  <si>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</si>
  <si>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</si>
  <si>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</si>
  <si>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</si>
  <si>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</si>
  <si>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</si>
  <si>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</si>
  <si>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</si>
  <si>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</si>
  <si>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</si>
  <si>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</si>
  <si>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</si>
  <si>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</si>
  <si>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</si>
  <si>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</si>
  <si>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</si>
  <si>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</si>
  <si>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</si>
  <si>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</si>
  <si>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</si>
  <si>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</si>
  <si>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</si>
  <si>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</si>
  <si>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</si>
  <si>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</si>
  <si>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</si>
  <si>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</si>
  <si>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</si>
  <si>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</si>
  <si>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</si>
  <si>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</si>
  <si>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</si>
  <si>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</si>
  <si>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</si>
  <si>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</si>
  <si>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</si>
  <si>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</si>
  <si>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</si>
  <si>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</si>
  <si>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</si>
  <si>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</si>
  <si>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</si>
  <si>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</si>
  <si>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</si>
  <si>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</si>
  <si>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</si>
  <si>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</si>
  <si>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</si>
  <si>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</si>
  <si>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</si>
  <si>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</si>
  <si>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</si>
  <si>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</si>
  <si>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</si>
  <si>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</si>
  <si>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</si>
  <si>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</si>
  <si>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</si>
  <si>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</si>
  <si>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</si>
  <si>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</si>
  <si>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</si>
  <si>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</si>
  <si>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</si>
  <si>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</si>
  <si>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</si>
  <si>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</si>
  <si>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</si>
  <si>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</si>
  <si>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</si>
  <si>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</si>
  <si>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</si>
  <si>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</si>
  <si>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</si>
  <si>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</si>
  <si>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</si>
  <si>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</si>
  <si>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</si>
  <si>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</si>
  <si>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</si>
  <si>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</si>
  <si>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</si>
  <si>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</si>
  <si>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</si>
  <si>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</si>
  <si>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</si>
  <si>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</si>
  <si>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</si>
  <si>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</si>
  <si>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</si>
  <si>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</si>
  <si>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</si>
  <si>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</si>
  <si>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</si>
  <si>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</si>
  <si>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</si>
  <si>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</si>
  <si>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</si>
  <si>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</si>
  <si>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</si>
  <si>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</si>
  <si>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</si>
  <si>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</si>
  <si>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</si>
  <si>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</si>
  <si>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</si>
  <si>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</si>
  <si>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</si>
  <si>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</si>
  <si>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</si>
  <si>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</si>
  <si>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</si>
  <si>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</si>
  <si>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</si>
  <si>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</si>
  <si>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</si>
  <si>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</si>
  <si>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</si>
  <si>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</si>
  <si>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</si>
  <si>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</si>
  <si>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</si>
  <si>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</si>
  <si>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</si>
  <si>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</si>
  <si>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</si>
  <si>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</si>
  <si>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</si>
  <si>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</si>
  <si>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</si>
  <si>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</si>
  <si>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</si>
  <si>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</si>
  <si>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</si>
  <si>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</si>
  <si>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</si>
  <si>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</si>
  <si>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</si>
  <si>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</si>
  <si>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</si>
  <si>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</si>
  <si>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</si>
  <si>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</si>
  <si>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</si>
  <si>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</si>
  <si>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</si>
  <si>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</si>
  <si>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</si>
  <si>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</si>
  <si>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</si>
  <si>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</si>
  <si>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</si>
  <si>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</si>
  <si>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</si>
  <si>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</si>
  <si>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</si>
  <si>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</si>
  <si>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</si>
  <si>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</si>
  <si>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</si>
  <si>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</si>
  <si>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</si>
  <si>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</si>
  <si>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</si>
  <si>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</si>
  <si>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</si>
  <si>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</si>
  <si>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</si>
  <si>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</si>
  <si>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</si>
  <si>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</si>
  <si>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</si>
  <si>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</si>
  <si>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</si>
  <si>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</si>
  <si>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</si>
  <si>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</si>
  <si>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</si>
  <si>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</si>
  <si>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</si>
  <si>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</si>
  <si>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</si>
  <si>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</si>
  <si>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</si>
  <si>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</si>
  <si>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</si>
  <si>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</si>
  <si>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</si>
  <si>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</si>
  <si>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</si>
  <si>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</si>
  <si>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</si>
  <si>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</si>
  <si>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</si>
  <si>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</si>
  <si>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</si>
  <si>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</si>
  <si>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</si>
  <si>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</si>
  <si>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</si>
  <si>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</si>
  <si>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</si>
  <si>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</si>
  <si>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</si>
  <si>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</si>
  <si>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</si>
  <si>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</si>
  <si>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</si>
  <si>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</si>
  <si>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</si>
  <si>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</si>
  <si>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</si>
  <si>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</si>
  <si>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</si>
  <si>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</si>
  <si>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</si>
  <si>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</si>
  <si>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</si>
  <si>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</si>
  <si>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</si>
  <si>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</si>
  <si>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</si>
  <si>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</si>
  <si>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</si>
  <si>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</si>
  <si>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</si>
  <si>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</si>
  <si>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</si>
  <si>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</si>
  <si>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</si>
  <si>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</si>
  <si>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</si>
  <si>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</si>
  <si>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</si>
  <si>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</si>
  <si>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</si>
  <si>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</si>
  <si>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</si>
  <si>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</si>
  <si>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</si>
  <si>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</si>
  <si>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</si>
  <si>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</si>
  <si>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</si>
  <si>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</si>
  <si>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</si>
  <si>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</si>
  <si>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</si>
  <si>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</si>
  <si>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</si>
  <si>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</si>
  <si>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</si>
  <si>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</si>
  <si>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</si>
  <si>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</si>
  <si>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</si>
  <si>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</si>
  <si>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</si>
  <si>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</si>
  <si>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</si>
  <si>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</si>
  <si>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</si>
  <si>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</si>
  <si>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</si>
  <si>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</si>
  <si>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</si>
  <si>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</si>
  <si>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</si>
  <si>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</si>
  <si>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</si>
  <si>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</si>
  <si>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</si>
  <si>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</si>
  <si>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</si>
  <si>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</si>
  <si>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</si>
  <si>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</si>
  <si>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</si>
  <si>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</si>
  <si>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</si>
  <si>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</si>
  <si>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</si>
  <si>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</si>
  <si>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</si>
  <si>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</si>
  <si>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</si>
  <si>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</si>
  <si>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</si>
  <si>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</si>
  <si>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</si>
  <si>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</si>
  <si>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</si>
  <si>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</si>
  <si>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</si>
  <si>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</si>
  <si>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</si>
  <si>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</si>
  <si>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</si>
  <si>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</si>
  <si>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</si>
  <si>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</si>
  <si>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</si>
  <si>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</si>
  <si>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</si>
  <si>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</si>
  <si>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</si>
  <si>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</si>
  <si>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</si>
  <si>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</si>
  <si>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</si>
  <si>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</si>
  <si>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</si>
  <si>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</si>
  <si>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</si>
  <si>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</si>
  <si>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</si>
  <si>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</si>
  <si>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</si>
  <si>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</si>
  <si>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</si>
  <si>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</si>
  <si>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</si>
  <si>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</si>
  <si>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</si>
  <si>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</si>
  <si>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</si>
  <si>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</si>
  <si>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</si>
  <si>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</si>
  <si>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</si>
  <si>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</si>
  <si>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</si>
  <si>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</si>
  <si>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</si>
  <si>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</si>
  <si>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</si>
  <si>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</si>
  <si>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</si>
  <si>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</si>
  <si>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</si>
  <si>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</si>
  <si>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</si>
  <si>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</si>
  <si>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</si>
  <si>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</si>
  <si>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</si>
  <si>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</si>
  <si>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</si>
  <si>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</si>
  <si>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</si>
  <si>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</si>
  <si>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</si>
  <si>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</si>
  <si>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</si>
  <si>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</si>
  <si>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</si>
  <si>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</si>
  <si>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</si>
  <si>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</si>
  <si>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</si>
  <si>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</si>
  <si>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</si>
  <si>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</si>
  <si>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</si>
  <si>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</si>
  <si>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</si>
  <si>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</si>
  <si>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</si>
  <si>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</si>
  <si>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</si>
  <si>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</si>
  <si>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</si>
  <si>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</si>
  <si>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</si>
  <si>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</si>
  <si>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</si>
  <si>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</si>
  <si>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</si>
  <si>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</si>
  <si>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</si>
  <si>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</si>
  <si>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</si>
  <si>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</si>
  <si>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</si>
  <si>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</si>
  <si>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</si>
  <si>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</si>
  <si>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</si>
  <si>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</si>
  <si>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</si>
  <si>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</si>
  <si>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</si>
  <si>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</si>
  <si>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</si>
  <si>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</si>
  <si>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</si>
  <si>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</si>
  <si>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</si>
  <si>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</si>
  <si>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</si>
  <si>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</si>
  <si>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</si>
  <si>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</si>
  <si>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</si>
  <si>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</si>
  <si>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</si>
  <si>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</si>
  <si>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</si>
  <si>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</si>
  <si>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</si>
  <si>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</si>
  <si>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</si>
  <si>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</si>
  <si>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</si>
  <si>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</si>
  <si>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</si>
  <si>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</si>
  <si>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</si>
  <si>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</si>
  <si>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</si>
  <si>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</si>
  <si>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</si>
  <si>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</si>
  <si>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</si>
  <si>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</si>
  <si>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</si>
  <si>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</si>
  <si>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</si>
  <si>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</si>
  <si>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</si>
  <si>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</si>
  <si>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</si>
  <si>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</si>
  <si>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</si>
  <si>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</si>
  <si>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</si>
  <si>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</si>
  <si>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</si>
  <si>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</si>
  <si>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</si>
  <si>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</si>
  <si>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</si>
  <si>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</si>
  <si>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</si>
  <si>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</si>
  <si>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</si>
  <si>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</si>
  <si>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</si>
  <si>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</si>
  <si>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</si>
  <si>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</si>
  <si>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</si>
  <si>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</si>
  <si>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</si>
  <si>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</si>
  <si>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</si>
  <si>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</si>
  <si>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</si>
  <si>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</si>
  <si>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</si>
  <si>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</si>
  <si>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</si>
  <si>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</si>
  <si>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</si>
  <si>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</si>
  <si>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</si>
  <si>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</si>
  <si>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</si>
  <si>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</si>
  <si>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</si>
  <si>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</si>
  <si>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</si>
  <si>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</si>
  <si>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</si>
  <si>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</si>
  <si>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</si>
  <si>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</si>
  <si>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</si>
  <si>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</si>
  <si>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</si>
  <si>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</si>
  <si>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</si>
  <si>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</si>
  <si>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</si>
  <si>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</si>
  <si>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</si>
  <si>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</si>
  <si>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</si>
  <si>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</si>
  <si>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</si>
  <si>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</si>
  <si>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</si>
  <si>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</si>
  <si>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</si>
  <si>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</si>
  <si>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</si>
  <si>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</si>
  <si>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</si>
  <si>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</si>
  <si>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</si>
  <si>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</si>
  <si>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</si>
  <si>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</si>
  <si>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</si>
  <si>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</si>
  <si>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</si>
  <si>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</si>
  <si>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</si>
  <si>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</si>
  <si>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</si>
  <si>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</si>
  <si>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</si>
  <si>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</si>
  <si>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</si>
  <si>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</si>
  <si>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</si>
  <si>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</si>
  <si>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</si>
  <si>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</si>
  <si>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</si>
  <si>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</si>
  <si>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</si>
  <si>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</si>
  <si>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</si>
  <si>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</si>
  <si>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</si>
  <si>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</si>
  <si>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</si>
  <si>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</si>
  <si>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</si>
  <si>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</si>
  <si>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</si>
  <si>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</si>
  <si>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</si>
  <si>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</si>
  <si>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</si>
  <si>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</si>
  <si>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</si>
  <si>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</si>
  <si>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</si>
  <si>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</si>
  <si>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</si>
  <si>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</si>
  <si>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</si>
  <si>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</si>
  <si>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</si>
  <si>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</si>
  <si>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</si>
  <si>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</si>
  <si>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</si>
  <si>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</si>
  <si>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</si>
  <si>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</si>
  <si>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</si>
  <si>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</si>
  <si>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</si>
  <si>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</si>
  <si>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</si>
  <si>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</si>
  <si>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</si>
  <si>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</si>
  <si>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</si>
  <si>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</si>
  <si>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</si>
  <si>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</si>
  <si>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</si>
  <si>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</si>
  <si>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</si>
  <si>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</si>
  <si>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</si>
  <si>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</si>
  <si>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</si>
  <si>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</si>
  <si>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</si>
  <si>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</si>
  <si>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</si>
  <si>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All</t>
  </si>
  <si>
    <t>Column Labels</t>
  </si>
  <si>
    <t>Date Created Conversion</t>
  </si>
  <si>
    <t>Date Ended Conversion</t>
  </si>
  <si>
    <t>Years</t>
  </si>
  <si>
    <t>Month Created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</si>
  <si>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</si>
  <si>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</si>
  <si>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</si>
  <si>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</si>
  <si>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</si>
  <si>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</si>
  <si>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</si>
  <si>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</si>
  <si>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</si>
  <si>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</si>
  <si>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</si>
  <si>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</si>
  <si>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</si>
  <si>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</si>
  <si>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</si>
  <si>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</si>
  <si>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</si>
  <si>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</si>
  <si>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</si>
  <si>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</si>
  <si>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</si>
  <si>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</si>
  <si>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</si>
  <si>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</si>
  <si>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</si>
  <si>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14899</t>
  </si>
  <si>
    <t>150000 to a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</si>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</sst>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%"/>
    <numFmt numFmtId="165" formatCode="yyyy"/>
    <numFmt numFmtId="166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2" applyNumberFormat="1" applyFo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[HomeWork1.xlsx]State x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x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x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'State x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'State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x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'State x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'State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x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'State x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'State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x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402656"/>
        <c:axId val="519262648"/>
      </c:barChart>
      <c:catAx>
        <c:axId val="5144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62648"/>
        <c:crosses val="autoZero"/>
        <c:auto val="1"/>
        <c:lblAlgn val="ctr"/>
        <c:lblOffset val="100"/>
        <c:noMultiLvlLbl val="0"/>
      </c:catAx>
      <c:valAx>
        <c:axId val="5192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[HomeWork1.xlsx]State x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x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x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x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'State x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x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x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'State x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x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x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'State x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x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x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342160"/>
        <c:axId val="588341376"/>
      </c:barChart>
      <c:catAx>
        <c:axId val="588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41376"/>
        <c:crosses val="autoZero"/>
        <c:auto val="1"/>
        <c:lblAlgn val="ctr"/>
        <c:lblOffset val="100"/>
        <c:noMultiLvlLbl val="0"/>
      </c:catAx>
      <c:valAx>
        <c:axId val="588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[HomeWork1.xlsx]State x Month!PivotTable1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x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'State x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x Month'!$B$6:$B$18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'State x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'State x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x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'State x Month'!$D$4:$D$5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'State x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x Month'!$D$6:$D$18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2944"/>
        <c:axId val="588343728"/>
      </c:lineChart>
      <c:catAx>
        <c:axId val="5883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43728"/>
        <c:crosses val="autoZero"/>
        <c:auto val="1"/>
        <c:lblAlgn val="ctr"/>
        <c:lblOffset val="100"/>
        <c:noMultiLvlLbl val="0"/>
      </c:catAx>
      <c:valAx>
        <c:axId val="5883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14899</c:v>
                </c:pt>
                <c:pt idx="4">
                  <c:v>150000 to a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14899</c:v>
                </c:pt>
                <c:pt idx="4">
                  <c:v>150000 to a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14899</c:v>
                </c:pt>
                <c:pt idx="4">
                  <c:v>150000 to a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6080"/>
        <c:axId val="586305056"/>
      </c:lineChart>
      <c:catAx>
        <c:axId val="5161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305056"/>
        <c:crosses val="autoZero"/>
        <c:auto val="1"/>
        <c:lblAlgn val="ctr"/>
        <c:lblOffset val="100"/>
        <c:noMultiLvlLbl val="0"/>
      </c:catAx>
      <c:valAx>
        <c:axId val="586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15</xdr:col>
      <xdr:colOff>381000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0</xdr:row>
      <xdr:rowOff>52386</xdr:rowOff>
    </xdr:from>
    <xdr:to>
      <xdr:col>15</xdr:col>
      <xdr:colOff>95251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19050</xdr:rowOff>
    </xdr:from>
    <xdr:to>
      <xdr:col>14</xdr:col>
      <xdr:colOff>247649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33337</xdr:rowOff>
    </xdr:from>
    <xdr:to>
      <xdr:col>7</xdr:col>
      <xdr:colOff>657225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ao paulo campos maia pinto" refreshedDate="43379.512818287039" backgroundQuery="1" createdVersion="5" refreshedVersion="5" minRefreshableVersion="3" recordCount="0" supportSubquery="1" supportAdvancedDrill="1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18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Count of state]" caption="Count of state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ledged]" caption="Sum of pledged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 funded]" caption="Sum of percent funded" measure="1" displayFolder="" measureGroup="Rang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ao paulo campos maia pinto" refreshedDate="43379.512820023148" backgroundQuery="1" createdVersion="5" refreshedVersion="5" minRefreshableVersion="3" recordCount="0" supportSubquery="1" supportAdvancedDrill="1">
  <cacheSource type="external" connectionId="1"/>
  <cacheFields count="4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18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Count of state]" caption="Count of state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tate]" caption="Distinct Count of state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ledged]" caption="Sum of pledged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 funded]" caption="Sum of percent funded" measure="1" displayFolder="" measureGroup="Rang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ao paulo campos maia pinto" refreshedDate="43384.003588888889" createdVersion="5" refreshedVersion="5" minRefreshableVersion="3" recordCount="4114">
  <cacheSource type="worksheet">
    <worksheetSource ref="A1:V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43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18">
        <rangePr autoStart="0" autoEnd="0" groupBy="months" startDate="2009-05-16T22:55:13" endDate="2017-03-15T10:30:07"/>
        <groupItems count="14">
          <s v="&lt;2009-05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Month Created Conversion" numFmtId="166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</cacheField>
    <cacheField name="Years" numFmtId="165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2T22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09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1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07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15:01:19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0:35:0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3T20:44:1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4T20:07:47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16:00:0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6T21:29:04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4T20:37:59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1T22:00:0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5T22:00:00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15:27:00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08:59:0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15:14:0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0:30:0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3:33:42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08:00:56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4:35:34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3:11:52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0:03:09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2:59:0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0:20:00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4:39:0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8T19:36:01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07:22:24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5T23:57:13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18:08:04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1:09:28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2:01:55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4:00:34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2T22:59:0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1:51:41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2:43:21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7T19:00:00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1:22:05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1:37:59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0T20:22:24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17:59:0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8T23:00:0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08:39:14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0:20:26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2T19:00:0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6T21:22:17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09:58:27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18:09:34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15:40:07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07:00:00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3T23:14:05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2:00:0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17:17:17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1:50:46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17:00:0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2:07:01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18:15:16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1:00:0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4:59:22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3:52:52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16:00:0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2T19:00:00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4:32:37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4:11:18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7T23:59:00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7T19:26:2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0:59:00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15:23:40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09:00:04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08:39:5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1:59:00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16:30:45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1:30:57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4T19:00:00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2T22:59:00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06:41:35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0:01:12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2:35:58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0T21:59:00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2:32:0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3:38:13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09T21:00:56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3T22:02:00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4:41:0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06:30:00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3:11:26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2T22:00:37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09:20:45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2T20:41:00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0:48:5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3:03:12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2:08:19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4:39:24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3:00:00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16:00:00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2:13:42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5T19:07:2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7-31T22:00:00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1T22:14:42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18:30:00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16:39:59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4:04:46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3:38:30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2T22:08:53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4:20:30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2T20:00:00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3T19:00:00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3:38:2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18:34:47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09:42:50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5T19:37:10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0:59:00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2:59:47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2T21:00:00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0:00:00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1:34:48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2:44:04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05:55:55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4:00:00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8T20:17:16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18:00:00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2T20:11:47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05:16:00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05:21:47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17:00:00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17:17:2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18:51:20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0T21:00:00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08:59:01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0:28:13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17:29:43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15:16:00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5T19:00:00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15:30:07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2:31:00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2:00:00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4:00:00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05:16:00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08:46:33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7-31T23:59:00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17:06:1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19T22:45:3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0T22:40:23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17:26:18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0:55:00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2:17:5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08:00:5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7T19:23:18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3:18:00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1:45:36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3:00:00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5T22:53:0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08:13:11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2T20:51:40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0:04:04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08:08:15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08:25:35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2T21:59:56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16:52:5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1T20:50:28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05:25:45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16:54:51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1:29:55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18:42:00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09-30T19:00:00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3:18:21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0:48:44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5T20:49:22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17:15:35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4:02:50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07:07:39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0:28:00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1T23:20:14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3:28:4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08:45:08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3:12:56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3:40:11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4:46:39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3T19:08:46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18:55:45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3T20:55:55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4:00:00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2:48:15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6T19:17:12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15:26:50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8-31T22:59:00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16:52:19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15:00:00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1:59:00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4T23:23:35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1:34:37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0:37:26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05:35:38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4:00:32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18:26:06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18:55:31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1:05:32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16:00:00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16:00:00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4:12:02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8-31T21:58:22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4T21:00:0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4:38:49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15:59:00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15:21:04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09:00:0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0:10:22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5T19:06:2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3T23:43:58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3:52:47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17:08:55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0:00:00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8T22:50:17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15:08:40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09:06:41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0:22:29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18:59:00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17:00:37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0:22:29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0:04:49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1:59:00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15:06:00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4:06:04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6T21:39:00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1T20:05:00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0:38:46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17:04:14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4:29:00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16:27:21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1:28:25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17:24:57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3:39:11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18:00:51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4:49:06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16:52:52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0T19:50:59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16:48:17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4T19:00:00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08:51:09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4:00:00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07:00:00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2:00:11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1:45:04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06:49:50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1T20:08:2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2:06:00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5T20:16:25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4:43:25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5T22:39:00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3:35:09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2:40:00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08:34:51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4:00:00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5-31T22:59:00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0:37:15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6T21:00:00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06:38:02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3:27:47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0:02:42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7T20:14:26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2:42:49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4:59:00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09:55:00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0:57:08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17:54:5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09:53:15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15:16:00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2T22:51:00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05:51:39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6T23:39:38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1T23:43:42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4T23:00:00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3:00:00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3:49:00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06:57:46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1:59:00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09T20:46:06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7T19:57:5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16:23:39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1T19:58:59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6T21:01:00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09:10:35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4:26:00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17:00:00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5-31T23:59:00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2:43:00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3:08:48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3:35:24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1T23:00:00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5T23:03:13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05:57:1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2:59:00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4-30T19:01:00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8T22:59:00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1:01:5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1:00:00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0-31T19:00:00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06:24:43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4-30T22:59:00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16:00:00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1:24:20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18:02:18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1:42:15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15:33:58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1T20:42:26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8-31T21:00:00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0:07:29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4:05:33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17:40:01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1:40:10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3:02:1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19T21:00:00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2:59:00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16:03:52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0:59:00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4:59:48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3:32:1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0T23:59:00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1:14:43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18:55:51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2:59:00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18:00:00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06:43:06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08:40:48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2:59:00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0:01:48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19T23:30:33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17:57:00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3:00:00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0-31T23:00:00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6T23:00:00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6T22:59:00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08:57:1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3:00:00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09:16:31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4:00:00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17:00:00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0:18:38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3T21:05:08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2T20:00:00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3:14:28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16:00:00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09-30T22:59:00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3:44:25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3T22:00:00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5-31T21:20:00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17:39:50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07:00:21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07:53:29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09:05:16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06:58:28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0T22:59:00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17:09:1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7T23:01:08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15:00:19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3:52:01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3:03:14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3:16:33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0:19:57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0:00:00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0:12:00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2T22:11:00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2T20:01:46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7T19:00:00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4:22:00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0T22:59:00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09:33:19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4:01:58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4-30T23:59:00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08:32:02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08:14:29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4:05:00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3:25:39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1:00:00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16:53:18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16:20:31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2:18:00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05:51:56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2:01:00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18:52:00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1:31:12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2:16:32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0:00:00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2:01:40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8T21:49:19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3:45:47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0:01:41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17:49:51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1:00:00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7T20:49:40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17:59:00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7T19:52:52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7T19:59:00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7T22:00:00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2:00:52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3:38:02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16:32:00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08:33:26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8-31T22:44:00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4:02:06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07:00:00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6T22:30:00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15:12:50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08:56:57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2:08:00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18:04:00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5T21:02:19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0:59:00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16:54:10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3:39:50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15:42:2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18:33:17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0:00:00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2:49:38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16:03:31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1T20:31:05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07:00:00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4:30:31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7T23:33:00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1:46:37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15:13:07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3T23:40:31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06:47:36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1:14:57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17:13:50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3:01:39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16:40:04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2:05:14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3:59:00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17:00:00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6T23:59:00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0T21:34:27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15:54:43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2:26:21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0:07:02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16:01:42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2:56:20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3:41:53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2:38:46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2:15:58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3:16:58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17:39:13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4:03:16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16:19:43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09T19:21:41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16:46:01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3:02:5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3T21:00:20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07:19:23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3:11:3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08:38:0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17:43:20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2:09:51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1:53:3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4:47:59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08:14:00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6T19:31:00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1T22:59:00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3:25:12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1:47:40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1:22:07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5-31T23:00:00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15:19:27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09T22:02:21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2:02:33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15:22:15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6T21:52:54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17:37:44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1:18:54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0T22:51:05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18:45:24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5T23:00:00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1:19:39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17:08:38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1:45:19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2:53:49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5T21:04:03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2T22:59:00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15:02:14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15:51:49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05:47:1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07:00:1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1:08:09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09:34:00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8T23:44:32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18:32:52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07:08:19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17:37:19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0:16:34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8T20:18:20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06:33:00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18:14:4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18:34:59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2T19:50:30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2:25:38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2T22:00:00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4:51:45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17:21:14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0:00:00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3:17:29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15:59:00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17:16:00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0:37:31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07:17:0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07:38:23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17:36:27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4T21:21:26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08:15:20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18:00:57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09:14:00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0:09:30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2-29T23:13:59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1:16:22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3:48:47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2:00:00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09:44:07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06:46:41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3:41:20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09:46:01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09:46:00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4:23:41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1:51:01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0-31T23:59:00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18:58:45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0T22:11:1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2:12:49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4:37:21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2:00:00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1:05:00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16:20:00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0:00:00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3T21:00:00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1:59:00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2T19:10:08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05:26:05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18:00:00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08:05:05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3:00:00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4:26:31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4:04:23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4T20:11:47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4:36:46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8T20:07:14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1:41:56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0-31T21:12:42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0:46:00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0:13:09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1:01:55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1:42:44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16:40:48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0:17:02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0:00:00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2:53:00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09:48:16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3:16:31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1:26:12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3:29:03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15:38:3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18:36:43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15:11:45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1:47:40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3:30:45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0:48:33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4:20:15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6T20:40:4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17:37:55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3:50:49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1:25:33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15:13:14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06:00:00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15:20:12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4:09:29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6T22:59:00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3:11:28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7T20:12:00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05:38:2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1:37:23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05:19:12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09:08:22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08:53:13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15:27:03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16:47:4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1T19:18:24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3:00:00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16:31:2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1:11:56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1-30T19:00:00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15:30:0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3:10:33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4:28:06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09:44:59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08:01:00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08:02:10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0:34:20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0:15:45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3:43:26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3T20:40:38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16:31:32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1:00:00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4T19:03:01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0:16:00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4:09:22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15:35:39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4:03:35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0:20:23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7T19:50:56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3:35:08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0:00:00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15:48:56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17:06:20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8T20:49:04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4:56:26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08:27:17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1T19:45:46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09-30T23:59:00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3T20:29:00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4T21:55:59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4:01:4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3:14:03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4:26:43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1:36:30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2:12:18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18:42:1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3:35:38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7T19:13:1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18:44:01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15:29:3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08:22:00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18:00:00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1:37:3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0:18:28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0:10:00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3:32:09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1:49:25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18:00:00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17:17:09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1T21:12:42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05:47:00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18:04:00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08:14:22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08:59:55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18:00:00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08:40:4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0:37:54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0:24:35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8T20:00:00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1T19:37:54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15:27:47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2:25:49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1:38:2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16:53:33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8T20:53:04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2T19:25:11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2:34:10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09:50:40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17:58:33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16:58:32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3:18:39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15:17:52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3:00:00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09:14:55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3:47:59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0:29:19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05:30:47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15:14:16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0:59:35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2:04:21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4:58:1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3:57:43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4:57:02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0:00:5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3:10:00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3T23:00:00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4-12-31T23:59:00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15:10:17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1T21:47:07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1:59:00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3:26:21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4:41:35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4:02:1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1:41:49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07:02:11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4:20:04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2:22:02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16:36:04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4T22:00:00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15:47:52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1:09:30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3:00:53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4T21:30:53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7T23:59:00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1:00:00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6-30T19:40:46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4:01:03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4:23:47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0:55:59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07:30:20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17:15:02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07:33:09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7T21:00:00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1:00:00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1:31:21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0:54:40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3:26:27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18:32:00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19T23:37:48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06:47:5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3:39:00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0:55:27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08:56:40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4T19:59:19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19T19:44:00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07:01:0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1:20:32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07:42:12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3:54:42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4T22:10:40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1-30T19:00:00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15:30:02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0:59:00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2T19:57:56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0:34:51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08:43:27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3:19:38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29T22:59:00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0:19:23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0:01:52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1T20:01:27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16:20:00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15:05:57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8T23:27:41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2:53:11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1:00:00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05:11:01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05:04:52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0:00:00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3T19:39:00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0T23:59:00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15:00:00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1-30T23:59:00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07:03:4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0T22:31:22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0:33:26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16:01:52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16:00:00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17:58:23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08:44:05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2T22:59:00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05:54:00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15:19:26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17:35:30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16:04:32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0:07:55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06:00:00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09:09:51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2:58:41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19T19:41:00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2:24:1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5T20:18:34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15:04:28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2:55:3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4:20:13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3:02:06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1:00:0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05:43:28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09T23:09:21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08:01:24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3:48:03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0T22:26:5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5T23:58: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18:54:54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18:59:29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4:46:42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0-31T22:59:0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18:01:0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3:43:38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5T20:26:35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0:00:0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18:32:57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1:51:2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4T23:00:0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1:10:25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7T19:01:14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3:11:42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17:00:00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6T21:35:19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09:15:15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0:47:00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0:03:46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6T22:59:00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2:59:00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1-31T20:08:59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0:59:00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16:58:03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2T23:59:00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2:06:00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6T23:59:00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16:10:00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8T23:00:00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09:09:47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1:00:46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05:24:14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4:05:20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6T23:05:00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8T20:00:00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2T22:59:00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18:00:00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1:35:39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2-28T21:00:00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1T23:59:00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15:00:30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8-31T20:21:02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1:52:00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08:58:00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18:02:45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3:04:00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17:01:43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1:30:00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0T23:59:00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2:01:00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0T23:44:00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0:00:00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3T23:01:00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17:44:10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17:20:52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1:59:00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2:21:24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18:55:30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4:49:00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1:24:00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4:14:00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06:37:05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0:31:34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3:13:00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16:04:35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6-30T22:59:00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8T22:00:00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6T20:21:58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18:57:42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16:33:05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3:19:16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0:26:27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16:07:43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3T22:59:00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3:00:00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0-31T23:59:00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4T22:59:00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09:00:00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4:09:36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4:00:33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5T21:34:24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4T23:59:00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4:45:00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16:00:00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4:58:29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0:05:46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3T22:00:17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4:00:00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09:57:11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17:59:00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3T19:00:00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07:35: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18:10:04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09:19:08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1T21:49:26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4:59:00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3:33:17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0:10:00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1-30T23:59:00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6T19:39:58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4:17:37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8-31T19:32:0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09:28:15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4:48:47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0:00:40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09:00:34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2:22:11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06:55:27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3:56:00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0:35:24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4:55:05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2:42:18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1:01:26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15:39:10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17:27:15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1T21:31:00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17:35:11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15:53:33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18:00:55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1:00:00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3:49:03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2:46:19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0T19:45:30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7-31T23:00:00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15:32:43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18:33:30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4T22:03:49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7T23:00:00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2:31:48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3:11:50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7T21:22:42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4:23:22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4:11:00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0:30:00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2T21:25:00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2T20:55:37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0:45:26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2T22:33:10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0T23:37:0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6T23:59:00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2T23:00:00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08:05:19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3T19:07:25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0T22:37:27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4T22:20:19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3:19:07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2-29T23:59:00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0:00:00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3T21:30:00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17:59:21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0:24:05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2:07:02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0:06:16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07:43: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1T19:02:0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17:37:49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17:08:31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17:40:00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4:44:55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7T19:00:00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8T23:42:49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16:32:00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17:00:00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17:15:45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1T23:03:29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1:00:00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3:00:29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15:00:00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15:09:17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06:30:48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4:58:00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0T19:12:06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09T21:19:05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15:14:20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2:01:45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09:00:00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18:59:00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3:00:4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3:45:06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4:52:44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0T20:02:56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3:01:01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0:41:12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0:43:32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4T22:56:39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15:00:39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2:05:00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15:55:59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09:15:33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09T23:59:00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8T23:11:05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09:02:35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4:00:00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2:05:53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0:15:19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0:05:19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5T22:59:00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0:15:32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0:06:14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15:20:34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2:16:47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2T23:59:00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2:01:00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1:59:00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8T20:21:33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1:59:16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1:43:05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3T20:24:57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17:36:37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2:25:01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3:59:00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17:42:02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17:43:42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3:04:46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15:54:00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7T20:46:4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18:00:00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09T19:00:00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2:04:10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3:33:45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17:24:55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3:49:24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3:51:00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16:11:59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0:00:00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17:59:00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1:00:00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0:27:00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7T22:28:17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0:03:21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3:02:00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4T19:26:00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2:16:53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0:59:00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1:01:01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2:00:27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09:59:43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2:11:00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0:00:23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4:25:15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09:30:46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4T21:59:00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16:33:15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05:34:12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15:00:00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4-12-31T19:03:35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17:04:55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6T20:34:16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2:12:15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06:48:53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18:22:29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1T19:47:00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6T23:00:00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0:31:17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17:04:21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08:56:03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4:00:37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3:46:56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2T19:49:07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15:00:00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16:59:00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06:35:49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3:20:10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1:00:2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2:34:40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4T22:59:00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0:23:40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3:00:00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0:00:00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8T23:33:43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2:59:00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2:00:09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0T20:26:32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05:00:00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1:04:15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15:27:00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15:59:10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15:26:00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15:38:35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4T20:16:29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05:20:45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4:07:57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6T19:20:25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15:09:00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5T23:08:52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17:00:00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18:49:05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1:16:17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16:54:43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5T19:00:00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2:57:3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16:54:53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1T20:00:00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4:22:21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0T19:44:22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0:28:23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4:08:42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18:06:22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15:32:11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2:54:24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1:30:59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09-30T19:17:02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4:04:53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4:58:17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18:09:01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3T23:09:05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16:41:56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4:04:10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3T23:00:11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1T23:42:01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08:35:36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0T22:18:53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17:14:52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16:44:48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0:49:43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16:53:24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0:06:15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15:48:11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2:08:07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4:11:07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5T23:32:55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8T23:27:33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3:41:12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5T19:37:18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18:22: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2:07:13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07:53:40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3T22:30:00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4:01:17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3:18:15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15:04:28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3T21:39:31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3:12:00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0:59:00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0:19:50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4:50:21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3T21:15:2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1:46:15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15:40:24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09:17:15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4:03:10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17:23:42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7T23:53:10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3:30:00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18:27:00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3:18:0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0:41:35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15:20:08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09:21:53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4T21:59:39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4:01:04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15:56:40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16:25:16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1:53:45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07:34:08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1:00:51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09:58:50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2:51:34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16:30:00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0:35:17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1:21:33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5T19:55:00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16:47:48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6-12-31T21:46:11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4:46:21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8T23:33:00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18:44:54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1:07:09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4:40:21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16:45:31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3:20:26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06:05:21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1:47:30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6T19:08:47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6T23:38:46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8T23:22:00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2:56:32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17:52:53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18:19:43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0:06:21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2:02:46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17:54:35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6T21:27:43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2:01:52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2:08:25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5T21:36:46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3:20:08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3T20:42:42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1:04:40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8T21:12:08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0:45:00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7T21:43:06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0:06:2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1:24:24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2:22:00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2:23:02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0:08:50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5T23:00:00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2:38:15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1T20:17:45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3:29:23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16:26:11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15:18:47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1:22:32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2T23:27:37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15:12:07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2:28:5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08:00:00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0:51:36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16:44:12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2:17:07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4:21:54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3:08:41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1:42:00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1T22:59:00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09:23:31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7T23:00:0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17:42:0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3:00:00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1:49:0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18:29:55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0:58:45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08:29:20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07:09:38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2:37:33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06:42:59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4:00:0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4:38:59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0:59:0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0T22:00:0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3:30:0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06:27:36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09:34:06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1:55:54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09:45:27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0:00:0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07:09:11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08:29:00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05:00:0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1:01:04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15:18:25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16:00:0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15:47:41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6T20:00:0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3:08: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15:10:05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17:09:16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18:03:0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4:25:4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0-31T22:00:00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06:05:13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0:05:12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3T19:00:00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3-31T23:00:00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0:15:09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08:11:42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16:44:38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0T20:00:00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2:00:00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2:30:08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1:00:00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18:20:30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7T20:00:00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15:21:10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17:46:14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3:55:42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4T22:14:59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1:00:00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1:47:45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09:38:56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18:06:07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16:51:00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0:59:00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08:18:00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16:00:00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16:00:00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09:23:54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5T21:02:29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2:00:55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1:59:00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2:46:5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0:25:3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4:32:47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18:42:49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3:48:27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0-12-31T23:59:00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16:17:32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17:03:5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2T20:03:10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09:40:12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8T22:59:00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15:13:40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3:13:47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3:18:12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8T20:00:00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0:54:43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0:43:35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16:02:25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09:02:38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15:17:27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5T19:00:00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4:34:02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2:24:19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4T23:00:00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2:31:3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1:33:45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15:49:47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8-31T23:00:00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08:29:07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4T21:00:00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3T20:22:50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3:10:54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2:50:36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8T23:59:00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0T23:00:00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1:59:00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08:59:35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09:00:00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09:54:1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09T23:00:00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3T22:14:05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1:59:00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2:00:00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17:59:00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2:49:31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06:00:00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2:00:00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3T19:12:53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2:55:58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1:20:32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4:32:39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3:57:00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0T22:00:00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1-30T21:23:31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06:00:00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2T22:40:05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2:30:00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05:58:54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07:04:39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09:43:32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16:11:08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1:00:50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15:15:19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1:52:02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2:01:54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1:04:20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5T20:00:00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18:05:09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09:00:00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0T20:02:52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1:00:00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18:00:00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2:58:57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0:45:25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1:55:00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0:12:32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29T21:03:55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4:00:2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1:17:15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0:25:34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1:19:05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1T23:00:00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07:05:54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6T20:26:4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5T21:33:45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3:34:47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17:28:22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15:43:4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08:51:19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4:17:13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1:31:55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09:17:33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09:58:37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4:35:39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8T22:59:00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3:57:1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4:32:3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6T20:49:11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0:18:45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07:08:53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1:59:00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5T19:18:54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2:45:44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4T22:59:00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0T19:00:00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4:22:5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05:00:00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4T19:56:00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0:59:00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08:42:03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4:33:10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16:37:00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2:12:52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17:25:31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2:59:00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1:41:46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1:35:52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6T19:54:23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3T20:04:10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4T23:34:54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09:15:46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5T19:04:50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3:12:22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2:45:32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17:50:33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4T21:53:08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4T20:35:19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2:03:26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2T23:11:00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3:13:30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06:47:56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8T21:00:00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0:08:45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4:12:16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2T20:47:58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2:38:42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07:11:00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0:31:29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2T23:30:00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1:14:00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06:32:37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2:12:00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1T23:59:00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2T22:43:06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1:22:03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2-28T22:00:00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16:48:0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18:58:02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16:19:00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15:58:54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6T19:06:13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0:30:00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18:54:34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4-30T19:16:5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5T20:30:35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07:14:45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2:20:01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05:00:00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07:52:58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16:55:56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4-12-31T23:12:15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2:38:40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5T20:25:00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3T20:31:39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05:29:30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1:04:27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1:13:11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18:13:39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06:11:00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05:57:14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05:56:59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1:01:26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16:58:29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0:45:04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3:38:51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3:13: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8T22:09:19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4:22:00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15:26:25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3:06:57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09T20:27: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4:31:28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1:03:36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3:43:48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06:00:00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0:00:00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3:43:40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3:24:17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2T23:59:00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08:55:00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4:55:01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2:57:43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3:22:49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0:29:18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17:13:29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15:57:4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08:00:55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05:44:38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2:32:14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0:25:00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4:28:25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19T23:06:37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8T19:00:59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1:52:43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0:42:27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16:59:00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08:39:00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1:02:45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17:30:44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0T23:00:00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2:25:00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18:45:00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0T19:00:00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0:54:31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15:52:18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0:52:38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1T22:00:00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0:00:00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3:14:45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1T19:20:49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09:21:49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4:51:0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17:58:54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08:01:43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18:30:39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2:28:12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19T23:59:00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09T20:00:22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2T22:00:00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15:55:1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09T22:59:00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2:00:00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17:09:05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2:51:0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1T23:37:55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09:51:0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4:06:13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6T23:02:41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17:01:11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08:31:0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0:40:52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08:27:54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0:38:0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16:14:06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15:47:55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0:38:00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3:57:11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06:24:19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4:43:0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18:36:18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4T19:10:33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16:42:37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09:00:23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17:00:0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3:20:01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3:33:0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15:01:0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3:51:44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3:10:0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09:44:41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17:59:0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4:14:38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0:00:04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1:25:39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0:17:46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09:20:4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0:04:57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09:00:0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1:00:0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4:40:52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16:59:00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8T23:00:0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6T23:01:31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4:55:39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2T19:00:0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07:01:3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1:52:18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1:37:27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08:24:46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1-31T19:00:0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09:05: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3:24:55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1-30T22:00:0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0:00:0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1T22:59:0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1:11:02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17:00:0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4:15:1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3:00:0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3:46:1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17:03:39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5T20:15:0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2:05:38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18:55:00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08:13:5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3-31T19:18:00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16:16:00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0:06:39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05:14:42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17:10:20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2T23:15:59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05:47:1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4:47:19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09-30T22:59:00"/>
    <x v="1552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1:47:27"/>
    <x v="1553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1:03:10"/>
    <x v="1554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2:00:00"/>
    <x v="1555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3T22:40:24"/>
    <x v="1556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0:40:33"/>
    <x v="1557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07:12:00"/>
    <x v="1558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8T20:16:39"/>
    <x v="1559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2T20:29:53"/>
    <x v="1560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6T21:00:03"/>
    <x v="1561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1T19:50:00"/>
    <x v="1562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1:49:11"/>
    <x v="156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15:05:00"/>
    <x v="1564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2:31:01"/>
    <x v="1565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17:00:00"/>
    <x v="1566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6T19:00:00"/>
    <x v="1567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3T20:29:45"/>
    <x v="1568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1:18:34"/>
    <x v="1569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3:31:22"/>
    <x v="1570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3:28:03"/>
    <x v="1571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18:59:00"/>
    <x v="157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3-31T22:59:00"/>
    <x v="1573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17:15:29"/>
    <x v="1574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07:34:56"/>
    <x v="1575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16:06:08"/>
    <x v="1576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15:20:48"/>
    <x v="1577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1T21:00:00"/>
    <x v="1578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18:54:51"/>
    <x v="1579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0T20:12:06"/>
    <x v="1580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05:46:30"/>
    <x v="1581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16:20:00"/>
    <x v="1582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16:43:11"/>
    <x v="158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0:35:01"/>
    <x v="1584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06:00:00"/>
    <x v="1585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4T20:30:22"/>
    <x v="1586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17:49:25"/>
    <x v="1587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15:12:00"/>
    <x v="1588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18:38:06"/>
    <x v="1589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15:34:24"/>
    <x v="159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1:25:41"/>
    <x v="1591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7T19:44:45"/>
    <x v="1592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15:17:35"/>
    <x v="1593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1:21:00"/>
    <x v="1594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15:13:00"/>
    <x v="1595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06:19:29"/>
    <x v="1596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3:29:57"/>
    <x v="1597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1:00:58"/>
    <x v="1598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06:56:16"/>
    <x v="1599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0:11:00"/>
    <x v="1600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4T21:13:53"/>
    <x v="1601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18:00:00"/>
    <x v="1602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7T23:04:19"/>
    <x v="1603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4:17:15"/>
    <x v="1604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2:00:00"/>
    <x v="1605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3T20:40:38"/>
    <x v="1606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4:24:11"/>
    <x v="1607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0:26:00"/>
    <x v="1608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3:00:00"/>
    <x v="1609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17:11:50"/>
    <x v="1610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4T19:00:32"/>
    <x v="1611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15:59:44"/>
    <x v="1612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1T20:40:02"/>
    <x v="1613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2:00:00"/>
    <x v="1614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2T21:13:16"/>
    <x v="1615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17:00:00"/>
    <x v="1616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4:00:00"/>
    <x v="1617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0:42:15"/>
    <x v="1618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4T23:28:06"/>
    <x v="1619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3:09:00"/>
    <x v="1620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7T22:59:00"/>
    <x v="1621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2:59:00"/>
    <x v="1622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1:31:29"/>
    <x v="1623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3:48:55"/>
    <x v="1624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1:47:33"/>
    <x v="162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16:21:07"/>
    <x v="1626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5T23:59:00"/>
    <x v="1627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2:41:22"/>
    <x v="1628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15:48:53"/>
    <x v="1629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1:59:00"/>
    <x v="1630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15:37:41"/>
    <x v="163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3:10:54"/>
    <x v="1632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0:00:00"/>
    <x v="1633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0:59:00"/>
    <x v="1634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15:51:01"/>
    <x v="1635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1T23:00:00"/>
    <x v="163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18:39:00"/>
    <x v="1637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16:25:00"/>
    <x v="1638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0:39:25"/>
    <x v="1639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2T20:59:00"/>
    <x v="1640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09:19:04"/>
    <x v="1641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3T19:35:27"/>
    <x v="1642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4:46:52"/>
    <x v="1643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1T21:26:00"/>
    <x v="1644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09:49:00"/>
    <x v="1645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3:11:00"/>
    <x v="1646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4:49:37"/>
    <x v="164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0:54:42"/>
    <x v="1648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1:25:55"/>
    <x v="1649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05:27:17"/>
    <x v="1650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1:59:00"/>
    <x v="1651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07:49:53"/>
    <x v="1652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15:01:36"/>
    <x v="1653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16:22:40"/>
    <x v="1654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3:00:20"/>
    <x v="165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17:17:32"/>
    <x v="1656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3:46:08"/>
    <x v="1657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09:20:00"/>
    <x v="1658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07:00:00"/>
    <x v="1659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16:59:00"/>
    <x v="166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16:00:00"/>
    <x v="1661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0:45:36"/>
    <x v="1662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1-31T19:31:47"/>
    <x v="1663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5T22:59:00"/>
    <x v="1664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1T22:00:00"/>
    <x v="1665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0:04:33"/>
    <x v="1666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1:59:00"/>
    <x v="1667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7T23:35:39"/>
    <x v="1668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16:14:36"/>
    <x v="1669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4T23:00:00"/>
    <x v="1670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08:03:34"/>
    <x v="1671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0:45:30"/>
    <x v="1672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16:04:52"/>
    <x v="1673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1:59:00"/>
    <x v="1674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17:03:00"/>
    <x v="1675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0T22:59:00"/>
    <x v="1676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0:59:00"/>
    <x v="1677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15:31:11"/>
    <x v="1678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1T20:39:05"/>
    <x v="1679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3:11:07"/>
    <x v="1680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8T21:00:00"/>
    <x v="168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3T23:07:40"/>
    <x v="1682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3:45:38"/>
    <x v="1683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3:34:01"/>
    <x v="1684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0:00:23"/>
    <x v="1685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4:15:19"/>
    <x v="1686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15:15:00"/>
    <x v="1687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06:49:54"/>
    <x v="1688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16:37:10"/>
    <x v="1689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4:20:42"/>
    <x v="1690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2T20:00:00"/>
    <x v="169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18:59:00"/>
    <x v="1692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15:00:00"/>
    <x v="1693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6T23:36:00"/>
    <x v="1694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09T20:00:00"/>
    <x v="1695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3-31T19:40:11"/>
    <x v="1696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18:47:28"/>
    <x v="1697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5T22:33:00"/>
    <x v="1698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15:44:05"/>
    <x v="1699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3-31T23:00:00"/>
    <x v="170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0:56:45"/>
    <x v="1701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4:52:30"/>
    <x v="1702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1:45:37"/>
    <x v="1703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5T22:21:13"/>
    <x v="1704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1:00:00"/>
    <x v="1705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2:21:12"/>
    <x v="1706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1:18:15"/>
    <x v="1707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15:48:26"/>
    <x v="1708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4:39:00"/>
    <x v="1709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08:00:00"/>
    <x v="171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0:30:34"/>
    <x v="1711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16:55:53"/>
    <x v="1712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4:13:32"/>
    <x v="171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17:02:41"/>
    <x v="1714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0T22:22:00"/>
    <x v="1715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09:51:39"/>
    <x v="1716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0T23:00:00"/>
    <x v="1717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3T23:59:00"/>
    <x v="1718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07:49:51"/>
    <x v="1719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4:47:51"/>
    <x v="1720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06:04:23"/>
    <x v="1721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2T19:10:00"/>
    <x v="172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1:00:00"/>
    <x v="1723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17:22:42"/>
    <x v="1724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18:14:09"/>
    <x v="1725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17:04:24"/>
    <x v="1726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06:00:00"/>
    <x v="1727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0:01:14"/>
    <x v="1728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09T20:15:06"/>
    <x v="1729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4T21:06:23"/>
    <x v="173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0:00:00"/>
    <x v="1731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0:00:00"/>
    <x v="1732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16:30:00"/>
    <x v="1733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7T19:52:36"/>
    <x v="1734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4:32:25"/>
    <x v="1735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16:40:33"/>
    <x v="1736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17:46:32"/>
    <x v="1737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15:59:02"/>
    <x v="1738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4:58:52"/>
    <x v="1739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4:37:02"/>
    <x v="174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0:04:31"/>
    <x v="174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16:00:00"/>
    <x v="174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6T22:59:00"/>
    <x v="1743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08:31:17"/>
    <x v="1744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1T21:00:00"/>
    <x v="1745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3T21:00:00"/>
    <x v="1746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0:00:00"/>
    <x v="1747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17:49:03"/>
    <x v="1748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4:00:00"/>
    <x v="1749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15:05:04"/>
    <x v="1750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2:45:23"/>
    <x v="1751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1:04:42"/>
    <x v="175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1:59:28"/>
    <x v="1753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15:02:33"/>
    <x v="1754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3:56:01"/>
    <x v="1755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8T23:01:09"/>
    <x v="1756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4:29:00"/>
    <x v="1757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17:56:32"/>
    <x v="1758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3:53:49"/>
    <x v="1759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1:08:33"/>
    <x v="1760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08:37:40"/>
    <x v="1761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18:34:05"/>
    <x v="176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15:50:40"/>
    <x v="1763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06:39:39"/>
    <x v="1764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18:31:52"/>
    <x v="1765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15:38:08"/>
    <x v="1766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0:48:04"/>
    <x v="1767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08:27:24"/>
    <x v="1768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4:39:19"/>
    <x v="1769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3:43:14"/>
    <x v="1770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18:30:40"/>
    <x v="1771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2:13:56"/>
    <x v="1772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3:14:58"/>
    <x v="177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09:59:00"/>
    <x v="1774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18:26:00"/>
    <x v="1775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17:57:51"/>
    <x v="1776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3:34:13"/>
    <x v="1777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4:43:15"/>
    <x v="1778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1:36:20"/>
    <x v="1779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09:25:10"/>
    <x v="178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09:49:05"/>
    <x v="1781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08:48:09"/>
    <x v="178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17:47:58"/>
    <x v="1783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0T22:25:00"/>
    <x v="1784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5T19:00:00"/>
    <x v="1785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08:12:57"/>
    <x v="1786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09:43:57"/>
    <x v="1787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17:45:42"/>
    <x v="1788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1:00:03"/>
    <x v="1789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1:11:18"/>
    <x v="179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2:46:05"/>
    <x v="1791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1:59:00"/>
    <x v="1792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17:24:00"/>
    <x v="179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08:13:42"/>
    <x v="1794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1:00:00"/>
    <x v="1795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05:32:46"/>
    <x v="1796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08:39:49"/>
    <x v="1797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2:50:33"/>
    <x v="1798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16:13:28"/>
    <x v="1799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09:32:50"/>
    <x v="180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07:10:00"/>
    <x v="1801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16:59:00"/>
    <x v="1802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3T20:43:02"/>
    <x v="1803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2:16:44"/>
    <x v="1804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3:00:00"/>
    <x v="1805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0:19:09"/>
    <x v="1806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7T20:38:33"/>
    <x v="1807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1:20:30"/>
    <x v="1808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16:47:19"/>
    <x v="1809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16:50:26"/>
    <x v="1810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3T23:00:00"/>
    <x v="1811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2:38:56"/>
    <x v="181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16:20:12"/>
    <x v="181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2:32:16"/>
    <x v="1814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16:45:37"/>
    <x v="1815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4:00:00"/>
    <x v="1816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1:59:00"/>
    <x v="1817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2T23:37:30"/>
    <x v="1818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3:03:16"/>
    <x v="1819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3-31T20:01:30"/>
    <x v="182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2:39:27"/>
    <x v="1821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4:01:00"/>
    <x v="1822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1:26:16"/>
    <x v="1823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7T21:08:00"/>
    <x v="182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15:01:43"/>
    <x v="1825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17:10:17"/>
    <x v="1826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2:49:21"/>
    <x v="1827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17:00:00"/>
    <x v="1828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17:00:00"/>
    <x v="1829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1:25:07"/>
    <x v="1830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18:54:23"/>
    <x v="1831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07:57:07"/>
    <x v="1832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2:59:00"/>
    <x v="1833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18:08:15"/>
    <x v="1834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0:51:11"/>
    <x v="1835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4:25:29"/>
    <x v="1836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7T19:08:55"/>
    <x v="1837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09-30T22:00:00"/>
    <x v="1838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2:19:42"/>
    <x v="1839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6T23:59:00"/>
    <x v="1840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19T23:59:00"/>
    <x v="1841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0:59:00"/>
    <x v="1842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18:52:34"/>
    <x v="1843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0T22:00:00"/>
    <x v="1844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6T23:55:00"/>
    <x v="1845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0:36:17"/>
    <x v="1846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0:40:32"/>
    <x v="1847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1:59:00"/>
    <x v="1848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15:17:39"/>
    <x v="1849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18:01:40"/>
    <x v="1850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7T20:00:00"/>
    <x v="1851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4T19:00:00"/>
    <x v="1852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3T21:26:57"/>
    <x v="1853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3T19:30:37"/>
    <x v="185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07:55:40"/>
    <x v="1855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15:31:12"/>
    <x v="1856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3:26:53"/>
    <x v="1857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0:48:41"/>
    <x v="1858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3:28:49"/>
    <x v="1859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2:01:24"/>
    <x v="1860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2:12:21"/>
    <x v="186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2:30:00"/>
    <x v="1862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4:08:05"/>
    <x v="186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2:11:40"/>
    <x v="1864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4:49:07"/>
    <x v="1865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2-28T23:00:00"/>
    <x v="1866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17:11:52"/>
    <x v="1867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2:59:00"/>
    <x v="1868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3T19:04:09"/>
    <x v="1869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0T23:17:00"/>
    <x v="1870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4:48:21"/>
    <x v="1871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29T22:06:42"/>
    <x v="1872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1:45:00"/>
    <x v="1873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18:15:33"/>
    <x v="1874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16:35:08"/>
    <x v="1875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1:50:05"/>
    <x v="1876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2-28T19:42:05"/>
    <x v="1877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2T19:12:35"/>
    <x v="1878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09:35:29"/>
    <x v="1879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07:36:20"/>
    <x v="1880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09T21:39:49"/>
    <x v="1881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18:48:00"/>
    <x v="1882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16:45:08"/>
    <x v="1883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07:00:00"/>
    <x v="1884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17:00:00"/>
    <x v="188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17:45:38"/>
    <x v="1886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16:30:00"/>
    <x v="1887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5-31T23:59:00"/>
    <x v="1888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3:02:26"/>
    <x v="1889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3:52:08"/>
    <x v="1890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1:00:00"/>
    <x v="1891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0:18:01"/>
    <x v="1892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5T22:59:00"/>
    <x v="1893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16:43:03"/>
    <x v="1894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2:55:22"/>
    <x v="1895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2:02:45"/>
    <x v="1896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16:00:00"/>
    <x v="1897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3:00:00"/>
    <x v="1898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16:36:06"/>
    <x v="1899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4:59:00"/>
    <x v="190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08:00:00"/>
    <x v="1901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3:57:27"/>
    <x v="1902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3:29:51"/>
    <x v="1903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1:27:01"/>
    <x v="1904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17:13:14"/>
    <x v="1905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1:06:23"/>
    <x v="1906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09:05:25"/>
    <x v="1907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17:01:40"/>
    <x v="1908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05:17:59"/>
    <x v="190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17:45:00"/>
    <x v="191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8T19:48:54"/>
    <x v="1911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0:26:00"/>
    <x v="1912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07:16:18"/>
    <x v="191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0-31T22:59:00"/>
    <x v="1914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1T20:10:22"/>
    <x v="1915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3:12:55"/>
    <x v="1916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1:28:53"/>
    <x v="1917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3:57:31"/>
    <x v="1918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16:00:49"/>
    <x v="191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18:00:00"/>
    <x v="192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0:19:03"/>
    <x v="1921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1:08:27"/>
    <x v="1922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6T23:59:00"/>
    <x v="1923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4:33:00"/>
    <x v="192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0T19:00:00"/>
    <x v="1925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1T19:26:00"/>
    <x v="1926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7T23:59:00"/>
    <x v="1927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0:33:14"/>
    <x v="1928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4T19:31:06"/>
    <x v="1929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08:24:42"/>
    <x v="1930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1T22:30:00"/>
    <x v="1931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4:26:13"/>
    <x v="1932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6T22:08:27"/>
    <x v="193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0:00:00"/>
    <x v="1934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0T23:59:00"/>
    <x v="1935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0:59:00"/>
    <x v="193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4T22:59:00"/>
    <x v="1937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0:00:00"/>
    <x v="1938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17:38:28"/>
    <x v="1939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4T22:59:00"/>
    <x v="1940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1:58:51"/>
    <x v="1941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4:52:20"/>
    <x v="1942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1:28:36"/>
    <x v="1943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09:01:30"/>
    <x v="1944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1:02:38"/>
    <x v="1945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19T21:36:01"/>
    <x v="1946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0:59:00"/>
    <x v="1947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2:02:00"/>
    <x v="1948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05:09:11"/>
    <x v="1949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1T23:21:13"/>
    <x v="1950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06:05:37"/>
    <x v="1951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09:33:35"/>
    <x v="1952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1T22:00:00"/>
    <x v="1953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0:00:00"/>
    <x v="1954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4:00:00"/>
    <x v="195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16:10:05"/>
    <x v="1956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6T21:21:53"/>
    <x v="1957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17:42:41"/>
    <x v="1958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09-30T19:00:00"/>
    <x v="1959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3:42:21"/>
    <x v="1960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5T22:59:00"/>
    <x v="1961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3:43:56"/>
    <x v="1962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05:18:54"/>
    <x v="196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1:32:52"/>
    <x v="1964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1T20:00:00"/>
    <x v="1965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07:58:18"/>
    <x v="1966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0:55:29"/>
    <x v="1967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0:05:15"/>
    <x v="1968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4:01:08"/>
    <x v="1969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19T22:38:21"/>
    <x v="1970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4T23:00:00"/>
    <x v="1971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7T20:17:24"/>
    <x v="1972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2:00:00"/>
    <x v="1973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3:01:09"/>
    <x v="197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3:07:31"/>
    <x v="1975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16:35:25"/>
    <x v="1976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2:59:00"/>
    <x v="1977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2:00:00"/>
    <x v="1978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8T23:59:00"/>
    <x v="1979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07:01:02"/>
    <x v="1980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2:24:25"/>
    <x v="1981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0:04:47"/>
    <x v="198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2:00:00"/>
    <x v="1983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4:58:01"/>
    <x v="1984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18:00:00"/>
    <x v="1985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4:24:43"/>
    <x v="1986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0:21:16"/>
    <x v="1987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3:19:02"/>
    <x v="1988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1:20:08"/>
    <x v="1989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2T23:42:12"/>
    <x v="1990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16:26:26"/>
    <x v="1991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7T22:26:31"/>
    <x v="1992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09:07:17"/>
    <x v="1993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6T20:09:02"/>
    <x v="1994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16:38:56"/>
    <x v="1995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4:40:11"/>
    <x v="1996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17:20:12"/>
    <x v="1997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7-31T21:50:38"/>
    <x v="1998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07:35:08"/>
    <x v="1999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17:50:13"/>
    <x v="200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15:00:00"/>
    <x v="2001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2:05:43"/>
    <x v="200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18:00:00"/>
    <x v="2003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09:31:03"/>
    <x v="2004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5T22:59:00"/>
    <x v="2005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08:00:45"/>
    <x v="2006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3T23:00:00"/>
    <x v="200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09:30:22"/>
    <x v="2008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3:45:43"/>
    <x v="2009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18:54:51"/>
    <x v="2010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18:00:00"/>
    <x v="2011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4:44:01"/>
    <x v="2012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18:03:34"/>
    <x v="2013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4T23:08:59"/>
    <x v="201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16:02:43"/>
    <x v="2015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16:08:19"/>
    <x v="2016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3T23:00:00"/>
    <x v="2017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3:46:49"/>
    <x v="2018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2:00:21"/>
    <x v="2019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18:04:00"/>
    <x v="202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3T20:41:37"/>
    <x v="2021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08:39:32"/>
    <x v="202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05:05:53"/>
    <x v="2023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2T22:00:00"/>
    <x v="2024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0T23:25:46"/>
    <x v="2025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0T22:59:00"/>
    <x v="2026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3:31:59"/>
    <x v="2027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16:55:00"/>
    <x v="2028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6T19:31:21"/>
    <x v="2029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18:54:56"/>
    <x v="2030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8T20:00:00"/>
    <x v="2031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0:00:00"/>
    <x v="203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5T20:58:38"/>
    <x v="203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1:58:00"/>
    <x v="2034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8T20:00:00"/>
    <x v="2035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15:45:19"/>
    <x v="2036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1:02:33"/>
    <x v="2037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3:00:00"/>
    <x v="2038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1-30T23:59:00"/>
    <x v="2039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18:15:03"/>
    <x v="2040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08:37:07"/>
    <x v="2041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1:59:34"/>
    <x v="2042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0T23:59:00"/>
    <x v="2043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1:25:14"/>
    <x v="2044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8T21:07:27"/>
    <x v="204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2T23:07:24"/>
    <x v="2046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6T19:00:00"/>
    <x v="2047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0:38:11"/>
    <x v="2048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17:59:00"/>
    <x v="2049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0T20:42:58"/>
    <x v="205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5T19:32:17"/>
    <x v="2051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19T21:00:53"/>
    <x v="205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0:49:11"/>
    <x v="2053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07:30:10"/>
    <x v="2054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2T23:00:00"/>
    <x v="2055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3:15:42"/>
    <x v="2056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06:52:12"/>
    <x v="2057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15:00:00"/>
    <x v="2058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16:59:00"/>
    <x v="2059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0:25:50"/>
    <x v="206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3:20:54"/>
    <x v="2061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3:11:38"/>
    <x v="206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2:35:01"/>
    <x v="2063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07:00:00"/>
    <x v="206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3:00:29"/>
    <x v="2065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3:31:23"/>
    <x v="2066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15:29:36"/>
    <x v="2067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15:11:55"/>
    <x v="2068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18:19:51"/>
    <x v="2069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0:45:23"/>
    <x v="2070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1:41:24"/>
    <x v="2071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08:57:12"/>
    <x v="207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1:01:58"/>
    <x v="2073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4:49:42"/>
    <x v="2074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1:21:28"/>
    <x v="2075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16:08:09"/>
    <x v="2076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16:00:00"/>
    <x v="2077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3:30:57"/>
    <x v="2078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4:00:00"/>
    <x v="2079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18:58:20"/>
    <x v="208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5T23:59:00"/>
    <x v="2081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3T22:53:16"/>
    <x v="2082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2:19:55"/>
    <x v="2083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1:59:00"/>
    <x v="2084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15:03:07"/>
    <x v="208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3T23:59:00"/>
    <x v="208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7T23:54:18"/>
    <x v="2087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0T22:59:00"/>
    <x v="2088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1T20:49:54"/>
    <x v="2089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4:09:15"/>
    <x v="2090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15:00:00"/>
    <x v="2091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1:58:52"/>
    <x v="2092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16:30:32"/>
    <x v="2093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4T22:00:00"/>
    <x v="2094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2:36:13"/>
    <x v="2095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5T22:59:00"/>
    <x v="2096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0:02:15"/>
    <x v="2097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7T21:43:55"/>
    <x v="2098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1T22:40:00"/>
    <x v="2099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29T22:59:00"/>
    <x v="2100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2T22:35:14"/>
    <x v="2101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15:50:48"/>
    <x v="2102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4:07:07"/>
    <x v="2103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0T19:00:00"/>
    <x v="210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0T23:00:00"/>
    <x v="2105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0:09:34"/>
    <x v="2106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3:03:13"/>
    <x v="2107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09T22:55:00"/>
    <x v="2108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2:00:17"/>
    <x v="2109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7T23:59:00"/>
    <x v="2110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4T20:00:00"/>
    <x v="2111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17:16:33"/>
    <x v="2112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15:46:16"/>
    <x v="211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8T23:59:00"/>
    <x v="2114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19T20:56:41"/>
    <x v="2115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3:40:03"/>
    <x v="2116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6T23:59:00"/>
    <x v="2117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15:08:56"/>
    <x v="2118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5T22:07:25"/>
    <x v="2119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18:08:56"/>
    <x v="2120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2:49:08"/>
    <x v="2121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2:12:49"/>
    <x v="212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1:59:00"/>
    <x v="2123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0:00:00"/>
    <x v="2124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4T19:33:53"/>
    <x v="2125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18:21:27"/>
    <x v="2126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06:07:43"/>
    <x v="2127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3:32:49"/>
    <x v="2128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09T19:35:00"/>
    <x v="2129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5T21:04:23"/>
    <x v="2130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1T23:58:11"/>
    <x v="213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06:41:32"/>
    <x v="2132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1:59:00"/>
    <x v="2133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16:16:31"/>
    <x v="213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18:07:13"/>
    <x v="213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07:13:06"/>
    <x v="213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3:30:29"/>
    <x v="2137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8T20:18:59"/>
    <x v="2138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3:00:08"/>
    <x v="2139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15:00:24"/>
    <x v="2140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1:39:19"/>
    <x v="2141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1:50:10"/>
    <x v="2142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4:00:00"/>
    <x v="2143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08:07:20"/>
    <x v="214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1:41:54"/>
    <x v="2145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1:18:30"/>
    <x v="2146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3:05:48"/>
    <x v="2147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1:36:22"/>
    <x v="2148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0T19:00:00"/>
    <x v="2149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1:49:59"/>
    <x v="2150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15:20:14"/>
    <x v="2151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3:58:29"/>
    <x v="2152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2:59:00"/>
    <x v="215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0:10:27"/>
    <x v="2154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1:56:25"/>
    <x v="2155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15:30:06"/>
    <x v="2156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2:59:00"/>
    <x v="2157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15:29:34"/>
    <x v="2158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2:32:54"/>
    <x v="2159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2:05:05"/>
    <x v="2160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15:27:39"/>
    <x v="2161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3:23:11"/>
    <x v="2162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7T22:50:00"/>
    <x v="2163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4T22:59:00"/>
    <x v="2164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0:00:35"/>
    <x v="2165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16:06:58"/>
    <x v="2166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4T20:35:37"/>
    <x v="2167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0:00:00"/>
    <x v="2168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1:49:11"/>
    <x v="2169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3:00:22"/>
    <x v="217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0:00:00"/>
    <x v="2171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08:55:20"/>
    <x v="2172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09T22:59:00"/>
    <x v="2173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08:01:47"/>
    <x v="2174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0T19:13:06"/>
    <x v="2175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0:11:49"/>
    <x v="2176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1:01:07"/>
    <x v="2177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0:16:37"/>
    <x v="2178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0T23:06:32"/>
    <x v="2179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2:04:28"/>
    <x v="218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0T19:07:33"/>
    <x v="218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16:37:05"/>
    <x v="2182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0:00:00"/>
    <x v="2183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1:00:00"/>
    <x v="2184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3:23:59"/>
    <x v="2185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6T21:00:00"/>
    <x v="2186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2T22:59:00"/>
    <x v="2187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2:00:00"/>
    <x v="2188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17:00:00"/>
    <x v="2189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1:59:00"/>
    <x v="219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15:00:27"/>
    <x v="219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18:00:00"/>
    <x v="219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0T23:59:00"/>
    <x v="2193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2:11:30"/>
    <x v="2194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3:31:40"/>
    <x v="2195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2:00:00"/>
    <x v="2196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09:00:59"/>
    <x v="2197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08:20:00"/>
    <x v="2198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4:59:58"/>
    <x v="2199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5T22:00:00"/>
    <x v="220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15:19:25"/>
    <x v="2201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15:22:48"/>
    <x v="2202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15:38:02"/>
    <x v="2203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2:28:39"/>
    <x v="220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4:43:09"/>
    <x v="220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1:10:24"/>
    <x v="2206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0:39:33"/>
    <x v="2207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6T23:00:00"/>
    <x v="2208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18:00:00"/>
    <x v="2209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2:36:00"/>
    <x v="2210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1:59:00"/>
    <x v="2211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3T20:00:00"/>
    <x v="2212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4:49:39"/>
    <x v="2213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4:00:48"/>
    <x v="2214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1:59:00"/>
    <x v="221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3:02:25"/>
    <x v="2216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3:00:00"/>
    <x v="2217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8T19:00:00"/>
    <x v="2218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2:15:12"/>
    <x v="2219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6T20:27:16"/>
    <x v="2220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2T19:00:00"/>
    <x v="2221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3:54:07"/>
    <x v="2222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0:22:48"/>
    <x v="2223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4:00:00"/>
    <x v="2224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4:00:15"/>
    <x v="2225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1T23:59:00"/>
    <x v="2226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15:22:35"/>
    <x v="2227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1:40:36"/>
    <x v="2228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2T23:00:00"/>
    <x v="2229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16:08:47"/>
    <x v="2230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0:00:00"/>
    <x v="2231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8T22:00:00"/>
    <x v="2232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3T19:00:00"/>
    <x v="2233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4:47:27"/>
    <x v="2234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18:31:51"/>
    <x v="2235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09:48:43"/>
    <x v="2236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2:59:00"/>
    <x v="2237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09:55:16"/>
    <x v="2238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1-30T23:02:00"/>
    <x v="2239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4:49:04"/>
    <x v="2240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4:51:40"/>
    <x v="224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6T22:02:00"/>
    <x v="2242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2T22:00:00"/>
    <x v="2243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15:30:00"/>
    <x v="2244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3:00:00"/>
    <x v="2245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4:00:10"/>
    <x v="2246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0:59:25"/>
    <x v="2247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16:01:18"/>
    <x v="2248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0:52:45"/>
    <x v="2249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2T20:07:53"/>
    <x v="2250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3:17:57"/>
    <x v="2251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2:52:18"/>
    <x v="225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1:09:07"/>
    <x v="2253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0:32:48"/>
    <x v="2254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17:50:51"/>
    <x v="2255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05:50:46"/>
    <x v="2256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18:00:00"/>
    <x v="2257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3:01:27"/>
    <x v="2258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4:18:56"/>
    <x v="2259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18:24:10"/>
    <x v="2260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2:23:40"/>
    <x v="226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7T19:00:00"/>
    <x v="2262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4:58:33"/>
    <x v="2263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2T22:00:00"/>
    <x v="2264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15:28:27"/>
    <x v="2265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6T21:00:00"/>
    <x v="2266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0T20:00:00"/>
    <x v="2267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1T20:58:35"/>
    <x v="2268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0:00:00"/>
    <x v="2269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16:59:00"/>
    <x v="227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09T19:00:04"/>
    <x v="2271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1:47:16"/>
    <x v="2272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07:10:42"/>
    <x v="2273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07:00:57"/>
    <x v="2274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09:47:59"/>
    <x v="2275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0:38:09"/>
    <x v="2276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1:17:03"/>
    <x v="2277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17:59:00"/>
    <x v="2278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3T23:00:00"/>
    <x v="2279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09:59:51"/>
    <x v="228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1:50:00"/>
    <x v="2281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3T23:11:26"/>
    <x v="2282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8T21:00:04"/>
    <x v="2283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1T23:00:00"/>
    <x v="2284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8T23:27:23"/>
    <x v="228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5T22:59:00"/>
    <x v="2286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1:01:00"/>
    <x v="2287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3:00:00"/>
    <x v="2288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18:22:00"/>
    <x v="2289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2:00:00"/>
    <x v="2290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2T23:00:00"/>
    <x v="2291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1:44:36"/>
    <x v="2292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4T22:59:00"/>
    <x v="2293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2:21:20"/>
    <x v="2294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17:54:16"/>
    <x v="229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2:33:46"/>
    <x v="2296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3T22:59:00"/>
    <x v="2297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4:10:33"/>
    <x v="2298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5T19:46:49"/>
    <x v="2299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2:26:56"/>
    <x v="2300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0T22:31:36"/>
    <x v="2301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2:00:00"/>
    <x v="2302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2T22:39:56"/>
    <x v="2303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0-12-31T23:59:00"/>
    <x v="230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3:00:00"/>
    <x v="2305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09T23:02:09"/>
    <x v="2306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4:15:28"/>
    <x v="2307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8T20:00:00"/>
    <x v="2308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18:42:17"/>
    <x v="2309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3:03:35"/>
    <x v="2310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6T19:06:29"/>
    <x v="2311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18:00:00"/>
    <x v="2312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18:00:26"/>
    <x v="2313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08:14:17"/>
    <x v="2314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2:25:43"/>
    <x v="231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3:24:00"/>
    <x v="2316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0:00:00"/>
    <x v="231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5T22:59:00"/>
    <x v="231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4T20:58:05"/>
    <x v="2319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3:36:40"/>
    <x v="2320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0:15:01"/>
    <x v="232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15:29:29"/>
    <x v="2322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3:07:27"/>
    <x v="2323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15:14:45"/>
    <x v="2324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18:32:11"/>
    <x v="2325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2:00:00"/>
    <x v="2326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17:00:40"/>
    <x v="2327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3:45:37"/>
    <x v="2328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09:59:06"/>
    <x v="2329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4T19:00:00"/>
    <x v="233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7T19:08:10"/>
    <x v="2331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0:04:31"/>
    <x v="2332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2:50:00"/>
    <x v="233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2:34:00"/>
    <x v="2334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08:44:03"/>
    <x v="2335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17:11:35"/>
    <x v="2336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0:22:23"/>
    <x v="2337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16:31:24"/>
    <x v="2338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2:59:00"/>
    <x v="2339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0:25:38"/>
    <x v="2340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4:31:44"/>
    <x v="2341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0:00:00"/>
    <x v="2342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4:47:00"/>
    <x v="2343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2:27:49"/>
    <x v="2344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18:39:00"/>
    <x v="2345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4:10:31"/>
    <x v="2346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09:34:36"/>
    <x v="2347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17:22:18"/>
    <x v="2348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3:37:08"/>
    <x v="2349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15:12:50"/>
    <x v="2350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29T21:25:39"/>
    <x v="2351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0:12:32"/>
    <x v="235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1:13:42"/>
    <x v="2353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2:21:00"/>
    <x v="2354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17:02:16"/>
    <x v="2355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3:48:24"/>
    <x v="2356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09:52:58"/>
    <x v="2357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0T19:39:00"/>
    <x v="2358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0:35:24"/>
    <x v="2359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1:58:00"/>
    <x v="236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17:00:00"/>
    <x v="2361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1:31:10"/>
    <x v="2362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8T19:16:40"/>
    <x v="2363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17:25:56"/>
    <x v="2364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18:00:00"/>
    <x v="2365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07:45:33"/>
    <x v="2366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17:16:56"/>
    <x v="2367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1:19:25"/>
    <x v="2368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4:30:11"/>
    <x v="2369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7T23:32:21"/>
    <x v="2370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3:39:56"/>
    <x v="2371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3T20:39:31"/>
    <x v="2372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0:53:44"/>
    <x v="2373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15:14:20"/>
    <x v="2374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15:03:57"/>
    <x v="2375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17:12:46"/>
    <x v="2376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16:53:03"/>
    <x v="2377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5T19:18:50"/>
    <x v="2378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4T19:23:36"/>
    <x v="2379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4:02:22"/>
    <x v="238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17:27:28"/>
    <x v="2381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3T23:30:03"/>
    <x v="2382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1T20:21:47"/>
    <x v="2383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3T21:37:23"/>
    <x v="2384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1:50:32"/>
    <x v="2385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15:07:04"/>
    <x v="2386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0:02:20"/>
    <x v="2387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4:29:00"/>
    <x v="2388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16:59:00"/>
    <x v="2389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1:17:44"/>
    <x v="2390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3:04:04"/>
    <x v="2391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8T21:53:43"/>
    <x v="2392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0:33:37"/>
    <x v="2393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3:41:33"/>
    <x v="2394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3:57:00"/>
    <x v="2395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15:22:38"/>
    <x v="2396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16:14:16"/>
    <x v="2397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16:59:44"/>
    <x v="2398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15:28:26"/>
    <x v="2399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1:26:04"/>
    <x v="2400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4:44:56"/>
    <x v="2401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1:18:51"/>
    <x v="2402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15:10:58"/>
    <x v="2403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2T19:56:47"/>
    <x v="2404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09:02:55"/>
    <x v="2405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8T21:39:50"/>
    <x v="2406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1:00:00"/>
    <x v="2407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5T23:22:37"/>
    <x v="2408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16:01:15"/>
    <x v="2409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4:47:55"/>
    <x v="241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2:34:42"/>
    <x v="2411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3:41:13"/>
    <x v="241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18:30:00"/>
    <x v="241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1T22:59:00"/>
    <x v="2414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15:42:26"/>
    <x v="2415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0:00:00"/>
    <x v="2416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16:13:07"/>
    <x v="2417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4:34:04"/>
    <x v="2418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2:43:09"/>
    <x v="241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09T20:41:35"/>
    <x v="2420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1:29:56"/>
    <x v="2421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1:23:56"/>
    <x v="2422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1:54:50"/>
    <x v="242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16:25:08"/>
    <x v="2424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17:04:00"/>
    <x v="2425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7T23:04:52"/>
    <x v="2426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1:38:53"/>
    <x v="2427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2:49:11"/>
    <x v="2428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1:44:00"/>
    <x v="2429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1T22:08:24"/>
    <x v="2430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7T21:23:33"/>
    <x v="2431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0:14:57"/>
    <x v="2432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16:35:43"/>
    <x v="2433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3T23:27:54"/>
    <x v="2434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1:39:46"/>
    <x v="2435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09:46:10"/>
    <x v="2436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3:00:00"/>
    <x v="2437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17:57:42"/>
    <x v="2438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4:38:49"/>
    <x v="243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16:35:13"/>
    <x v="2440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2T23:59:00"/>
    <x v="2441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0:00:28"/>
    <x v="2442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0:00:22"/>
    <x v="244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3:06:31"/>
    <x v="2444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5T23:33:41"/>
    <x v="2445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0:27:51"/>
    <x v="2446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1T23:00:00"/>
    <x v="2447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0:36:00"/>
    <x v="2448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29T23:25:15"/>
    <x v="2449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7T22:11:00"/>
    <x v="2450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16:48:10"/>
    <x v="245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18:00:00"/>
    <x v="2452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1:36:49"/>
    <x v="2453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0T23:50:08"/>
    <x v="2454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3:45:50"/>
    <x v="2455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18:03:59"/>
    <x v="2456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08:27:36"/>
    <x v="2457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4:00:00"/>
    <x v="2458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09:18:05"/>
    <x v="2459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2T23:17:00"/>
    <x v="2460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09-30T22:00:00"/>
    <x v="2461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8T23:28:16"/>
    <x v="2462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4:00:00"/>
    <x v="2463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4:29:00"/>
    <x v="2464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2:15:48"/>
    <x v="246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8T21:27:33"/>
    <x v="2466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2:00:00"/>
    <x v="2467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0:00:00"/>
    <x v="2468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05:18:49"/>
    <x v="2469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3T20:47:35"/>
    <x v="2470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18:49:52"/>
    <x v="2471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3T20:03:00"/>
    <x v="2472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3:57:49"/>
    <x v="2473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0T19:16:16"/>
    <x v="2474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17:00:00"/>
    <x v="2475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3:52:50"/>
    <x v="2476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1:35:45"/>
    <x v="2477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17:48:33"/>
    <x v="2478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7T21:00:00"/>
    <x v="2479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17:28:04"/>
    <x v="248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0:30:08"/>
    <x v="2481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3:46:23"/>
    <x v="2482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2:00:03"/>
    <x v="2483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17:00:03"/>
    <x v="2484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18:57:59"/>
    <x v="2485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1:59:36"/>
    <x v="2486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6T20:59:57"/>
    <x v="2487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1:11:48"/>
    <x v="2488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1:33:59"/>
    <x v="2489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0:27:56"/>
    <x v="2490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5T20:51:00"/>
    <x v="2491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4:59:00"/>
    <x v="2492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8T23:02:20"/>
    <x v="2493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0:29:04"/>
    <x v="249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17:42:55"/>
    <x v="249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17:54:52"/>
    <x v="2496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16:05:38"/>
    <x v="2497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18:13:07"/>
    <x v="2498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3:00:00"/>
    <x v="2499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3:32:55"/>
    <x v="2500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3:38:24"/>
    <x v="2501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4:48:38"/>
    <x v="2502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16:06:00"/>
    <x v="2503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4T20:22:14"/>
    <x v="250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3T19:20:16"/>
    <x v="2505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16:00:00"/>
    <x v="2506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0T20:45:04"/>
    <x v="2507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17:50:34"/>
    <x v="2508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3:25:49"/>
    <x v="2509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18:56:12"/>
    <x v="251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05:43:33"/>
    <x v="2511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16:02:41"/>
    <x v="2512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5T19:09:49"/>
    <x v="2513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4:21:17"/>
    <x v="2514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15:09:13"/>
    <x v="2515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1:40:52"/>
    <x v="2516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3:15:30"/>
    <x v="2517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2:20:28"/>
    <x v="2518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8T22:43:24"/>
    <x v="2519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4:21:00"/>
    <x v="252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18:13:41"/>
    <x v="2521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09:52:00"/>
    <x v="252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7T19:24:52"/>
    <x v="252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0T23:30:00"/>
    <x v="2524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15:16:11"/>
    <x v="252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7T23:59:00"/>
    <x v="2526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7T22:59:00"/>
    <x v="2527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06:00:00"/>
    <x v="2528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4T19:56:15"/>
    <x v="2529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19T23:50:00"/>
    <x v="253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4T22:59:00"/>
    <x v="2531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15:22:46"/>
    <x v="2532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3:01:08"/>
    <x v="2533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1:00:00"/>
    <x v="2534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4:59:05"/>
    <x v="253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29T21:32:46"/>
    <x v="2536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0:34:15"/>
    <x v="2537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3T23:59:00"/>
    <x v="2538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16:39:12"/>
    <x v="2539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1:12:01"/>
    <x v="2540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05:46:58"/>
    <x v="2541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09-30T22:59:00"/>
    <x v="2542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1T22:00:00"/>
    <x v="2543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07:29:29"/>
    <x v="2544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6T19:30:00"/>
    <x v="2545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0:00:00"/>
    <x v="2546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2:33:23"/>
    <x v="2547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29T23:27:00"/>
    <x v="2548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2:00:00"/>
    <x v="2549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7T22:59:00"/>
    <x v="255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15:48:00"/>
    <x v="2551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4:26:21"/>
    <x v="2552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0T23:46:47"/>
    <x v="2553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5-31T22:59:00"/>
    <x v="2554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0:43:13"/>
    <x v="255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18:47:37"/>
    <x v="2556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2:53:06"/>
    <x v="2557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08:59:00"/>
    <x v="2558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4:37:00"/>
    <x v="2559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17:49:34"/>
    <x v="256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07:41:29"/>
    <x v="2561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07:35:39"/>
    <x v="256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29T22:20:51"/>
    <x v="2563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7-31T19:58:19"/>
    <x v="2564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15:50:00"/>
    <x v="2565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18:32:28"/>
    <x v="2566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16:05:38"/>
    <x v="2567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0:59:54"/>
    <x v="2568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6T21:31:52"/>
    <x v="2569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16:40:35"/>
    <x v="2570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3:12:01"/>
    <x v="2571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2T21:51:57"/>
    <x v="2572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09:12:29"/>
    <x v="257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4:49:05"/>
    <x v="2574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1T21:36:34"/>
    <x v="2575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18:14:07"/>
    <x v="2576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4:41:37"/>
    <x v="2577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2:00:00"/>
    <x v="2578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4:55:03"/>
    <x v="2579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5T22:00:00"/>
    <x v="258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1:04:58"/>
    <x v="2581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18:43:54"/>
    <x v="258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2:28:00"/>
    <x v="2583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4T23:09:29"/>
    <x v="2584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18:07:12"/>
    <x v="2585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2:55:36"/>
    <x v="2586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1:12:33"/>
    <x v="2587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08:14:00"/>
    <x v="2588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06:52:07"/>
    <x v="2589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09:08:17"/>
    <x v="2590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15:45:24"/>
    <x v="2591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4:13:41"/>
    <x v="2592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15:17:06"/>
    <x v="2593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18:13:48"/>
    <x v="2594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0:51:40"/>
    <x v="2595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0:56:49"/>
    <x v="2596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3:11:57"/>
    <x v="2597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15:10:01"/>
    <x v="2598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3:05:47"/>
    <x v="2599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15:36:40"/>
    <x v="260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2T22:59:00"/>
    <x v="2601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16:20:00"/>
    <x v="2602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16:54:14"/>
    <x v="2603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8T20:13:43"/>
    <x v="2604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07:59:50"/>
    <x v="2605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2:06:22"/>
    <x v="2606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1T21:00:00"/>
    <x v="2607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4T19:00:00"/>
    <x v="2608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0:42:31"/>
    <x v="2609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1:59:00"/>
    <x v="261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17:59:00"/>
    <x v="2611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8T22:26:10"/>
    <x v="2612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4:38:14"/>
    <x v="2613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0:00:00"/>
    <x v="2614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07:00:00"/>
    <x v="2615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18:52:09"/>
    <x v="2616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15:59:11"/>
    <x v="2617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15:01:01"/>
    <x v="2618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06:00:00"/>
    <x v="2619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0T20:00:00"/>
    <x v="262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2:56:28"/>
    <x v="2621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2:50:16"/>
    <x v="262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1:09:26"/>
    <x v="2623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05:07:02"/>
    <x v="2624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15:26:48"/>
    <x v="2625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0:04:29"/>
    <x v="2626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15:54:21"/>
    <x v="2627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18:11:07"/>
    <x v="2628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07:55:22"/>
    <x v="2629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05:00:00"/>
    <x v="263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29T23:03:47"/>
    <x v="2631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8T20:28:59"/>
    <x v="263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18:00:00"/>
    <x v="263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0:45:21"/>
    <x v="2634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16:49:21"/>
    <x v="2635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5T20:00:00"/>
    <x v="2636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08:11:15"/>
    <x v="2637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16:54:55"/>
    <x v="2638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15:45:48"/>
    <x v="2639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7T22:51:14"/>
    <x v="264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15:09:00"/>
    <x v="2641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1:57:00"/>
    <x v="264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2:59:00"/>
    <x v="2643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4:00:35"/>
    <x v="2644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16:13:23"/>
    <x v="2645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2:31:09"/>
    <x v="2646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1:16:59"/>
    <x v="2647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2:09:20"/>
    <x v="2648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18:55:41"/>
    <x v="2649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09:59:03"/>
    <x v="2650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4:20:09"/>
    <x v="2651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09T22:48:45"/>
    <x v="2652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2T23:00:00"/>
    <x v="265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08:25:26"/>
    <x v="2654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15:00:00"/>
    <x v="2655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4:00:00"/>
    <x v="2656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2T20:30:00"/>
    <x v="2657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16:13:14"/>
    <x v="2658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7T20:40:10"/>
    <x v="2659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3:06:58"/>
    <x v="266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18:00:10"/>
    <x v="2661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2:55:13"/>
    <x v="2662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0:00:00"/>
    <x v="2663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1:59:00"/>
    <x v="2664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16:29:34"/>
    <x v="2665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16:00:00"/>
    <x v="2666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17:13:36"/>
    <x v="2667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09:32:00"/>
    <x v="2668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09T19:51:36"/>
    <x v="2669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8T19:29:40"/>
    <x v="2670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4:38:00"/>
    <x v="2671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1:00:00"/>
    <x v="2672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17:45:00"/>
    <x v="267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4T23:59:00"/>
    <x v="2674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16:34:49"/>
    <x v="2675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09:59:34"/>
    <x v="2676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2T19:42:23"/>
    <x v="2677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4:09:25"/>
    <x v="2678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7T19:01:34"/>
    <x v="2679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5T23:04:51"/>
    <x v="2680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16:29:10"/>
    <x v="2681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0:59:00"/>
    <x v="2682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3:07:20"/>
    <x v="2683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16:57:05"/>
    <x v="2684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0:42:10"/>
    <x v="2685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18:23:43"/>
    <x v="2686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0:21:58"/>
    <x v="2687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3T22:00:00"/>
    <x v="2688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18:04:50"/>
    <x v="2689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2T21:31:16"/>
    <x v="269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2:22:37"/>
    <x v="2691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2:01:00"/>
    <x v="2692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2T22:19:26"/>
    <x v="269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5T22:22:19"/>
    <x v="2694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3T22:21:58"/>
    <x v="2695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15:16:00"/>
    <x v="2696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17:00:00"/>
    <x v="2697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16:33:28"/>
    <x v="2698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16:31:03"/>
    <x v="2699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15:59:32"/>
    <x v="2700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2:35:34"/>
    <x v="270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3:14:37"/>
    <x v="2702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0:33:50"/>
    <x v="2703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4:41:54"/>
    <x v="2704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15:59:18"/>
    <x v="2705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1:59:00"/>
    <x v="2706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1:59:00"/>
    <x v="2707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1:45:26"/>
    <x v="2708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3T22:59:00"/>
    <x v="2709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8T21:00:00"/>
    <x v="2710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17:01:00"/>
    <x v="2711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3:00:00"/>
    <x v="2712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0:41:24"/>
    <x v="2713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18:00:00"/>
    <x v="2714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4:33:48"/>
    <x v="2715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2:59:53"/>
    <x v="2716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17:57:29"/>
    <x v="2717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18:00:00"/>
    <x v="2718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18:44:54"/>
    <x v="2719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07:10:53"/>
    <x v="2720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4:00:00"/>
    <x v="2721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15:34:13"/>
    <x v="272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16:08:08"/>
    <x v="272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2:50:59"/>
    <x v="2724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2:52:15"/>
    <x v="2725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08:55:11"/>
    <x v="2726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1:14:23"/>
    <x v="2727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09:23:54"/>
    <x v="2728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0:46:37"/>
    <x v="2729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07:59:35"/>
    <x v="2730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7T23:00:00"/>
    <x v="2731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7T19:00:00"/>
    <x v="2732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0:32:54"/>
    <x v="2733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16:59:00"/>
    <x v="2734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15:00:00"/>
    <x v="2735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0:59:33"/>
    <x v="2736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4:00:00"/>
    <x v="2737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5T22:26:44"/>
    <x v="2738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16:18:37"/>
    <x v="2739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18:45:52"/>
    <x v="274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19T21:07:00"/>
    <x v="2741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2:16:27"/>
    <x v="2742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2:53:27"/>
    <x v="2743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8T20:29:58"/>
    <x v="2744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18:42:48"/>
    <x v="274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3:45:11"/>
    <x v="2746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5T22:10:00"/>
    <x v="2747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2:03:22"/>
    <x v="2748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3:10:37"/>
    <x v="2749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15:00:00"/>
    <x v="2750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16:17:22"/>
    <x v="2751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3:21:44"/>
    <x v="2752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16:37:03"/>
    <x v="2753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0:15:51"/>
    <x v="2754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3:58:47"/>
    <x v="2755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16:36:41"/>
    <x v="2756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0:45:32"/>
    <x v="2757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05:36:23"/>
    <x v="2758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3:47:46"/>
    <x v="2759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06:04:18"/>
    <x v="2760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2T20:31:33"/>
    <x v="2761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18:53:15"/>
    <x v="2762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08:54:44"/>
    <x v="2763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4:00:00"/>
    <x v="2764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08:53:48"/>
    <x v="276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1:01:58"/>
    <x v="276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18:00:50"/>
    <x v="2767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08:45:23"/>
    <x v="2768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4:49:50"/>
    <x v="2769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0:55:30"/>
    <x v="2770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2:00:00"/>
    <x v="2771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15:51:34"/>
    <x v="2772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15:45:21"/>
    <x v="2773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7T22:02:08"/>
    <x v="277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5T19:19:14"/>
    <x v="2775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2:07:56"/>
    <x v="2776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1:03:24"/>
    <x v="2777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18:28:26"/>
    <x v="2778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0:03:41"/>
    <x v="2779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05:44:48"/>
    <x v="2780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2:00:00"/>
    <x v="2781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6T23:59:00"/>
    <x v="2782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07:50:46"/>
    <x v="2783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3:54:03"/>
    <x v="2784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16:00:00"/>
    <x v="2785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08:39:40"/>
    <x v="2786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7T23:45:52"/>
    <x v="2787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1:50:43"/>
    <x v="2788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1T23:00:00"/>
    <x v="2789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17:31:43"/>
    <x v="279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8T23:00:00"/>
    <x v="2791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0:32:39"/>
    <x v="2792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05:03:25"/>
    <x v="2793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4:00:00"/>
    <x v="2794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18:00:00"/>
    <x v="2795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07:40:28"/>
    <x v="2796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17:34:00"/>
    <x v="2797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1:00:00"/>
    <x v="2798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1:00:00"/>
    <x v="2799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08:16:06"/>
    <x v="2800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06:00:00"/>
    <x v="2801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0:31:47"/>
    <x v="2802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5T19:00:00"/>
    <x v="2803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05:53:10"/>
    <x v="2804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07:07:53"/>
    <x v="2805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06:00:00"/>
    <x v="2806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15:57:18"/>
    <x v="2807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15:18:55"/>
    <x v="2808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09:39:00"/>
    <x v="2809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5-31T22:59:00"/>
    <x v="2810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06:55:03"/>
    <x v="2811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5T23:00:00"/>
    <x v="2812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2:49:21"/>
    <x v="2813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4:35:15"/>
    <x v="2814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3:38:29"/>
    <x v="2815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1:00:00"/>
    <x v="2816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0:14:22"/>
    <x v="2817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09:21:26"/>
    <x v="2818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07:36:49"/>
    <x v="2819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5T19:00:00"/>
    <x v="2820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17:08:55"/>
    <x v="2821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0:24:52"/>
    <x v="2822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17:59:00"/>
    <x v="2823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2T20:43:00"/>
    <x v="2824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4:01:26"/>
    <x v="2825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2:00:00"/>
    <x v="2826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1:30:00"/>
    <x v="2827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18:00:00"/>
    <x v="2828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05:25:18"/>
    <x v="2829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1T22:59:00"/>
    <x v="2830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4:47:50"/>
    <x v="2831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17:00:00"/>
    <x v="2832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0T21:00:00"/>
    <x v="2833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18:02:10"/>
    <x v="2834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4T19:00:00"/>
    <x v="2835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7T23:59:00"/>
    <x v="2836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17:48:04"/>
    <x v="2837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17:00:00"/>
    <x v="2838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4T23:59:00"/>
    <x v="2839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2:00:00"/>
    <x v="284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3:44:57"/>
    <x v="2841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06:00:00"/>
    <x v="2842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2T23:00:00"/>
    <x v="2843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08:06:20"/>
    <x v="2844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7T19:23:53"/>
    <x v="2845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1:36:34"/>
    <x v="2846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4:21:05"/>
    <x v="2847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0:34:19"/>
    <x v="2848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05:16:40"/>
    <x v="2849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5T19:10:11"/>
    <x v="2850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18:17:00"/>
    <x v="2851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0T20:05:03"/>
    <x v="2852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3T23:34:57"/>
    <x v="285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2:11:59"/>
    <x v="2854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18:34:00"/>
    <x v="2855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16:34:00"/>
    <x v="2856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3:00:00"/>
    <x v="2857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06:28:00"/>
    <x v="2858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3:41:44"/>
    <x v="2859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4:12:56"/>
    <x v="2860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09:10:48"/>
    <x v="2861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3:57:09"/>
    <x v="2862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1:12:03"/>
    <x v="286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08:18:00"/>
    <x v="2864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5T21:44:19"/>
    <x v="2865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17:00:00"/>
    <x v="2866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3T23:00:00"/>
    <x v="2867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4:50:54"/>
    <x v="2868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09:14:41"/>
    <x v="2869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6T23:32:45"/>
    <x v="2870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2:43:33"/>
    <x v="2871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19T21:47:18"/>
    <x v="2872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4:37:11"/>
    <x v="287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15:16:26"/>
    <x v="2874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4T22:04:53"/>
    <x v="2875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2:51:19"/>
    <x v="2876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2:00:00"/>
    <x v="2877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09:46:35"/>
    <x v="2878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2:24:21"/>
    <x v="2879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2:05:00"/>
    <x v="288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0:20:36"/>
    <x v="2881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09:18:38"/>
    <x v="288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5T23:59:00"/>
    <x v="2883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2:27:15"/>
    <x v="2884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3T19:50:01"/>
    <x v="2885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8T22:59:00"/>
    <x v="2886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05:15:24"/>
    <x v="2887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7T23:59:00"/>
    <x v="2888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15:43:05"/>
    <x v="2889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8T22:00:00"/>
    <x v="2890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15:12:08"/>
    <x v="2891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16:00:00"/>
    <x v="2892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8T21:00:00"/>
    <x v="289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17:40:15"/>
    <x v="2894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16:00:00"/>
    <x v="2895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1:00:00"/>
    <x v="2896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0:29:05"/>
    <x v="2897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0:57:33"/>
    <x v="2898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3T20:52:38"/>
    <x v="2899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0:37:12"/>
    <x v="2900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16:42:19"/>
    <x v="2901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05:33:16"/>
    <x v="2902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8T23:00:18"/>
    <x v="2903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07:00:00"/>
    <x v="2904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6T20:21:53"/>
    <x v="2905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7-31T20:00:00"/>
    <x v="2906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16:03:57"/>
    <x v="2907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2:33:39"/>
    <x v="2908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4:46:00"/>
    <x v="2909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15:11:27"/>
    <x v="291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3:27:06"/>
    <x v="2911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4T22:09:34"/>
    <x v="2912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17:08:59"/>
    <x v="291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15:46:34"/>
    <x v="2914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3:33:10"/>
    <x v="2915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06:26:29"/>
    <x v="2916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0:37:27"/>
    <x v="2917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0:06:47"/>
    <x v="2918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09:52:09"/>
    <x v="2919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3:01:10"/>
    <x v="292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16:16:44"/>
    <x v="2921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15:58:47"/>
    <x v="2922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3T22:00:00"/>
    <x v="2923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8T22:59:00"/>
    <x v="2924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09:01:08"/>
    <x v="2925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3:22:59"/>
    <x v="2926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0:00:00"/>
    <x v="2927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18:57:26"/>
    <x v="2928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08:32:38"/>
    <x v="2929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09:01:04"/>
    <x v="293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1:08:00"/>
    <x v="2931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06:00:00"/>
    <x v="2932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17:57:33"/>
    <x v="2933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0:16:04"/>
    <x v="2934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2:00:00"/>
    <x v="2935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2T23:59:00"/>
    <x v="2936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05:58:33"/>
    <x v="2937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1:53:34"/>
    <x v="2938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7T20:00:00"/>
    <x v="2939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3:33:38"/>
    <x v="2940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18:02:35"/>
    <x v="2941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15:18:00"/>
    <x v="2942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2T22:06:20"/>
    <x v="2943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16:56:38"/>
    <x v="2944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3T22:21:00"/>
    <x v="2945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07:44:52"/>
    <x v="2946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2:11:00"/>
    <x v="2947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0:34:53"/>
    <x v="2948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15:45:17"/>
    <x v="2949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3:45:52"/>
    <x v="295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4:16:13"/>
    <x v="2951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6T23:00:00"/>
    <x v="295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4:00:21"/>
    <x v="2953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08:00:03"/>
    <x v="2954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2:47:29"/>
    <x v="2955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18:00:50"/>
    <x v="2956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18:16:12"/>
    <x v="2957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2:41:57"/>
    <x v="2958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6T19:12:05"/>
    <x v="2959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3:10:23"/>
    <x v="2960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5T23:00:00"/>
    <x v="2961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1:59:00"/>
    <x v="2962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06:17:04"/>
    <x v="2963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16:32:00"/>
    <x v="2964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2:30:33"/>
    <x v="2965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2:43:32"/>
    <x v="2966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8T22:44:52"/>
    <x v="2967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6T22:59:00"/>
    <x v="2968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17:51:00"/>
    <x v="2969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1:04:11"/>
    <x v="2970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0:47:58"/>
    <x v="2971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4T20:00:00"/>
    <x v="297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5-12-31T23:00:00"/>
    <x v="2973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5T20:35:00"/>
    <x v="2974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6T22:00:00"/>
    <x v="2975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07:00:00"/>
    <x v="2976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2T21:14:00"/>
    <x v="2977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0:59:00"/>
    <x v="2978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1:00:00"/>
    <x v="2979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3T21:00:00"/>
    <x v="298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08:25:56"/>
    <x v="2981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1:29:03"/>
    <x v="298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1:10:36"/>
    <x v="298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1:41:21"/>
    <x v="2984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0T23:00:00"/>
    <x v="2985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06:00:06"/>
    <x v="2986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2T19:00:00"/>
    <x v="2987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3:41:21"/>
    <x v="2988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0T23:59:00"/>
    <x v="2989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08:47:00"/>
    <x v="299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15:05:30"/>
    <x v="299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3:25:10"/>
    <x v="299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15:07:47"/>
    <x v="2993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06:29:32"/>
    <x v="2994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0:57:51"/>
    <x v="2995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16:54:00"/>
    <x v="2996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6T23:59:00"/>
    <x v="2997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5T23:25:00"/>
    <x v="2998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2-28T21:00:00"/>
    <x v="2999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3:00:00"/>
    <x v="3000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16:29:42"/>
    <x v="3001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15:04:12"/>
    <x v="3002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0:59:00"/>
    <x v="3003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17:08:44"/>
    <x v="3004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1:11:45"/>
    <x v="3005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3:09:51"/>
    <x v="3006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0:11:23"/>
    <x v="3007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0:05:19"/>
    <x v="3008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09:40:40"/>
    <x v="3009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4:58:39"/>
    <x v="3010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17:59:00"/>
    <x v="3011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1:52:10"/>
    <x v="3012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15:04:09"/>
    <x v="3013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0:00:00"/>
    <x v="3014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0T23:00:00"/>
    <x v="3015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08:09:12"/>
    <x v="3016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15:24:03"/>
    <x v="3017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17:00:00"/>
    <x v="3018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6T22:00:00"/>
    <x v="3019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15:18:53"/>
    <x v="302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0:59:00"/>
    <x v="3021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17:53:29"/>
    <x v="302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1:13:06"/>
    <x v="3023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18:51:15"/>
    <x v="3024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1:00:00"/>
    <x v="3025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06:01:32"/>
    <x v="3026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0:54:11"/>
    <x v="3027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1:20:25"/>
    <x v="3028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7T23:35:00"/>
    <x v="3029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2:56:11"/>
    <x v="303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16:10:47"/>
    <x v="3031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0T20:04:19"/>
    <x v="3032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7T21:38:45"/>
    <x v="3033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0-31T22:59:00"/>
    <x v="3034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08:26:49"/>
    <x v="3035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06:59:00"/>
    <x v="3036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1T23:59:00"/>
    <x v="303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1:03:17"/>
    <x v="3038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2:59:00"/>
    <x v="3039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18:00:00"/>
    <x v="304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15:50:48"/>
    <x v="3041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1:30:47"/>
    <x v="3042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5T21:50:00"/>
    <x v="3043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2:26:38"/>
    <x v="3044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1T22:44:15"/>
    <x v="3045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09T23:52:00"/>
    <x v="3046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08:16:00"/>
    <x v="3047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16:22:00"/>
    <x v="3048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3T19:20:55"/>
    <x v="3049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4T23:02:40"/>
    <x v="3050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4:59:05"/>
    <x v="305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0:59:00"/>
    <x v="3052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1T22:59:00"/>
    <x v="305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1T20:04:00"/>
    <x v="3054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17:59:50"/>
    <x v="3055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0:16:24"/>
    <x v="3056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09:36:51"/>
    <x v="3057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3:59:00"/>
    <x v="3058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17:27:26"/>
    <x v="3059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1:35:34"/>
    <x v="306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3:49:08"/>
    <x v="3061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3:00:00"/>
    <x v="3062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17:08:58"/>
    <x v="3063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1:59:00"/>
    <x v="3064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29T20:19:32"/>
    <x v="3065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0:28:57"/>
    <x v="3066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17:31:19"/>
    <x v="3067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1:35:52"/>
    <x v="3068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15:00:34"/>
    <x v="3069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2:36:09"/>
    <x v="3070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0:59:00"/>
    <x v="3071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29T20:46:00"/>
    <x v="307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4:19:00"/>
    <x v="3073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08:42:39"/>
    <x v="3074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8T21:27:20"/>
    <x v="3075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0:38:43"/>
    <x v="3076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17:57:58"/>
    <x v="3077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5T22:19:55"/>
    <x v="3078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1:07:15"/>
    <x v="3079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6T20:40:44"/>
    <x v="3080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19T23:21:31"/>
    <x v="3081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18:09:06"/>
    <x v="3082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0:00:00"/>
    <x v="308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3:48:00"/>
    <x v="3084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16:12:39"/>
    <x v="3085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1:05:59"/>
    <x v="3086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0T23:36:30"/>
    <x v="3087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08:41:00"/>
    <x v="3088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8T20:59:00"/>
    <x v="3089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3:39:05"/>
    <x v="309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17:45:43"/>
    <x v="3091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17:00:00"/>
    <x v="3092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5-31T22:59:00"/>
    <x v="309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4:05:56"/>
    <x v="3094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7-31T19:36:20"/>
    <x v="3095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4:48:46"/>
    <x v="3096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09:00:00"/>
    <x v="3097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7T19:17:00"/>
    <x v="3098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1T23:33:11"/>
    <x v="3099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09:56:15"/>
    <x v="3100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2:56:00"/>
    <x v="3101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3:10:18"/>
    <x v="310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1T22:45:06"/>
    <x v="3103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2T21:00:00"/>
    <x v="3104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0:00:00"/>
    <x v="3105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17:00:00"/>
    <x v="3106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4:32:31"/>
    <x v="3107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0:19:54"/>
    <x v="3108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7T22:00:10"/>
    <x v="3109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8T19:45:19"/>
    <x v="3110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09:17:00"/>
    <x v="3111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0-31T21:55:34"/>
    <x v="311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2:33:02"/>
    <x v="3113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0:10:50"/>
    <x v="3114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05:43:47"/>
    <x v="3115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07:22:05"/>
    <x v="3116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08:12:00"/>
    <x v="3117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0:35:23"/>
    <x v="3118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6T19:05:32"/>
    <x v="3119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16:36:36"/>
    <x v="3120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1:18:55"/>
    <x v="3121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18:22:12"/>
    <x v="312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18:49:58"/>
    <x v="3123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3:43:21"/>
    <x v="3124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6T23:57:52"/>
    <x v="3125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18:26:02"/>
    <x v="3126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15:33:49"/>
    <x v="3127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3:49:01"/>
    <x v="3128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4:13:39"/>
    <x v="3129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3T23:59:00"/>
    <x v="3130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07:54:05"/>
    <x v="313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2:24:20"/>
    <x v="3132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07:33:54"/>
    <x v="3133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1:16:59"/>
    <x v="3134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3T22:38:41"/>
    <x v="3135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17:59:00"/>
    <x v="3136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4:12:00"/>
    <x v="3137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0:30:07"/>
    <x v="3138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4T23:33:00"/>
    <x v="3139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1:15:03"/>
    <x v="3140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15:00:00"/>
    <x v="314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06:18:59"/>
    <x v="3142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3:35:56"/>
    <x v="3143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1:00:00"/>
    <x v="3144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18:58:54"/>
    <x v="3145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0:22:46"/>
    <x v="314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6T19:15:55"/>
    <x v="3147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09-30T23:00:00"/>
    <x v="3148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6T21:00:00"/>
    <x v="3149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4T23:00:00"/>
    <x v="3150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15:09:34"/>
    <x v="3151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15:49:27"/>
    <x v="3152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4-30T23:59:00"/>
    <x v="3153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15:00:58"/>
    <x v="3154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06:58:45"/>
    <x v="315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17:52:24"/>
    <x v="3156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0:00:00"/>
    <x v="3157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15:09:12"/>
    <x v="3158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18:00:00"/>
    <x v="3159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2T23:59:00"/>
    <x v="3160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07:52:02"/>
    <x v="3161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6T21:00:00"/>
    <x v="3162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3:05:25"/>
    <x v="316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4:20:15"/>
    <x v="3164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2T22:59:00"/>
    <x v="3165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2:59:00"/>
    <x v="3166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1T23:13:01"/>
    <x v="3167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17:00:00"/>
    <x v="3168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2T23:59:00"/>
    <x v="3169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1T23:00:00"/>
    <x v="317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09:35:58"/>
    <x v="3171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2:31:08"/>
    <x v="3172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16:04:52"/>
    <x v="317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15:45:08"/>
    <x v="3174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16:17:07"/>
    <x v="3175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0:00:00"/>
    <x v="3176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1:00:09"/>
    <x v="3177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09:31:15"/>
    <x v="3178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1:51:11"/>
    <x v="3179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4:54:09"/>
    <x v="3180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1:00:00"/>
    <x v="3181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2:00:00"/>
    <x v="3182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4:04:29"/>
    <x v="3183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18:50:31"/>
    <x v="3184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18:27:21"/>
    <x v="3185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16:00:00"/>
    <x v="3186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0:59:33"/>
    <x v="3187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4:58:22"/>
    <x v="3188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3:18:52"/>
    <x v="3189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8T23:37:55"/>
    <x v="319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3:07:49"/>
    <x v="3191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17:00:00"/>
    <x v="3192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18:14:16"/>
    <x v="3193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6T20:29:58"/>
    <x v="3194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09:15:42"/>
    <x v="3195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09:00:00"/>
    <x v="3196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06:50:18"/>
    <x v="3197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05:11:17"/>
    <x v="3198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16:00:00"/>
    <x v="3199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0:34:00"/>
    <x v="320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3:24:37"/>
    <x v="3201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0:59:00"/>
    <x v="3202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18:43:42"/>
    <x v="3203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1:14:00"/>
    <x v="3204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3:59:32"/>
    <x v="3205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1:37:31"/>
    <x v="3206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0:40:07"/>
    <x v="3207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09:31:17"/>
    <x v="3208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18:00:00"/>
    <x v="3209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5-31T22:59:00"/>
    <x v="3210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4T21:00:00"/>
    <x v="3211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4:05:51"/>
    <x v="3212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3:19:19"/>
    <x v="3213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18:55:00"/>
    <x v="3214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09T22:59:00"/>
    <x v="3215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09:30:00"/>
    <x v="3216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08:06:24"/>
    <x v="3217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0T19:00:00"/>
    <x v="3218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17:35:47"/>
    <x v="3219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16:00:00"/>
    <x v="322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1:43:23"/>
    <x v="3221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16:29:00"/>
    <x v="3222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15:02:56"/>
    <x v="3223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0:00:00"/>
    <x v="3224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16:00:00"/>
    <x v="3225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09:00:12"/>
    <x v="3226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16:10:36"/>
    <x v="3227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6T23:59:00"/>
    <x v="3228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2:59:58"/>
    <x v="3229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09-30T22:59:00"/>
    <x v="323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17:39:07"/>
    <x v="3231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3T22:59:00"/>
    <x v="323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4:19:15"/>
    <x v="3233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18:31:00"/>
    <x v="3234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3:20:51"/>
    <x v="3235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17:00:33"/>
    <x v="3236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8T22:59:00"/>
    <x v="3237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07:14:58"/>
    <x v="323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18:59:00"/>
    <x v="3239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18:00:00"/>
    <x v="3240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1:59:00"/>
    <x v="3241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3:08:12"/>
    <x v="3242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8T19:00:00"/>
    <x v="3243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2:39:42"/>
    <x v="3244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1T21:00:00"/>
    <x v="3245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1T22:59:00"/>
    <x v="3246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05:25:12"/>
    <x v="3247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15:19:17"/>
    <x v="3248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2:55:14"/>
    <x v="3249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3:48:44"/>
    <x v="3250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2:32:46"/>
    <x v="3251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06:20:40"/>
    <x v="325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7T22:45:00"/>
    <x v="3253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5T20:03:29"/>
    <x v="3254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3:26:15"/>
    <x v="3255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0T22:59:00"/>
    <x v="3256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08:25:52"/>
    <x v="3257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16:17:41"/>
    <x v="3258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09-30T22:59:00"/>
    <x v="3259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2:08:38"/>
    <x v="326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2:24:36"/>
    <x v="3261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1T23:00:00"/>
    <x v="3262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16:00:00"/>
    <x v="3263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17:00:00"/>
    <x v="3264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2:00:00"/>
    <x v="3265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16:00:00"/>
    <x v="3266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3:11:00"/>
    <x v="3267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16:42:08"/>
    <x v="3268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06:00:00"/>
    <x v="3269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07:47:45"/>
    <x v="327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06:29:35"/>
    <x v="3271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08:00:09"/>
    <x v="3272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4:00:00"/>
    <x v="3273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16:00:00"/>
    <x v="3274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8T23:30:00"/>
    <x v="3275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3-31T22:59:00"/>
    <x v="3276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2:23:26"/>
    <x v="3277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15:21:43"/>
    <x v="3278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3-31T20:27:39"/>
    <x v="3279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0:00:00"/>
    <x v="328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1T19:28:25"/>
    <x v="3281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8T23:39:48"/>
    <x v="328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16:00:00"/>
    <x v="3283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0:59:00"/>
    <x v="3284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0:00:00"/>
    <x v="3285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15:09:42"/>
    <x v="3286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3:00:28"/>
    <x v="3287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18:00:00"/>
    <x v="3288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3:50:02"/>
    <x v="3289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07:21:31"/>
    <x v="3290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6T22:59:00"/>
    <x v="3291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4:29:08"/>
    <x v="3292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05:12:32"/>
    <x v="3293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07:59:14"/>
    <x v="3294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05:37:09"/>
    <x v="3295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17:00:00"/>
    <x v="3296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17:59:00"/>
    <x v="3297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2T19:00:00"/>
    <x v="3298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17:01:03"/>
    <x v="3299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2:51:02"/>
    <x v="330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1:59:00"/>
    <x v="3301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3:26:16"/>
    <x v="330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09:38:04"/>
    <x v="3303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09:59:12"/>
    <x v="3304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15:32:28"/>
    <x v="3305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09T22:00:00"/>
    <x v="3306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4T20:22:19"/>
    <x v="3307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16:02:45"/>
    <x v="3308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0:36:18"/>
    <x v="3309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17:17:05"/>
    <x v="331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2:00:10"/>
    <x v="3311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17:00:00"/>
    <x v="331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6T20:00:00"/>
    <x v="3313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15:05:00"/>
    <x v="3314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2:17:21"/>
    <x v="3315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08:54:00"/>
    <x v="3316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7T19:57:04"/>
    <x v="3317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0T21:30:00"/>
    <x v="3318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09:03:06"/>
    <x v="3319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1T20:05:57"/>
    <x v="3320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5T22:59:00"/>
    <x v="3321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1T22:55:00"/>
    <x v="332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3:46:48"/>
    <x v="3323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08:59:50"/>
    <x v="3324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2:51:17"/>
    <x v="3325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1:08:25"/>
    <x v="3326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3:59:26"/>
    <x v="3327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4T20:00:00"/>
    <x v="3328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18:00:00"/>
    <x v="3329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15:17:48"/>
    <x v="333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1:44:46"/>
    <x v="3331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15:38:50"/>
    <x v="3332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1:14:40"/>
    <x v="3333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07:30:22"/>
    <x v="3334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18:00:00"/>
    <x v="3335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3:34:06"/>
    <x v="333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16:00:00"/>
    <x v="3337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08:48:00"/>
    <x v="3338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0:58:38"/>
    <x v="3339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18:22:34"/>
    <x v="3340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2:00:00"/>
    <x v="3341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3-31T23:59:00"/>
    <x v="3342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08:18:00"/>
    <x v="3343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29T23:48:13"/>
    <x v="3344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7T19:37:00"/>
    <x v="3345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5T19:35:10"/>
    <x v="3346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16:00:00"/>
    <x v="3347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29T22:59:00"/>
    <x v="3348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2:00:00"/>
    <x v="3349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18:00:00"/>
    <x v="335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06:00:00"/>
    <x v="3351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18:00:00"/>
    <x v="335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18:00:00"/>
    <x v="3353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8T23:01:00"/>
    <x v="3354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06:17:00"/>
    <x v="3355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4:34:32"/>
    <x v="3356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05:01:50"/>
    <x v="3357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3:27:59"/>
    <x v="3358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4T20:22:14"/>
    <x v="3359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0:59:00"/>
    <x v="336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0:59:00"/>
    <x v="3361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6T23:55:00"/>
    <x v="3362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1:00:00"/>
    <x v="336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16:00:00"/>
    <x v="3364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2T21:26:32"/>
    <x v="3365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2T20:37:17"/>
    <x v="3366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17:24:54"/>
    <x v="3367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0:00:00"/>
    <x v="3368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4T19:59:40"/>
    <x v="3369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3:00:00"/>
    <x v="3370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15:59:25"/>
    <x v="3371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4T23:59:00"/>
    <x v="3372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1:00:00"/>
    <x v="3373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2:33:36"/>
    <x v="3374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09:39:33"/>
    <x v="3375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0:49:54"/>
    <x v="337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1:56:00"/>
    <x v="3377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08:08:00"/>
    <x v="3378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18:00:00"/>
    <x v="3379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18:52:58"/>
    <x v="3380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0T22:26:23"/>
    <x v="3381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17:59:00"/>
    <x v="338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3:47:00"/>
    <x v="3383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0T22:00:00"/>
    <x v="3384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15:49:12"/>
    <x v="3385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0:28:26"/>
    <x v="338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3:18:08"/>
    <x v="3387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06:04:01"/>
    <x v="3388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08:31:22"/>
    <x v="3389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3:35:45"/>
    <x v="3390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17:28:00"/>
    <x v="3391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15:17:35"/>
    <x v="339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5T19:46:00"/>
    <x v="339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09:17:25"/>
    <x v="3394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3:10:00"/>
    <x v="3395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5-31T22:59:00"/>
    <x v="3396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17:00:00"/>
    <x v="3397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2:00:00"/>
    <x v="3398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17:05:25"/>
    <x v="3399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17:53:34"/>
    <x v="3400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2:22:26"/>
    <x v="3401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1T21:31:00"/>
    <x v="3402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06:05:24"/>
    <x v="3403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07:05:02"/>
    <x v="3404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18:59:00"/>
    <x v="3405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06:49:36"/>
    <x v="340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05:08:09"/>
    <x v="3407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18:48:24"/>
    <x v="3408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15:58:00"/>
    <x v="3409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2:00:00"/>
    <x v="3410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7T19:32:52"/>
    <x v="3411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18:01:02"/>
    <x v="3412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7T23:59:00"/>
    <x v="3413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2:59:00"/>
    <x v="3414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18:30:00"/>
    <x v="3415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3:30:00"/>
    <x v="3416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5T19:43:00"/>
    <x v="3417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15:01:47"/>
    <x v="3418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16:30:00"/>
    <x v="3419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3T19:00:00"/>
    <x v="3420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3:59:23"/>
    <x v="3421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3T19:00:00"/>
    <x v="3422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16:52:21"/>
    <x v="3423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1:59:00"/>
    <x v="3424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09:48:56"/>
    <x v="3425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0T21:00:00"/>
    <x v="3426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0:29:12"/>
    <x v="3427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2:00:00"/>
    <x v="3428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1T19:31:01"/>
    <x v="3429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17:41:41"/>
    <x v="3430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2:32:33"/>
    <x v="3431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17:00:00"/>
    <x v="343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6T22:00:00"/>
    <x v="343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4:07:49"/>
    <x v="3434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6T22:00:00"/>
    <x v="3435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1:28:00"/>
    <x v="3436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2:03:40"/>
    <x v="3437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16:00:00"/>
    <x v="3438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8T23:59:00"/>
    <x v="3439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1:15:00"/>
    <x v="344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15:17:00"/>
    <x v="3441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15:11:12"/>
    <x v="344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07:35:46"/>
    <x v="344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08:59:00"/>
    <x v="3444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07:43:56"/>
    <x v="3445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07:20:00"/>
    <x v="3446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15:20:12"/>
    <x v="3447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6T21:51:29"/>
    <x v="3448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8T23:00:00"/>
    <x v="3449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0:54:31"/>
    <x v="345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2:22:07"/>
    <x v="3451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2T22:59:00"/>
    <x v="3452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18:29:16"/>
    <x v="3453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1:45:59"/>
    <x v="3454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3:00:27"/>
    <x v="3455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1:59:00"/>
    <x v="3456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0:59:00"/>
    <x v="3457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2T23:27:00"/>
    <x v="3458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06:31:00"/>
    <x v="3459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07:39:12"/>
    <x v="3460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8T22:00:00"/>
    <x v="3461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3:00:00"/>
    <x v="3462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0T22:59:00"/>
    <x v="3463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2T22:07:17"/>
    <x v="3464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1:00:00"/>
    <x v="3465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18:27:30"/>
    <x v="3466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0:07:12"/>
    <x v="3467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0T22:00:00"/>
    <x v="3468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0:24:05"/>
    <x v="3469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16:38:00"/>
    <x v="3470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15:00:00"/>
    <x v="3471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0:59:00"/>
    <x v="3472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15:27:00"/>
    <x v="3473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07:02:11"/>
    <x v="3474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2T19:00:00"/>
    <x v="3475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6T22:00:00"/>
    <x v="3476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6T22:00:00"/>
    <x v="3477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16:00:00"/>
    <x v="3478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15:31:20"/>
    <x v="3479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16:00:00"/>
    <x v="348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0:56:28"/>
    <x v="3481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3:31:06"/>
    <x v="3482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1:03:01"/>
    <x v="348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3:14:59"/>
    <x v="3484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1:38:00"/>
    <x v="3485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1:59:00"/>
    <x v="3486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17:34:12"/>
    <x v="3487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1:00:00"/>
    <x v="3488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16:00:00"/>
    <x v="3489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4:15:24"/>
    <x v="3490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0:59:44"/>
    <x v="3491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5T19:13:17"/>
    <x v="3492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0:11:00"/>
    <x v="349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1:00:00"/>
    <x v="3494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2:18:00"/>
    <x v="3495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15:19:26"/>
    <x v="349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17:00:00"/>
    <x v="3497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16:44:00"/>
    <x v="3498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1:59:00"/>
    <x v="3499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6T23:59:00"/>
    <x v="350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3:19:55"/>
    <x v="3501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5T22:59:00"/>
    <x v="350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06:28:48"/>
    <x v="3503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3:58:11"/>
    <x v="3504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2T23:00:00"/>
    <x v="3505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2:37:20"/>
    <x v="3506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17:08:57"/>
    <x v="350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16:00:00"/>
    <x v="3508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0T23:55:00"/>
    <x v="3509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09:54:06"/>
    <x v="3510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3:30:00"/>
    <x v="3511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06:53:12"/>
    <x v="3512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3T23:59:00"/>
    <x v="351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1T23:59:00"/>
    <x v="3514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3:32:51"/>
    <x v="3515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7T22:00:00"/>
    <x v="3516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06:00:00"/>
    <x v="3517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09:21:00"/>
    <x v="3518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09:22:30"/>
    <x v="3519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08:47:00"/>
    <x v="352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3:40:20"/>
    <x v="3521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05:06:00"/>
    <x v="3522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18:00:00"/>
    <x v="3523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2T23:00:00"/>
    <x v="3524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1:00:00"/>
    <x v="3525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0:59:00"/>
    <x v="3526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0T22:59:00"/>
    <x v="3527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07:01:58"/>
    <x v="3528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2T20:00:00"/>
    <x v="3529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15:00:00"/>
    <x v="3530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0:42:14"/>
    <x v="3531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7T22:59:00"/>
    <x v="3532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4:16:07"/>
    <x v="3533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0:00:23"/>
    <x v="3534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3:00:00"/>
    <x v="3535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06:59:00"/>
    <x v="3536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2:59:00"/>
    <x v="3537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05:05:40"/>
    <x v="3538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3:08:42"/>
    <x v="3539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5T19:04:51"/>
    <x v="3540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2:31:15"/>
    <x v="3541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09:23:42"/>
    <x v="3542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3:07:39"/>
    <x v="3543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4:57:37"/>
    <x v="3544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4:22:39"/>
    <x v="3545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3-31T22:59:00"/>
    <x v="3546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3T22:59:00"/>
    <x v="3547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4T20:00:00"/>
    <x v="3548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4:27:53"/>
    <x v="3549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16:26:38"/>
    <x v="3550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17:07:00"/>
    <x v="3551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09:05:24"/>
    <x v="3552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1T19:00:00"/>
    <x v="3553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2:00:00"/>
    <x v="3554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06:36:34"/>
    <x v="3555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0:35:24"/>
    <x v="3556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1:38:31"/>
    <x v="3557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16:00:00"/>
    <x v="3558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3:58:00"/>
    <x v="3559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6T21:45:00"/>
    <x v="356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3:36:00"/>
    <x v="3561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17:00:00"/>
    <x v="356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4:00:00"/>
    <x v="3563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1:00:00"/>
    <x v="3564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2:50:08"/>
    <x v="3565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07:11:23"/>
    <x v="3566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4:27:24"/>
    <x v="3567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2:46:34"/>
    <x v="3568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1:31:36"/>
    <x v="3569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2:00:00"/>
    <x v="3570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15:36:53"/>
    <x v="3571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08:41:22"/>
    <x v="3572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05:00:46"/>
    <x v="357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18:37:28"/>
    <x v="3574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0T22:59:00"/>
    <x v="3575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09:10:54"/>
    <x v="3576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1:28:00"/>
    <x v="3577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2:36:17"/>
    <x v="3578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2:17:36"/>
    <x v="3579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2-28T23:59:00"/>
    <x v="358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06:18:30"/>
    <x v="3581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4T21:18:02"/>
    <x v="358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4:13:25"/>
    <x v="3583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2:35:44"/>
    <x v="3584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2:11:30"/>
    <x v="3585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1:44:30"/>
    <x v="3586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4:00:00"/>
    <x v="3587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18:00:00"/>
    <x v="3588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0:32:27"/>
    <x v="3589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3:00:34"/>
    <x v="3590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3T23:59:00"/>
    <x v="3591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0T23:59:00"/>
    <x v="3592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15:26:00"/>
    <x v="359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3T20:36:22"/>
    <x v="3594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1:59:00"/>
    <x v="3595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2:09:42"/>
    <x v="3596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0:59:00"/>
    <x v="3597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2T23:59:00"/>
    <x v="3598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29T19:00:00"/>
    <x v="3599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15:22:44"/>
    <x v="3600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18:58:02"/>
    <x v="3601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16:27:59"/>
    <x v="360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16:44:40"/>
    <x v="3603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1:59:00"/>
    <x v="3604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4:02:06"/>
    <x v="3605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09:30:57"/>
    <x v="3606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4T19:00:00"/>
    <x v="3607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09:00:00"/>
    <x v="3608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17:48:05"/>
    <x v="3609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05:22:16"/>
    <x v="361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3:53:21"/>
    <x v="3611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2:26:51"/>
    <x v="3612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09:09:34"/>
    <x v="361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8T20:00:16"/>
    <x v="3614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09:14:56"/>
    <x v="3615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16:47:44"/>
    <x v="3616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7T19:00:00"/>
    <x v="3617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0:04:10"/>
    <x v="3618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17:00:00"/>
    <x v="3619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4T23:00:00"/>
    <x v="362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16:00:00"/>
    <x v="3621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7T22:23:00"/>
    <x v="3622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2:00:00"/>
    <x v="362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3:34:50"/>
    <x v="3624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0:39:37"/>
    <x v="3625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1:00:57"/>
    <x v="3626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0T22:59:00"/>
    <x v="3627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15:59:56"/>
    <x v="3628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2:00:00"/>
    <x v="3629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16:19:50"/>
    <x v="363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2T22:59:00"/>
    <x v="3631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17:29:09"/>
    <x v="3632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8T20:00:00"/>
    <x v="3633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3T22:59:00"/>
    <x v="3634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16:11:16"/>
    <x v="3635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1:40:29"/>
    <x v="3636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1:48:55"/>
    <x v="3637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0:08:52"/>
    <x v="3638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0:11:00"/>
    <x v="3639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3:45:30"/>
    <x v="364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0:00:00"/>
    <x v="3641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2:00:00"/>
    <x v="3642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6T23:27:19"/>
    <x v="3643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7T23:59:00"/>
    <x v="3644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1T19:17:18"/>
    <x v="3645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18:30:00"/>
    <x v="3646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2:58:47"/>
    <x v="3647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2:00:45"/>
    <x v="3648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2:06:34"/>
    <x v="3649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06:29:44"/>
    <x v="3650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0:59:00"/>
    <x v="3651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4T22:59:00"/>
    <x v="365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3:43:27"/>
    <x v="3653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2:00:00"/>
    <x v="3654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1:59:00"/>
    <x v="3655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17:59:00"/>
    <x v="3656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16:42:00"/>
    <x v="3657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1T22:59:00"/>
    <x v="3658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09:39:00"/>
    <x v="3659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16:08:45"/>
    <x v="3660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09T23:00:00"/>
    <x v="3661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0T23:16:54"/>
    <x v="3662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06:50:30"/>
    <x v="3663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0:58:09"/>
    <x v="3664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4:54:00"/>
    <x v="3665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2:00:00"/>
    <x v="3666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18:16:59"/>
    <x v="3667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3:33:00"/>
    <x v="3668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1:12:17"/>
    <x v="3669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18:00:00"/>
    <x v="367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0T22:59:00"/>
    <x v="3671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17:43:04"/>
    <x v="3672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07:52:00"/>
    <x v="367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15:57:09"/>
    <x v="3674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18:00:00"/>
    <x v="3675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4:34:44"/>
    <x v="3676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2T22:59:00"/>
    <x v="3677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07:44:58"/>
    <x v="3678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6-30T23:59:00"/>
    <x v="3679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05:53:54"/>
    <x v="3680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0:38:10"/>
    <x v="3681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1:59:00"/>
    <x v="3682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19T21:48:16"/>
    <x v="3683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1T23:19:46"/>
    <x v="3684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16:00:00"/>
    <x v="3685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8T22:59:00"/>
    <x v="3686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0:14:15"/>
    <x v="3687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3:53:24"/>
    <x v="3688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17:25:00"/>
    <x v="3689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0:21:23"/>
    <x v="3690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1T23:59:00"/>
    <x v="3691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8T19:00:00"/>
    <x v="3692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17:30:00"/>
    <x v="3693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5T21:00:00"/>
    <x v="3694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15:53:30"/>
    <x v="3695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09:48:36"/>
    <x v="369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06:10:48"/>
    <x v="3697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4:21:27"/>
    <x v="3698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09:26:56"/>
    <x v="3699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1:00:00"/>
    <x v="3700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07:59:53"/>
    <x v="3701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17:59:00"/>
    <x v="370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1:59:00"/>
    <x v="3703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1:33:14"/>
    <x v="3704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3:00:00"/>
    <x v="3705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16:55:49"/>
    <x v="3706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0:26:00"/>
    <x v="3707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3T22:24:46"/>
    <x v="3708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1:59:06"/>
    <x v="3709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08:49:48"/>
    <x v="371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1:00:00"/>
    <x v="3711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1:59:00"/>
    <x v="3712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2:42:46"/>
    <x v="3713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5T22:59:00"/>
    <x v="3714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07:52:00"/>
    <x v="3715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16:18:29"/>
    <x v="3716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15:47:29"/>
    <x v="3717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2:11:15"/>
    <x v="3718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2:31:06"/>
    <x v="3719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18:50:06"/>
    <x v="372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18:28:04"/>
    <x v="3721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17:59:00"/>
    <x v="372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4:04:22"/>
    <x v="372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18:00:00"/>
    <x v="3724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16:30:00"/>
    <x v="3725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16:00:00"/>
    <x v="3726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19T23:55:00"/>
    <x v="3727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8T23:06:16"/>
    <x v="3728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2T22:55:12"/>
    <x v="3729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1:15:59"/>
    <x v="373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09T22:23:00"/>
    <x v="3731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07:00:00"/>
    <x v="3732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17:30:00"/>
    <x v="3733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16:38:16"/>
    <x v="3734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1:38:09"/>
    <x v="3735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3:00:00"/>
    <x v="3736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1:59:00"/>
    <x v="3737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17:00:00"/>
    <x v="3738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05:47:48"/>
    <x v="3739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1T20:53:58"/>
    <x v="3740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17:05:50"/>
    <x v="3741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0:09:04"/>
    <x v="3742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2:02:44"/>
    <x v="374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4T22:59:00"/>
    <x v="3744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1:45:02"/>
    <x v="3745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4:20:39"/>
    <x v="3746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17:59:00"/>
    <x v="3747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0:59:00"/>
    <x v="3748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8T22:59:00"/>
    <x v="3749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2:59:00"/>
    <x v="375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18:51:13"/>
    <x v="3751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16:00:00"/>
    <x v="375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2T19:00:00"/>
    <x v="3753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5T23:59:00"/>
    <x v="3754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15:48:27"/>
    <x v="3755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4:33:18"/>
    <x v="3756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15:25:15"/>
    <x v="3757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0:00:00"/>
    <x v="3758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5T21:35:53"/>
    <x v="3759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07:36:26"/>
    <x v="3760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18:00:00"/>
    <x v="3761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4:31:29"/>
    <x v="3762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2:00:26"/>
    <x v="3763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8T19:36:00"/>
    <x v="3764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3:38:02"/>
    <x v="3765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2T23:00:45"/>
    <x v="3766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2-28T23:59:00"/>
    <x v="3767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2:28:10"/>
    <x v="3768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09:21:19"/>
    <x v="3769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17:20:10"/>
    <x v="377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7T19:00:00"/>
    <x v="3771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1:00:00"/>
    <x v="377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4T21:08:00"/>
    <x v="3773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4:00:55"/>
    <x v="3774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8T23:00:00"/>
    <x v="3775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7-31T20:00:00"/>
    <x v="3776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6T23:00:00"/>
    <x v="3777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4:39:40"/>
    <x v="3778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1:39:00"/>
    <x v="3779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15:06:00"/>
    <x v="378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16:11:25"/>
    <x v="3781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18:00:00"/>
    <x v="378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1:00:00"/>
    <x v="3783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18:32:12"/>
    <x v="3784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05:03:00"/>
    <x v="3785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6T19:54:35"/>
    <x v="3786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0T22:59:00"/>
    <x v="3787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1:18:00"/>
    <x v="3788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4:10:18"/>
    <x v="3789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2:00:23"/>
    <x v="3790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1:36:32"/>
    <x v="3791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05:43:42"/>
    <x v="3792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17:32:09"/>
    <x v="379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08:55:54"/>
    <x v="3794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17:30:00"/>
    <x v="3795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3T19:42:36"/>
    <x v="3796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16:09:25"/>
    <x v="3797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2:20:48"/>
    <x v="3798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17:20:43"/>
    <x v="3799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0T23:59:00"/>
    <x v="380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1:13:36"/>
    <x v="3801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1T22:01:46"/>
    <x v="3802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18:19:28"/>
    <x v="3803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2:00:00"/>
    <x v="3804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16:17:20"/>
    <x v="3805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1:13:01"/>
    <x v="3806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16:48:59"/>
    <x v="3807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4:53:39"/>
    <x v="3808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18:00:00"/>
    <x v="3809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4:22:38"/>
    <x v="381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06:00:00"/>
    <x v="3811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5-31T22:59:00"/>
    <x v="3812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16:43:00"/>
    <x v="3813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3-31T22:59:00"/>
    <x v="3814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18:00:00"/>
    <x v="3815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1:33:43"/>
    <x v="3816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3T22:59:00"/>
    <x v="3817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4:13:02"/>
    <x v="3818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16:02:00"/>
    <x v="3819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0:38:37"/>
    <x v="382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3T23:20:07"/>
    <x v="3821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17:59:00"/>
    <x v="3822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19T22:59:00"/>
    <x v="3823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08:41:00"/>
    <x v="3824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6T20:40:14"/>
    <x v="3825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05:09:54"/>
    <x v="3826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6T19:00:00"/>
    <x v="3827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08:39:47"/>
    <x v="3828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15:46:11"/>
    <x v="3829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2:46:51"/>
    <x v="3830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16:22:25"/>
    <x v="3831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19T21:45:35"/>
    <x v="383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4:09:00"/>
    <x v="383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05:41:07"/>
    <x v="3834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17:36:48"/>
    <x v="3835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2T23:09:00"/>
    <x v="383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3:22:38"/>
    <x v="3837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2:03:29"/>
    <x v="3838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29T22:25:24"/>
    <x v="3839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0:50:29"/>
    <x v="3840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3:51:27"/>
    <x v="3841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06:50:52"/>
    <x v="3842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5-31T20:44:24"/>
    <x v="384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1:59:00"/>
    <x v="3844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0:02:54"/>
    <x v="3845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1:59:00"/>
    <x v="3846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0:23:11"/>
    <x v="3847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4:36:29"/>
    <x v="3848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3:24:44"/>
    <x v="3849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4-12-31T21:59:03"/>
    <x v="3850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05:32:59"/>
    <x v="3851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6T22:34:36"/>
    <x v="3852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15:09:38"/>
    <x v="385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16:14:18"/>
    <x v="3854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17:17:51"/>
    <x v="3855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1:50:03"/>
    <x v="3856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2:12:00"/>
    <x v="3857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16:00:00"/>
    <x v="3858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16:00:00"/>
    <x v="3859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0:51:50"/>
    <x v="3860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16:47:00"/>
    <x v="3861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1:59:00"/>
    <x v="386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1:11:45"/>
    <x v="3863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17:24:14"/>
    <x v="3864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0:30:00"/>
    <x v="3865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2T22:29:00"/>
    <x v="3866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4:32:19"/>
    <x v="3867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0:50:05"/>
    <x v="3868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3T22:11:00"/>
    <x v="3869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2T23:07:58"/>
    <x v="3870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2:44:10"/>
    <x v="387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3T22:29:56"/>
    <x v="3872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1:42:15"/>
    <x v="3873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3T20:00:00"/>
    <x v="3874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05:00:00"/>
    <x v="3875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09:58:48"/>
    <x v="3876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1:15:52"/>
    <x v="3877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29T22:59:00"/>
    <x v="3878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15:39:56"/>
    <x v="3879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18:00:00"/>
    <x v="388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19T19:26:39"/>
    <x v="388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18:03:00"/>
    <x v="388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09:27:49"/>
    <x v="388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2:59:52"/>
    <x v="3884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17:49:51"/>
    <x v="3885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0:28:22"/>
    <x v="3886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17:00:00"/>
    <x v="3887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08:05:58"/>
    <x v="3888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18:26:00"/>
    <x v="3889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3:12:24"/>
    <x v="389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2T23:59:00"/>
    <x v="3891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2:00:00"/>
    <x v="3892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1:00:00"/>
    <x v="389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5T23:59:00"/>
    <x v="3894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1:00:18"/>
    <x v="3895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6T23:36:18"/>
    <x v="389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15:58:03"/>
    <x v="3897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1:00:00"/>
    <x v="3898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3:36:01"/>
    <x v="3899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0T21:13:11"/>
    <x v="390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4:49:59"/>
    <x v="3901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07:14:02"/>
    <x v="390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4:38:00"/>
    <x v="3903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0:04:00"/>
    <x v="3904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18:00:00"/>
    <x v="3905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08:25:00"/>
    <x v="390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15:08:00"/>
    <x v="3907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8T22:14:56"/>
    <x v="3908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3:37:22"/>
    <x v="3909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3:09:57"/>
    <x v="391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15:29:37"/>
    <x v="3911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4T23:35:00"/>
    <x v="3912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1:04:09"/>
    <x v="3913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17:59:00"/>
    <x v="3914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18:38:29"/>
    <x v="3915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06:19:12"/>
    <x v="391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07:39:21"/>
    <x v="3917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1:00:00"/>
    <x v="3918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7T19:00:00"/>
    <x v="3919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05:17:40"/>
    <x v="3920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3:00:00"/>
    <x v="3921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18:00:00"/>
    <x v="3922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18:31:11"/>
    <x v="3923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18:02:02"/>
    <x v="3924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15:53:59"/>
    <x v="3925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6T21:02:28"/>
    <x v="392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1:25:04"/>
    <x v="3927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5T23:59:00"/>
    <x v="3928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4:51:05"/>
    <x v="3929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1:00:00"/>
    <x v="393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5T22:38:27"/>
    <x v="3931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5T22:02:44"/>
    <x v="393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6T19:43:00"/>
    <x v="3933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08:00:00"/>
    <x v="3934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0:45:46"/>
    <x v="3935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2:18:40"/>
    <x v="393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0:09:20"/>
    <x v="3937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16:44:14"/>
    <x v="3938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6T23:30:00"/>
    <x v="3939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06:49:11"/>
    <x v="3940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4T20:00:00"/>
    <x v="3941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16:41:54"/>
    <x v="3942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1:50:00"/>
    <x v="3943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0:54:35"/>
    <x v="3944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4:14:28"/>
    <x v="3945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3:00:00"/>
    <x v="394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1T22:25:44"/>
    <x v="3947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2:48:43"/>
    <x v="3948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0T21:53:41"/>
    <x v="3949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3:35:00"/>
    <x v="3950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3:49:02"/>
    <x v="3951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3:58:10"/>
    <x v="3952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18:29:00"/>
    <x v="3953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0:37:44"/>
    <x v="3954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16:22:21"/>
    <x v="3955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4T19:20:00"/>
    <x v="395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18:25:54"/>
    <x v="3957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09:00:00"/>
    <x v="3958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3:55:56"/>
    <x v="3959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15:17:36"/>
    <x v="396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16:23:30"/>
    <x v="3961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09:54:54"/>
    <x v="3962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7T23:41:57"/>
    <x v="3963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1:19:46"/>
    <x v="3964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3T23:39:40"/>
    <x v="3965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3T21:59:00"/>
    <x v="396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1:58:27"/>
    <x v="3967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4:34:33"/>
    <x v="3968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8T22:55:00"/>
    <x v="3969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15:43:31"/>
    <x v="3970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07:52:06"/>
    <x v="3971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5T20:37:14"/>
    <x v="3972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8T23:00:00"/>
    <x v="3973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08:07:28"/>
    <x v="3974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15:48:18"/>
    <x v="3975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2:00:00"/>
    <x v="397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3:55:32"/>
    <x v="3977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0:25:53"/>
    <x v="3978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15:00:00"/>
    <x v="3979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09:22:27"/>
    <x v="3980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6T23:19:09"/>
    <x v="3981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4:26:20"/>
    <x v="3982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1:59:00"/>
    <x v="398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7T19:00:00"/>
    <x v="3984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16:05:00"/>
    <x v="3985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08:04:00"/>
    <x v="3986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17:11:30"/>
    <x v="3987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8T20:56:53"/>
    <x v="3988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3:59:41"/>
    <x v="3989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1:08:13"/>
    <x v="3990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0:28:02"/>
    <x v="3991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18:34:19"/>
    <x v="3992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15:45:12"/>
    <x v="3993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4:21:30"/>
    <x v="3994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06:27:00"/>
    <x v="3995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1:04:00"/>
    <x v="399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3:23:41"/>
    <x v="3997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17:07:06"/>
    <x v="3998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4:51:49"/>
    <x v="3999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09:29:18"/>
    <x v="4000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4:00:00"/>
    <x v="400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6T20:02:41"/>
    <x v="4002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09:05:47"/>
    <x v="4003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7T22:54:17"/>
    <x v="4004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4:23:05"/>
    <x v="4005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3:33:07"/>
    <x v="4006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1:28:00"/>
    <x v="4007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18:08:27"/>
    <x v="4008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1:49:20"/>
    <x v="4009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3:29:26"/>
    <x v="4010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08:04:38"/>
    <x v="4011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08:04:09"/>
    <x v="4012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2:13:43"/>
    <x v="4013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0:54:29"/>
    <x v="4014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3:44:23"/>
    <x v="4015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15:56:40"/>
    <x v="4016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1:07:54"/>
    <x v="4017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16:51:48"/>
    <x v="4018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1:28:00"/>
    <x v="4019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3T22:34:59"/>
    <x v="402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16:52:38"/>
    <x v="4021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1-31T21:54:00"/>
    <x v="4022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17:59:23"/>
    <x v="402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1:04:57"/>
    <x v="4024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0:42:16"/>
    <x v="4025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1:43:59"/>
    <x v="4026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2T20:00:00"/>
    <x v="4027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17:31:40"/>
    <x v="4028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3T19:36:10"/>
    <x v="4029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3:49:00"/>
    <x v="4030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0:02:44"/>
    <x v="4031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15:25:16"/>
    <x v="4032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4:00:00"/>
    <x v="4033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16:44:10"/>
    <x v="4034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16:11:27"/>
    <x v="4035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17:30:00"/>
    <x v="4036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09:25:00"/>
    <x v="4037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4:10:10"/>
    <x v="4038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0:59:00"/>
    <x v="4039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7T22:00:00"/>
    <x v="404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06:22:34"/>
    <x v="4041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4:16:00"/>
    <x v="4042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17:58:45"/>
    <x v="404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0:00:00"/>
    <x v="4044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0T23:49:49"/>
    <x v="4045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0:36:50"/>
    <x v="4046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0T20:00:00"/>
    <x v="4047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06:13:07"/>
    <x v="4048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18:00:15"/>
    <x v="4049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0:16:31"/>
    <x v="4050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1:53:00"/>
    <x v="4051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16:05:16"/>
    <x v="4052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15:00:00"/>
    <x v="405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09-30T23:00:00"/>
    <x v="4054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0:33:51"/>
    <x v="4055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4:59:00"/>
    <x v="4056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18:00:00"/>
    <x v="4057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3-31T22:59:00"/>
    <x v="4058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5T22:00:00"/>
    <x v="4059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1:00:00"/>
    <x v="4060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0T21:23:43"/>
    <x v="4061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2:44:28"/>
    <x v="406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1:21:24"/>
    <x v="406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09:07:06"/>
    <x v="4064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17:50:11"/>
    <x v="4065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8T19:56:28"/>
    <x v="4066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7T21:49:10"/>
    <x v="4067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18:05:00"/>
    <x v="4068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07:00:00"/>
    <x v="4069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2-28T22:00:00"/>
    <x v="407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4:18:51"/>
    <x v="4071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3:35:11"/>
    <x v="4072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8T23:00:00"/>
    <x v="4073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09:16:15"/>
    <x v="4074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2:28:00"/>
    <x v="4075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4:51:00"/>
    <x v="4076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2:03:14"/>
    <x v="4077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3:54:02"/>
    <x v="4078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17:32:01"/>
    <x v="4079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3:54:00"/>
    <x v="4080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07:57:05"/>
    <x v="4081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18:00:00"/>
    <x v="4082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3:16:56"/>
    <x v="4083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05:28:26"/>
    <x v="4084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3T22:59:00"/>
    <x v="4085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0T23:00:00"/>
    <x v="4086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2:49:46"/>
    <x v="4087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05:26:00"/>
    <x v="4088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2:35:00"/>
    <x v="4089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0:00:00"/>
    <x v="409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07:09:11"/>
    <x v="409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4T22:40:47"/>
    <x v="4092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4:34:53"/>
    <x v="4093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1T23:59:00"/>
    <x v="4094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8T19:45:50"/>
    <x v="4095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3:51:00"/>
    <x v="4096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18:55:00"/>
    <x v="4097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2:19:57"/>
    <x v="4098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15:24:33"/>
    <x v="4099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4T21:59:50"/>
    <x v="4100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16:41:22"/>
    <x v="4101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15:21:13"/>
    <x v="410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3:32:00"/>
    <x v="4103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1:40:34"/>
    <x v="4104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5T19:15:09"/>
    <x v="4105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1T20:00:00"/>
    <x v="4106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17:00:01"/>
    <x v="4107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0:00:00"/>
    <x v="4108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08:56:44"/>
    <x v="4109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0:02:31"/>
    <x v="4110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3T22:15:40"/>
    <x v="4111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7T19:00:00"/>
    <x v="411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1:34:00"/>
    <x v="4113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4">
  <location ref="A3:F14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efaultAttributeDrillState="1">
      <items count="5">
        <item x="3"/>
        <item x="1"/>
        <item x="0"/>
        <item x="2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6" name="[Range].[country].[All]" cap="All"/>
  </pageFields>
  <dataFields count="1">
    <dataField name="Count of stat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F47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allDrilled="1" showAll="0" defaultAttributeDrillState="1">
      <items count="5">
        <item x="3"/>
        <item x="1"/>
        <item x="0"/>
        <item x="2"/>
        <item t="default"/>
      </items>
    </pivotField>
    <pivotField dataField="1"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6" name="[Range].[country].[All]" cap="All"/>
    <pageField fld="1" hier="16" name="[Range].[category].[All]" cap="All"/>
  </pageFields>
  <dataFields count="1">
    <dataField name="Count of stat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6" showAll="0"/>
    <pivotField axis="axisPage" numFmtId="165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workbookViewId="0">
      <selection activeCell="A16" sqref="A16"/>
    </sheetView>
  </sheetViews>
  <sheetFormatPr defaultRowHeight="15" x14ac:dyDescent="0.25"/>
  <cols>
    <col min="1" max="1" width="13.5703125" customWidth="1"/>
    <col min="2" max="2" width="16.28515625" customWidth="1"/>
    <col min="3" max="3" width="6.140625" customWidth="1"/>
    <col min="4" max="4" width="8.85546875" customWidth="1"/>
    <col min="5" max="5" width="4.28515625" customWidth="1"/>
    <col min="6" max="6" width="11.28515625" bestFit="1" customWidth="1"/>
  </cols>
  <sheetData>
    <row r="1" spans="1:6" x14ac:dyDescent="0.25">
      <c r="A1" s="7" t="s">
        <v>8223</v>
      </c>
      <c r="B1" t="s" vm="1">
        <v>8363</v>
      </c>
    </row>
    <row r="3" spans="1:6" x14ac:dyDescent="0.25">
      <c r="A3" s="7" t="s">
        <v>8362</v>
      </c>
      <c r="B3" s="7" t="s">
        <v>8364</v>
      </c>
    </row>
    <row r="4" spans="1:6" x14ac:dyDescent="0.2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8352</v>
      </c>
    </row>
    <row r="5" spans="1:6" x14ac:dyDescent="0.25">
      <c r="A5" s="8" t="s">
        <v>8353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8354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8355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8356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8357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8358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8359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8360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8361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8352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7"/>
  <sheetViews>
    <sheetView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 vm="1">
        <v>8363</v>
      </c>
    </row>
    <row r="2" spans="1:6" x14ac:dyDescent="0.25">
      <c r="A2" s="7" t="s">
        <v>8308</v>
      </c>
      <c r="B2" t="s" vm="2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8352</v>
      </c>
    </row>
    <row r="6" spans="1:6" x14ac:dyDescent="0.25">
      <c r="A6" s="8" t="s">
        <v>8311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8312</v>
      </c>
      <c r="B7" s="9"/>
      <c r="C7" s="9"/>
      <c r="D7" s="9">
        <v>20</v>
      </c>
      <c r="E7" s="9"/>
      <c r="F7" s="9">
        <v>20</v>
      </c>
    </row>
    <row r="8" spans="1:6" x14ac:dyDescent="0.25">
      <c r="A8" s="8" t="s">
        <v>8313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8314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8315</v>
      </c>
      <c r="B10" s="9">
        <v>40</v>
      </c>
      <c r="C10" s="9"/>
      <c r="D10" s="9"/>
      <c r="E10" s="9"/>
      <c r="F10" s="9">
        <v>40</v>
      </c>
    </row>
    <row r="11" spans="1:6" x14ac:dyDescent="0.25">
      <c r="A11" s="8" t="s">
        <v>8316</v>
      </c>
      <c r="B11" s="9">
        <v>180</v>
      </c>
      <c r="C11" s="9"/>
      <c r="D11" s="9"/>
      <c r="E11" s="9"/>
      <c r="F11" s="9">
        <v>180</v>
      </c>
    </row>
    <row r="12" spans="1:6" x14ac:dyDescent="0.25">
      <c r="A12" s="8" t="s">
        <v>8317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8318</v>
      </c>
      <c r="B13" s="9">
        <v>40</v>
      </c>
      <c r="C13" s="9"/>
      <c r="D13" s="9"/>
      <c r="E13" s="9"/>
      <c r="F13" s="9">
        <v>40</v>
      </c>
    </row>
    <row r="14" spans="1:6" x14ac:dyDescent="0.25">
      <c r="A14" s="8" t="s">
        <v>8319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25">
      <c r="A15" s="8" t="s">
        <v>8320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8321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25">
      <c r="A17" s="8" t="s">
        <v>8322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8323</v>
      </c>
      <c r="B18" s="9">
        <v>140</v>
      </c>
      <c r="C18" s="9"/>
      <c r="D18" s="9"/>
      <c r="E18" s="9"/>
      <c r="F18" s="9">
        <v>140</v>
      </c>
    </row>
    <row r="19" spans="1:6" x14ac:dyDescent="0.25">
      <c r="A19" s="8" t="s">
        <v>8324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25">
      <c r="A20" s="8" t="s">
        <v>8325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8326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25">
      <c r="A22" s="8" t="s">
        <v>8327</v>
      </c>
      <c r="B22" s="9">
        <v>20</v>
      </c>
      <c r="C22" s="9"/>
      <c r="D22" s="9"/>
      <c r="E22" s="9"/>
      <c r="F22" s="9">
        <v>20</v>
      </c>
    </row>
    <row r="23" spans="1:6" x14ac:dyDescent="0.25">
      <c r="A23" s="8" t="s">
        <v>8328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8329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25">
      <c r="A25" s="8" t="s">
        <v>8330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8331</v>
      </c>
      <c r="B26" s="9">
        <v>60</v>
      </c>
      <c r="C26" s="9"/>
      <c r="D26" s="9"/>
      <c r="E26" s="9"/>
      <c r="F26" s="9">
        <v>60</v>
      </c>
    </row>
    <row r="27" spans="1:6" x14ac:dyDescent="0.25">
      <c r="A27" s="8" t="s">
        <v>8332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8333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25">
      <c r="A29" s="8" t="s">
        <v>8334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8335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25">
      <c r="A31" s="8" t="s">
        <v>8336</v>
      </c>
      <c r="B31" s="9">
        <v>40</v>
      </c>
      <c r="C31" s="9"/>
      <c r="D31" s="9"/>
      <c r="E31" s="9"/>
      <c r="F31" s="9">
        <v>40</v>
      </c>
    </row>
    <row r="32" spans="1:6" x14ac:dyDescent="0.25">
      <c r="A32" s="8" t="s">
        <v>8337</v>
      </c>
      <c r="B32" s="9">
        <v>20</v>
      </c>
      <c r="C32" s="9"/>
      <c r="D32" s="9"/>
      <c r="E32" s="9"/>
      <c r="F32" s="9">
        <v>20</v>
      </c>
    </row>
    <row r="33" spans="1:6" x14ac:dyDescent="0.25">
      <c r="A33" s="8" t="s">
        <v>8338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8339</v>
      </c>
      <c r="B34" s="9">
        <v>260</v>
      </c>
      <c r="C34" s="9"/>
      <c r="D34" s="9"/>
      <c r="E34" s="9"/>
      <c r="F34" s="9">
        <v>260</v>
      </c>
    </row>
    <row r="35" spans="1:6" x14ac:dyDescent="0.25">
      <c r="A35" s="8" t="s">
        <v>8340</v>
      </c>
      <c r="B35" s="9"/>
      <c r="C35" s="9"/>
      <c r="D35" s="9">
        <v>40</v>
      </c>
      <c r="E35" s="9"/>
      <c r="F35" s="9">
        <v>40</v>
      </c>
    </row>
    <row r="36" spans="1:6" x14ac:dyDescent="0.25">
      <c r="A36" s="8" t="s">
        <v>8341</v>
      </c>
      <c r="B36" s="9">
        <v>60</v>
      </c>
      <c r="C36" s="9"/>
      <c r="D36" s="9"/>
      <c r="E36" s="9"/>
      <c r="F36" s="9">
        <v>60</v>
      </c>
    </row>
    <row r="37" spans="1:6" x14ac:dyDescent="0.25">
      <c r="A37" s="8" t="s">
        <v>8342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25">
      <c r="A38" s="8" t="s">
        <v>8343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25">
      <c r="A39" s="8" t="s">
        <v>8344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5">
      <c r="A40" s="8" t="s">
        <v>8345</v>
      </c>
      <c r="B40" s="9">
        <v>80</v>
      </c>
      <c r="C40" s="9"/>
      <c r="D40" s="9"/>
      <c r="E40" s="9"/>
      <c r="F40" s="9">
        <v>80</v>
      </c>
    </row>
    <row r="41" spans="1:6" x14ac:dyDescent="0.25">
      <c r="A41" s="8" t="s">
        <v>8346</v>
      </c>
      <c r="B41" s="9">
        <v>60</v>
      </c>
      <c r="C41" s="9"/>
      <c r="D41" s="9"/>
      <c r="E41" s="9"/>
      <c r="F41" s="9">
        <v>60</v>
      </c>
    </row>
    <row r="42" spans="1:6" x14ac:dyDescent="0.25">
      <c r="A42" s="8" t="s">
        <v>8347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25">
      <c r="A43" s="8" t="s">
        <v>8348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8349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5">
      <c r="A45" s="8" t="s">
        <v>8350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25">
      <c r="A46" s="8" t="s">
        <v>8351</v>
      </c>
      <c r="B46" s="9"/>
      <c r="C46" s="9"/>
      <c r="D46" s="9">
        <v>20</v>
      </c>
      <c r="E46" s="9"/>
      <c r="F46" s="9">
        <v>20</v>
      </c>
    </row>
    <row r="47" spans="1:6" x14ac:dyDescent="0.25">
      <c r="A47" s="8" t="s">
        <v>8352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tabSelected="1" workbookViewId="0">
      <selection activeCell="B2" sqref="B2"/>
    </sheetView>
  </sheetViews>
  <sheetFormatPr defaultRowHeight="15" x14ac:dyDescent="0.25"/>
  <cols>
    <col min="1" max="1" width="17.42578125" bestFit="1" customWidth="1"/>
    <col min="2" max="2" width="16.28515625" customWidth="1"/>
    <col min="3" max="3" width="6.140625" customWidth="1"/>
    <col min="4" max="4" width="8.85546875" customWidth="1"/>
    <col min="5" max="5" width="11.28515625" customWidth="1"/>
    <col min="6" max="6" width="11.28515625" bestFit="1" customWidth="1"/>
  </cols>
  <sheetData>
    <row r="1" spans="1:5" x14ac:dyDescent="0.25">
      <c r="A1" s="7" t="s">
        <v>8308</v>
      </c>
      <c r="B1" t="s">
        <v>8369</v>
      </c>
    </row>
    <row r="2" spans="1:5" x14ac:dyDescent="0.25">
      <c r="A2" s="7" t="s">
        <v>8367</v>
      </c>
      <c r="B2" t="s">
        <v>8369</v>
      </c>
    </row>
    <row r="4" spans="1:5" x14ac:dyDescent="0.25">
      <c r="A4" s="7" t="s">
        <v>8382</v>
      </c>
      <c r="B4" s="7" t="s">
        <v>8364</v>
      </c>
    </row>
    <row r="5" spans="1:5" x14ac:dyDescent="0.25">
      <c r="A5" s="7" t="s">
        <v>8310</v>
      </c>
      <c r="B5" t="s">
        <v>8219</v>
      </c>
      <c r="C5" t="s">
        <v>8221</v>
      </c>
      <c r="D5" t="s">
        <v>8220</v>
      </c>
      <c r="E5" t="s">
        <v>8352</v>
      </c>
    </row>
    <row r="6" spans="1:5" x14ac:dyDescent="0.25">
      <c r="A6" s="13" t="s">
        <v>8370</v>
      </c>
      <c r="B6" s="9">
        <v>183</v>
      </c>
      <c r="C6" s="9">
        <v>149</v>
      </c>
      <c r="D6" s="9">
        <v>34</v>
      </c>
      <c r="E6" s="9">
        <v>366</v>
      </c>
    </row>
    <row r="7" spans="1:5" x14ac:dyDescent="0.25">
      <c r="A7" s="13" t="s">
        <v>8371</v>
      </c>
      <c r="B7" s="9">
        <v>202</v>
      </c>
      <c r="C7" s="9">
        <v>105</v>
      </c>
      <c r="D7" s="9">
        <v>27</v>
      </c>
      <c r="E7" s="9">
        <v>334</v>
      </c>
    </row>
    <row r="8" spans="1:5" x14ac:dyDescent="0.25">
      <c r="A8" s="13" t="s">
        <v>8372</v>
      </c>
      <c r="B8" s="9">
        <v>179</v>
      </c>
      <c r="C8" s="9">
        <v>108</v>
      </c>
      <c r="D8" s="9">
        <v>28</v>
      </c>
      <c r="E8" s="9">
        <v>315</v>
      </c>
    </row>
    <row r="9" spans="1:5" x14ac:dyDescent="0.25">
      <c r="A9" s="13" t="s">
        <v>8373</v>
      </c>
      <c r="B9" s="9">
        <v>193</v>
      </c>
      <c r="C9" s="9">
        <v>103</v>
      </c>
      <c r="D9" s="9">
        <v>27</v>
      </c>
      <c r="E9" s="9">
        <v>323</v>
      </c>
    </row>
    <row r="10" spans="1:5" x14ac:dyDescent="0.25">
      <c r="A10" s="13" t="s">
        <v>8374</v>
      </c>
      <c r="B10" s="9">
        <v>233</v>
      </c>
      <c r="C10" s="9">
        <v>126</v>
      </c>
      <c r="D10" s="9">
        <v>26</v>
      </c>
      <c r="E10" s="9">
        <v>385</v>
      </c>
    </row>
    <row r="11" spans="1:5" x14ac:dyDescent="0.25">
      <c r="A11" s="13" t="s">
        <v>8375</v>
      </c>
      <c r="B11" s="9">
        <v>213</v>
      </c>
      <c r="C11" s="9">
        <v>148</v>
      </c>
      <c r="D11" s="9">
        <v>27</v>
      </c>
      <c r="E11" s="9">
        <v>388</v>
      </c>
    </row>
    <row r="12" spans="1:5" x14ac:dyDescent="0.25">
      <c r="A12" s="13" t="s">
        <v>8376</v>
      </c>
      <c r="B12" s="9">
        <v>192</v>
      </c>
      <c r="C12" s="9">
        <v>148</v>
      </c>
      <c r="D12" s="9">
        <v>44</v>
      </c>
      <c r="E12" s="9">
        <v>384</v>
      </c>
    </row>
    <row r="13" spans="1:5" x14ac:dyDescent="0.25">
      <c r="A13" s="13" t="s">
        <v>8377</v>
      </c>
      <c r="B13" s="9">
        <v>167</v>
      </c>
      <c r="C13" s="9">
        <v>134</v>
      </c>
      <c r="D13" s="9">
        <v>32</v>
      </c>
      <c r="E13" s="9">
        <v>333</v>
      </c>
    </row>
    <row r="14" spans="1:5" x14ac:dyDescent="0.25">
      <c r="A14" s="13" t="s">
        <v>8378</v>
      </c>
      <c r="B14" s="9">
        <v>148</v>
      </c>
      <c r="C14" s="9">
        <v>127</v>
      </c>
      <c r="D14" s="9">
        <v>24</v>
      </c>
      <c r="E14" s="9">
        <v>299</v>
      </c>
    </row>
    <row r="15" spans="1:5" x14ac:dyDescent="0.25">
      <c r="A15" s="13" t="s">
        <v>8379</v>
      </c>
      <c r="B15" s="9">
        <v>184</v>
      </c>
      <c r="C15" s="9">
        <v>150</v>
      </c>
      <c r="D15" s="9">
        <v>20</v>
      </c>
      <c r="E15" s="9">
        <v>354</v>
      </c>
    </row>
    <row r="16" spans="1:5" x14ac:dyDescent="0.25">
      <c r="A16" s="13" t="s">
        <v>8380</v>
      </c>
      <c r="B16" s="9">
        <v>180</v>
      </c>
      <c r="C16" s="9">
        <v>113</v>
      </c>
      <c r="D16" s="9">
        <v>37</v>
      </c>
      <c r="E16" s="9">
        <v>330</v>
      </c>
    </row>
    <row r="17" spans="1:5" x14ac:dyDescent="0.25">
      <c r="A17" s="13" t="s">
        <v>8381</v>
      </c>
      <c r="B17" s="9">
        <v>111</v>
      </c>
      <c r="C17" s="9">
        <v>119</v>
      </c>
      <c r="D17" s="9">
        <v>23</v>
      </c>
      <c r="E17" s="9">
        <v>253</v>
      </c>
    </row>
    <row r="18" spans="1:5" x14ac:dyDescent="0.25">
      <c r="A18" s="13" t="s">
        <v>8352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topLeftCell="A7" workbookViewId="0">
      <selection activeCell="H30" sqref="H30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8383</v>
      </c>
      <c r="B1" t="s">
        <v>8384</v>
      </c>
      <c r="C1" t="s">
        <v>8385</v>
      </c>
      <c r="D1" t="s">
        <v>8386</v>
      </c>
      <c r="E1" t="s">
        <v>8387</v>
      </c>
      <c r="F1" t="s">
        <v>8388</v>
      </c>
      <c r="G1" t="s">
        <v>8389</v>
      </c>
      <c r="H1" t="s">
        <v>8390</v>
      </c>
    </row>
    <row r="2" spans="1:8" x14ac:dyDescent="0.25">
      <c r="A2" t="s">
        <v>8391</v>
      </c>
      <c r="B2">
        <f>COUNTIFS(Data!$F$2:$F$4115,"successful",Data!$D$2:$D$4115,"&lt;1000")</f>
        <v>322</v>
      </c>
      <c r="C2">
        <f>COUNTIFS(Data!$F$2:$F$4115,"failed",Data!$D$2:$D$4115,"&lt;1000")</f>
        <v>113</v>
      </c>
      <c r="D2">
        <f>COUNTIFS(Data!$F$2:$F$4115,"canceled",Data!$D$2:$D$4115,"&lt;1000")</f>
        <v>18</v>
      </c>
      <c r="E2">
        <f>SUM(B2:D2)</f>
        <v>453</v>
      </c>
      <c r="F2" s="14">
        <f>B2/$E2</f>
        <v>0.71081677704194257</v>
      </c>
      <c r="G2" s="14">
        <f t="shared" ref="G2:H2" si="0">C2/$E2</f>
        <v>0.24944812362030905</v>
      </c>
      <c r="H2" s="14">
        <f t="shared" si="0"/>
        <v>3.9735099337748346E-2</v>
      </c>
    </row>
    <row r="3" spans="1:8" x14ac:dyDescent="0.25">
      <c r="A3" t="s">
        <v>8392</v>
      </c>
      <c r="B3">
        <f>COUNTIFS(Data!$F$2:$F$4115,"successful",Data!$D$2:$D$4115,"&gt;=1000",Data!$D$2:$D$4115,"&lt;5000")</f>
        <v>932</v>
      </c>
      <c r="C3">
        <f>COUNTIFS(Data!$F$2:$F$4115,"failed",Data!$D$2:$D$4115,"&gt;=1000",Data!$D$2:$D$4115,"&lt;5000")</f>
        <v>420</v>
      </c>
      <c r="D3">
        <f>COUNTIFS(Data!$F$2:$F$4115,"canceled",Data!$D$2:$D$4115,"&gt;=1000",Data!$D$2:$D$4115,"&lt;5000")</f>
        <v>60</v>
      </c>
      <c r="E3">
        <f t="shared" ref="E3:E13" si="1">SUM(B3:D3)</f>
        <v>1412</v>
      </c>
      <c r="F3" s="14">
        <f t="shared" ref="F3:F13" si="2">B3/$E3</f>
        <v>0.66005665722379603</v>
      </c>
      <c r="G3" s="14">
        <f t="shared" ref="G3:G13" si="3">C3/$E3</f>
        <v>0.29745042492917845</v>
      </c>
      <c r="H3" s="14">
        <f t="shared" ref="H3:H13" si="4">D3/$E3</f>
        <v>4.2492917847025496E-2</v>
      </c>
    </row>
    <row r="4" spans="1:8" x14ac:dyDescent="0.25">
      <c r="A4" t="s">
        <v>8393</v>
      </c>
      <c r="B4">
        <f>COUNTIFS(Data!$F$2:$F$4115,"successful",Data!$D$2:$D$4115,"&gt;=5000",Data!$D$2:$D$4115,"&lt;10000")</f>
        <v>381</v>
      </c>
      <c r="C4">
        <f>COUNTIFS(Data!$F$2:$F$4115,"failed",Data!$D$2:$D$4115,"&gt;=5000",Data!$D$2:$D$4115,"&lt;10000")</f>
        <v>283</v>
      </c>
      <c r="D4">
        <f>COUNTIFS(Data!$F$2:$F$4115,"canceled",Data!$D$2:$D$4115,"&gt;=5000",Data!$D$2:$D$4115,"&lt;10000")</f>
        <v>52</v>
      </c>
      <c r="E4">
        <f t="shared" si="1"/>
        <v>716</v>
      </c>
      <c r="F4" s="14">
        <f t="shared" si="2"/>
        <v>0.53212290502793291</v>
      </c>
      <c r="G4" s="14">
        <f t="shared" si="3"/>
        <v>0.39525139664804471</v>
      </c>
      <c r="H4" s="14">
        <f t="shared" si="4"/>
        <v>7.2625698324022353E-2</v>
      </c>
    </row>
    <row r="5" spans="1:8" x14ac:dyDescent="0.25">
      <c r="A5" t="s">
        <v>8394</v>
      </c>
      <c r="B5">
        <f>COUNTIFS(Data!$F$2:$F$4115,"successful",Data!$D$2:$D$4115,"&gt;=10000",Data!$D$2:$D$4115,"&lt;15000")</f>
        <v>168</v>
      </c>
      <c r="C5">
        <f>COUNTIFS(Data!$F$2:$F$4115,"failed",Data!$D$2:$D$4115,"&gt;=10000",Data!$D$2:$D$4115,"&lt;15000")</f>
        <v>144</v>
      </c>
      <c r="D5">
        <f>COUNTIFS(Data!$F$2:$F$4115,"canceled",Data!$D$2:$D$4115,"&gt;=10000",Data!$D$2:$D$4115,"&lt;15000")</f>
        <v>40</v>
      </c>
      <c r="E5">
        <f t="shared" si="1"/>
        <v>352</v>
      </c>
      <c r="F5" s="14">
        <f t="shared" si="2"/>
        <v>0.47727272727272729</v>
      </c>
      <c r="G5" s="14">
        <f t="shared" si="3"/>
        <v>0.40909090909090912</v>
      </c>
      <c r="H5" s="14">
        <f t="shared" si="4"/>
        <v>0.11363636363636363</v>
      </c>
    </row>
    <row r="6" spans="1:8" x14ac:dyDescent="0.25">
      <c r="A6" t="s">
        <v>8395</v>
      </c>
      <c r="B6">
        <f>COUNTIFS(Data!$F$2:$F$4115,"successful",Data!$D$2:$D$4115,"&gt;=15000",Data!$D$2:$D$4115,"&lt;20000")</f>
        <v>94</v>
      </c>
      <c r="C6">
        <f>COUNTIFS(Data!$F$2:$F$4115,"failed",Data!$D$2:$D$4115,"&gt;=15000",Data!$D$2:$D$4115,"&lt;20000")</f>
        <v>90</v>
      </c>
      <c r="D6">
        <f>COUNTIFS(Data!$F$2:$F$4115,"canceled",Data!$D$2:$D$4115,"&gt;=15000",Data!$D$2:$D$4115,"&lt;20000")</f>
        <v>17</v>
      </c>
      <c r="E6">
        <f t="shared" si="1"/>
        <v>201</v>
      </c>
      <c r="F6" s="14">
        <f t="shared" si="2"/>
        <v>0.46766169154228854</v>
      </c>
      <c r="G6" s="14">
        <f t="shared" si="3"/>
        <v>0.44776119402985076</v>
      </c>
      <c r="H6" s="14">
        <f t="shared" si="4"/>
        <v>8.45771144278607E-2</v>
      </c>
    </row>
    <row r="7" spans="1:8" x14ac:dyDescent="0.25">
      <c r="A7" t="s">
        <v>8396</v>
      </c>
      <c r="B7">
        <f>COUNTIFS(Data!$F$2:$F$4115,"successful",Data!$D$2:$D$4115,"&gt;=20000",Data!$D$2:$D$4115,"&lt;25000")</f>
        <v>62</v>
      </c>
      <c r="C7">
        <f>COUNTIFS(Data!$F$2:$F$4115,"failed",Data!$D$2:$D$4115,"&gt;=20000",Data!$D$2:$D$4115,"&lt;25000")</f>
        <v>72</v>
      </c>
      <c r="D7">
        <f>COUNTIFS(Data!$F$2:$F$4115,"canceled",Data!$D$2:$D$4115,"&gt;=20000",Data!$D$2:$D$4115,"&lt;25000")</f>
        <v>14</v>
      </c>
      <c r="E7">
        <f t="shared" si="1"/>
        <v>148</v>
      </c>
      <c r="F7" s="14">
        <f t="shared" si="2"/>
        <v>0.41891891891891891</v>
      </c>
      <c r="G7" s="14">
        <f t="shared" si="3"/>
        <v>0.48648648648648651</v>
      </c>
      <c r="H7" s="14">
        <f t="shared" si="4"/>
        <v>9.45945945945946E-2</v>
      </c>
    </row>
    <row r="8" spans="1:8" x14ac:dyDescent="0.25">
      <c r="A8" t="s">
        <v>8397</v>
      </c>
      <c r="B8">
        <f>COUNTIFS(Data!$F$2:$F$4115,"successful",Data!$D$2:$D$4115,"&gt;=25000",Data!$D$2:$D$4115,"&lt;30000")</f>
        <v>55</v>
      </c>
      <c r="C8">
        <f>COUNTIFS(Data!$F$2:$F$4115,"failed",Data!$D$2:$D$4115,"&gt;=25000",Data!$D$2:$D$4115,"&lt;30000")</f>
        <v>64</v>
      </c>
      <c r="D8">
        <f>COUNTIFS(Data!$F$2:$F$4115,"canceled",Data!$D$2:$D$4115,"&gt;=25000",Data!$D$2:$D$4115,"&lt;30000")</f>
        <v>18</v>
      </c>
      <c r="E8">
        <f t="shared" si="1"/>
        <v>137</v>
      </c>
      <c r="F8" s="14">
        <f t="shared" si="2"/>
        <v>0.40145985401459855</v>
      </c>
      <c r="G8" s="14">
        <f t="shared" si="3"/>
        <v>0.46715328467153283</v>
      </c>
      <c r="H8" s="14">
        <f t="shared" si="4"/>
        <v>0.13138686131386862</v>
      </c>
    </row>
    <row r="9" spans="1:8" x14ac:dyDescent="0.25">
      <c r="A9" t="s">
        <v>8398</v>
      </c>
      <c r="B9">
        <f>COUNTIFS(Data!$F$2:$F$4115,"successful",Data!$D$2:$D$4115,"&gt;=30000",Data!$D$2:$D$4115,"&lt;35000")</f>
        <v>32</v>
      </c>
      <c r="C9">
        <f>COUNTIFS(Data!$F$2:$F$4115,"failed",Data!$D$2:$D$4115,"&gt;=30000",Data!$D$2:$D$4115,"&lt;35000")</f>
        <v>37</v>
      </c>
      <c r="D9">
        <f>COUNTIFS(Data!$F$2:$F$4115,"canceled",Data!$D$2:$D$4115,"&gt;=30000",Data!$D$2:$D$4115,"&lt;35000")</f>
        <v>13</v>
      </c>
      <c r="E9">
        <f t="shared" si="1"/>
        <v>82</v>
      </c>
      <c r="F9" s="14">
        <f t="shared" si="2"/>
        <v>0.3902439024390244</v>
      </c>
      <c r="G9" s="14">
        <f t="shared" si="3"/>
        <v>0.45121951219512196</v>
      </c>
      <c r="H9" s="14">
        <f t="shared" si="4"/>
        <v>0.15853658536585366</v>
      </c>
    </row>
    <row r="10" spans="1:8" x14ac:dyDescent="0.25">
      <c r="A10" t="s">
        <v>8399</v>
      </c>
      <c r="B10">
        <f>COUNTIFS(Data!$F$2:$F$4115,"successful",Data!$D$2:$D$4115,"&gt;=35000",Data!$D$2:$D$4115,"&lt;40000")</f>
        <v>26</v>
      </c>
      <c r="C10">
        <f>COUNTIFS(Data!$F$2:$F$4115,"failed",Data!$D$2:$D$4115,"&gt;=35000",Data!$D$2:$D$4115,"&lt;40000")</f>
        <v>22</v>
      </c>
      <c r="D10">
        <f>COUNTIFS(Data!$F$2:$F$4115,"canceled",Data!$D$2:$D$4115,"&gt;=35000",Data!$D$2:$D$4115,"&lt;40000")</f>
        <v>7</v>
      </c>
      <c r="E10">
        <f t="shared" si="1"/>
        <v>55</v>
      </c>
      <c r="F10" s="14">
        <f t="shared" si="2"/>
        <v>0.47272727272727272</v>
      </c>
      <c r="G10" s="14">
        <f t="shared" si="3"/>
        <v>0.4</v>
      </c>
      <c r="H10" s="14">
        <f t="shared" si="4"/>
        <v>0.12727272727272726</v>
      </c>
    </row>
    <row r="11" spans="1:8" x14ac:dyDescent="0.25">
      <c r="A11" t="s">
        <v>8400</v>
      </c>
      <c r="B11">
        <f>COUNTIFS(Data!$F$2:$F$4115,"successful",Data!$D$2:$D$4115,"&gt;=40000",Data!$D$2:$D$4115,"&lt;45000")</f>
        <v>21</v>
      </c>
      <c r="C11">
        <f>COUNTIFS(Data!$F$2:$F$4115,"failed",Data!$D$2:$D$4115,"&gt;=40000",Data!$D$2:$D$4115,"&lt;45000")</f>
        <v>16</v>
      </c>
      <c r="D11">
        <f>COUNTIFS(Data!$F$2:$F$4115,"canceled",Data!$D$2:$D$4115,"&gt;=40000",Data!$D$2:$D$4115,"&lt;45000")</f>
        <v>6</v>
      </c>
      <c r="E11">
        <f t="shared" si="1"/>
        <v>43</v>
      </c>
      <c r="F11" s="14">
        <f t="shared" si="2"/>
        <v>0.48837209302325579</v>
      </c>
      <c r="G11" s="14">
        <f t="shared" si="3"/>
        <v>0.37209302325581395</v>
      </c>
      <c r="H11" s="14">
        <f t="shared" si="4"/>
        <v>0.13953488372093023</v>
      </c>
    </row>
    <row r="12" spans="1:8" x14ac:dyDescent="0.25">
      <c r="A12" t="s">
        <v>8401</v>
      </c>
      <c r="B12">
        <f>COUNTIFS(Data!$F$2:$F$4115,"successful",Data!$D$2:$D$4115,"&gt;=45000",Data!$D$2:$D$4115,"&lt;50000")</f>
        <v>6</v>
      </c>
      <c r="C12">
        <f>COUNTIFS(Data!$F$2:$F$4115,"failed",Data!$D$2:$D$4115,"&gt;=45000",Data!$D$2:$D$4115,"&lt;50000")</f>
        <v>11</v>
      </c>
      <c r="D12">
        <f>COUNTIFS(Data!$F$2:$F$4115,"canceled",Data!$D$2:$D$4115,"&gt;=45000",Data!$D$2:$D$4115,"&lt;50000")</f>
        <v>4</v>
      </c>
      <c r="E12">
        <f t="shared" si="1"/>
        <v>21</v>
      </c>
      <c r="F12" s="14">
        <f t="shared" si="2"/>
        <v>0.2857142857142857</v>
      </c>
      <c r="G12" s="14">
        <f t="shared" si="3"/>
        <v>0.52380952380952384</v>
      </c>
      <c r="H12" s="14">
        <f t="shared" si="4"/>
        <v>0.19047619047619047</v>
      </c>
    </row>
    <row r="13" spans="1:8" x14ac:dyDescent="0.25">
      <c r="A13" t="s">
        <v>8402</v>
      </c>
      <c r="B13">
        <f>COUNTIFS(Data!$F$2:$F$4115,"successful",Data!$D$2:$D$4115,"&gt;=50000")</f>
        <v>86</v>
      </c>
      <c r="C13">
        <f>COUNTIFS(Data!$F$2:$F$4115,"failed",Data!$D$2:$D$4115,"&gt;=50000")</f>
        <v>258</v>
      </c>
      <c r="D13">
        <f>COUNTIFS(Data!$F$2:$F$4115,"canceled",Data!$D$2:$D$4115,"&gt;=50000")</f>
        <v>100</v>
      </c>
      <c r="E13">
        <f t="shared" si="1"/>
        <v>444</v>
      </c>
      <c r="F13" s="14">
        <f t="shared" si="2"/>
        <v>0.19369369369369369</v>
      </c>
      <c r="G13" s="14">
        <f t="shared" si="3"/>
        <v>0.58108108108108103</v>
      </c>
      <c r="H13" s="14">
        <f t="shared" si="4"/>
        <v>0.22522522522522523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115"/>
  <sheetViews>
    <sheetView topLeftCell="G1" zoomScale="55" zoomScaleNormal="55" workbookViewId="0">
      <selection activeCell="V2" sqref="V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bestFit="1" customWidth="1"/>
    <col min="16" max="16" width="22.7109375" bestFit="1" customWidth="1"/>
    <col min="17" max="17" width="12.5703125" bestFit="1" customWidth="1"/>
    <col min="18" max="18" width="18" bestFit="1" customWidth="1"/>
    <col min="19" max="19" width="13.7109375" customWidth="1"/>
    <col min="20" max="20" width="14" customWidth="1"/>
    <col min="21" max="21" width="15.5703125" customWidth="1"/>
    <col min="22" max="22" width="9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  <c r="U1" s="1" t="s">
        <v>8368</v>
      </c>
      <c r="V1" s="1" t="s">
        <v>8367</v>
      </c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E2/D2</f>
        <v>1.3685882352941177</v>
      </c>
      <c r="P2" s="6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10">
        <f>(((J2/60)/60)/24)+DATE(1970,1,1)+(-5/24)</f>
        <v>42176.798738425925</v>
      </c>
      <c r="T2" s="10">
        <f>(((I2/60)/60)/24)+DATE(1970,1,1)+(-5/24)</f>
        <v>42207.916666666664</v>
      </c>
      <c r="U2" s="12">
        <f>S2</f>
        <v>42176.798738425925</v>
      </c>
      <c r="V2" s="11">
        <f>S2</f>
        <v>42176.798738425925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 s="6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0">
        <f t="shared" ref="S3:S66" si="4">(((J3/60)/60)/24)+DATE(1970,1,1)+(-5/24)</f>
        <v>42766.392164351848</v>
      </c>
      <c r="T3" s="10">
        <f t="shared" ref="T3:T66" si="5">(((I3/60)/60)/24)+DATE(1970,1,1)+(-5/24)</f>
        <v>42796.392164351848</v>
      </c>
      <c r="U3" s="12">
        <f t="shared" ref="U3:U66" si="6">S3</f>
        <v>42766.392164351848</v>
      </c>
      <c r="V3" s="11">
        <f t="shared" ref="V3:V66" si="7">S3</f>
        <v>42766.392164351848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42405.494016203702</v>
      </c>
      <c r="T4" s="10">
        <f t="shared" si="5"/>
        <v>42415.494016203702</v>
      </c>
      <c r="U4" s="12">
        <f t="shared" si="6"/>
        <v>42405.494016203702</v>
      </c>
      <c r="V4" s="11">
        <f t="shared" si="7"/>
        <v>42405.494016203702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41828.306793981479</v>
      </c>
      <c r="T5" s="10">
        <f t="shared" si="5"/>
        <v>41858.306793981479</v>
      </c>
      <c r="U5" s="12">
        <f t="shared" si="6"/>
        <v>41828.306793981479</v>
      </c>
      <c r="V5" s="11">
        <f t="shared" si="7"/>
        <v>41828.306793981479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42327.625914351847</v>
      </c>
      <c r="T6" s="10">
        <f t="shared" si="5"/>
        <v>42357.625914351847</v>
      </c>
      <c r="U6" s="12">
        <f t="shared" si="6"/>
        <v>42327.625914351847</v>
      </c>
      <c r="V6" s="11">
        <f t="shared" si="7"/>
        <v>42327.625914351847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42563.724618055552</v>
      </c>
      <c r="T7" s="10">
        <f t="shared" si="5"/>
        <v>42580.024305555555</v>
      </c>
      <c r="U7" s="12">
        <f t="shared" si="6"/>
        <v>42563.724618055552</v>
      </c>
      <c r="V7" s="11">
        <f t="shared" si="7"/>
        <v>42563.724618055552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41793.864004629628</v>
      </c>
      <c r="T8" s="10">
        <f t="shared" si="5"/>
        <v>41803.864004629628</v>
      </c>
      <c r="U8" s="12">
        <f t="shared" si="6"/>
        <v>41793.864004629628</v>
      </c>
      <c r="V8" s="11">
        <f t="shared" si="7"/>
        <v>41793.864004629628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42515.838738425926</v>
      </c>
      <c r="T9" s="10">
        <f t="shared" si="5"/>
        <v>42555.838738425926</v>
      </c>
      <c r="U9" s="12">
        <f t="shared" si="6"/>
        <v>42515.838738425926</v>
      </c>
      <c r="V9" s="11">
        <f t="shared" si="7"/>
        <v>42515.838738425926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42468.736249999994</v>
      </c>
      <c r="T10" s="10">
        <f t="shared" si="5"/>
        <v>42475.666666666664</v>
      </c>
      <c r="U10" s="12">
        <f t="shared" si="6"/>
        <v>42468.736249999994</v>
      </c>
      <c r="V10" s="11">
        <f t="shared" si="7"/>
        <v>42468.736249999994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42446.895185185182</v>
      </c>
      <c r="T11" s="10">
        <f t="shared" si="5"/>
        <v>42476.895185185182</v>
      </c>
      <c r="U11" s="12">
        <f t="shared" si="6"/>
        <v>42446.895185185182</v>
      </c>
      <c r="V11" s="11">
        <f t="shared" si="7"/>
        <v>42446.895185185182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41779.859710648147</v>
      </c>
      <c r="T12" s="10">
        <f t="shared" si="5"/>
        <v>41814.859710648147</v>
      </c>
      <c r="U12" s="12">
        <f t="shared" si="6"/>
        <v>41779.859710648147</v>
      </c>
      <c r="V12" s="11">
        <f t="shared" si="7"/>
        <v>41779.859710648147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42572.570162037031</v>
      </c>
      <c r="T13" s="10">
        <f t="shared" si="5"/>
        <v>42603.916666666664</v>
      </c>
      <c r="U13" s="12">
        <f t="shared" si="6"/>
        <v>42572.570162037031</v>
      </c>
      <c r="V13" s="11">
        <f t="shared" si="7"/>
        <v>42572.570162037031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41791.504918981482</v>
      </c>
      <c r="T14" s="10">
        <f t="shared" si="5"/>
        <v>41835.916666666664</v>
      </c>
      <c r="U14" s="12">
        <f t="shared" si="6"/>
        <v>41791.504918981482</v>
      </c>
      <c r="V14" s="11">
        <f t="shared" si="7"/>
        <v>41791.504918981482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42508.468854166662</v>
      </c>
      <c r="T15" s="10">
        <f t="shared" si="5"/>
        <v>42544.643749999996</v>
      </c>
      <c r="U15" s="12">
        <f t="shared" si="6"/>
        <v>42508.468854166662</v>
      </c>
      <c r="V15" s="11">
        <f t="shared" si="7"/>
        <v>42508.468854166662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41807.818148148144</v>
      </c>
      <c r="T16" s="10">
        <f t="shared" si="5"/>
        <v>41833.374305555553</v>
      </c>
      <c r="U16" s="12">
        <f t="shared" si="6"/>
        <v>41807.818148148144</v>
      </c>
      <c r="V16" s="11">
        <f t="shared" si="7"/>
        <v>41807.818148148144</v>
      </c>
    </row>
    <row r="17" spans="1:22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42256.183541666665</v>
      </c>
      <c r="T17" s="10">
        <f t="shared" si="5"/>
        <v>42274.634722222218</v>
      </c>
      <c r="U17" s="12">
        <f t="shared" si="6"/>
        <v>42256.183541666665</v>
      </c>
      <c r="V17" s="11">
        <f t="shared" si="7"/>
        <v>42256.183541666665</v>
      </c>
    </row>
    <row r="18" spans="1:22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41760.588090277779</v>
      </c>
      <c r="T18" s="10">
        <f t="shared" si="5"/>
        <v>41806.020833333328</v>
      </c>
      <c r="U18" s="12">
        <f t="shared" si="6"/>
        <v>41760.588090277779</v>
      </c>
      <c r="V18" s="11">
        <f t="shared" si="7"/>
        <v>41760.588090277779</v>
      </c>
    </row>
    <row r="19" spans="1:22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41917.523402777777</v>
      </c>
      <c r="T19" s="10">
        <f t="shared" si="5"/>
        <v>41947.565069444441</v>
      </c>
      <c r="U19" s="12">
        <f t="shared" si="6"/>
        <v>41917.523402777777</v>
      </c>
      <c r="V19" s="11">
        <f t="shared" si="7"/>
        <v>41917.523402777777</v>
      </c>
    </row>
    <row r="20" spans="1:22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41869.333981481483</v>
      </c>
      <c r="T20" s="10">
        <f t="shared" si="5"/>
        <v>41899.333981481483</v>
      </c>
      <c r="U20" s="12">
        <f t="shared" si="6"/>
        <v>41869.333981481483</v>
      </c>
      <c r="V20" s="11">
        <f t="shared" si="7"/>
        <v>41869.333981481483</v>
      </c>
    </row>
    <row r="21" spans="1:22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42175.608032407406</v>
      </c>
      <c r="T21" s="10">
        <f t="shared" si="5"/>
        <v>42205.608032407406</v>
      </c>
      <c r="U21" s="12">
        <f t="shared" si="6"/>
        <v>42175.608032407406</v>
      </c>
      <c r="V21" s="11">
        <f t="shared" si="7"/>
        <v>42175.608032407406</v>
      </c>
    </row>
    <row r="22" spans="1:22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42200.549907407411</v>
      </c>
      <c r="T22" s="10">
        <f t="shared" si="5"/>
        <v>42260.549907407411</v>
      </c>
      <c r="U22" s="12">
        <f t="shared" si="6"/>
        <v>42200.549907407411</v>
      </c>
      <c r="V22" s="11">
        <f t="shared" si="7"/>
        <v>42200.549907407411</v>
      </c>
    </row>
    <row r="23" spans="1:22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41878.418854166666</v>
      </c>
      <c r="T23" s="10">
        <f t="shared" si="5"/>
        <v>41908.418854166666</v>
      </c>
      <c r="U23" s="12">
        <f t="shared" si="6"/>
        <v>41878.418854166666</v>
      </c>
      <c r="V23" s="11">
        <f t="shared" si="7"/>
        <v>41878.418854166666</v>
      </c>
    </row>
    <row r="24" spans="1:22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41989.703009259254</v>
      </c>
      <c r="T24" s="10">
        <f t="shared" si="5"/>
        <v>42005.124305555553</v>
      </c>
      <c r="U24" s="12">
        <f t="shared" si="6"/>
        <v>41989.703009259254</v>
      </c>
      <c r="V24" s="11">
        <f t="shared" si="7"/>
        <v>41989.703009259254</v>
      </c>
    </row>
    <row r="25" spans="1:22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42097.570613425924</v>
      </c>
      <c r="T25" s="10">
        <f t="shared" si="5"/>
        <v>42124.430555555555</v>
      </c>
      <c r="U25" s="12">
        <f t="shared" si="6"/>
        <v>42097.570613425924</v>
      </c>
      <c r="V25" s="11">
        <f t="shared" si="7"/>
        <v>42097.570613425924</v>
      </c>
    </row>
    <row r="26" spans="1:22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42229.611840277772</v>
      </c>
      <c r="T26" s="10">
        <f t="shared" si="5"/>
        <v>42262.61041666667</v>
      </c>
      <c r="U26" s="12">
        <f t="shared" si="6"/>
        <v>42229.611840277772</v>
      </c>
      <c r="V26" s="11">
        <f t="shared" si="7"/>
        <v>42229.611840277772</v>
      </c>
    </row>
    <row r="27" spans="1:22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42317.816678240742</v>
      </c>
      <c r="T27" s="10">
        <f t="shared" si="5"/>
        <v>42377.816678240742</v>
      </c>
      <c r="U27" s="12">
        <f t="shared" si="6"/>
        <v>42317.816678240742</v>
      </c>
      <c r="V27" s="11">
        <f t="shared" si="7"/>
        <v>42317.816678240742</v>
      </c>
    </row>
    <row r="28" spans="1:22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41828.307222222218</v>
      </c>
      <c r="T28" s="10">
        <f t="shared" si="5"/>
        <v>41868.307222222218</v>
      </c>
      <c r="U28" s="12">
        <f t="shared" si="6"/>
        <v>41828.307222222218</v>
      </c>
      <c r="V28" s="11">
        <f t="shared" si="7"/>
        <v>41828.307222222218</v>
      </c>
    </row>
    <row r="29" spans="1:22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41928.956400462957</v>
      </c>
      <c r="T29" s="10">
        <f t="shared" si="5"/>
        <v>41958.998067129629</v>
      </c>
      <c r="U29" s="12">
        <f t="shared" si="6"/>
        <v>41928.956400462957</v>
      </c>
      <c r="V29" s="11">
        <f t="shared" si="7"/>
        <v>41928.956400462957</v>
      </c>
    </row>
    <row r="30" spans="1:22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42324.755601851844</v>
      </c>
      <c r="T30" s="10">
        <f t="shared" si="5"/>
        <v>42354.755601851844</v>
      </c>
      <c r="U30" s="12">
        <f t="shared" si="6"/>
        <v>42324.755601851844</v>
      </c>
      <c r="V30" s="11">
        <f t="shared" si="7"/>
        <v>42324.755601851844</v>
      </c>
    </row>
    <row r="31" spans="1:22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41812.464907407404</v>
      </c>
      <c r="T31" s="10">
        <f t="shared" si="5"/>
        <v>41842.464907407404</v>
      </c>
      <c r="U31" s="12">
        <f t="shared" si="6"/>
        <v>41812.464907407404</v>
      </c>
      <c r="V31" s="11">
        <f t="shared" si="7"/>
        <v>41812.464907407404</v>
      </c>
    </row>
    <row r="32" spans="1:22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41842.084664351853</v>
      </c>
      <c r="T32" s="10">
        <f t="shared" si="5"/>
        <v>41872.084664351853</v>
      </c>
      <c r="U32" s="12">
        <f t="shared" si="6"/>
        <v>41842.084664351853</v>
      </c>
      <c r="V32" s="11">
        <f t="shared" si="7"/>
        <v>41842.084664351853</v>
      </c>
    </row>
    <row r="33" spans="1:22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42376.583726851844</v>
      </c>
      <c r="T33" s="10">
        <f t="shared" si="5"/>
        <v>42394.583726851844</v>
      </c>
      <c r="U33" s="12">
        <f t="shared" si="6"/>
        <v>42376.583726851844</v>
      </c>
      <c r="V33" s="11">
        <f t="shared" si="7"/>
        <v>42376.583726851844</v>
      </c>
    </row>
    <row r="34" spans="1:22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42461.419178240736</v>
      </c>
      <c r="T34" s="10">
        <f t="shared" si="5"/>
        <v>42502.957638888889</v>
      </c>
      <c r="U34" s="12">
        <f t="shared" si="6"/>
        <v>42461.419178240736</v>
      </c>
      <c r="V34" s="11">
        <f t="shared" si="7"/>
        <v>42461.419178240736</v>
      </c>
    </row>
    <row r="35" spans="1:22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42286.452557870369</v>
      </c>
      <c r="T35" s="10">
        <f t="shared" si="5"/>
        <v>42316.49422453704</v>
      </c>
      <c r="U35" s="12">
        <f t="shared" si="6"/>
        <v>42286.452557870369</v>
      </c>
      <c r="V35" s="11">
        <f t="shared" si="7"/>
        <v>42286.452557870369</v>
      </c>
    </row>
    <row r="36" spans="1:22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41841.113437499997</v>
      </c>
      <c r="T36" s="10">
        <f t="shared" si="5"/>
        <v>41856.113437499997</v>
      </c>
      <c r="U36" s="12">
        <f t="shared" si="6"/>
        <v>41841.113437499997</v>
      </c>
      <c r="V36" s="11">
        <f t="shared" si="7"/>
        <v>41841.113437499997</v>
      </c>
    </row>
    <row r="37" spans="1:22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42098.083495370367</v>
      </c>
      <c r="T37" s="10">
        <f t="shared" si="5"/>
        <v>42121.791666666664</v>
      </c>
      <c r="U37" s="12">
        <f t="shared" si="6"/>
        <v>42098.083495370367</v>
      </c>
      <c r="V37" s="11">
        <f t="shared" si="7"/>
        <v>42098.083495370367</v>
      </c>
    </row>
    <row r="38" spans="1:22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42068.098668981482</v>
      </c>
      <c r="T38" s="10">
        <f t="shared" si="5"/>
        <v>42098.05700231481</v>
      </c>
      <c r="U38" s="12">
        <f t="shared" si="6"/>
        <v>42068.098668981482</v>
      </c>
      <c r="V38" s="11">
        <f t="shared" si="7"/>
        <v>42068.098668981482</v>
      </c>
    </row>
    <row r="39" spans="1:22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42032.484710648147</v>
      </c>
      <c r="T39" s="10">
        <f t="shared" si="5"/>
        <v>42062.484710648147</v>
      </c>
      <c r="U39" s="12">
        <f t="shared" si="6"/>
        <v>42032.484710648147</v>
      </c>
      <c r="V39" s="11">
        <f t="shared" si="7"/>
        <v>42032.484710648147</v>
      </c>
    </row>
    <row r="40" spans="1:22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41374.848888888882</v>
      </c>
      <c r="T40" s="10">
        <f t="shared" si="5"/>
        <v>41404.848888888882</v>
      </c>
      <c r="U40" s="12">
        <f t="shared" si="6"/>
        <v>41374.848888888882</v>
      </c>
      <c r="V40" s="11">
        <f t="shared" si="7"/>
        <v>41374.848888888882</v>
      </c>
    </row>
    <row r="41" spans="1:22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41753.838749999995</v>
      </c>
      <c r="T41" s="10">
        <f t="shared" si="5"/>
        <v>41784.749305555553</v>
      </c>
      <c r="U41" s="12">
        <f t="shared" si="6"/>
        <v>41753.838749999995</v>
      </c>
      <c r="V41" s="11">
        <f t="shared" si="7"/>
        <v>41753.838749999995</v>
      </c>
    </row>
    <row r="42" spans="1:22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41789.005648148144</v>
      </c>
      <c r="T42" s="10">
        <f t="shared" si="5"/>
        <v>41808.958333333328</v>
      </c>
      <c r="U42" s="12">
        <f t="shared" si="6"/>
        <v>41789.005648148144</v>
      </c>
      <c r="V42" s="11">
        <f t="shared" si="7"/>
        <v>41789.005648148144</v>
      </c>
    </row>
    <row r="43" spans="1:22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41887.360578703701</v>
      </c>
      <c r="T43" s="10">
        <f t="shared" si="5"/>
        <v>41917.360578703701</v>
      </c>
      <c r="U43" s="12">
        <f t="shared" si="6"/>
        <v>41887.360578703701</v>
      </c>
      <c r="V43" s="11">
        <f t="shared" si="7"/>
        <v>41887.360578703701</v>
      </c>
    </row>
    <row r="44" spans="1:22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41971.430856481478</v>
      </c>
      <c r="T44" s="10">
        <f t="shared" si="5"/>
        <v>42001.430856481478</v>
      </c>
      <c r="U44" s="12">
        <f t="shared" si="6"/>
        <v>41971.430856481478</v>
      </c>
      <c r="V44" s="11">
        <f t="shared" si="7"/>
        <v>41971.430856481478</v>
      </c>
    </row>
    <row r="45" spans="1:22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41802.582013888888</v>
      </c>
      <c r="T45" s="10">
        <f t="shared" si="5"/>
        <v>41832.791666666664</v>
      </c>
      <c r="U45" s="12">
        <f t="shared" si="6"/>
        <v>41802.582013888888</v>
      </c>
      <c r="V45" s="11">
        <f t="shared" si="7"/>
        <v>41802.582013888888</v>
      </c>
    </row>
    <row r="46" spans="1:22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41873.890474537038</v>
      </c>
      <c r="T46" s="10">
        <f t="shared" si="5"/>
        <v>41918.890474537038</v>
      </c>
      <c r="U46" s="12">
        <f t="shared" si="6"/>
        <v>41873.890474537038</v>
      </c>
      <c r="V46" s="11">
        <f t="shared" si="7"/>
        <v>41873.890474537038</v>
      </c>
    </row>
    <row r="47" spans="1:22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42457.415590277778</v>
      </c>
      <c r="T47" s="10">
        <f t="shared" si="5"/>
        <v>42487.415590277778</v>
      </c>
      <c r="U47" s="12">
        <f t="shared" si="6"/>
        <v>42457.415590277778</v>
      </c>
      <c r="V47" s="11">
        <f t="shared" si="7"/>
        <v>42457.415590277778</v>
      </c>
    </row>
    <row r="48" spans="1:22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42323.756643518522</v>
      </c>
      <c r="T48" s="10">
        <f t="shared" si="5"/>
        <v>42353.756643518522</v>
      </c>
      <c r="U48" s="12">
        <f t="shared" si="6"/>
        <v>42323.756643518522</v>
      </c>
      <c r="V48" s="11">
        <f t="shared" si="7"/>
        <v>42323.756643518522</v>
      </c>
    </row>
    <row r="49" spans="1:22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41932.611192129625</v>
      </c>
      <c r="T49" s="10">
        <f t="shared" si="5"/>
        <v>41992.652858796289</v>
      </c>
      <c r="U49" s="12">
        <f t="shared" si="6"/>
        <v>41932.611192129625</v>
      </c>
      <c r="V49" s="11">
        <f t="shared" si="7"/>
        <v>41932.611192129625</v>
      </c>
    </row>
    <row r="50" spans="1:22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42033.308564814812</v>
      </c>
      <c r="T50" s="10">
        <f t="shared" si="5"/>
        <v>42064.291666666664</v>
      </c>
      <c r="U50" s="12">
        <f t="shared" si="6"/>
        <v>42033.308564814812</v>
      </c>
      <c r="V50" s="11">
        <f t="shared" si="7"/>
        <v>42033.308564814812</v>
      </c>
    </row>
    <row r="51" spans="1:22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42270.968113425923</v>
      </c>
      <c r="T51" s="10">
        <f t="shared" si="5"/>
        <v>42300.968113425923</v>
      </c>
      <c r="U51" s="12">
        <f t="shared" si="6"/>
        <v>42270.968113425923</v>
      </c>
      <c r="V51" s="11">
        <f t="shared" si="7"/>
        <v>42270.968113425923</v>
      </c>
    </row>
    <row r="52" spans="1:22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41995.544652777775</v>
      </c>
      <c r="T52" s="10">
        <f t="shared" si="5"/>
        <v>42034.499999999993</v>
      </c>
      <c r="U52" s="12">
        <f t="shared" si="6"/>
        <v>41995.544652777775</v>
      </c>
      <c r="V52" s="11">
        <f t="shared" si="7"/>
        <v>41995.544652777775</v>
      </c>
    </row>
    <row r="53" spans="1:22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42196.720335648148</v>
      </c>
      <c r="T53" s="10">
        <f t="shared" si="5"/>
        <v>42226.720335648148</v>
      </c>
      <c r="U53" s="12">
        <f t="shared" si="6"/>
        <v>42196.720335648148</v>
      </c>
      <c r="V53" s="11">
        <f t="shared" si="7"/>
        <v>42196.720335648148</v>
      </c>
    </row>
    <row r="54" spans="1:22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41807.493587962963</v>
      </c>
      <c r="T54" s="10">
        <f t="shared" si="5"/>
        <v>41837.493587962963</v>
      </c>
      <c r="U54" s="12">
        <f t="shared" si="6"/>
        <v>41807.493587962963</v>
      </c>
      <c r="V54" s="11">
        <f t="shared" si="7"/>
        <v>41807.493587962963</v>
      </c>
    </row>
    <row r="55" spans="1:22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41719.340798611105</v>
      </c>
      <c r="T55" s="10">
        <f t="shared" si="5"/>
        <v>41733.708333333328</v>
      </c>
      <c r="U55" s="12">
        <f t="shared" si="6"/>
        <v>41719.340798611105</v>
      </c>
      <c r="V55" s="11">
        <f t="shared" si="7"/>
        <v>41719.340798611105</v>
      </c>
    </row>
    <row r="56" spans="1:22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42333.504872685182</v>
      </c>
      <c r="T56" s="10">
        <f t="shared" si="5"/>
        <v>42363.504872685182</v>
      </c>
      <c r="U56" s="12">
        <f t="shared" si="6"/>
        <v>42333.504872685182</v>
      </c>
      <c r="V56" s="11">
        <f t="shared" si="7"/>
        <v>42333.504872685182</v>
      </c>
    </row>
    <row r="57" spans="1:22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42496.760601851849</v>
      </c>
      <c r="T57" s="10">
        <f t="shared" si="5"/>
        <v>42517.760601851849</v>
      </c>
      <c r="U57" s="12">
        <f t="shared" si="6"/>
        <v>42496.760601851849</v>
      </c>
      <c r="V57" s="11">
        <f t="shared" si="7"/>
        <v>42496.760601851849</v>
      </c>
    </row>
    <row r="58" spans="1:22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42149.340555555551</v>
      </c>
      <c r="T58" s="10">
        <f t="shared" si="5"/>
        <v>42163.458333333336</v>
      </c>
      <c r="U58" s="12">
        <f t="shared" si="6"/>
        <v>42149.340555555551</v>
      </c>
      <c r="V58" s="11">
        <f t="shared" si="7"/>
        <v>42149.340555555551</v>
      </c>
    </row>
    <row r="59" spans="1:22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42089.624560185184</v>
      </c>
      <c r="T59" s="10">
        <f t="shared" si="5"/>
        <v>42119.624560185184</v>
      </c>
      <c r="U59" s="12">
        <f t="shared" si="6"/>
        <v>42089.624560185184</v>
      </c>
      <c r="V59" s="11">
        <f t="shared" si="7"/>
        <v>42089.624560185184</v>
      </c>
    </row>
    <row r="60" spans="1:22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41932.536712962959</v>
      </c>
      <c r="T60" s="10">
        <f t="shared" si="5"/>
        <v>41962.578379629624</v>
      </c>
      <c r="U60" s="12">
        <f t="shared" si="6"/>
        <v>41932.536712962959</v>
      </c>
      <c r="V60" s="11">
        <f t="shared" si="7"/>
        <v>41932.536712962959</v>
      </c>
    </row>
    <row r="61" spans="1:22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42230.027500000004</v>
      </c>
      <c r="T61" s="10">
        <f t="shared" si="5"/>
        <v>42261.666666666664</v>
      </c>
      <c r="U61" s="12">
        <f t="shared" si="6"/>
        <v>42230.027500000004</v>
      </c>
      <c r="V61" s="11">
        <f t="shared" si="7"/>
        <v>42230.027500000004</v>
      </c>
    </row>
    <row r="62" spans="1:22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41701.693483796291</v>
      </c>
      <c r="T62" s="10">
        <f t="shared" si="5"/>
        <v>41720.791666666664</v>
      </c>
      <c r="U62" s="12">
        <f t="shared" si="6"/>
        <v>41701.693483796291</v>
      </c>
      <c r="V62" s="11">
        <f t="shared" si="7"/>
        <v>41701.693483796291</v>
      </c>
    </row>
    <row r="63" spans="1:22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41409.605983796297</v>
      </c>
      <c r="T63" s="10">
        <f t="shared" si="5"/>
        <v>41431.605983796297</v>
      </c>
      <c r="U63" s="12">
        <f t="shared" si="6"/>
        <v>41409.605983796297</v>
      </c>
      <c r="V63" s="11">
        <f t="shared" si="7"/>
        <v>41409.605983796297</v>
      </c>
    </row>
    <row r="64" spans="1:22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41311.591180555552</v>
      </c>
      <c r="T64" s="10">
        <f t="shared" si="5"/>
        <v>41336.591180555552</v>
      </c>
      <c r="U64" s="12">
        <f t="shared" si="6"/>
        <v>41311.591180555552</v>
      </c>
      <c r="V64" s="11">
        <f t="shared" si="7"/>
        <v>41311.591180555552</v>
      </c>
    </row>
    <row r="65" spans="1:22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41612.703854166662</v>
      </c>
      <c r="T65" s="10">
        <f t="shared" si="5"/>
        <v>41635.999305555553</v>
      </c>
      <c r="U65" s="12">
        <f t="shared" si="6"/>
        <v>41612.703854166662</v>
      </c>
      <c r="V65" s="11">
        <f t="shared" si="7"/>
        <v>41612.703854166662</v>
      </c>
    </row>
    <row r="66" spans="1:22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8">E66/D66</f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41432.809965277775</v>
      </c>
      <c r="T66" s="10">
        <f t="shared" si="5"/>
        <v>41462.809965277775</v>
      </c>
      <c r="U66" s="12">
        <f t="shared" si="6"/>
        <v>41432.809965277775</v>
      </c>
      <c r="V66" s="11">
        <f t="shared" si="7"/>
        <v>41432.809965277775</v>
      </c>
    </row>
    <row r="67" spans="1:22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8"/>
        <v>1.0752857142857142</v>
      </c>
      <c r="P67" s="6">
        <f t="shared" ref="P67:P130" si="9">E67/L67</f>
        <v>132.05263157894737</v>
      </c>
      <c r="Q67" t="str">
        <f t="shared" ref="Q67:Q130" si="10">LEFT(N67,SEARCH("/",N67)-1)</f>
        <v>film &amp; video</v>
      </c>
      <c r="R67" t="str">
        <f t="shared" ref="R67:R130" si="11">RIGHT(N67,LEN(N67)-SEARCH("/",N67))</f>
        <v>shorts</v>
      </c>
      <c r="S67" s="10">
        <f t="shared" ref="S67:S130" si="12">(((J67/60)/60)/24)+DATE(1970,1,1)+(-5/24)</f>
        <v>41835.612893518519</v>
      </c>
      <c r="T67" s="10">
        <f t="shared" ref="T67:T130" si="13">(((I67/60)/60)/24)+DATE(1970,1,1)+(-5/24)</f>
        <v>41862.040972222218</v>
      </c>
      <c r="U67" s="12">
        <f t="shared" ref="U67:U130" si="14">S67</f>
        <v>41835.612893518519</v>
      </c>
      <c r="V67" s="11">
        <f t="shared" ref="V67:V130" si="15">S67</f>
        <v>41835.612893518519</v>
      </c>
    </row>
    <row r="68" spans="1:22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8"/>
        <v>1.1859999999999999</v>
      </c>
      <c r="P68" s="6">
        <f t="shared" si="9"/>
        <v>91.230769230769226</v>
      </c>
      <c r="Q68" t="str">
        <f t="shared" si="10"/>
        <v>film &amp; video</v>
      </c>
      <c r="R68" t="str">
        <f t="shared" si="11"/>
        <v>shorts</v>
      </c>
      <c r="S68" s="10">
        <f t="shared" si="12"/>
        <v>42539.641435185178</v>
      </c>
      <c r="T68" s="10">
        <f t="shared" si="13"/>
        <v>42569.641435185178</v>
      </c>
      <c r="U68" s="12">
        <f t="shared" si="14"/>
        <v>42539.641435185178</v>
      </c>
      <c r="V68" s="11">
        <f t="shared" si="15"/>
        <v>42539.641435185178</v>
      </c>
    </row>
    <row r="69" spans="1:22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8"/>
        <v>1.1625000000000001</v>
      </c>
      <c r="P69" s="6">
        <f t="shared" si="9"/>
        <v>116.25</v>
      </c>
      <c r="Q69" t="str">
        <f t="shared" si="10"/>
        <v>film &amp; video</v>
      </c>
      <c r="R69" t="str">
        <f t="shared" si="11"/>
        <v>shorts</v>
      </c>
      <c r="S69" s="10">
        <f t="shared" si="12"/>
        <v>41075.375046296293</v>
      </c>
      <c r="T69" s="10">
        <f t="shared" si="13"/>
        <v>41105.375046296293</v>
      </c>
      <c r="U69" s="12">
        <f t="shared" si="14"/>
        <v>41075.375046296293</v>
      </c>
      <c r="V69" s="11">
        <f t="shared" si="15"/>
        <v>41075.375046296293</v>
      </c>
    </row>
    <row r="70" spans="1:22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8"/>
        <v>1.2716666666666667</v>
      </c>
      <c r="P70" s="6">
        <f t="shared" si="9"/>
        <v>21.194444444444443</v>
      </c>
      <c r="Q70" t="str">
        <f t="shared" si="10"/>
        <v>film &amp; video</v>
      </c>
      <c r="R70" t="str">
        <f t="shared" si="11"/>
        <v>shorts</v>
      </c>
      <c r="S70" s="10">
        <f t="shared" si="12"/>
        <v>41663.36100694444</v>
      </c>
      <c r="T70" s="10">
        <f t="shared" si="13"/>
        <v>41693.36100694444</v>
      </c>
      <c r="U70" s="12">
        <f t="shared" si="14"/>
        <v>41663.36100694444</v>
      </c>
      <c r="V70" s="11">
        <f t="shared" si="15"/>
        <v>41663.36100694444</v>
      </c>
    </row>
    <row r="71" spans="1:22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8"/>
        <v>1.109423</v>
      </c>
      <c r="P71" s="6">
        <f t="shared" si="9"/>
        <v>62.327134831460668</v>
      </c>
      <c r="Q71" t="str">
        <f t="shared" si="10"/>
        <v>film &amp; video</v>
      </c>
      <c r="R71" t="str">
        <f t="shared" si="11"/>
        <v>shorts</v>
      </c>
      <c r="S71" s="10">
        <f t="shared" si="12"/>
        <v>40785.979456018518</v>
      </c>
      <c r="T71" s="10">
        <f t="shared" si="13"/>
        <v>40818.082638888889</v>
      </c>
      <c r="U71" s="12">
        <f t="shared" si="14"/>
        <v>40785.979456018518</v>
      </c>
      <c r="V71" s="11">
        <f t="shared" si="15"/>
        <v>40785.979456018518</v>
      </c>
    </row>
    <row r="72" spans="1:22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8"/>
        <v>1.272</v>
      </c>
      <c r="P72" s="6">
        <f t="shared" si="9"/>
        <v>37.411764705882355</v>
      </c>
      <c r="Q72" t="str">
        <f t="shared" si="10"/>
        <v>film &amp; video</v>
      </c>
      <c r="R72" t="str">
        <f t="shared" si="11"/>
        <v>shorts</v>
      </c>
      <c r="S72" s="10">
        <f t="shared" si="12"/>
        <v>40730.688020833331</v>
      </c>
      <c r="T72" s="10">
        <f t="shared" si="13"/>
        <v>40790.688020833331</v>
      </c>
      <c r="U72" s="12">
        <f t="shared" si="14"/>
        <v>40730.688020833331</v>
      </c>
      <c r="V72" s="11">
        <f t="shared" si="15"/>
        <v>40730.688020833331</v>
      </c>
    </row>
    <row r="73" spans="1:22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8"/>
        <v>1.2394444444444443</v>
      </c>
      <c r="P73" s="6">
        <f t="shared" si="9"/>
        <v>69.71875</v>
      </c>
      <c r="Q73" t="str">
        <f t="shared" si="10"/>
        <v>film &amp; video</v>
      </c>
      <c r="R73" t="str">
        <f t="shared" si="11"/>
        <v>shorts</v>
      </c>
      <c r="S73" s="10">
        <f t="shared" si="12"/>
        <v>40997.063159722216</v>
      </c>
      <c r="T73" s="10">
        <f t="shared" si="13"/>
        <v>41057.063159722216</v>
      </c>
      <c r="U73" s="12">
        <f t="shared" si="14"/>
        <v>40997.063159722216</v>
      </c>
      <c r="V73" s="11">
        <f t="shared" si="15"/>
        <v>40997.063159722216</v>
      </c>
    </row>
    <row r="74" spans="1:22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8"/>
        <v>1.084090909090909</v>
      </c>
      <c r="P74" s="6">
        <f t="shared" si="9"/>
        <v>58.170731707317074</v>
      </c>
      <c r="Q74" t="str">
        <f t="shared" si="10"/>
        <v>film &amp; video</v>
      </c>
      <c r="R74" t="str">
        <f t="shared" si="11"/>
        <v>shorts</v>
      </c>
      <c r="S74" s="10">
        <f t="shared" si="12"/>
        <v>41207.801863425921</v>
      </c>
      <c r="T74" s="10">
        <f t="shared" si="13"/>
        <v>41227.791666666664</v>
      </c>
      <c r="U74" s="12">
        <f t="shared" si="14"/>
        <v>41207.801863425921</v>
      </c>
      <c r="V74" s="11">
        <f t="shared" si="15"/>
        <v>41207.801863425921</v>
      </c>
    </row>
    <row r="75" spans="1:22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8"/>
        <v>1</v>
      </c>
      <c r="P75" s="6">
        <f t="shared" si="9"/>
        <v>50</v>
      </c>
      <c r="Q75" t="str">
        <f t="shared" si="10"/>
        <v>film &amp; video</v>
      </c>
      <c r="R75" t="str">
        <f t="shared" si="11"/>
        <v>shorts</v>
      </c>
      <c r="S75" s="10">
        <f t="shared" si="12"/>
        <v>40587.548425925925</v>
      </c>
      <c r="T75" s="10">
        <f t="shared" si="13"/>
        <v>40665.957638888889</v>
      </c>
      <c r="U75" s="12">
        <f t="shared" si="14"/>
        <v>40587.548425925925</v>
      </c>
      <c r="V75" s="11">
        <f t="shared" si="15"/>
        <v>40587.548425925925</v>
      </c>
    </row>
    <row r="76" spans="1:22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8"/>
        <v>1.1293199999999999</v>
      </c>
      <c r="P76" s="6">
        <f t="shared" si="9"/>
        <v>19.471034482758618</v>
      </c>
      <c r="Q76" t="str">
        <f t="shared" si="10"/>
        <v>film &amp; video</v>
      </c>
      <c r="R76" t="str">
        <f t="shared" si="11"/>
        <v>shorts</v>
      </c>
      <c r="S76" s="10">
        <f t="shared" si="12"/>
        <v>42360.278877314813</v>
      </c>
      <c r="T76" s="10">
        <f t="shared" si="13"/>
        <v>42390.278877314813</v>
      </c>
      <c r="U76" s="12">
        <f t="shared" si="14"/>
        <v>42360.278877314813</v>
      </c>
      <c r="V76" s="11">
        <f t="shared" si="15"/>
        <v>42360.278877314813</v>
      </c>
    </row>
    <row r="77" spans="1:22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8"/>
        <v>1.1542857142857144</v>
      </c>
      <c r="P77" s="6">
        <f t="shared" si="9"/>
        <v>85.957446808510639</v>
      </c>
      <c r="Q77" t="str">
        <f t="shared" si="10"/>
        <v>film &amp; video</v>
      </c>
      <c r="R77" t="str">
        <f t="shared" si="11"/>
        <v>shorts</v>
      </c>
      <c r="S77" s="10">
        <f t="shared" si="12"/>
        <v>41357.000833333332</v>
      </c>
      <c r="T77" s="10">
        <f t="shared" si="13"/>
        <v>41387.000833333332</v>
      </c>
      <c r="U77" s="12">
        <f t="shared" si="14"/>
        <v>41357.000833333332</v>
      </c>
      <c r="V77" s="11">
        <f t="shared" si="15"/>
        <v>41357.000833333332</v>
      </c>
    </row>
    <row r="78" spans="1:22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8"/>
        <v>1.5333333333333334</v>
      </c>
      <c r="P78" s="6">
        <f t="shared" si="9"/>
        <v>30.666666666666668</v>
      </c>
      <c r="Q78" t="str">
        <f t="shared" si="10"/>
        <v>film &amp; video</v>
      </c>
      <c r="R78" t="str">
        <f t="shared" si="11"/>
        <v>shorts</v>
      </c>
      <c r="S78" s="10">
        <f t="shared" si="12"/>
        <v>40844.483310185184</v>
      </c>
      <c r="T78" s="10">
        <f t="shared" si="13"/>
        <v>40904.524976851848</v>
      </c>
      <c r="U78" s="12">
        <f t="shared" si="14"/>
        <v>40844.483310185184</v>
      </c>
      <c r="V78" s="11">
        <f t="shared" si="15"/>
        <v>40844.483310185184</v>
      </c>
    </row>
    <row r="79" spans="1:22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8"/>
        <v>3.9249999999999998</v>
      </c>
      <c r="P79" s="6">
        <f t="shared" si="9"/>
        <v>60.384615384615387</v>
      </c>
      <c r="Q79" t="str">
        <f t="shared" si="10"/>
        <v>film &amp; video</v>
      </c>
      <c r="R79" t="str">
        <f t="shared" si="11"/>
        <v>shorts</v>
      </c>
      <c r="S79" s="10">
        <f t="shared" si="12"/>
        <v>40996.936539351853</v>
      </c>
      <c r="T79" s="10">
        <f t="shared" si="13"/>
        <v>41049.915972222218</v>
      </c>
      <c r="U79" s="12">
        <f t="shared" si="14"/>
        <v>40996.936539351853</v>
      </c>
      <c r="V79" s="11">
        <f t="shared" si="15"/>
        <v>40996.936539351853</v>
      </c>
    </row>
    <row r="80" spans="1:22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8"/>
        <v>27.02</v>
      </c>
      <c r="P80" s="6">
        <f t="shared" si="9"/>
        <v>38.6</v>
      </c>
      <c r="Q80" t="str">
        <f t="shared" si="10"/>
        <v>film &amp; video</v>
      </c>
      <c r="R80" t="str">
        <f t="shared" si="11"/>
        <v>shorts</v>
      </c>
      <c r="S80" s="10">
        <f t="shared" si="12"/>
        <v>42604.522233796299</v>
      </c>
      <c r="T80" s="10">
        <f t="shared" si="13"/>
        <v>42614.522233796299</v>
      </c>
      <c r="U80" s="12">
        <f t="shared" si="14"/>
        <v>42604.522233796299</v>
      </c>
      <c r="V80" s="11">
        <f t="shared" si="15"/>
        <v>42604.522233796299</v>
      </c>
    </row>
    <row r="81" spans="1:22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8"/>
        <v>1.27</v>
      </c>
      <c r="P81" s="6">
        <f t="shared" si="9"/>
        <v>40.268292682926827</v>
      </c>
      <c r="Q81" t="str">
        <f t="shared" si="10"/>
        <v>film &amp; video</v>
      </c>
      <c r="R81" t="str">
        <f t="shared" si="11"/>
        <v>shorts</v>
      </c>
      <c r="S81" s="10">
        <f t="shared" si="12"/>
        <v>41724.568206018514</v>
      </c>
      <c r="T81" s="10">
        <f t="shared" si="13"/>
        <v>41754.568206018514</v>
      </c>
      <c r="U81" s="12">
        <f t="shared" si="14"/>
        <v>41724.568206018514</v>
      </c>
      <c r="V81" s="11">
        <f t="shared" si="15"/>
        <v>41724.568206018514</v>
      </c>
    </row>
    <row r="82" spans="1:22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8"/>
        <v>1.0725</v>
      </c>
      <c r="P82" s="6">
        <f t="shared" si="9"/>
        <v>273.82978723404256</v>
      </c>
      <c r="Q82" t="str">
        <f t="shared" si="10"/>
        <v>film &amp; video</v>
      </c>
      <c r="R82" t="str">
        <f t="shared" si="11"/>
        <v>shorts</v>
      </c>
      <c r="S82" s="10">
        <f t="shared" si="12"/>
        <v>41582.875648148147</v>
      </c>
      <c r="T82" s="10">
        <f t="shared" si="13"/>
        <v>41617.875648148147</v>
      </c>
      <c r="U82" s="12">
        <f t="shared" si="14"/>
        <v>41582.875648148147</v>
      </c>
      <c r="V82" s="11">
        <f t="shared" si="15"/>
        <v>41582.875648148147</v>
      </c>
    </row>
    <row r="83" spans="1:22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8"/>
        <v>1.98</v>
      </c>
      <c r="P83" s="6">
        <f t="shared" si="9"/>
        <v>53.035714285714285</v>
      </c>
      <c r="Q83" t="str">
        <f t="shared" si="10"/>
        <v>film &amp; video</v>
      </c>
      <c r="R83" t="str">
        <f t="shared" si="11"/>
        <v>shorts</v>
      </c>
      <c r="S83" s="10">
        <f t="shared" si="12"/>
        <v>41099.950543981482</v>
      </c>
      <c r="T83" s="10">
        <f t="shared" si="13"/>
        <v>41103.91805555555</v>
      </c>
      <c r="U83" s="12">
        <f t="shared" si="14"/>
        <v>41099.950543981482</v>
      </c>
      <c r="V83" s="11">
        <f t="shared" si="15"/>
        <v>41099.950543981482</v>
      </c>
    </row>
    <row r="84" spans="1:22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8"/>
        <v>1.0001249999999999</v>
      </c>
      <c r="P84" s="6">
        <f t="shared" si="9"/>
        <v>40.005000000000003</v>
      </c>
      <c r="Q84" t="str">
        <f t="shared" si="10"/>
        <v>film &amp; video</v>
      </c>
      <c r="R84" t="str">
        <f t="shared" si="11"/>
        <v>shorts</v>
      </c>
      <c r="S84" s="10">
        <f t="shared" si="12"/>
        <v>40795.611817129626</v>
      </c>
      <c r="T84" s="10">
        <f t="shared" si="13"/>
        <v>40825.611817129626</v>
      </c>
      <c r="U84" s="12">
        <f t="shared" si="14"/>
        <v>40795.611817129626</v>
      </c>
      <c r="V84" s="11">
        <f t="shared" si="15"/>
        <v>40795.611817129626</v>
      </c>
    </row>
    <row r="85" spans="1:22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8"/>
        <v>1.0249999999999999</v>
      </c>
      <c r="P85" s="6">
        <f t="shared" si="9"/>
        <v>15.76923076923077</v>
      </c>
      <c r="Q85" t="str">
        <f t="shared" si="10"/>
        <v>film &amp; video</v>
      </c>
      <c r="R85" t="str">
        <f t="shared" si="11"/>
        <v>shorts</v>
      </c>
      <c r="S85" s="10">
        <f t="shared" si="12"/>
        <v>42042.407280092586</v>
      </c>
      <c r="T85" s="10">
        <f t="shared" si="13"/>
        <v>42057.270833333336</v>
      </c>
      <c r="U85" s="12">
        <f t="shared" si="14"/>
        <v>42042.407280092586</v>
      </c>
      <c r="V85" s="11">
        <f t="shared" si="15"/>
        <v>42042.407280092586</v>
      </c>
    </row>
    <row r="86" spans="1:22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8"/>
        <v>1</v>
      </c>
      <c r="P86" s="6">
        <f t="shared" si="9"/>
        <v>71.428571428571431</v>
      </c>
      <c r="Q86" t="str">
        <f t="shared" si="10"/>
        <v>film &amp; video</v>
      </c>
      <c r="R86" t="str">
        <f t="shared" si="11"/>
        <v>shorts</v>
      </c>
      <c r="S86" s="10">
        <f t="shared" si="12"/>
        <v>40648.54960648148</v>
      </c>
      <c r="T86" s="10">
        <f t="shared" si="13"/>
        <v>40678.54960648148</v>
      </c>
      <c r="U86" s="12">
        <f t="shared" si="14"/>
        <v>40648.54960648148</v>
      </c>
      <c r="V86" s="11">
        <f t="shared" si="15"/>
        <v>40648.54960648148</v>
      </c>
    </row>
    <row r="87" spans="1:22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8"/>
        <v>1.2549999999999999</v>
      </c>
      <c r="P87" s="6">
        <f t="shared" si="9"/>
        <v>71.714285714285708</v>
      </c>
      <c r="Q87" t="str">
        <f t="shared" si="10"/>
        <v>film &amp; video</v>
      </c>
      <c r="R87" t="str">
        <f t="shared" si="11"/>
        <v>shorts</v>
      </c>
      <c r="S87" s="10">
        <f t="shared" si="12"/>
        <v>40778.917094907403</v>
      </c>
      <c r="T87" s="10">
        <f t="shared" si="13"/>
        <v>40808.917094907403</v>
      </c>
      <c r="U87" s="12">
        <f t="shared" si="14"/>
        <v>40778.917094907403</v>
      </c>
      <c r="V87" s="11">
        <f t="shared" si="15"/>
        <v>40778.917094907403</v>
      </c>
    </row>
    <row r="88" spans="1:22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8"/>
        <v>1.0646666666666667</v>
      </c>
      <c r="P88" s="6">
        <f t="shared" si="9"/>
        <v>375.76470588235293</v>
      </c>
      <c r="Q88" t="str">
        <f t="shared" si="10"/>
        <v>film &amp; video</v>
      </c>
      <c r="R88" t="str">
        <f t="shared" si="11"/>
        <v>shorts</v>
      </c>
      <c r="S88" s="10">
        <f t="shared" si="12"/>
        <v>42291.347743055558</v>
      </c>
      <c r="T88" s="10">
        <f t="shared" si="13"/>
        <v>42365.389409722215</v>
      </c>
      <c r="U88" s="12">
        <f t="shared" si="14"/>
        <v>42291.347743055558</v>
      </c>
      <c r="V88" s="11">
        <f t="shared" si="15"/>
        <v>42291.347743055558</v>
      </c>
    </row>
    <row r="89" spans="1:22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8"/>
        <v>1.046</v>
      </c>
      <c r="P89" s="6">
        <f t="shared" si="9"/>
        <v>104.6</v>
      </c>
      <c r="Q89" t="str">
        <f t="shared" si="10"/>
        <v>film &amp; video</v>
      </c>
      <c r="R89" t="str">
        <f t="shared" si="11"/>
        <v>shorts</v>
      </c>
      <c r="S89" s="10">
        <f t="shared" si="12"/>
        <v>40322.331053240734</v>
      </c>
      <c r="T89" s="10">
        <f t="shared" si="13"/>
        <v>40331.861805555556</v>
      </c>
      <c r="U89" s="12">
        <f t="shared" si="14"/>
        <v>40322.331053240734</v>
      </c>
      <c r="V89" s="11">
        <f t="shared" si="15"/>
        <v>40322.331053240734</v>
      </c>
    </row>
    <row r="90" spans="1:22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8"/>
        <v>1.0285714285714285</v>
      </c>
      <c r="P90" s="6">
        <f t="shared" si="9"/>
        <v>60</v>
      </c>
      <c r="Q90" t="str">
        <f t="shared" si="10"/>
        <v>film &amp; video</v>
      </c>
      <c r="R90" t="str">
        <f t="shared" si="11"/>
        <v>shorts</v>
      </c>
      <c r="S90" s="10">
        <f t="shared" si="12"/>
        <v>41786.450590277775</v>
      </c>
      <c r="T90" s="10">
        <f t="shared" si="13"/>
        <v>41812.450590277775</v>
      </c>
      <c r="U90" s="12">
        <f t="shared" si="14"/>
        <v>41786.450590277775</v>
      </c>
      <c r="V90" s="11">
        <f t="shared" si="15"/>
        <v>41786.450590277775</v>
      </c>
    </row>
    <row r="91" spans="1:22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8"/>
        <v>1.1506666666666667</v>
      </c>
      <c r="P91" s="6">
        <f t="shared" si="9"/>
        <v>123.28571428571429</v>
      </c>
      <c r="Q91" t="str">
        <f t="shared" si="10"/>
        <v>film &amp; video</v>
      </c>
      <c r="R91" t="str">
        <f t="shared" si="11"/>
        <v>shorts</v>
      </c>
      <c r="S91" s="10">
        <f t="shared" si="12"/>
        <v>41402.543888888889</v>
      </c>
      <c r="T91" s="10">
        <f t="shared" si="13"/>
        <v>41427.543888888889</v>
      </c>
      <c r="U91" s="12">
        <f t="shared" si="14"/>
        <v>41402.543888888889</v>
      </c>
      <c r="V91" s="11">
        <f t="shared" si="15"/>
        <v>41402.543888888889</v>
      </c>
    </row>
    <row r="92" spans="1:22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8"/>
        <v>1.004</v>
      </c>
      <c r="P92" s="6">
        <f t="shared" si="9"/>
        <v>31.375</v>
      </c>
      <c r="Q92" t="str">
        <f t="shared" si="10"/>
        <v>film &amp; video</v>
      </c>
      <c r="R92" t="str">
        <f t="shared" si="11"/>
        <v>shorts</v>
      </c>
      <c r="S92" s="10">
        <f t="shared" si="12"/>
        <v>40706.089108796295</v>
      </c>
      <c r="T92" s="10">
        <f t="shared" si="13"/>
        <v>40736.089108796295</v>
      </c>
      <c r="U92" s="12">
        <f t="shared" si="14"/>
        <v>40706.089108796295</v>
      </c>
      <c r="V92" s="11">
        <f t="shared" si="15"/>
        <v>40706.089108796295</v>
      </c>
    </row>
    <row r="93" spans="1:22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8"/>
        <v>1.2</v>
      </c>
      <c r="P93" s="6">
        <f t="shared" si="9"/>
        <v>78.260869565217391</v>
      </c>
      <c r="Q93" t="str">
        <f t="shared" si="10"/>
        <v>film &amp; video</v>
      </c>
      <c r="R93" t="str">
        <f t="shared" si="11"/>
        <v>shorts</v>
      </c>
      <c r="S93" s="10">
        <f t="shared" si="12"/>
        <v>40619.194027777776</v>
      </c>
      <c r="T93" s="10">
        <f t="shared" si="13"/>
        <v>40680.194027777776</v>
      </c>
      <c r="U93" s="12">
        <f t="shared" si="14"/>
        <v>40619.194027777776</v>
      </c>
      <c r="V93" s="11">
        <f t="shared" si="15"/>
        <v>40619.194027777776</v>
      </c>
    </row>
    <row r="94" spans="1:22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8"/>
        <v>1.052</v>
      </c>
      <c r="P94" s="6">
        <f t="shared" si="9"/>
        <v>122.32558139534883</v>
      </c>
      <c r="Q94" t="str">
        <f t="shared" si="10"/>
        <v>film &amp; video</v>
      </c>
      <c r="R94" t="str">
        <f t="shared" si="11"/>
        <v>shorts</v>
      </c>
      <c r="S94" s="10">
        <f t="shared" si="12"/>
        <v>42720.990543981483</v>
      </c>
      <c r="T94" s="10">
        <f t="shared" si="13"/>
        <v>42767.124999999993</v>
      </c>
      <c r="U94" s="12">
        <f t="shared" si="14"/>
        <v>42720.990543981483</v>
      </c>
      <c r="V94" s="11">
        <f t="shared" si="15"/>
        <v>42720.990543981483</v>
      </c>
    </row>
    <row r="95" spans="1:22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8"/>
        <v>1.1060000000000001</v>
      </c>
      <c r="P95" s="6">
        <f t="shared" si="9"/>
        <v>73.733333333333334</v>
      </c>
      <c r="Q95" t="str">
        <f t="shared" si="10"/>
        <v>film &amp; video</v>
      </c>
      <c r="R95" t="str">
        <f t="shared" si="11"/>
        <v>shorts</v>
      </c>
      <c r="S95" s="10">
        <f t="shared" si="12"/>
        <v>41065.649733796294</v>
      </c>
      <c r="T95" s="10">
        <f t="shared" si="13"/>
        <v>41093.666666666664</v>
      </c>
      <c r="U95" s="12">
        <f t="shared" si="14"/>
        <v>41065.649733796294</v>
      </c>
      <c r="V95" s="11">
        <f t="shared" si="15"/>
        <v>41065.649733796294</v>
      </c>
    </row>
    <row r="96" spans="1:22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8"/>
        <v>1.04</v>
      </c>
      <c r="P96" s="6">
        <f t="shared" si="9"/>
        <v>21.666666666666668</v>
      </c>
      <c r="Q96" t="str">
        <f t="shared" si="10"/>
        <v>film &amp; video</v>
      </c>
      <c r="R96" t="str">
        <f t="shared" si="11"/>
        <v>shorts</v>
      </c>
      <c r="S96" s="10">
        <f t="shared" si="12"/>
        <v>41716.509513888886</v>
      </c>
      <c r="T96" s="10">
        <f t="shared" si="13"/>
        <v>41736.509513888886</v>
      </c>
      <c r="U96" s="12">
        <f t="shared" si="14"/>
        <v>41716.509513888886</v>
      </c>
      <c r="V96" s="11">
        <f t="shared" si="15"/>
        <v>41716.509513888886</v>
      </c>
    </row>
    <row r="97" spans="1:22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8"/>
        <v>1.3142857142857143</v>
      </c>
      <c r="P97" s="6">
        <f t="shared" si="9"/>
        <v>21.904761904761905</v>
      </c>
      <c r="Q97" t="str">
        <f t="shared" si="10"/>
        <v>film &amp; video</v>
      </c>
      <c r="R97" t="str">
        <f t="shared" si="11"/>
        <v>shorts</v>
      </c>
      <c r="S97" s="10">
        <f t="shared" si="12"/>
        <v>40934.796770833331</v>
      </c>
      <c r="T97" s="10">
        <f t="shared" si="13"/>
        <v>40964.796770833331</v>
      </c>
      <c r="U97" s="12">
        <f t="shared" si="14"/>
        <v>40934.796770833331</v>
      </c>
      <c r="V97" s="11">
        <f t="shared" si="15"/>
        <v>40934.796770833331</v>
      </c>
    </row>
    <row r="98" spans="1:22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8"/>
        <v>1.1466666666666667</v>
      </c>
      <c r="P98" s="6">
        <f t="shared" si="9"/>
        <v>50.588235294117645</v>
      </c>
      <c r="Q98" t="str">
        <f t="shared" si="10"/>
        <v>film &amp; video</v>
      </c>
      <c r="R98" t="str">
        <f t="shared" si="11"/>
        <v>shorts</v>
      </c>
      <c r="S98" s="10">
        <f t="shared" si="12"/>
        <v>40324.45417824074</v>
      </c>
      <c r="T98" s="10">
        <f t="shared" si="13"/>
        <v>40390.916666666664</v>
      </c>
      <c r="U98" s="12">
        <f t="shared" si="14"/>
        <v>40324.45417824074</v>
      </c>
      <c r="V98" s="11">
        <f t="shared" si="15"/>
        <v>40324.45417824074</v>
      </c>
    </row>
    <row r="99" spans="1:22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8"/>
        <v>1.0625</v>
      </c>
      <c r="P99" s="6">
        <f t="shared" si="9"/>
        <v>53.125</v>
      </c>
      <c r="Q99" t="str">
        <f t="shared" si="10"/>
        <v>film &amp; video</v>
      </c>
      <c r="R99" t="str">
        <f t="shared" si="11"/>
        <v>shorts</v>
      </c>
      <c r="S99" s="10">
        <f t="shared" si="12"/>
        <v>40705.926874999997</v>
      </c>
      <c r="T99" s="10">
        <f t="shared" si="13"/>
        <v>40735.926874999997</v>
      </c>
      <c r="U99" s="12">
        <f t="shared" si="14"/>
        <v>40705.926874999997</v>
      </c>
      <c r="V99" s="11">
        <f t="shared" si="15"/>
        <v>40705.926874999997</v>
      </c>
    </row>
    <row r="100" spans="1:22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8"/>
        <v>1.0625</v>
      </c>
      <c r="P100" s="6">
        <f t="shared" si="9"/>
        <v>56.666666666666664</v>
      </c>
      <c r="Q100" t="str">
        <f t="shared" si="10"/>
        <v>film &amp; video</v>
      </c>
      <c r="R100" t="str">
        <f t="shared" si="11"/>
        <v>shorts</v>
      </c>
      <c r="S100" s="10">
        <f t="shared" si="12"/>
        <v>41214.586504629624</v>
      </c>
      <c r="T100" s="10">
        <f t="shared" si="13"/>
        <v>41250.770833333328</v>
      </c>
      <c r="U100" s="12">
        <f t="shared" si="14"/>
        <v>41214.586504629624</v>
      </c>
      <c r="V100" s="11">
        <f t="shared" si="15"/>
        <v>41214.586504629624</v>
      </c>
    </row>
    <row r="101" spans="1:22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8"/>
        <v>1.0601933333333333</v>
      </c>
      <c r="P101" s="6">
        <f t="shared" si="9"/>
        <v>40.776666666666664</v>
      </c>
      <c r="Q101" t="str">
        <f t="shared" si="10"/>
        <v>film &amp; video</v>
      </c>
      <c r="R101" t="str">
        <f t="shared" si="11"/>
        <v>shorts</v>
      </c>
      <c r="S101" s="10">
        <f t="shared" si="12"/>
        <v>41631.694432870368</v>
      </c>
      <c r="T101" s="10">
        <f t="shared" si="13"/>
        <v>41661.694432870368</v>
      </c>
      <c r="U101" s="12">
        <f t="shared" si="14"/>
        <v>41631.694432870368</v>
      </c>
      <c r="V101" s="11">
        <f t="shared" si="15"/>
        <v>41631.694432870368</v>
      </c>
    </row>
    <row r="102" spans="1:22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8"/>
        <v>1</v>
      </c>
      <c r="P102" s="6">
        <f t="shared" si="9"/>
        <v>192.30769230769232</v>
      </c>
      <c r="Q102" t="str">
        <f t="shared" si="10"/>
        <v>film &amp; video</v>
      </c>
      <c r="R102" t="str">
        <f t="shared" si="11"/>
        <v>shorts</v>
      </c>
      <c r="S102" s="10">
        <f t="shared" si="12"/>
        <v>41197.544976851852</v>
      </c>
      <c r="T102" s="10">
        <f t="shared" si="13"/>
        <v>41217.586643518516</v>
      </c>
      <c r="U102" s="12">
        <f t="shared" si="14"/>
        <v>41197.544976851852</v>
      </c>
      <c r="V102" s="11">
        <f t="shared" si="15"/>
        <v>41197.544976851852</v>
      </c>
    </row>
    <row r="103" spans="1:22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8"/>
        <v>1</v>
      </c>
      <c r="P103" s="6">
        <f t="shared" si="9"/>
        <v>100</v>
      </c>
      <c r="Q103" t="str">
        <f t="shared" si="10"/>
        <v>film &amp; video</v>
      </c>
      <c r="R103" t="str">
        <f t="shared" si="11"/>
        <v>shorts</v>
      </c>
      <c r="S103" s="10">
        <f t="shared" si="12"/>
        <v>41274.568402777775</v>
      </c>
      <c r="T103" s="10">
        <f t="shared" si="13"/>
        <v>41298.568402777775</v>
      </c>
      <c r="U103" s="12">
        <f t="shared" si="14"/>
        <v>41274.568402777775</v>
      </c>
      <c r="V103" s="11">
        <f t="shared" si="15"/>
        <v>41274.568402777775</v>
      </c>
    </row>
    <row r="104" spans="1:22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8"/>
        <v>1.2775000000000001</v>
      </c>
      <c r="P104" s="6">
        <f t="shared" si="9"/>
        <v>117.92307692307692</v>
      </c>
      <c r="Q104" t="str">
        <f t="shared" si="10"/>
        <v>film &amp; video</v>
      </c>
      <c r="R104" t="str">
        <f t="shared" si="11"/>
        <v>shorts</v>
      </c>
      <c r="S104" s="10">
        <f t="shared" si="12"/>
        <v>40504.922835648147</v>
      </c>
      <c r="T104" s="10">
        <f t="shared" si="13"/>
        <v>40534.922835648147</v>
      </c>
      <c r="U104" s="12">
        <f t="shared" si="14"/>
        <v>40504.922835648147</v>
      </c>
      <c r="V104" s="11">
        <f t="shared" si="15"/>
        <v>40504.922835648147</v>
      </c>
    </row>
    <row r="105" spans="1:22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8"/>
        <v>1.0515384615384615</v>
      </c>
      <c r="P105" s="6">
        <f t="shared" si="9"/>
        <v>27.897959183673468</v>
      </c>
      <c r="Q105" t="str">
        <f t="shared" si="10"/>
        <v>film &amp; video</v>
      </c>
      <c r="R105" t="str">
        <f t="shared" si="11"/>
        <v>shorts</v>
      </c>
      <c r="S105" s="10">
        <f t="shared" si="12"/>
        <v>41682.597569444442</v>
      </c>
      <c r="T105" s="10">
        <f t="shared" si="13"/>
        <v>41705.597569444442</v>
      </c>
      <c r="U105" s="12">
        <f t="shared" si="14"/>
        <v>41682.597569444442</v>
      </c>
      <c r="V105" s="11">
        <f t="shared" si="15"/>
        <v>41682.597569444442</v>
      </c>
    </row>
    <row r="106" spans="1:22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8"/>
        <v>1.2</v>
      </c>
      <c r="P106" s="6">
        <f t="shared" si="9"/>
        <v>60</v>
      </c>
      <c r="Q106" t="str">
        <f t="shared" si="10"/>
        <v>film &amp; video</v>
      </c>
      <c r="R106" t="str">
        <f t="shared" si="11"/>
        <v>shorts</v>
      </c>
      <c r="S106" s="10">
        <f t="shared" si="12"/>
        <v>40612.486874999995</v>
      </c>
      <c r="T106" s="10">
        <f t="shared" si="13"/>
        <v>40635.833333333328</v>
      </c>
      <c r="U106" s="12">
        <f t="shared" si="14"/>
        <v>40612.486874999995</v>
      </c>
      <c r="V106" s="11">
        <f t="shared" si="15"/>
        <v>40612.486874999995</v>
      </c>
    </row>
    <row r="107" spans="1:22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8"/>
        <v>1.074090909090909</v>
      </c>
      <c r="P107" s="6">
        <f t="shared" si="9"/>
        <v>39.383333333333333</v>
      </c>
      <c r="Q107" t="str">
        <f t="shared" si="10"/>
        <v>film &amp; video</v>
      </c>
      <c r="R107" t="str">
        <f t="shared" si="11"/>
        <v>shorts</v>
      </c>
      <c r="S107" s="10">
        <f t="shared" si="12"/>
        <v>42485.516435185178</v>
      </c>
      <c r="T107" s="10">
        <f t="shared" si="13"/>
        <v>42503.791666666664</v>
      </c>
      <c r="U107" s="12">
        <f t="shared" si="14"/>
        <v>42485.516435185178</v>
      </c>
      <c r="V107" s="11">
        <f t="shared" si="15"/>
        <v>42485.516435185178</v>
      </c>
    </row>
    <row r="108" spans="1:22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8"/>
        <v>1.0049999999999999</v>
      </c>
      <c r="P108" s="6">
        <f t="shared" si="9"/>
        <v>186.11111111111111</v>
      </c>
      <c r="Q108" t="str">
        <f t="shared" si="10"/>
        <v>film &amp; video</v>
      </c>
      <c r="R108" t="str">
        <f t="shared" si="11"/>
        <v>shorts</v>
      </c>
      <c r="S108" s="10">
        <f t="shared" si="12"/>
        <v>40987.568298611113</v>
      </c>
      <c r="T108" s="10">
        <f t="shared" si="13"/>
        <v>41001.568298611113</v>
      </c>
      <c r="U108" s="12">
        <f t="shared" si="14"/>
        <v>40987.568298611113</v>
      </c>
      <c r="V108" s="11">
        <f t="shared" si="15"/>
        <v>40987.568298611113</v>
      </c>
    </row>
    <row r="109" spans="1:22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8"/>
        <v>1.0246666666666666</v>
      </c>
      <c r="P109" s="6">
        <f t="shared" si="9"/>
        <v>111.37681159420291</v>
      </c>
      <c r="Q109" t="str">
        <f t="shared" si="10"/>
        <v>film &amp; video</v>
      </c>
      <c r="R109" t="str">
        <f t="shared" si="11"/>
        <v>shorts</v>
      </c>
      <c r="S109" s="10">
        <f t="shared" si="12"/>
        <v>40635.774155092593</v>
      </c>
      <c r="T109" s="10">
        <f t="shared" si="13"/>
        <v>40657.774155092593</v>
      </c>
      <c r="U109" s="12">
        <f t="shared" si="14"/>
        <v>40635.774155092593</v>
      </c>
      <c r="V109" s="11">
        <f t="shared" si="15"/>
        <v>40635.774155092593</v>
      </c>
    </row>
    <row r="110" spans="1:22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8"/>
        <v>2.4666666666666668</v>
      </c>
      <c r="P110" s="6">
        <f t="shared" si="9"/>
        <v>78.723404255319153</v>
      </c>
      <c r="Q110" t="str">
        <f t="shared" si="10"/>
        <v>film &amp; video</v>
      </c>
      <c r="R110" t="str">
        <f t="shared" si="11"/>
        <v>shorts</v>
      </c>
      <c r="S110" s="10">
        <f t="shared" si="12"/>
        <v>41365.404745370368</v>
      </c>
      <c r="T110" s="10">
        <f t="shared" si="13"/>
        <v>41425.404745370368</v>
      </c>
      <c r="U110" s="12">
        <f t="shared" si="14"/>
        <v>41365.404745370368</v>
      </c>
      <c r="V110" s="11">
        <f t="shared" si="15"/>
        <v>41365.404745370368</v>
      </c>
    </row>
    <row r="111" spans="1:22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8"/>
        <v>2.1949999999999998</v>
      </c>
      <c r="P111" s="6">
        <f t="shared" si="9"/>
        <v>46.702127659574465</v>
      </c>
      <c r="Q111" t="str">
        <f t="shared" si="10"/>
        <v>film &amp; video</v>
      </c>
      <c r="R111" t="str">
        <f t="shared" si="11"/>
        <v>shorts</v>
      </c>
      <c r="S111" s="10">
        <f t="shared" si="12"/>
        <v>40569.817476851851</v>
      </c>
      <c r="T111" s="10">
        <f t="shared" si="13"/>
        <v>40599.817476851851</v>
      </c>
      <c r="U111" s="12">
        <f t="shared" si="14"/>
        <v>40569.817476851851</v>
      </c>
      <c r="V111" s="11">
        <f t="shared" si="15"/>
        <v>40569.817476851851</v>
      </c>
    </row>
    <row r="112" spans="1:22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8"/>
        <v>1.3076923076923077</v>
      </c>
      <c r="P112" s="6">
        <f t="shared" si="9"/>
        <v>65.384615384615387</v>
      </c>
      <c r="Q112" t="str">
        <f t="shared" si="10"/>
        <v>film &amp; video</v>
      </c>
      <c r="R112" t="str">
        <f t="shared" si="11"/>
        <v>shorts</v>
      </c>
      <c r="S112" s="10">
        <f t="shared" si="12"/>
        <v>41557.741354166668</v>
      </c>
      <c r="T112" s="10">
        <f t="shared" si="13"/>
        <v>41592.040972222218</v>
      </c>
      <c r="U112" s="12">
        <f t="shared" si="14"/>
        <v>41557.741354166668</v>
      </c>
      <c r="V112" s="11">
        <f t="shared" si="15"/>
        <v>41557.741354166668</v>
      </c>
    </row>
    <row r="113" spans="1:22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8"/>
        <v>1.5457142857142858</v>
      </c>
      <c r="P113" s="6">
        <f t="shared" si="9"/>
        <v>102.0754716981132</v>
      </c>
      <c r="Q113" t="str">
        <f t="shared" si="10"/>
        <v>film &amp; video</v>
      </c>
      <c r="R113" t="str">
        <f t="shared" si="11"/>
        <v>shorts</v>
      </c>
      <c r="S113" s="10">
        <f t="shared" si="12"/>
        <v>42125.124849537031</v>
      </c>
      <c r="T113" s="10">
        <f t="shared" si="13"/>
        <v>42155.124849537031</v>
      </c>
      <c r="U113" s="12">
        <f t="shared" si="14"/>
        <v>42125.124849537031</v>
      </c>
      <c r="V113" s="11">
        <f t="shared" si="15"/>
        <v>42125.124849537031</v>
      </c>
    </row>
    <row r="114" spans="1:22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8"/>
        <v>1.04</v>
      </c>
      <c r="P114" s="6">
        <f t="shared" si="9"/>
        <v>64.197530864197532</v>
      </c>
      <c r="Q114" t="str">
        <f t="shared" si="10"/>
        <v>film &amp; video</v>
      </c>
      <c r="R114" t="str">
        <f t="shared" si="11"/>
        <v>shorts</v>
      </c>
      <c r="S114" s="10">
        <f t="shared" si="12"/>
        <v>41717.834699074068</v>
      </c>
      <c r="T114" s="10">
        <f t="shared" si="13"/>
        <v>41741.875</v>
      </c>
      <c r="U114" s="12">
        <f t="shared" si="14"/>
        <v>41717.834699074068</v>
      </c>
      <c r="V114" s="11">
        <f t="shared" si="15"/>
        <v>41717.834699074068</v>
      </c>
    </row>
    <row r="115" spans="1:22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8"/>
        <v>1.41</v>
      </c>
      <c r="P115" s="6">
        <f t="shared" si="9"/>
        <v>90.384615384615387</v>
      </c>
      <c r="Q115" t="str">
        <f t="shared" si="10"/>
        <v>film &amp; video</v>
      </c>
      <c r="R115" t="str">
        <f t="shared" si="11"/>
        <v>shorts</v>
      </c>
      <c r="S115" s="10">
        <f t="shared" si="12"/>
        <v>40753.550092592588</v>
      </c>
      <c r="T115" s="10">
        <f t="shared" si="13"/>
        <v>40761.416666666664</v>
      </c>
      <c r="U115" s="12">
        <f t="shared" si="14"/>
        <v>40753.550092592588</v>
      </c>
      <c r="V115" s="11">
        <f t="shared" si="15"/>
        <v>40753.550092592588</v>
      </c>
    </row>
    <row r="116" spans="1:22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8"/>
        <v>1.0333333333333334</v>
      </c>
      <c r="P116" s="6">
        <f t="shared" si="9"/>
        <v>88.571428571428569</v>
      </c>
      <c r="Q116" t="str">
        <f t="shared" si="10"/>
        <v>film &amp; video</v>
      </c>
      <c r="R116" t="str">
        <f t="shared" si="11"/>
        <v>shorts</v>
      </c>
      <c r="S116" s="10">
        <f t="shared" si="12"/>
        <v>40861.065833333334</v>
      </c>
      <c r="T116" s="10">
        <f t="shared" si="13"/>
        <v>40921.065833333334</v>
      </c>
      <c r="U116" s="12">
        <f t="shared" si="14"/>
        <v>40861.065833333334</v>
      </c>
      <c r="V116" s="11">
        <f t="shared" si="15"/>
        <v>40861.065833333334</v>
      </c>
    </row>
    <row r="117" spans="1:22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8"/>
        <v>1.4044444444444444</v>
      </c>
      <c r="P117" s="6">
        <f t="shared" si="9"/>
        <v>28.727272727272727</v>
      </c>
      <c r="Q117" t="str">
        <f t="shared" si="10"/>
        <v>film &amp; video</v>
      </c>
      <c r="R117" t="str">
        <f t="shared" si="11"/>
        <v>shorts</v>
      </c>
      <c r="S117" s="10">
        <f t="shared" si="12"/>
        <v>40918.530601851846</v>
      </c>
      <c r="T117" s="10">
        <f t="shared" si="13"/>
        <v>40943.530601851846</v>
      </c>
      <c r="U117" s="12">
        <f t="shared" si="14"/>
        <v>40918.530601851846</v>
      </c>
      <c r="V117" s="11">
        <f t="shared" si="15"/>
        <v>40918.530601851846</v>
      </c>
    </row>
    <row r="118" spans="1:22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8"/>
        <v>1.1365714285714286</v>
      </c>
      <c r="P118" s="6">
        <f t="shared" si="9"/>
        <v>69.78947368421052</v>
      </c>
      <c r="Q118" t="str">
        <f t="shared" si="10"/>
        <v>film &amp; video</v>
      </c>
      <c r="R118" t="str">
        <f t="shared" si="11"/>
        <v>shorts</v>
      </c>
      <c r="S118" s="10">
        <f t="shared" si="12"/>
        <v>40595.288831018515</v>
      </c>
      <c r="T118" s="10">
        <f t="shared" si="13"/>
        <v>40641.247164351851</v>
      </c>
      <c r="U118" s="12">
        <f t="shared" si="14"/>
        <v>40595.288831018515</v>
      </c>
      <c r="V118" s="11">
        <f t="shared" si="15"/>
        <v>40595.288831018515</v>
      </c>
    </row>
    <row r="119" spans="1:22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8"/>
        <v>1.0049377777777779</v>
      </c>
      <c r="P119" s="6">
        <f t="shared" si="9"/>
        <v>167.48962962962963</v>
      </c>
      <c r="Q119" t="str">
        <f t="shared" si="10"/>
        <v>film &amp; video</v>
      </c>
      <c r="R119" t="str">
        <f t="shared" si="11"/>
        <v>shorts</v>
      </c>
      <c r="S119" s="10">
        <f t="shared" si="12"/>
        <v>40248.626666666663</v>
      </c>
      <c r="T119" s="10">
        <f t="shared" si="13"/>
        <v>40338.583333333328</v>
      </c>
      <c r="U119" s="12">
        <f t="shared" si="14"/>
        <v>40248.626666666663</v>
      </c>
      <c r="V119" s="11">
        <f t="shared" si="15"/>
        <v>40248.626666666663</v>
      </c>
    </row>
    <row r="120" spans="1:22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8"/>
        <v>1.1303159999999999</v>
      </c>
      <c r="P120" s="6">
        <f t="shared" si="9"/>
        <v>144.91230769230768</v>
      </c>
      <c r="Q120" t="str">
        <f t="shared" si="10"/>
        <v>film &amp; video</v>
      </c>
      <c r="R120" t="str">
        <f t="shared" si="11"/>
        <v>shorts</v>
      </c>
      <c r="S120" s="10">
        <f t="shared" si="12"/>
        <v>40722.845324074071</v>
      </c>
      <c r="T120" s="10">
        <f t="shared" si="13"/>
        <v>40752.845324074071</v>
      </c>
      <c r="U120" s="12">
        <f t="shared" si="14"/>
        <v>40722.845324074071</v>
      </c>
      <c r="V120" s="11">
        <f t="shared" si="15"/>
        <v>40722.845324074071</v>
      </c>
    </row>
    <row r="121" spans="1:22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8"/>
        <v>1.0455692307692308</v>
      </c>
      <c r="P121" s="6">
        <f t="shared" si="9"/>
        <v>91.840540540540545</v>
      </c>
      <c r="Q121" t="str">
        <f t="shared" si="10"/>
        <v>film &amp; video</v>
      </c>
      <c r="R121" t="str">
        <f t="shared" si="11"/>
        <v>shorts</v>
      </c>
      <c r="S121" s="10">
        <f t="shared" si="12"/>
        <v>40738.860949074071</v>
      </c>
      <c r="T121" s="10">
        <f t="shared" si="13"/>
        <v>40768.75</v>
      </c>
      <c r="U121" s="12">
        <f t="shared" si="14"/>
        <v>40738.860949074071</v>
      </c>
      <c r="V121" s="11">
        <f t="shared" si="15"/>
        <v>40738.860949074071</v>
      </c>
    </row>
    <row r="122" spans="1:22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8"/>
        <v>1.4285714285714287E-4</v>
      </c>
      <c r="P122" s="6">
        <f t="shared" si="9"/>
        <v>10</v>
      </c>
      <c r="Q122" t="str">
        <f t="shared" si="10"/>
        <v>film &amp; video</v>
      </c>
      <c r="R122" t="str">
        <f t="shared" si="11"/>
        <v>science fiction</v>
      </c>
      <c r="S122" s="10">
        <f t="shared" si="12"/>
        <v>42615.841516203705</v>
      </c>
      <c r="T122" s="10">
        <f t="shared" si="13"/>
        <v>42645.841516203705</v>
      </c>
      <c r="U122" s="12">
        <f t="shared" si="14"/>
        <v>42615.841516203705</v>
      </c>
      <c r="V122" s="11">
        <f t="shared" si="15"/>
        <v>42615.841516203705</v>
      </c>
    </row>
    <row r="123" spans="1:22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8"/>
        <v>3.3333333333333332E-4</v>
      </c>
      <c r="P123" s="6">
        <f t="shared" si="9"/>
        <v>1</v>
      </c>
      <c r="Q123" t="str">
        <f t="shared" si="10"/>
        <v>film &amp; video</v>
      </c>
      <c r="R123" t="str">
        <f t="shared" si="11"/>
        <v>science fiction</v>
      </c>
      <c r="S123" s="10">
        <f t="shared" si="12"/>
        <v>42096.496643518512</v>
      </c>
      <c r="T123" s="10">
        <f t="shared" si="13"/>
        <v>42112.219444444439</v>
      </c>
      <c r="U123" s="12">
        <f t="shared" si="14"/>
        <v>42096.496643518512</v>
      </c>
      <c r="V123" s="11">
        <f t="shared" si="15"/>
        <v>42096.496643518512</v>
      </c>
    </row>
    <row r="124" spans="1:22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8"/>
        <v>0</v>
      </c>
      <c r="P124" s="6" t="e">
        <f t="shared" si="9"/>
        <v>#DIV/0!</v>
      </c>
      <c r="Q124" t="str">
        <f t="shared" si="10"/>
        <v>film &amp; video</v>
      </c>
      <c r="R124" t="str">
        <f t="shared" si="11"/>
        <v>science fiction</v>
      </c>
      <c r="S124" s="10">
        <f t="shared" si="12"/>
        <v>42593.223460648143</v>
      </c>
      <c r="T124" s="10">
        <f t="shared" si="13"/>
        <v>42653.223460648143</v>
      </c>
      <c r="U124" s="12">
        <f t="shared" si="14"/>
        <v>42593.223460648143</v>
      </c>
      <c r="V124" s="11">
        <f t="shared" si="15"/>
        <v>42593.223460648143</v>
      </c>
    </row>
    <row r="125" spans="1:22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8"/>
        <v>2.7454545454545453E-3</v>
      </c>
      <c r="P125" s="6">
        <f t="shared" si="9"/>
        <v>25.166666666666668</v>
      </c>
      <c r="Q125" t="str">
        <f t="shared" si="10"/>
        <v>film &amp; video</v>
      </c>
      <c r="R125" t="str">
        <f t="shared" si="11"/>
        <v>science fiction</v>
      </c>
      <c r="S125" s="10">
        <f t="shared" si="12"/>
        <v>41904.573657407404</v>
      </c>
      <c r="T125" s="10">
        <f t="shared" si="13"/>
        <v>41940.708333333328</v>
      </c>
      <c r="U125" s="12">
        <f t="shared" si="14"/>
        <v>41904.573657407404</v>
      </c>
      <c r="V125" s="11">
        <f t="shared" si="15"/>
        <v>41904.573657407404</v>
      </c>
    </row>
    <row r="126" spans="1:22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8"/>
        <v>0</v>
      </c>
      <c r="P126" s="6" t="e">
        <f t="shared" si="9"/>
        <v>#DIV/0!</v>
      </c>
      <c r="Q126" t="str">
        <f t="shared" si="10"/>
        <v>film &amp; video</v>
      </c>
      <c r="R126" t="str">
        <f t="shared" si="11"/>
        <v>science fiction</v>
      </c>
      <c r="S126" s="10">
        <f t="shared" si="12"/>
        <v>42114.720393518517</v>
      </c>
      <c r="T126" s="10">
        <f t="shared" si="13"/>
        <v>42139.720393518517</v>
      </c>
      <c r="U126" s="12">
        <f t="shared" si="14"/>
        <v>42114.720393518517</v>
      </c>
      <c r="V126" s="11">
        <f t="shared" si="15"/>
        <v>42114.720393518517</v>
      </c>
    </row>
    <row r="127" spans="1:22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8"/>
        <v>0.14000000000000001</v>
      </c>
      <c r="P127" s="6">
        <f t="shared" si="9"/>
        <v>11.666666666666666</v>
      </c>
      <c r="Q127" t="str">
        <f t="shared" si="10"/>
        <v>film &amp; video</v>
      </c>
      <c r="R127" t="str">
        <f t="shared" si="11"/>
        <v>science fiction</v>
      </c>
      <c r="S127" s="10">
        <f t="shared" si="12"/>
        <v>42709.78564814815</v>
      </c>
      <c r="T127" s="10">
        <f t="shared" si="13"/>
        <v>42769.78564814815</v>
      </c>
      <c r="U127" s="12">
        <f t="shared" si="14"/>
        <v>42709.78564814815</v>
      </c>
      <c r="V127" s="11">
        <f t="shared" si="15"/>
        <v>42709.78564814815</v>
      </c>
    </row>
    <row r="128" spans="1:22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8"/>
        <v>5.5480000000000002E-2</v>
      </c>
      <c r="P128" s="6">
        <f t="shared" si="9"/>
        <v>106.69230769230769</v>
      </c>
      <c r="Q128" t="str">
        <f t="shared" si="10"/>
        <v>film &amp; video</v>
      </c>
      <c r="R128" t="str">
        <f t="shared" si="11"/>
        <v>science fiction</v>
      </c>
      <c r="S128" s="10">
        <f t="shared" si="12"/>
        <v>42135.381215277775</v>
      </c>
      <c r="T128" s="10">
        <f t="shared" si="13"/>
        <v>42165.874999999993</v>
      </c>
      <c r="U128" s="12">
        <f t="shared" si="14"/>
        <v>42135.381215277775</v>
      </c>
      <c r="V128" s="11">
        <f t="shared" si="15"/>
        <v>42135.381215277775</v>
      </c>
    </row>
    <row r="129" spans="1:22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8"/>
        <v>2.375E-2</v>
      </c>
      <c r="P129" s="6">
        <f t="shared" si="9"/>
        <v>47.5</v>
      </c>
      <c r="Q129" t="str">
        <f t="shared" si="10"/>
        <v>film &amp; video</v>
      </c>
      <c r="R129" t="str">
        <f t="shared" si="11"/>
        <v>science fiction</v>
      </c>
      <c r="S129" s="10">
        <f t="shared" si="12"/>
        <v>42067.415983796294</v>
      </c>
      <c r="T129" s="10">
        <f t="shared" si="13"/>
        <v>42097.37431712963</v>
      </c>
      <c r="U129" s="12">
        <f t="shared" si="14"/>
        <v>42067.415983796294</v>
      </c>
      <c r="V129" s="11">
        <f t="shared" si="15"/>
        <v>42067.415983796294</v>
      </c>
    </row>
    <row r="130" spans="1:22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16">E130/D130</f>
        <v>1.8669999999999999E-2</v>
      </c>
      <c r="P130" s="6">
        <f t="shared" si="9"/>
        <v>311.16666666666669</v>
      </c>
      <c r="Q130" t="str">
        <f t="shared" si="10"/>
        <v>film &amp; video</v>
      </c>
      <c r="R130" t="str">
        <f t="shared" si="11"/>
        <v>science fiction</v>
      </c>
      <c r="S130" s="10">
        <f t="shared" si="12"/>
        <v>42628.019594907404</v>
      </c>
      <c r="T130" s="10">
        <f t="shared" si="13"/>
        <v>42663.019594907404</v>
      </c>
      <c r="U130" s="12">
        <f t="shared" si="14"/>
        <v>42628.019594907404</v>
      </c>
      <c r="V130" s="11">
        <f t="shared" si="15"/>
        <v>42628.019594907404</v>
      </c>
    </row>
    <row r="131" spans="1:22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16"/>
        <v>0</v>
      </c>
      <c r="P131" s="6" t="e">
        <f t="shared" ref="P131:P194" si="17">E131/L131</f>
        <v>#DIV/0!</v>
      </c>
      <c r="Q131" t="str">
        <f t="shared" ref="Q131:Q194" si="18">LEFT(N131,SEARCH("/",N131)-1)</f>
        <v>film &amp; video</v>
      </c>
      <c r="R131" t="str">
        <f t="shared" ref="R131:R194" si="19">RIGHT(N131,LEN(N131)-SEARCH("/",N131))</f>
        <v>science fiction</v>
      </c>
      <c r="S131" s="10">
        <f t="shared" ref="S131:S194" si="20">(((J131/60)/60)/24)+DATE(1970,1,1)+(-5/24)</f>
        <v>41882.728969907403</v>
      </c>
      <c r="T131" s="10">
        <f t="shared" ref="T131:T194" si="21">(((I131/60)/60)/24)+DATE(1970,1,1)+(-5/24)</f>
        <v>41942.728969907403</v>
      </c>
      <c r="U131" s="12">
        <f t="shared" ref="U131:U194" si="22">S131</f>
        <v>41882.728969907403</v>
      </c>
      <c r="V131" s="11">
        <f t="shared" ref="V131:V194" si="23">S131</f>
        <v>41882.728969907403</v>
      </c>
    </row>
    <row r="132" spans="1:22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6"/>
        <v>0</v>
      </c>
      <c r="P132" s="6" t="e">
        <f t="shared" si="17"/>
        <v>#DIV/0!</v>
      </c>
      <c r="Q132" t="str">
        <f t="shared" si="18"/>
        <v>film &amp; video</v>
      </c>
      <c r="R132" t="str">
        <f t="shared" si="19"/>
        <v>science fiction</v>
      </c>
      <c r="S132" s="10">
        <f t="shared" si="20"/>
        <v>41778.707083333327</v>
      </c>
      <c r="T132" s="10">
        <f t="shared" si="21"/>
        <v>41806.636111111111</v>
      </c>
      <c r="U132" s="12">
        <f t="shared" si="22"/>
        <v>41778.707083333327</v>
      </c>
      <c r="V132" s="11">
        <f t="shared" si="23"/>
        <v>41778.707083333327</v>
      </c>
    </row>
    <row r="133" spans="1:22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6"/>
        <v>0</v>
      </c>
      <c r="P133" s="6" t="e">
        <f t="shared" si="17"/>
        <v>#DIV/0!</v>
      </c>
      <c r="Q133" t="str">
        <f t="shared" si="18"/>
        <v>film &amp; video</v>
      </c>
      <c r="R133" t="str">
        <f t="shared" si="19"/>
        <v>science fiction</v>
      </c>
      <c r="S133" s="10">
        <f t="shared" si="20"/>
        <v>42541.629178240742</v>
      </c>
      <c r="T133" s="10">
        <f t="shared" si="21"/>
        <v>42556.791666666664</v>
      </c>
      <c r="U133" s="12">
        <f t="shared" si="22"/>
        <v>42541.629178240742</v>
      </c>
      <c r="V133" s="11">
        <f t="shared" si="23"/>
        <v>42541.629178240742</v>
      </c>
    </row>
    <row r="134" spans="1:22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6"/>
        <v>9.5687499999999995E-2</v>
      </c>
      <c r="P134" s="6">
        <f t="shared" si="17"/>
        <v>94.506172839506178</v>
      </c>
      <c r="Q134" t="str">
        <f t="shared" si="18"/>
        <v>film &amp; video</v>
      </c>
      <c r="R134" t="str">
        <f t="shared" si="19"/>
        <v>science fiction</v>
      </c>
      <c r="S134" s="10">
        <f t="shared" si="20"/>
        <v>41905.60424768518</v>
      </c>
      <c r="T134" s="10">
        <f t="shared" si="21"/>
        <v>41950.645914351851</v>
      </c>
      <c r="U134" s="12">
        <f t="shared" si="22"/>
        <v>41905.60424768518</v>
      </c>
      <c r="V134" s="11">
        <f t="shared" si="23"/>
        <v>41905.60424768518</v>
      </c>
    </row>
    <row r="135" spans="1:22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6"/>
        <v>0</v>
      </c>
      <c r="P135" s="6" t="e">
        <f t="shared" si="17"/>
        <v>#DIV/0!</v>
      </c>
      <c r="Q135" t="str">
        <f t="shared" si="18"/>
        <v>film &amp; video</v>
      </c>
      <c r="R135" t="str">
        <f t="shared" si="19"/>
        <v>science fiction</v>
      </c>
      <c r="S135" s="10">
        <f t="shared" si="20"/>
        <v>42491.599351851844</v>
      </c>
      <c r="T135" s="10">
        <f t="shared" si="21"/>
        <v>42521.521527777775</v>
      </c>
      <c r="U135" s="12">
        <f t="shared" si="22"/>
        <v>42491.599351851844</v>
      </c>
      <c r="V135" s="11">
        <f t="shared" si="23"/>
        <v>42491.599351851844</v>
      </c>
    </row>
    <row r="136" spans="1:22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6"/>
        <v>0</v>
      </c>
      <c r="P136" s="6" t="e">
        <f t="shared" si="17"/>
        <v>#DIV/0!</v>
      </c>
      <c r="Q136" t="str">
        <f t="shared" si="18"/>
        <v>film &amp; video</v>
      </c>
      <c r="R136" t="str">
        <f t="shared" si="19"/>
        <v>science fiction</v>
      </c>
      <c r="S136" s="10">
        <f t="shared" si="20"/>
        <v>42221.701597222222</v>
      </c>
      <c r="T136" s="10">
        <f t="shared" si="21"/>
        <v>42251.499999999993</v>
      </c>
      <c r="U136" s="12">
        <f t="shared" si="22"/>
        <v>42221.701597222222</v>
      </c>
      <c r="V136" s="11">
        <f t="shared" si="23"/>
        <v>42221.701597222222</v>
      </c>
    </row>
    <row r="137" spans="1:22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6"/>
        <v>0.13433333333333333</v>
      </c>
      <c r="P137" s="6">
        <f t="shared" si="17"/>
        <v>80.599999999999994</v>
      </c>
      <c r="Q137" t="str">
        <f t="shared" si="18"/>
        <v>film &amp; video</v>
      </c>
      <c r="R137" t="str">
        <f t="shared" si="19"/>
        <v>science fiction</v>
      </c>
      <c r="S137" s="10">
        <f t="shared" si="20"/>
        <v>41788.173576388886</v>
      </c>
      <c r="T137" s="10">
        <f t="shared" si="21"/>
        <v>41821.583333333328</v>
      </c>
      <c r="U137" s="12">
        <f t="shared" si="22"/>
        <v>41788.173576388886</v>
      </c>
      <c r="V137" s="11">
        <f t="shared" si="23"/>
        <v>41788.173576388886</v>
      </c>
    </row>
    <row r="138" spans="1:22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6"/>
        <v>0</v>
      </c>
      <c r="P138" s="6" t="e">
        <f t="shared" si="17"/>
        <v>#DIV/0!</v>
      </c>
      <c r="Q138" t="str">
        <f t="shared" si="18"/>
        <v>film &amp; video</v>
      </c>
      <c r="R138" t="str">
        <f t="shared" si="19"/>
        <v>science fiction</v>
      </c>
      <c r="S138" s="10">
        <f t="shared" si="20"/>
        <v>42096.201782407406</v>
      </c>
      <c r="T138" s="10">
        <f t="shared" si="21"/>
        <v>42140.219444444439</v>
      </c>
      <c r="U138" s="12">
        <f t="shared" si="22"/>
        <v>42096.201782407406</v>
      </c>
      <c r="V138" s="11">
        <f t="shared" si="23"/>
        <v>42096.201782407406</v>
      </c>
    </row>
    <row r="139" spans="1:22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6"/>
        <v>0</v>
      </c>
      <c r="P139" s="6" t="e">
        <f t="shared" si="17"/>
        <v>#DIV/0!</v>
      </c>
      <c r="Q139" t="str">
        <f t="shared" si="18"/>
        <v>film &amp; video</v>
      </c>
      <c r="R139" t="str">
        <f t="shared" si="19"/>
        <v>science fiction</v>
      </c>
      <c r="S139" s="10">
        <f t="shared" si="20"/>
        <v>42239.365659722222</v>
      </c>
      <c r="T139" s="10">
        <f t="shared" si="21"/>
        <v>42289.365659722222</v>
      </c>
      <c r="U139" s="12">
        <f t="shared" si="22"/>
        <v>42239.365659722222</v>
      </c>
      <c r="V139" s="11">
        <f t="shared" si="23"/>
        <v>42239.365659722222</v>
      </c>
    </row>
    <row r="140" spans="1:22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6"/>
        <v>3.1413333333333335E-2</v>
      </c>
      <c r="P140" s="6">
        <f t="shared" si="17"/>
        <v>81.241379310344826</v>
      </c>
      <c r="Q140" t="str">
        <f t="shared" si="18"/>
        <v>film &amp; video</v>
      </c>
      <c r="R140" t="str">
        <f t="shared" si="19"/>
        <v>science fiction</v>
      </c>
      <c r="S140" s="10">
        <f t="shared" si="20"/>
        <v>42186.049085648141</v>
      </c>
      <c r="T140" s="10">
        <f t="shared" si="21"/>
        <v>42216.999305555553</v>
      </c>
      <c r="U140" s="12">
        <f t="shared" si="22"/>
        <v>42186.049085648141</v>
      </c>
      <c r="V140" s="11">
        <f t="shared" si="23"/>
        <v>42186.049085648141</v>
      </c>
    </row>
    <row r="141" spans="1:22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6"/>
        <v>1</v>
      </c>
      <c r="P141" s="6">
        <f t="shared" si="17"/>
        <v>500</v>
      </c>
      <c r="Q141" t="str">
        <f t="shared" si="18"/>
        <v>film &amp; video</v>
      </c>
      <c r="R141" t="str">
        <f t="shared" si="19"/>
        <v>science fiction</v>
      </c>
      <c r="S141" s="10">
        <f t="shared" si="20"/>
        <v>42187.712638888886</v>
      </c>
      <c r="T141" s="10">
        <f t="shared" si="21"/>
        <v>42197.712638888886</v>
      </c>
      <c r="U141" s="12">
        <f t="shared" si="22"/>
        <v>42187.712638888886</v>
      </c>
      <c r="V141" s="11">
        <f t="shared" si="23"/>
        <v>42187.712638888886</v>
      </c>
    </row>
    <row r="142" spans="1:22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6"/>
        <v>0</v>
      </c>
      <c r="P142" s="6" t="e">
        <f t="shared" si="17"/>
        <v>#DIV/0!</v>
      </c>
      <c r="Q142" t="str">
        <f t="shared" si="18"/>
        <v>film &amp; video</v>
      </c>
      <c r="R142" t="str">
        <f t="shared" si="19"/>
        <v>science fiction</v>
      </c>
      <c r="S142" s="10">
        <f t="shared" si="20"/>
        <v>42052.989953703705</v>
      </c>
      <c r="T142" s="10">
        <f t="shared" si="21"/>
        <v>42082.948287037034</v>
      </c>
      <c r="U142" s="12">
        <f t="shared" si="22"/>
        <v>42052.989953703705</v>
      </c>
      <c r="V142" s="11">
        <f t="shared" si="23"/>
        <v>42052.989953703705</v>
      </c>
    </row>
    <row r="143" spans="1:22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6"/>
        <v>0.10775</v>
      </c>
      <c r="P143" s="6">
        <f t="shared" si="17"/>
        <v>46.178571428571431</v>
      </c>
      <c r="Q143" t="str">
        <f t="shared" si="18"/>
        <v>film &amp; video</v>
      </c>
      <c r="R143" t="str">
        <f t="shared" si="19"/>
        <v>science fiction</v>
      </c>
      <c r="S143" s="10">
        <f t="shared" si="20"/>
        <v>42109.944710648146</v>
      </c>
      <c r="T143" s="10">
        <f t="shared" si="21"/>
        <v>42154.944710648146</v>
      </c>
      <c r="U143" s="12">
        <f t="shared" si="22"/>
        <v>42109.944710648146</v>
      </c>
      <c r="V143" s="11">
        <f t="shared" si="23"/>
        <v>42109.944710648146</v>
      </c>
    </row>
    <row r="144" spans="1:22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6"/>
        <v>3.3333333333333335E-3</v>
      </c>
      <c r="P144" s="6">
        <f t="shared" si="17"/>
        <v>10</v>
      </c>
      <c r="Q144" t="str">
        <f t="shared" si="18"/>
        <v>film &amp; video</v>
      </c>
      <c r="R144" t="str">
        <f t="shared" si="19"/>
        <v>science fiction</v>
      </c>
      <c r="S144" s="10">
        <f t="shared" si="20"/>
        <v>41938.684930555552</v>
      </c>
      <c r="T144" s="10">
        <f t="shared" si="21"/>
        <v>41959.726597222216</v>
      </c>
      <c r="U144" s="12">
        <f t="shared" si="22"/>
        <v>41938.684930555552</v>
      </c>
      <c r="V144" s="11">
        <f t="shared" si="23"/>
        <v>41938.684930555552</v>
      </c>
    </row>
    <row r="145" spans="1:22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6"/>
        <v>0</v>
      </c>
      <c r="P145" s="6" t="e">
        <f t="shared" si="17"/>
        <v>#DIV/0!</v>
      </c>
      <c r="Q145" t="str">
        <f t="shared" si="18"/>
        <v>film &amp; video</v>
      </c>
      <c r="R145" t="str">
        <f t="shared" si="19"/>
        <v>science fiction</v>
      </c>
      <c r="S145" s="10">
        <f t="shared" si="20"/>
        <v>42558.855810185189</v>
      </c>
      <c r="T145" s="10">
        <f t="shared" si="21"/>
        <v>42616.038194444445</v>
      </c>
      <c r="U145" s="12">
        <f t="shared" si="22"/>
        <v>42558.855810185189</v>
      </c>
      <c r="V145" s="11">
        <f t="shared" si="23"/>
        <v>42558.855810185189</v>
      </c>
    </row>
    <row r="146" spans="1:22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6"/>
        <v>0.27600000000000002</v>
      </c>
      <c r="P146" s="6">
        <f t="shared" si="17"/>
        <v>55.945945945945944</v>
      </c>
      <c r="Q146" t="str">
        <f t="shared" si="18"/>
        <v>film &amp; video</v>
      </c>
      <c r="R146" t="str">
        <f t="shared" si="19"/>
        <v>science fiction</v>
      </c>
      <c r="S146" s="10">
        <f t="shared" si="20"/>
        <v>42047.554074074076</v>
      </c>
      <c r="T146" s="10">
        <f t="shared" si="21"/>
        <v>42107.512407407405</v>
      </c>
      <c r="U146" s="12">
        <f t="shared" si="22"/>
        <v>42047.554074074076</v>
      </c>
      <c r="V146" s="11">
        <f t="shared" si="23"/>
        <v>42047.554074074076</v>
      </c>
    </row>
    <row r="147" spans="1:22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6"/>
        <v>7.5111111111111115E-2</v>
      </c>
      <c r="P147" s="6">
        <f t="shared" si="17"/>
        <v>37.555555555555557</v>
      </c>
      <c r="Q147" t="str">
        <f t="shared" si="18"/>
        <v>film &amp; video</v>
      </c>
      <c r="R147" t="str">
        <f t="shared" si="19"/>
        <v>science fiction</v>
      </c>
      <c r="S147" s="10">
        <f t="shared" si="20"/>
        <v>42200.333935185183</v>
      </c>
      <c r="T147" s="10">
        <f t="shared" si="21"/>
        <v>42227.333935185183</v>
      </c>
      <c r="U147" s="12">
        <f t="shared" si="22"/>
        <v>42200.333935185183</v>
      </c>
      <c r="V147" s="11">
        <f t="shared" si="23"/>
        <v>42200.333935185183</v>
      </c>
    </row>
    <row r="148" spans="1:22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6"/>
        <v>5.7499999999999999E-3</v>
      </c>
      <c r="P148" s="6">
        <f t="shared" si="17"/>
        <v>38.333333333333336</v>
      </c>
      <c r="Q148" t="str">
        <f t="shared" si="18"/>
        <v>film &amp; video</v>
      </c>
      <c r="R148" t="str">
        <f t="shared" si="19"/>
        <v>science fiction</v>
      </c>
      <c r="S148" s="10">
        <f t="shared" si="20"/>
        <v>42692.807847222219</v>
      </c>
      <c r="T148" s="10">
        <f t="shared" si="21"/>
        <v>42752.807847222219</v>
      </c>
      <c r="U148" s="12">
        <f t="shared" si="22"/>
        <v>42692.807847222219</v>
      </c>
      <c r="V148" s="11">
        <f t="shared" si="23"/>
        <v>42692.807847222219</v>
      </c>
    </row>
    <row r="149" spans="1:22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6"/>
        <v>0</v>
      </c>
      <c r="P149" s="6" t="e">
        <f t="shared" si="17"/>
        <v>#DIV/0!</v>
      </c>
      <c r="Q149" t="str">
        <f t="shared" si="18"/>
        <v>film &amp; video</v>
      </c>
      <c r="R149" t="str">
        <f t="shared" si="19"/>
        <v>science fiction</v>
      </c>
      <c r="S149" s="10">
        <f t="shared" si="20"/>
        <v>41969.559490740743</v>
      </c>
      <c r="T149" s="10">
        <f t="shared" si="21"/>
        <v>42012.554166666661</v>
      </c>
      <c r="U149" s="12">
        <f t="shared" si="22"/>
        <v>41969.559490740743</v>
      </c>
      <c r="V149" s="11">
        <f t="shared" si="23"/>
        <v>41969.559490740743</v>
      </c>
    </row>
    <row r="150" spans="1:22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6"/>
        <v>8.0000000000000004E-4</v>
      </c>
      <c r="P150" s="6">
        <f t="shared" si="17"/>
        <v>20</v>
      </c>
      <c r="Q150" t="str">
        <f t="shared" si="18"/>
        <v>film &amp; video</v>
      </c>
      <c r="R150" t="str">
        <f t="shared" si="19"/>
        <v>science fiction</v>
      </c>
      <c r="S150" s="10">
        <f t="shared" si="20"/>
        <v>42397.073333333326</v>
      </c>
      <c r="T150" s="10">
        <f t="shared" si="21"/>
        <v>42427.073333333326</v>
      </c>
      <c r="U150" s="12">
        <f t="shared" si="22"/>
        <v>42397.073333333326</v>
      </c>
      <c r="V150" s="11">
        <f t="shared" si="23"/>
        <v>42397.073333333326</v>
      </c>
    </row>
    <row r="151" spans="1:22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6"/>
        <v>9.1999999999999998E-3</v>
      </c>
      <c r="P151" s="6">
        <f t="shared" si="17"/>
        <v>15.333333333333334</v>
      </c>
      <c r="Q151" t="str">
        <f t="shared" si="18"/>
        <v>film &amp; video</v>
      </c>
      <c r="R151" t="str">
        <f t="shared" si="19"/>
        <v>science fiction</v>
      </c>
      <c r="S151" s="10">
        <f t="shared" si="20"/>
        <v>41967.963773148142</v>
      </c>
      <c r="T151" s="10">
        <f t="shared" si="21"/>
        <v>41998.124999999993</v>
      </c>
      <c r="U151" s="12">
        <f t="shared" si="22"/>
        <v>41967.963773148142</v>
      </c>
      <c r="V151" s="11">
        <f t="shared" si="23"/>
        <v>41967.963773148142</v>
      </c>
    </row>
    <row r="152" spans="1:22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6"/>
        <v>0.23163076923076922</v>
      </c>
      <c r="P152" s="6">
        <f t="shared" si="17"/>
        <v>449.43283582089555</v>
      </c>
      <c r="Q152" t="str">
        <f t="shared" si="18"/>
        <v>film &amp; video</v>
      </c>
      <c r="R152" t="str">
        <f t="shared" si="19"/>
        <v>science fiction</v>
      </c>
      <c r="S152" s="10">
        <f t="shared" si="20"/>
        <v>42089.95349537037</v>
      </c>
      <c r="T152" s="10">
        <f t="shared" si="21"/>
        <v>42149.95349537037</v>
      </c>
      <c r="U152" s="12">
        <f t="shared" si="22"/>
        <v>42089.95349537037</v>
      </c>
      <c r="V152" s="11">
        <f t="shared" si="23"/>
        <v>42089.95349537037</v>
      </c>
    </row>
    <row r="153" spans="1:22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6"/>
        <v>5.5999999999999995E-4</v>
      </c>
      <c r="P153" s="6">
        <f t="shared" si="17"/>
        <v>28</v>
      </c>
      <c r="Q153" t="str">
        <f t="shared" si="18"/>
        <v>film &amp; video</v>
      </c>
      <c r="R153" t="str">
        <f t="shared" si="19"/>
        <v>science fiction</v>
      </c>
      <c r="S153" s="10">
        <f t="shared" si="20"/>
        <v>42113.342488425922</v>
      </c>
      <c r="T153" s="10">
        <f t="shared" si="21"/>
        <v>42173.342488425922</v>
      </c>
      <c r="U153" s="12">
        <f t="shared" si="22"/>
        <v>42113.342488425922</v>
      </c>
      <c r="V153" s="11">
        <f t="shared" si="23"/>
        <v>42113.342488425922</v>
      </c>
    </row>
    <row r="154" spans="1:22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6"/>
        <v>7.8947368421052633E-5</v>
      </c>
      <c r="P154" s="6">
        <f t="shared" si="17"/>
        <v>15</v>
      </c>
      <c r="Q154" t="str">
        <f t="shared" si="18"/>
        <v>film &amp; video</v>
      </c>
      <c r="R154" t="str">
        <f t="shared" si="19"/>
        <v>science fiction</v>
      </c>
      <c r="S154" s="10">
        <f t="shared" si="20"/>
        <v>41874.869212962964</v>
      </c>
      <c r="T154" s="10">
        <f t="shared" si="21"/>
        <v>41904.869212962964</v>
      </c>
      <c r="U154" s="12">
        <f t="shared" si="22"/>
        <v>41874.869212962964</v>
      </c>
      <c r="V154" s="11">
        <f t="shared" si="23"/>
        <v>41874.869212962964</v>
      </c>
    </row>
    <row r="155" spans="1:22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6"/>
        <v>7.1799999999999998E-3</v>
      </c>
      <c r="P155" s="6">
        <f t="shared" si="17"/>
        <v>35.9</v>
      </c>
      <c r="Q155" t="str">
        <f t="shared" si="18"/>
        <v>film &amp; video</v>
      </c>
      <c r="R155" t="str">
        <f t="shared" si="19"/>
        <v>science fiction</v>
      </c>
      <c r="S155" s="10">
        <f t="shared" si="20"/>
        <v>41933.377824074072</v>
      </c>
      <c r="T155" s="10">
        <f t="shared" si="21"/>
        <v>41975.419490740744</v>
      </c>
      <c r="U155" s="12">
        <f t="shared" si="22"/>
        <v>41933.377824074072</v>
      </c>
      <c r="V155" s="11">
        <f t="shared" si="23"/>
        <v>41933.377824074072</v>
      </c>
    </row>
    <row r="156" spans="1:22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6"/>
        <v>2.6666666666666668E-2</v>
      </c>
      <c r="P156" s="6">
        <f t="shared" si="17"/>
        <v>13.333333333333334</v>
      </c>
      <c r="Q156" t="str">
        <f t="shared" si="18"/>
        <v>film &amp; video</v>
      </c>
      <c r="R156" t="str">
        <f t="shared" si="19"/>
        <v>science fiction</v>
      </c>
      <c r="S156" s="10">
        <f t="shared" si="20"/>
        <v>42115.339062499996</v>
      </c>
      <c r="T156" s="10">
        <f t="shared" si="21"/>
        <v>42158.339062499996</v>
      </c>
      <c r="U156" s="12">
        <f t="shared" si="22"/>
        <v>42115.339062499996</v>
      </c>
      <c r="V156" s="11">
        <f t="shared" si="23"/>
        <v>42115.339062499996</v>
      </c>
    </row>
    <row r="157" spans="1:22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6"/>
        <v>6.0000000000000002E-5</v>
      </c>
      <c r="P157" s="6">
        <f t="shared" si="17"/>
        <v>20.25</v>
      </c>
      <c r="Q157" t="str">
        <f t="shared" si="18"/>
        <v>film &amp; video</v>
      </c>
      <c r="R157" t="str">
        <f t="shared" si="19"/>
        <v>science fiction</v>
      </c>
      <c r="S157" s="10">
        <f t="shared" si="20"/>
        <v>42168.351099537038</v>
      </c>
      <c r="T157" s="10">
        <f t="shared" si="21"/>
        <v>42208.351099537038</v>
      </c>
      <c r="U157" s="12">
        <f t="shared" si="22"/>
        <v>42168.351099537038</v>
      </c>
      <c r="V157" s="11">
        <f t="shared" si="23"/>
        <v>42168.351099537038</v>
      </c>
    </row>
    <row r="158" spans="1:22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6"/>
        <v>5.0999999999999997E-2</v>
      </c>
      <c r="P158" s="6">
        <f t="shared" si="17"/>
        <v>119</v>
      </c>
      <c r="Q158" t="str">
        <f t="shared" si="18"/>
        <v>film &amp; video</v>
      </c>
      <c r="R158" t="str">
        <f t="shared" si="19"/>
        <v>science fiction</v>
      </c>
      <c r="S158" s="10">
        <f t="shared" si="20"/>
        <v>41793.916620370372</v>
      </c>
      <c r="T158" s="10">
        <f t="shared" si="21"/>
        <v>41853.916620370372</v>
      </c>
      <c r="U158" s="12">
        <f t="shared" si="22"/>
        <v>41793.916620370372</v>
      </c>
      <c r="V158" s="11">
        <f t="shared" si="23"/>
        <v>41793.916620370372</v>
      </c>
    </row>
    <row r="159" spans="1:22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6"/>
        <v>2.671118530884808E-3</v>
      </c>
      <c r="P159" s="6">
        <f t="shared" si="17"/>
        <v>4</v>
      </c>
      <c r="Q159" t="str">
        <f t="shared" si="18"/>
        <v>film &amp; video</v>
      </c>
      <c r="R159" t="str">
        <f t="shared" si="19"/>
        <v>science fiction</v>
      </c>
      <c r="S159" s="10">
        <f t="shared" si="20"/>
        <v>42396.703379629624</v>
      </c>
      <c r="T159" s="10">
        <f t="shared" si="21"/>
        <v>42426.703379629624</v>
      </c>
      <c r="U159" s="12">
        <f t="shared" si="22"/>
        <v>42396.703379629624</v>
      </c>
      <c r="V159" s="11">
        <f t="shared" si="23"/>
        <v>42396.703379629624</v>
      </c>
    </row>
    <row r="160" spans="1:22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6"/>
        <v>0</v>
      </c>
      <c r="P160" s="6" t="e">
        <f t="shared" si="17"/>
        <v>#DIV/0!</v>
      </c>
      <c r="Q160" t="str">
        <f t="shared" si="18"/>
        <v>film &amp; video</v>
      </c>
      <c r="R160" t="str">
        <f t="shared" si="19"/>
        <v>science fiction</v>
      </c>
      <c r="S160" s="10">
        <f t="shared" si="20"/>
        <v>41903.868379629625</v>
      </c>
      <c r="T160" s="10">
        <f t="shared" si="21"/>
        <v>41933.868379629625</v>
      </c>
      <c r="U160" s="12">
        <f t="shared" si="22"/>
        <v>41903.868379629625</v>
      </c>
      <c r="V160" s="11">
        <f t="shared" si="23"/>
        <v>41903.868379629625</v>
      </c>
    </row>
    <row r="161" spans="1:22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6"/>
        <v>2.0000000000000002E-5</v>
      </c>
      <c r="P161" s="6">
        <f t="shared" si="17"/>
        <v>10</v>
      </c>
      <c r="Q161" t="str">
        <f t="shared" si="18"/>
        <v>film &amp; video</v>
      </c>
      <c r="R161" t="str">
        <f t="shared" si="19"/>
        <v>science fiction</v>
      </c>
      <c r="S161" s="10">
        <f t="shared" si="20"/>
        <v>42514.226215277777</v>
      </c>
      <c r="T161" s="10">
        <f t="shared" si="21"/>
        <v>42554.226215277777</v>
      </c>
      <c r="U161" s="12">
        <f t="shared" si="22"/>
        <v>42514.226215277777</v>
      </c>
      <c r="V161" s="11">
        <f t="shared" si="23"/>
        <v>42514.226215277777</v>
      </c>
    </row>
    <row r="162" spans="1:22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6"/>
        <v>0</v>
      </c>
      <c r="P162" s="6" t="e">
        <f t="shared" si="17"/>
        <v>#DIV/0!</v>
      </c>
      <c r="Q162" t="str">
        <f t="shared" si="18"/>
        <v>film &amp; video</v>
      </c>
      <c r="R162" t="str">
        <f t="shared" si="19"/>
        <v>drama</v>
      </c>
      <c r="S162" s="10">
        <f t="shared" si="20"/>
        <v>42171.704756944448</v>
      </c>
      <c r="T162" s="10">
        <f t="shared" si="21"/>
        <v>42231.704756944448</v>
      </c>
      <c r="U162" s="12">
        <f t="shared" si="22"/>
        <v>42171.704756944448</v>
      </c>
      <c r="V162" s="11">
        <f t="shared" si="23"/>
        <v>42171.704756944448</v>
      </c>
    </row>
    <row r="163" spans="1:22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6"/>
        <v>1E-4</v>
      </c>
      <c r="P163" s="6">
        <f t="shared" si="17"/>
        <v>5</v>
      </c>
      <c r="Q163" t="str">
        <f t="shared" si="18"/>
        <v>film &amp; video</v>
      </c>
      <c r="R163" t="str">
        <f t="shared" si="19"/>
        <v>drama</v>
      </c>
      <c r="S163" s="10">
        <f t="shared" si="20"/>
        <v>41792.479108796295</v>
      </c>
      <c r="T163" s="10">
        <f t="shared" si="21"/>
        <v>41822.479108796295</v>
      </c>
      <c r="U163" s="12">
        <f t="shared" si="22"/>
        <v>41792.479108796295</v>
      </c>
      <c r="V163" s="11">
        <f t="shared" si="23"/>
        <v>41792.479108796295</v>
      </c>
    </row>
    <row r="164" spans="1:22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6"/>
        <v>0.15535714285714286</v>
      </c>
      <c r="P164" s="6">
        <f t="shared" si="17"/>
        <v>43.5</v>
      </c>
      <c r="Q164" t="str">
        <f t="shared" si="18"/>
        <v>film &amp; video</v>
      </c>
      <c r="R164" t="str">
        <f t="shared" si="19"/>
        <v>drama</v>
      </c>
      <c r="S164" s="10">
        <f t="shared" si="20"/>
        <v>41834.91847222222</v>
      </c>
      <c r="T164" s="10">
        <f t="shared" si="21"/>
        <v>41867.779166666667</v>
      </c>
      <c r="U164" s="12">
        <f t="shared" si="22"/>
        <v>41834.91847222222</v>
      </c>
      <c r="V164" s="11">
        <f t="shared" si="23"/>
        <v>41834.91847222222</v>
      </c>
    </row>
    <row r="165" spans="1:22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6"/>
        <v>0</v>
      </c>
      <c r="P165" s="6" t="e">
        <f t="shared" si="17"/>
        <v>#DIV/0!</v>
      </c>
      <c r="Q165" t="str">
        <f t="shared" si="18"/>
        <v>film &amp; video</v>
      </c>
      <c r="R165" t="str">
        <f t="shared" si="19"/>
        <v>drama</v>
      </c>
      <c r="S165" s="10">
        <f t="shared" si="20"/>
        <v>42243.752939814811</v>
      </c>
      <c r="T165" s="10">
        <f t="shared" si="21"/>
        <v>42277.791666666664</v>
      </c>
      <c r="U165" s="12">
        <f t="shared" si="22"/>
        <v>42243.752939814811</v>
      </c>
      <c r="V165" s="11">
        <f t="shared" si="23"/>
        <v>42243.752939814811</v>
      </c>
    </row>
    <row r="166" spans="1:22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6"/>
        <v>5.3333333333333332E-3</v>
      </c>
      <c r="P166" s="6">
        <f t="shared" si="17"/>
        <v>91.428571428571431</v>
      </c>
      <c r="Q166" t="str">
        <f t="shared" si="18"/>
        <v>film &amp; video</v>
      </c>
      <c r="R166" t="str">
        <f t="shared" si="19"/>
        <v>drama</v>
      </c>
      <c r="S166" s="10">
        <f t="shared" si="20"/>
        <v>41841.554409722223</v>
      </c>
      <c r="T166" s="10">
        <f t="shared" si="21"/>
        <v>41901.554409722223</v>
      </c>
      <c r="U166" s="12">
        <f t="shared" si="22"/>
        <v>41841.554409722223</v>
      </c>
      <c r="V166" s="11">
        <f t="shared" si="23"/>
        <v>41841.554409722223</v>
      </c>
    </row>
    <row r="167" spans="1:22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6"/>
        <v>0</v>
      </c>
      <c r="P167" s="6" t="e">
        <f t="shared" si="17"/>
        <v>#DIV/0!</v>
      </c>
      <c r="Q167" t="str">
        <f t="shared" si="18"/>
        <v>film &amp; video</v>
      </c>
      <c r="R167" t="str">
        <f t="shared" si="19"/>
        <v>drama</v>
      </c>
      <c r="S167" s="10">
        <f t="shared" si="20"/>
        <v>42351.450509259252</v>
      </c>
      <c r="T167" s="10">
        <f t="shared" si="21"/>
        <v>42381.450509259252</v>
      </c>
      <c r="U167" s="12">
        <f t="shared" si="22"/>
        <v>42351.450509259252</v>
      </c>
      <c r="V167" s="11">
        <f t="shared" si="23"/>
        <v>42351.450509259252</v>
      </c>
    </row>
    <row r="168" spans="1:22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6"/>
        <v>0.6</v>
      </c>
      <c r="P168" s="6">
        <f t="shared" si="17"/>
        <v>3000</v>
      </c>
      <c r="Q168" t="str">
        <f t="shared" si="18"/>
        <v>film &amp; video</v>
      </c>
      <c r="R168" t="str">
        <f t="shared" si="19"/>
        <v>drama</v>
      </c>
      <c r="S168" s="10">
        <f t="shared" si="20"/>
        <v>42720.867615740739</v>
      </c>
      <c r="T168" s="10">
        <f t="shared" si="21"/>
        <v>42750.867615740739</v>
      </c>
      <c r="U168" s="12">
        <f t="shared" si="22"/>
        <v>42720.867615740739</v>
      </c>
      <c r="V168" s="11">
        <f t="shared" si="23"/>
        <v>42720.867615740739</v>
      </c>
    </row>
    <row r="169" spans="1:22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6"/>
        <v>1E-4</v>
      </c>
      <c r="P169" s="6">
        <f t="shared" si="17"/>
        <v>5.5</v>
      </c>
      <c r="Q169" t="str">
        <f t="shared" si="18"/>
        <v>film &amp; video</v>
      </c>
      <c r="R169" t="str">
        <f t="shared" si="19"/>
        <v>drama</v>
      </c>
      <c r="S169" s="10">
        <f t="shared" si="20"/>
        <v>42160.719155092585</v>
      </c>
      <c r="T169" s="10">
        <f t="shared" si="21"/>
        <v>42220.719155092585</v>
      </c>
      <c r="U169" s="12">
        <f t="shared" si="22"/>
        <v>42160.719155092585</v>
      </c>
      <c r="V169" s="11">
        <f t="shared" si="23"/>
        <v>42160.719155092585</v>
      </c>
    </row>
    <row r="170" spans="1:22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6"/>
        <v>4.0625000000000001E-2</v>
      </c>
      <c r="P170" s="6">
        <f t="shared" si="17"/>
        <v>108.33333333333333</v>
      </c>
      <c r="Q170" t="str">
        <f t="shared" si="18"/>
        <v>film &amp; video</v>
      </c>
      <c r="R170" t="str">
        <f t="shared" si="19"/>
        <v>drama</v>
      </c>
      <c r="S170" s="10">
        <f t="shared" si="20"/>
        <v>42052.626967592594</v>
      </c>
      <c r="T170" s="10">
        <f t="shared" si="21"/>
        <v>42082.585300925923</v>
      </c>
      <c r="U170" s="12">
        <f t="shared" si="22"/>
        <v>42052.626967592594</v>
      </c>
      <c r="V170" s="11">
        <f t="shared" si="23"/>
        <v>42052.626967592594</v>
      </c>
    </row>
    <row r="171" spans="1:22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6"/>
        <v>0.224</v>
      </c>
      <c r="P171" s="6">
        <f t="shared" si="17"/>
        <v>56</v>
      </c>
      <c r="Q171" t="str">
        <f t="shared" si="18"/>
        <v>film &amp; video</v>
      </c>
      <c r="R171" t="str">
        <f t="shared" si="19"/>
        <v>drama</v>
      </c>
      <c r="S171" s="10">
        <f t="shared" si="20"/>
        <v>41900.296979166662</v>
      </c>
      <c r="T171" s="10">
        <f t="shared" si="21"/>
        <v>41930.296979166662</v>
      </c>
      <c r="U171" s="12">
        <f t="shared" si="22"/>
        <v>41900.296979166662</v>
      </c>
      <c r="V171" s="11">
        <f t="shared" si="23"/>
        <v>41900.296979166662</v>
      </c>
    </row>
    <row r="172" spans="1:22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6"/>
        <v>3.2500000000000001E-2</v>
      </c>
      <c r="P172" s="6">
        <f t="shared" si="17"/>
        <v>32.5</v>
      </c>
      <c r="Q172" t="str">
        <f t="shared" si="18"/>
        <v>film &amp; video</v>
      </c>
      <c r="R172" t="str">
        <f t="shared" si="19"/>
        <v>drama</v>
      </c>
      <c r="S172" s="10">
        <f t="shared" si="20"/>
        <v>42216.769479166665</v>
      </c>
      <c r="T172" s="10">
        <f t="shared" si="21"/>
        <v>42246.019444444442</v>
      </c>
      <c r="U172" s="12">
        <f t="shared" si="22"/>
        <v>42216.769479166665</v>
      </c>
      <c r="V172" s="11">
        <f t="shared" si="23"/>
        <v>42216.769479166665</v>
      </c>
    </row>
    <row r="173" spans="1:22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6"/>
        <v>2.0000000000000002E-5</v>
      </c>
      <c r="P173" s="6">
        <f t="shared" si="17"/>
        <v>1</v>
      </c>
      <c r="Q173" t="str">
        <f t="shared" si="18"/>
        <v>film &amp; video</v>
      </c>
      <c r="R173" t="str">
        <f t="shared" si="19"/>
        <v>drama</v>
      </c>
      <c r="S173" s="10">
        <f t="shared" si="20"/>
        <v>42533.972384259258</v>
      </c>
      <c r="T173" s="10">
        <f t="shared" si="21"/>
        <v>42593.972384259258</v>
      </c>
      <c r="U173" s="12">
        <f t="shared" si="22"/>
        <v>42533.972384259258</v>
      </c>
      <c r="V173" s="11">
        <f t="shared" si="23"/>
        <v>42533.972384259258</v>
      </c>
    </row>
    <row r="174" spans="1:22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6"/>
        <v>0</v>
      </c>
      <c r="P174" s="6" t="e">
        <f t="shared" si="17"/>
        <v>#DIV/0!</v>
      </c>
      <c r="Q174" t="str">
        <f t="shared" si="18"/>
        <v>film &amp; video</v>
      </c>
      <c r="R174" t="str">
        <f t="shared" si="19"/>
        <v>drama</v>
      </c>
      <c r="S174" s="10">
        <f t="shared" si="20"/>
        <v>42047.186608796292</v>
      </c>
      <c r="T174" s="10">
        <f t="shared" si="21"/>
        <v>42082.14494212962</v>
      </c>
      <c r="U174" s="12">
        <f t="shared" si="22"/>
        <v>42047.186608796292</v>
      </c>
      <c r="V174" s="11">
        <f t="shared" si="23"/>
        <v>42047.186608796292</v>
      </c>
    </row>
    <row r="175" spans="1:22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6"/>
        <v>0</v>
      </c>
      <c r="P175" s="6" t="e">
        <f t="shared" si="17"/>
        <v>#DIV/0!</v>
      </c>
      <c r="Q175" t="str">
        <f t="shared" si="18"/>
        <v>film &amp; video</v>
      </c>
      <c r="R175" t="str">
        <f t="shared" si="19"/>
        <v>drama</v>
      </c>
      <c r="S175" s="10">
        <f t="shared" si="20"/>
        <v>42033.364675925921</v>
      </c>
      <c r="T175" s="10">
        <f t="shared" si="21"/>
        <v>42063.364675925921</v>
      </c>
      <c r="U175" s="12">
        <f t="shared" si="22"/>
        <v>42033.364675925921</v>
      </c>
      <c r="V175" s="11">
        <f t="shared" si="23"/>
        <v>42033.364675925921</v>
      </c>
    </row>
    <row r="176" spans="1:22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6"/>
        <v>0</v>
      </c>
      <c r="P176" s="6" t="e">
        <f t="shared" si="17"/>
        <v>#DIV/0!</v>
      </c>
      <c r="Q176" t="str">
        <f t="shared" si="18"/>
        <v>film &amp; video</v>
      </c>
      <c r="R176" t="str">
        <f t="shared" si="19"/>
        <v>drama</v>
      </c>
      <c r="S176" s="10">
        <f t="shared" si="20"/>
        <v>42072.55064814815</v>
      </c>
      <c r="T176" s="10">
        <f t="shared" si="21"/>
        <v>42132.55064814815</v>
      </c>
      <c r="U176" s="12">
        <f t="shared" si="22"/>
        <v>42072.55064814815</v>
      </c>
      <c r="V176" s="11">
        <f t="shared" si="23"/>
        <v>42072.55064814815</v>
      </c>
    </row>
    <row r="177" spans="1:22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6"/>
        <v>6.4850000000000005E-2</v>
      </c>
      <c r="P177" s="6">
        <f t="shared" si="17"/>
        <v>49.884615384615387</v>
      </c>
      <c r="Q177" t="str">
        <f t="shared" si="18"/>
        <v>film &amp; video</v>
      </c>
      <c r="R177" t="str">
        <f t="shared" si="19"/>
        <v>drama</v>
      </c>
      <c r="S177" s="10">
        <f t="shared" si="20"/>
        <v>41855.569571759253</v>
      </c>
      <c r="T177" s="10">
        <f t="shared" si="21"/>
        <v>41880.569571759253</v>
      </c>
      <c r="U177" s="12">
        <f t="shared" si="22"/>
        <v>41855.569571759253</v>
      </c>
      <c r="V177" s="11">
        <f t="shared" si="23"/>
        <v>41855.569571759253</v>
      </c>
    </row>
    <row r="178" spans="1:22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6"/>
        <v>0</v>
      </c>
      <c r="P178" s="6" t="e">
        <f t="shared" si="17"/>
        <v>#DIV/0!</v>
      </c>
      <c r="Q178" t="str">
        <f t="shared" si="18"/>
        <v>film &amp; video</v>
      </c>
      <c r="R178" t="str">
        <f t="shared" si="19"/>
        <v>drama</v>
      </c>
      <c r="S178" s="10">
        <f t="shared" si="20"/>
        <v>42191.615729166668</v>
      </c>
      <c r="T178" s="10">
        <f t="shared" si="21"/>
        <v>42221.615729166668</v>
      </c>
      <c r="U178" s="12">
        <f t="shared" si="22"/>
        <v>42191.615729166668</v>
      </c>
      <c r="V178" s="11">
        <f t="shared" si="23"/>
        <v>42191.615729166668</v>
      </c>
    </row>
    <row r="179" spans="1:22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6"/>
        <v>0.4</v>
      </c>
      <c r="P179" s="6">
        <f t="shared" si="17"/>
        <v>25.714285714285715</v>
      </c>
      <c r="Q179" t="str">
        <f t="shared" si="18"/>
        <v>film &amp; video</v>
      </c>
      <c r="R179" t="str">
        <f t="shared" si="19"/>
        <v>drama</v>
      </c>
      <c r="S179" s="10">
        <f t="shared" si="20"/>
        <v>42069.839421296296</v>
      </c>
      <c r="T179" s="10">
        <f t="shared" si="21"/>
        <v>42086.797754629624</v>
      </c>
      <c r="U179" s="12">
        <f t="shared" si="22"/>
        <v>42069.839421296296</v>
      </c>
      <c r="V179" s="11">
        <f t="shared" si="23"/>
        <v>42069.839421296296</v>
      </c>
    </row>
    <row r="180" spans="1:22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6"/>
        <v>0</v>
      </c>
      <c r="P180" s="6" t="e">
        <f t="shared" si="17"/>
        <v>#DIV/0!</v>
      </c>
      <c r="Q180" t="str">
        <f t="shared" si="18"/>
        <v>film &amp; video</v>
      </c>
      <c r="R180" t="str">
        <f t="shared" si="19"/>
        <v>drama</v>
      </c>
      <c r="S180" s="10">
        <f t="shared" si="20"/>
        <v>42304.747048611105</v>
      </c>
      <c r="T180" s="10">
        <f t="shared" si="21"/>
        <v>42334.788715277777</v>
      </c>
      <c r="U180" s="12">
        <f t="shared" si="22"/>
        <v>42304.747048611105</v>
      </c>
      <c r="V180" s="11">
        <f t="shared" si="23"/>
        <v>42304.747048611105</v>
      </c>
    </row>
    <row r="181" spans="1:22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6"/>
        <v>0.2</v>
      </c>
      <c r="P181" s="6">
        <f t="shared" si="17"/>
        <v>100</v>
      </c>
      <c r="Q181" t="str">
        <f t="shared" si="18"/>
        <v>film &amp; video</v>
      </c>
      <c r="R181" t="str">
        <f t="shared" si="19"/>
        <v>drama</v>
      </c>
      <c r="S181" s="10">
        <f t="shared" si="20"/>
        <v>42402.872164351851</v>
      </c>
      <c r="T181" s="10">
        <f t="shared" si="21"/>
        <v>42432.872164351851</v>
      </c>
      <c r="U181" s="12">
        <f t="shared" si="22"/>
        <v>42402.872164351851</v>
      </c>
      <c r="V181" s="11">
        <f t="shared" si="23"/>
        <v>42402.872164351851</v>
      </c>
    </row>
    <row r="182" spans="1:22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6"/>
        <v>0.33416666666666667</v>
      </c>
      <c r="P182" s="6">
        <f t="shared" si="17"/>
        <v>30.846153846153847</v>
      </c>
      <c r="Q182" t="str">
        <f t="shared" si="18"/>
        <v>film &amp; video</v>
      </c>
      <c r="R182" t="str">
        <f t="shared" si="19"/>
        <v>drama</v>
      </c>
      <c r="S182" s="10">
        <f t="shared" si="20"/>
        <v>42067.782905092587</v>
      </c>
      <c r="T182" s="10">
        <f t="shared" si="21"/>
        <v>42107.583333333336</v>
      </c>
      <c r="U182" s="12">
        <f t="shared" si="22"/>
        <v>42067.782905092587</v>
      </c>
      <c r="V182" s="11">
        <f t="shared" si="23"/>
        <v>42067.782905092587</v>
      </c>
    </row>
    <row r="183" spans="1:22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6"/>
        <v>0.21092608822670172</v>
      </c>
      <c r="P183" s="6">
        <f t="shared" si="17"/>
        <v>180.5</v>
      </c>
      <c r="Q183" t="str">
        <f t="shared" si="18"/>
        <v>film &amp; video</v>
      </c>
      <c r="R183" t="str">
        <f t="shared" si="19"/>
        <v>drama</v>
      </c>
      <c r="S183" s="10">
        <f t="shared" si="20"/>
        <v>42147.533506944441</v>
      </c>
      <c r="T183" s="10">
        <f t="shared" si="21"/>
        <v>42177.533506944441</v>
      </c>
      <c r="U183" s="12">
        <f t="shared" si="22"/>
        <v>42147.533506944441</v>
      </c>
      <c r="V183" s="11">
        <f t="shared" si="23"/>
        <v>42147.533506944441</v>
      </c>
    </row>
    <row r="184" spans="1:22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6"/>
        <v>0</v>
      </c>
      <c r="P184" s="6" t="e">
        <f t="shared" si="17"/>
        <v>#DIV/0!</v>
      </c>
      <c r="Q184" t="str">
        <f t="shared" si="18"/>
        <v>film &amp; video</v>
      </c>
      <c r="R184" t="str">
        <f t="shared" si="19"/>
        <v>drama</v>
      </c>
      <c r="S184" s="10">
        <f t="shared" si="20"/>
        <v>42711.803611111107</v>
      </c>
      <c r="T184" s="10">
        <f t="shared" si="21"/>
        <v>42741.803611111107</v>
      </c>
      <c r="U184" s="12">
        <f t="shared" si="22"/>
        <v>42711.803611111107</v>
      </c>
      <c r="V184" s="11">
        <f t="shared" si="23"/>
        <v>42711.803611111107</v>
      </c>
    </row>
    <row r="185" spans="1:22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6"/>
        <v>0.35855999999999999</v>
      </c>
      <c r="P185" s="6">
        <f t="shared" si="17"/>
        <v>373.5</v>
      </c>
      <c r="Q185" t="str">
        <f t="shared" si="18"/>
        <v>film &amp; video</v>
      </c>
      <c r="R185" t="str">
        <f t="shared" si="19"/>
        <v>drama</v>
      </c>
      <c r="S185" s="10">
        <f t="shared" si="20"/>
        <v>41939.601967592593</v>
      </c>
      <c r="T185" s="10">
        <f t="shared" si="21"/>
        <v>41969.643634259257</v>
      </c>
      <c r="U185" s="12">
        <f t="shared" si="22"/>
        <v>41939.601967592593</v>
      </c>
      <c r="V185" s="11">
        <f t="shared" si="23"/>
        <v>41939.601967592593</v>
      </c>
    </row>
    <row r="186" spans="1:22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6"/>
        <v>3.4000000000000002E-2</v>
      </c>
      <c r="P186" s="6">
        <f t="shared" si="17"/>
        <v>25.5</v>
      </c>
      <c r="Q186" t="str">
        <f t="shared" si="18"/>
        <v>film &amp; video</v>
      </c>
      <c r="R186" t="str">
        <f t="shared" si="19"/>
        <v>drama</v>
      </c>
      <c r="S186" s="10">
        <f t="shared" si="20"/>
        <v>41825.58289351852</v>
      </c>
      <c r="T186" s="10">
        <f t="shared" si="21"/>
        <v>41882.957638888889</v>
      </c>
      <c r="U186" s="12">
        <f t="shared" si="22"/>
        <v>41825.58289351852</v>
      </c>
      <c r="V186" s="11">
        <f t="shared" si="23"/>
        <v>41825.58289351852</v>
      </c>
    </row>
    <row r="187" spans="1:22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6"/>
        <v>5.5E-2</v>
      </c>
      <c r="P187" s="6">
        <f t="shared" si="17"/>
        <v>220</v>
      </c>
      <c r="Q187" t="str">
        <f t="shared" si="18"/>
        <v>film &amp; video</v>
      </c>
      <c r="R187" t="str">
        <f t="shared" si="19"/>
        <v>drama</v>
      </c>
      <c r="S187" s="10">
        <f t="shared" si="20"/>
        <v>42570.702997685185</v>
      </c>
      <c r="T187" s="10">
        <f t="shared" si="21"/>
        <v>42600.702997685185</v>
      </c>
      <c r="U187" s="12">
        <f t="shared" si="22"/>
        <v>42570.702997685185</v>
      </c>
      <c r="V187" s="11">
        <f t="shared" si="23"/>
        <v>42570.702997685185</v>
      </c>
    </row>
    <row r="188" spans="1:22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6"/>
        <v>0</v>
      </c>
      <c r="P188" s="6" t="e">
        <f t="shared" si="17"/>
        <v>#DIV/0!</v>
      </c>
      <c r="Q188" t="str">
        <f t="shared" si="18"/>
        <v>film &amp; video</v>
      </c>
      <c r="R188" t="str">
        <f t="shared" si="19"/>
        <v>drama</v>
      </c>
      <c r="S188" s="10">
        <f t="shared" si="20"/>
        <v>42767.604560185187</v>
      </c>
      <c r="T188" s="10">
        <f t="shared" si="21"/>
        <v>42797.624999999993</v>
      </c>
      <c r="U188" s="12">
        <f t="shared" si="22"/>
        <v>42767.604560185187</v>
      </c>
      <c r="V188" s="11">
        <f t="shared" si="23"/>
        <v>42767.604560185187</v>
      </c>
    </row>
    <row r="189" spans="1:22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6"/>
        <v>0.16</v>
      </c>
      <c r="P189" s="6">
        <f t="shared" si="17"/>
        <v>160</v>
      </c>
      <c r="Q189" t="str">
        <f t="shared" si="18"/>
        <v>film &amp; video</v>
      </c>
      <c r="R189" t="str">
        <f t="shared" si="19"/>
        <v>drama</v>
      </c>
      <c r="S189" s="10">
        <f t="shared" si="20"/>
        <v>42182.02612268518</v>
      </c>
      <c r="T189" s="10">
        <f t="shared" si="21"/>
        <v>42206.082638888889</v>
      </c>
      <c r="U189" s="12">
        <f t="shared" si="22"/>
        <v>42182.02612268518</v>
      </c>
      <c r="V189" s="11">
        <f t="shared" si="23"/>
        <v>42182.02612268518</v>
      </c>
    </row>
    <row r="190" spans="1:22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6"/>
        <v>0</v>
      </c>
      <c r="P190" s="6" t="e">
        <f t="shared" si="17"/>
        <v>#DIV/0!</v>
      </c>
      <c r="Q190" t="str">
        <f t="shared" si="18"/>
        <v>film &amp; video</v>
      </c>
      <c r="R190" t="str">
        <f t="shared" si="19"/>
        <v>drama</v>
      </c>
      <c r="S190" s="10">
        <f t="shared" si="20"/>
        <v>41856.974710648145</v>
      </c>
      <c r="T190" s="10">
        <f t="shared" si="21"/>
        <v>41886.974710648145</v>
      </c>
      <c r="U190" s="12">
        <f t="shared" si="22"/>
        <v>41856.974710648145</v>
      </c>
      <c r="V190" s="11">
        <f t="shared" si="23"/>
        <v>41856.974710648145</v>
      </c>
    </row>
    <row r="191" spans="1:22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6"/>
        <v>6.8999999999999997E-4</v>
      </c>
      <c r="P191" s="6">
        <f t="shared" si="17"/>
        <v>69</v>
      </c>
      <c r="Q191" t="str">
        <f t="shared" si="18"/>
        <v>film &amp; video</v>
      </c>
      <c r="R191" t="str">
        <f t="shared" si="19"/>
        <v>drama</v>
      </c>
      <c r="S191" s="10">
        <f t="shared" si="20"/>
        <v>42556.482372685183</v>
      </c>
      <c r="T191" s="10">
        <f t="shared" si="21"/>
        <v>42616.482372685183</v>
      </c>
      <c r="U191" s="12">
        <f t="shared" si="22"/>
        <v>42556.482372685183</v>
      </c>
      <c r="V191" s="11">
        <f t="shared" si="23"/>
        <v>42556.482372685183</v>
      </c>
    </row>
    <row r="192" spans="1:22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6"/>
        <v>4.1666666666666666E-3</v>
      </c>
      <c r="P192" s="6">
        <f t="shared" si="17"/>
        <v>50</v>
      </c>
      <c r="Q192" t="str">
        <f t="shared" si="18"/>
        <v>film &amp; video</v>
      </c>
      <c r="R192" t="str">
        <f t="shared" si="19"/>
        <v>drama</v>
      </c>
      <c r="S192" s="10">
        <f t="shared" si="20"/>
        <v>42527.442662037036</v>
      </c>
      <c r="T192" s="10">
        <f t="shared" si="21"/>
        <v>42537.442662037036</v>
      </c>
      <c r="U192" s="12">
        <f t="shared" si="22"/>
        <v>42527.442662037036</v>
      </c>
      <c r="V192" s="11">
        <f t="shared" si="23"/>
        <v>42527.442662037036</v>
      </c>
    </row>
    <row r="193" spans="1:22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6"/>
        <v>0.05</v>
      </c>
      <c r="P193" s="6">
        <f t="shared" si="17"/>
        <v>83.333333333333329</v>
      </c>
      <c r="Q193" t="str">
        <f t="shared" si="18"/>
        <v>film &amp; video</v>
      </c>
      <c r="R193" t="str">
        <f t="shared" si="19"/>
        <v>drama</v>
      </c>
      <c r="S193" s="10">
        <f t="shared" si="20"/>
        <v>42239.233078703699</v>
      </c>
      <c r="T193" s="10">
        <f t="shared" si="21"/>
        <v>42279.233078703699</v>
      </c>
      <c r="U193" s="12">
        <f t="shared" si="22"/>
        <v>42239.233078703699</v>
      </c>
      <c r="V193" s="11">
        <f t="shared" si="23"/>
        <v>42239.233078703699</v>
      </c>
    </row>
    <row r="194" spans="1:22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24">E194/D194</f>
        <v>1.7E-5</v>
      </c>
      <c r="P194" s="6">
        <f t="shared" si="17"/>
        <v>5.666666666666667</v>
      </c>
      <c r="Q194" t="str">
        <f t="shared" si="18"/>
        <v>film &amp; video</v>
      </c>
      <c r="R194" t="str">
        <f t="shared" si="19"/>
        <v>drama</v>
      </c>
      <c r="S194" s="10">
        <f t="shared" si="20"/>
        <v>41899.583703703705</v>
      </c>
      <c r="T194" s="10">
        <f t="shared" si="21"/>
        <v>41929.583703703705</v>
      </c>
      <c r="U194" s="12">
        <f t="shared" si="22"/>
        <v>41899.583703703705</v>
      </c>
      <c r="V194" s="11">
        <f t="shared" si="23"/>
        <v>41899.583703703705</v>
      </c>
    </row>
    <row r="195" spans="1:22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24"/>
        <v>0</v>
      </c>
      <c r="P195" s="6" t="e">
        <f t="shared" ref="P195:P258" si="25">E195/L195</f>
        <v>#DIV/0!</v>
      </c>
      <c r="Q195" t="str">
        <f t="shared" ref="Q195:Q258" si="26">LEFT(N195,SEARCH("/",N195)-1)</f>
        <v>film &amp; video</v>
      </c>
      <c r="R195" t="str">
        <f t="shared" ref="R195:R258" si="27">RIGHT(N195,LEN(N195)-SEARCH("/",N195))</f>
        <v>drama</v>
      </c>
      <c r="S195" s="10">
        <f t="shared" ref="S195:S258" si="28">(((J195/60)/60)/24)+DATE(1970,1,1)+(-5/24)</f>
        <v>41911.726458333331</v>
      </c>
      <c r="T195" s="10">
        <f t="shared" ref="T195:T258" si="29">(((I195/60)/60)/24)+DATE(1970,1,1)+(-5/24)</f>
        <v>41971.768124999995</v>
      </c>
      <c r="U195" s="12">
        <f t="shared" ref="U195:U258" si="30">S195</f>
        <v>41911.726458333331</v>
      </c>
      <c r="V195" s="11">
        <f t="shared" ref="V195:V258" si="31">S195</f>
        <v>41911.726458333331</v>
      </c>
    </row>
    <row r="196" spans="1:22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24"/>
        <v>1.1999999999999999E-3</v>
      </c>
      <c r="P196" s="6">
        <f t="shared" si="25"/>
        <v>1</v>
      </c>
      <c r="Q196" t="str">
        <f t="shared" si="26"/>
        <v>film &amp; video</v>
      </c>
      <c r="R196" t="str">
        <f t="shared" si="27"/>
        <v>drama</v>
      </c>
      <c r="S196" s="10">
        <f t="shared" si="28"/>
        <v>42375.788553240738</v>
      </c>
      <c r="T196" s="10">
        <f t="shared" si="29"/>
        <v>42435.788553240738</v>
      </c>
      <c r="U196" s="12">
        <f t="shared" si="30"/>
        <v>42375.788553240738</v>
      </c>
      <c r="V196" s="11">
        <f t="shared" si="31"/>
        <v>42375.788553240738</v>
      </c>
    </row>
    <row r="197" spans="1:22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24"/>
        <v>0</v>
      </c>
      <c r="P197" s="6" t="e">
        <f t="shared" si="25"/>
        <v>#DIV/0!</v>
      </c>
      <c r="Q197" t="str">
        <f t="shared" si="26"/>
        <v>film &amp; video</v>
      </c>
      <c r="R197" t="str">
        <f t="shared" si="27"/>
        <v>drama</v>
      </c>
      <c r="S197" s="10">
        <f t="shared" si="28"/>
        <v>42135.462175925924</v>
      </c>
      <c r="T197" s="10">
        <f t="shared" si="29"/>
        <v>42195.462175925924</v>
      </c>
      <c r="U197" s="12">
        <f t="shared" si="30"/>
        <v>42135.462175925924</v>
      </c>
      <c r="V197" s="11">
        <f t="shared" si="31"/>
        <v>42135.462175925924</v>
      </c>
    </row>
    <row r="198" spans="1:22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24"/>
        <v>0.41857142857142859</v>
      </c>
      <c r="P198" s="6">
        <f t="shared" si="25"/>
        <v>77.10526315789474</v>
      </c>
      <c r="Q198" t="str">
        <f t="shared" si="26"/>
        <v>film &amp; video</v>
      </c>
      <c r="R198" t="str">
        <f t="shared" si="27"/>
        <v>drama</v>
      </c>
      <c r="S198" s="10">
        <f t="shared" si="28"/>
        <v>42259.334467592591</v>
      </c>
      <c r="T198" s="10">
        <f t="shared" si="29"/>
        <v>42287.666666666664</v>
      </c>
      <c r="U198" s="12">
        <f t="shared" si="30"/>
        <v>42259.334467592591</v>
      </c>
      <c r="V198" s="11">
        <f t="shared" si="31"/>
        <v>42259.334467592591</v>
      </c>
    </row>
    <row r="199" spans="1:22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24"/>
        <v>0.1048</v>
      </c>
      <c r="P199" s="6">
        <f t="shared" si="25"/>
        <v>32.75</v>
      </c>
      <c r="Q199" t="str">
        <f t="shared" si="26"/>
        <v>film &amp; video</v>
      </c>
      <c r="R199" t="str">
        <f t="shared" si="27"/>
        <v>drama</v>
      </c>
      <c r="S199" s="10">
        <f t="shared" si="28"/>
        <v>42741.640046296299</v>
      </c>
      <c r="T199" s="10">
        <f t="shared" si="29"/>
        <v>42783.666666666664</v>
      </c>
      <c r="U199" s="12">
        <f t="shared" si="30"/>
        <v>42741.640046296299</v>
      </c>
      <c r="V199" s="11">
        <f t="shared" si="31"/>
        <v>42741.640046296299</v>
      </c>
    </row>
    <row r="200" spans="1:22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24"/>
        <v>1.116E-2</v>
      </c>
      <c r="P200" s="6">
        <f t="shared" si="25"/>
        <v>46.5</v>
      </c>
      <c r="Q200" t="str">
        <f t="shared" si="26"/>
        <v>film &amp; video</v>
      </c>
      <c r="R200" t="str">
        <f t="shared" si="27"/>
        <v>drama</v>
      </c>
      <c r="S200" s="10">
        <f t="shared" si="28"/>
        <v>41887.175023148149</v>
      </c>
      <c r="T200" s="10">
        <f t="shared" si="29"/>
        <v>41917.175023148149</v>
      </c>
      <c r="U200" s="12">
        <f t="shared" si="30"/>
        <v>41887.175023148149</v>
      </c>
      <c r="V200" s="11">
        <f t="shared" si="31"/>
        <v>41887.175023148149</v>
      </c>
    </row>
    <row r="201" spans="1:22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24"/>
        <v>0</v>
      </c>
      <c r="P201" s="6" t="e">
        <f t="shared" si="25"/>
        <v>#DIV/0!</v>
      </c>
      <c r="Q201" t="str">
        <f t="shared" si="26"/>
        <v>film &amp; video</v>
      </c>
      <c r="R201" t="str">
        <f t="shared" si="27"/>
        <v>drama</v>
      </c>
      <c r="S201" s="10">
        <f t="shared" si="28"/>
        <v>42583.915532407402</v>
      </c>
      <c r="T201" s="10">
        <f t="shared" si="29"/>
        <v>42613.915532407402</v>
      </c>
      <c r="U201" s="12">
        <f t="shared" si="30"/>
        <v>42583.915532407402</v>
      </c>
      <c r="V201" s="11">
        <f t="shared" si="31"/>
        <v>42583.915532407402</v>
      </c>
    </row>
    <row r="202" spans="1:22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24"/>
        <v>0.26192500000000002</v>
      </c>
      <c r="P202" s="6">
        <f t="shared" si="25"/>
        <v>87.308333333333337</v>
      </c>
      <c r="Q202" t="str">
        <f t="shared" si="26"/>
        <v>film &amp; video</v>
      </c>
      <c r="R202" t="str">
        <f t="shared" si="27"/>
        <v>drama</v>
      </c>
      <c r="S202" s="10">
        <f t="shared" si="28"/>
        <v>41866.875034722223</v>
      </c>
      <c r="T202" s="10">
        <f t="shared" si="29"/>
        <v>41896.875034722223</v>
      </c>
      <c r="U202" s="12">
        <f t="shared" si="30"/>
        <v>41866.875034722223</v>
      </c>
      <c r="V202" s="11">
        <f t="shared" si="31"/>
        <v>41866.875034722223</v>
      </c>
    </row>
    <row r="203" spans="1:22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24"/>
        <v>0.58461538461538465</v>
      </c>
      <c r="P203" s="6">
        <f t="shared" si="25"/>
        <v>54.285714285714285</v>
      </c>
      <c r="Q203" t="str">
        <f t="shared" si="26"/>
        <v>film &amp; video</v>
      </c>
      <c r="R203" t="str">
        <f t="shared" si="27"/>
        <v>drama</v>
      </c>
      <c r="S203" s="10">
        <f t="shared" si="28"/>
        <v>42023.610289351847</v>
      </c>
      <c r="T203" s="10">
        <f t="shared" si="29"/>
        <v>42043.610289351847</v>
      </c>
      <c r="U203" s="12">
        <f t="shared" si="30"/>
        <v>42023.610289351847</v>
      </c>
      <c r="V203" s="11">
        <f t="shared" si="31"/>
        <v>42023.610289351847</v>
      </c>
    </row>
    <row r="204" spans="1:22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24"/>
        <v>0</v>
      </c>
      <c r="P204" s="6" t="e">
        <f t="shared" si="25"/>
        <v>#DIV/0!</v>
      </c>
      <c r="Q204" t="str">
        <f t="shared" si="26"/>
        <v>film &amp; video</v>
      </c>
      <c r="R204" t="str">
        <f t="shared" si="27"/>
        <v>drama</v>
      </c>
      <c r="S204" s="10">
        <f t="shared" si="28"/>
        <v>42255.719490740739</v>
      </c>
      <c r="T204" s="10">
        <f t="shared" si="29"/>
        <v>42285.665972222218</v>
      </c>
      <c r="U204" s="12">
        <f t="shared" si="30"/>
        <v>42255.719490740739</v>
      </c>
      <c r="V204" s="11">
        <f t="shared" si="31"/>
        <v>42255.719490740739</v>
      </c>
    </row>
    <row r="205" spans="1:22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24"/>
        <v>0.2984</v>
      </c>
      <c r="P205" s="6">
        <f t="shared" si="25"/>
        <v>93.25</v>
      </c>
      <c r="Q205" t="str">
        <f t="shared" si="26"/>
        <v>film &amp; video</v>
      </c>
      <c r="R205" t="str">
        <f t="shared" si="27"/>
        <v>drama</v>
      </c>
      <c r="S205" s="10">
        <f t="shared" si="28"/>
        <v>41973.639629629623</v>
      </c>
      <c r="T205" s="10">
        <f t="shared" si="29"/>
        <v>42033.639629629623</v>
      </c>
      <c r="U205" s="12">
        <f t="shared" si="30"/>
        <v>41973.639629629623</v>
      </c>
      <c r="V205" s="11">
        <f t="shared" si="31"/>
        <v>41973.639629629623</v>
      </c>
    </row>
    <row r="206" spans="1:22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24"/>
        <v>0.50721666666666665</v>
      </c>
      <c r="P206" s="6">
        <f t="shared" si="25"/>
        <v>117.68368136117556</v>
      </c>
      <c r="Q206" t="str">
        <f t="shared" si="26"/>
        <v>film &amp; video</v>
      </c>
      <c r="R206" t="str">
        <f t="shared" si="27"/>
        <v>drama</v>
      </c>
      <c r="S206" s="10">
        <f t="shared" si="28"/>
        <v>42556.375034722216</v>
      </c>
      <c r="T206" s="10">
        <f t="shared" si="29"/>
        <v>42586.375034722216</v>
      </c>
      <c r="U206" s="12">
        <f t="shared" si="30"/>
        <v>42556.375034722216</v>
      </c>
      <c r="V206" s="11">
        <f t="shared" si="31"/>
        <v>42556.375034722216</v>
      </c>
    </row>
    <row r="207" spans="1:22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24"/>
        <v>0.16250000000000001</v>
      </c>
      <c r="P207" s="6">
        <f t="shared" si="25"/>
        <v>76.470588235294116</v>
      </c>
      <c r="Q207" t="str">
        <f t="shared" si="26"/>
        <v>film &amp; video</v>
      </c>
      <c r="R207" t="str">
        <f t="shared" si="27"/>
        <v>drama</v>
      </c>
      <c r="S207" s="10">
        <f t="shared" si="28"/>
        <v>42248.423865740733</v>
      </c>
      <c r="T207" s="10">
        <f t="shared" si="29"/>
        <v>42283.423865740733</v>
      </c>
      <c r="U207" s="12">
        <f t="shared" si="30"/>
        <v>42248.423865740733</v>
      </c>
      <c r="V207" s="11">
        <f t="shared" si="31"/>
        <v>42248.423865740733</v>
      </c>
    </row>
    <row r="208" spans="1:22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24"/>
        <v>0</v>
      </c>
      <c r="P208" s="6" t="e">
        <f t="shared" si="25"/>
        <v>#DIV/0!</v>
      </c>
      <c r="Q208" t="str">
        <f t="shared" si="26"/>
        <v>film &amp; video</v>
      </c>
      <c r="R208" t="str">
        <f t="shared" si="27"/>
        <v>drama</v>
      </c>
      <c r="S208" s="10">
        <f t="shared" si="28"/>
        <v>42566.79609953703</v>
      </c>
      <c r="T208" s="10">
        <f t="shared" si="29"/>
        <v>42587.79609953703</v>
      </c>
      <c r="U208" s="12">
        <f t="shared" si="30"/>
        <v>42566.79609953703</v>
      </c>
      <c r="V208" s="11">
        <f t="shared" si="31"/>
        <v>42566.79609953703</v>
      </c>
    </row>
    <row r="209" spans="1:22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24"/>
        <v>0.15214285714285714</v>
      </c>
      <c r="P209" s="6">
        <f t="shared" si="25"/>
        <v>163.84615384615384</v>
      </c>
      <c r="Q209" t="str">
        <f t="shared" si="26"/>
        <v>film &amp; video</v>
      </c>
      <c r="R209" t="str">
        <f t="shared" si="27"/>
        <v>drama</v>
      </c>
      <c r="S209" s="10">
        <f t="shared" si="28"/>
        <v>41977.988865740735</v>
      </c>
      <c r="T209" s="10">
        <f t="shared" si="29"/>
        <v>42007.988865740735</v>
      </c>
      <c r="U209" s="12">
        <f t="shared" si="30"/>
        <v>41977.988865740735</v>
      </c>
      <c r="V209" s="11">
        <f t="shared" si="31"/>
        <v>41977.988865740735</v>
      </c>
    </row>
    <row r="210" spans="1:22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24"/>
        <v>0</v>
      </c>
      <c r="P210" s="6" t="e">
        <f t="shared" si="25"/>
        <v>#DIV/0!</v>
      </c>
      <c r="Q210" t="str">
        <f t="shared" si="26"/>
        <v>film &amp; video</v>
      </c>
      <c r="R210" t="str">
        <f t="shared" si="27"/>
        <v>drama</v>
      </c>
      <c r="S210" s="10">
        <f t="shared" si="28"/>
        <v>41959.16165509259</v>
      </c>
      <c r="T210" s="10">
        <f t="shared" si="29"/>
        <v>41989.16165509259</v>
      </c>
      <c r="U210" s="12">
        <f t="shared" si="30"/>
        <v>41959.16165509259</v>
      </c>
      <c r="V210" s="11">
        <f t="shared" si="31"/>
        <v>41959.16165509259</v>
      </c>
    </row>
    <row r="211" spans="1:22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24"/>
        <v>0</v>
      </c>
      <c r="P211" s="6" t="e">
        <f t="shared" si="25"/>
        <v>#DIV/0!</v>
      </c>
      <c r="Q211" t="str">
        <f t="shared" si="26"/>
        <v>film &amp; video</v>
      </c>
      <c r="R211" t="str">
        <f t="shared" si="27"/>
        <v>drama</v>
      </c>
      <c r="S211" s="10">
        <f t="shared" si="28"/>
        <v>42165.714525462965</v>
      </c>
      <c r="T211" s="10">
        <f t="shared" si="29"/>
        <v>42195.714525462965</v>
      </c>
      <c r="U211" s="12">
        <f t="shared" si="30"/>
        <v>42165.714525462965</v>
      </c>
      <c r="V211" s="11">
        <f t="shared" si="31"/>
        <v>42165.714525462965</v>
      </c>
    </row>
    <row r="212" spans="1:22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24"/>
        <v>0.2525</v>
      </c>
      <c r="P212" s="6">
        <f t="shared" si="25"/>
        <v>91.818181818181813</v>
      </c>
      <c r="Q212" t="str">
        <f t="shared" si="26"/>
        <v>film &amp; video</v>
      </c>
      <c r="R212" t="str">
        <f t="shared" si="27"/>
        <v>drama</v>
      </c>
      <c r="S212" s="10">
        <f t="shared" si="28"/>
        <v>42248.856388888882</v>
      </c>
      <c r="T212" s="10">
        <f t="shared" si="29"/>
        <v>42277.999999999993</v>
      </c>
      <c r="U212" s="12">
        <f t="shared" si="30"/>
        <v>42248.856388888882</v>
      </c>
      <c r="V212" s="11">
        <f t="shared" si="31"/>
        <v>42248.856388888882</v>
      </c>
    </row>
    <row r="213" spans="1:22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24"/>
        <v>0.44600000000000001</v>
      </c>
      <c r="P213" s="6">
        <f t="shared" si="25"/>
        <v>185.83333333333334</v>
      </c>
      <c r="Q213" t="str">
        <f t="shared" si="26"/>
        <v>film &amp; video</v>
      </c>
      <c r="R213" t="str">
        <f t="shared" si="27"/>
        <v>drama</v>
      </c>
      <c r="S213" s="10">
        <f t="shared" si="28"/>
        <v>42235.951585648152</v>
      </c>
      <c r="T213" s="10">
        <f t="shared" si="29"/>
        <v>42265.951585648152</v>
      </c>
      <c r="U213" s="12">
        <f t="shared" si="30"/>
        <v>42235.951585648152</v>
      </c>
      <c r="V213" s="11">
        <f t="shared" si="31"/>
        <v>42235.951585648152</v>
      </c>
    </row>
    <row r="214" spans="1:22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24"/>
        <v>1.5873015873015873E-4</v>
      </c>
      <c r="P214" s="6">
        <f t="shared" si="25"/>
        <v>1</v>
      </c>
      <c r="Q214" t="str">
        <f t="shared" si="26"/>
        <v>film &amp; video</v>
      </c>
      <c r="R214" t="str">
        <f t="shared" si="27"/>
        <v>drama</v>
      </c>
      <c r="S214" s="10">
        <f t="shared" si="28"/>
        <v>42416.672685185178</v>
      </c>
      <c r="T214" s="10">
        <f t="shared" si="29"/>
        <v>42476.631018518521</v>
      </c>
      <c r="U214" s="12">
        <f t="shared" si="30"/>
        <v>42416.672685185178</v>
      </c>
      <c r="V214" s="11">
        <f t="shared" si="31"/>
        <v>42416.672685185178</v>
      </c>
    </row>
    <row r="215" spans="1:22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24"/>
        <v>4.0000000000000002E-4</v>
      </c>
      <c r="P215" s="6">
        <f t="shared" si="25"/>
        <v>20</v>
      </c>
      <c r="Q215" t="str">
        <f t="shared" si="26"/>
        <v>film &amp; video</v>
      </c>
      <c r="R215" t="str">
        <f t="shared" si="27"/>
        <v>drama</v>
      </c>
      <c r="S215" s="10">
        <f t="shared" si="28"/>
        <v>42202.385960648149</v>
      </c>
      <c r="T215" s="10">
        <f t="shared" si="29"/>
        <v>42232.379641203697</v>
      </c>
      <c r="U215" s="12">
        <f t="shared" si="30"/>
        <v>42202.385960648149</v>
      </c>
      <c r="V215" s="11">
        <f t="shared" si="31"/>
        <v>42202.385960648149</v>
      </c>
    </row>
    <row r="216" spans="1:22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24"/>
        <v>8.0000000000000007E-5</v>
      </c>
      <c r="P216" s="6">
        <f t="shared" si="25"/>
        <v>1</v>
      </c>
      <c r="Q216" t="str">
        <f t="shared" si="26"/>
        <v>film &amp; video</v>
      </c>
      <c r="R216" t="str">
        <f t="shared" si="27"/>
        <v>drama</v>
      </c>
      <c r="S216" s="10">
        <f t="shared" si="28"/>
        <v>42009.432280092595</v>
      </c>
      <c r="T216" s="10">
        <f t="shared" si="29"/>
        <v>42069.432280092595</v>
      </c>
      <c r="U216" s="12">
        <f t="shared" si="30"/>
        <v>42009.432280092595</v>
      </c>
      <c r="V216" s="11">
        <f t="shared" si="31"/>
        <v>42009.432280092595</v>
      </c>
    </row>
    <row r="217" spans="1:22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24"/>
        <v>2.2727272727272726E-3</v>
      </c>
      <c r="P217" s="6">
        <f t="shared" si="25"/>
        <v>10</v>
      </c>
      <c r="Q217" t="str">
        <f t="shared" si="26"/>
        <v>film &amp; video</v>
      </c>
      <c r="R217" t="str">
        <f t="shared" si="27"/>
        <v>drama</v>
      </c>
      <c r="S217" s="10">
        <f t="shared" si="28"/>
        <v>42375.021782407406</v>
      </c>
      <c r="T217" s="10">
        <f t="shared" si="29"/>
        <v>42417.790972222218</v>
      </c>
      <c r="U217" s="12">
        <f t="shared" si="30"/>
        <v>42375.021782407406</v>
      </c>
      <c r="V217" s="11">
        <f t="shared" si="31"/>
        <v>42375.021782407406</v>
      </c>
    </row>
    <row r="218" spans="1:22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24"/>
        <v>0.55698440000000005</v>
      </c>
      <c r="P218" s="6">
        <f t="shared" si="25"/>
        <v>331.53833333333336</v>
      </c>
      <c r="Q218" t="str">
        <f t="shared" si="26"/>
        <v>film &amp; video</v>
      </c>
      <c r="R218" t="str">
        <f t="shared" si="27"/>
        <v>drama</v>
      </c>
      <c r="S218" s="10">
        <f t="shared" si="28"/>
        <v>42066.750428240739</v>
      </c>
      <c r="T218" s="10">
        <f t="shared" si="29"/>
        <v>42116.708761574067</v>
      </c>
      <c r="U218" s="12">
        <f t="shared" si="30"/>
        <v>42066.750428240739</v>
      </c>
      <c r="V218" s="11">
        <f t="shared" si="31"/>
        <v>42066.750428240739</v>
      </c>
    </row>
    <row r="219" spans="1:22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24"/>
        <v>0.11942999999999999</v>
      </c>
      <c r="P219" s="6">
        <f t="shared" si="25"/>
        <v>314.28947368421052</v>
      </c>
      <c r="Q219" t="str">
        <f t="shared" si="26"/>
        <v>film &amp; video</v>
      </c>
      <c r="R219" t="str">
        <f t="shared" si="27"/>
        <v>drama</v>
      </c>
      <c r="S219" s="10">
        <f t="shared" si="28"/>
        <v>41970.432280092595</v>
      </c>
      <c r="T219" s="10">
        <f t="shared" si="29"/>
        <v>42001.432280092595</v>
      </c>
      <c r="U219" s="12">
        <f t="shared" si="30"/>
        <v>41970.432280092595</v>
      </c>
      <c r="V219" s="11">
        <f t="shared" si="31"/>
        <v>41970.432280092595</v>
      </c>
    </row>
    <row r="220" spans="1:22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24"/>
        <v>0.02</v>
      </c>
      <c r="P220" s="6">
        <f t="shared" si="25"/>
        <v>100</v>
      </c>
      <c r="Q220" t="str">
        <f t="shared" si="26"/>
        <v>film &amp; video</v>
      </c>
      <c r="R220" t="str">
        <f t="shared" si="27"/>
        <v>drama</v>
      </c>
      <c r="S220" s="10">
        <f t="shared" si="28"/>
        <v>42079.420011574075</v>
      </c>
      <c r="T220" s="10">
        <f t="shared" si="29"/>
        <v>42139.420011574075</v>
      </c>
      <c r="U220" s="12">
        <f t="shared" si="30"/>
        <v>42079.420011574075</v>
      </c>
      <c r="V220" s="11">
        <f t="shared" si="31"/>
        <v>42079.420011574075</v>
      </c>
    </row>
    <row r="221" spans="1:22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24"/>
        <v>0.17630000000000001</v>
      </c>
      <c r="P221" s="6">
        <f t="shared" si="25"/>
        <v>115.98684210526316</v>
      </c>
      <c r="Q221" t="str">
        <f t="shared" si="26"/>
        <v>film &amp; video</v>
      </c>
      <c r="R221" t="str">
        <f t="shared" si="27"/>
        <v>drama</v>
      </c>
      <c r="S221" s="10">
        <f t="shared" si="28"/>
        <v>42429.118344907409</v>
      </c>
      <c r="T221" s="10">
        <f t="shared" si="29"/>
        <v>42461.082638888889</v>
      </c>
      <c r="U221" s="12">
        <f t="shared" si="30"/>
        <v>42429.118344907409</v>
      </c>
      <c r="V221" s="11">
        <f t="shared" si="31"/>
        <v>42429.118344907409</v>
      </c>
    </row>
    <row r="222" spans="1:22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24"/>
        <v>7.1999999999999998E-3</v>
      </c>
      <c r="P222" s="6">
        <f t="shared" si="25"/>
        <v>120</v>
      </c>
      <c r="Q222" t="str">
        <f t="shared" si="26"/>
        <v>film &amp; video</v>
      </c>
      <c r="R222" t="str">
        <f t="shared" si="27"/>
        <v>drama</v>
      </c>
      <c r="S222" s="10">
        <f t="shared" si="28"/>
        <v>42195.435532407406</v>
      </c>
      <c r="T222" s="10">
        <f t="shared" si="29"/>
        <v>42236.629166666658</v>
      </c>
      <c r="U222" s="12">
        <f t="shared" si="30"/>
        <v>42195.435532407406</v>
      </c>
      <c r="V222" s="11">
        <f t="shared" si="31"/>
        <v>42195.435532407406</v>
      </c>
    </row>
    <row r="223" spans="1:22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24"/>
        <v>0</v>
      </c>
      <c r="P223" s="6" t="e">
        <f t="shared" si="25"/>
        <v>#DIV/0!</v>
      </c>
      <c r="Q223" t="str">
        <f t="shared" si="26"/>
        <v>film &amp; video</v>
      </c>
      <c r="R223" t="str">
        <f t="shared" si="27"/>
        <v>drama</v>
      </c>
      <c r="S223" s="10">
        <f t="shared" si="28"/>
        <v>42031.629212962966</v>
      </c>
      <c r="T223" s="10">
        <f t="shared" si="29"/>
        <v>42091.587546296294</v>
      </c>
      <c r="U223" s="12">
        <f t="shared" si="30"/>
        <v>42031.629212962966</v>
      </c>
      <c r="V223" s="11">
        <f t="shared" si="31"/>
        <v>42031.629212962966</v>
      </c>
    </row>
    <row r="224" spans="1:22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24"/>
        <v>0.13</v>
      </c>
      <c r="P224" s="6">
        <f t="shared" si="25"/>
        <v>65</v>
      </c>
      <c r="Q224" t="str">
        <f t="shared" si="26"/>
        <v>film &amp; video</v>
      </c>
      <c r="R224" t="str">
        <f t="shared" si="27"/>
        <v>drama</v>
      </c>
      <c r="S224" s="10">
        <f t="shared" si="28"/>
        <v>42031.561550925922</v>
      </c>
      <c r="T224" s="10">
        <f t="shared" si="29"/>
        <v>42089.902083333327</v>
      </c>
      <c r="U224" s="12">
        <f t="shared" si="30"/>
        <v>42031.561550925922</v>
      </c>
      <c r="V224" s="11">
        <f t="shared" si="31"/>
        <v>42031.561550925922</v>
      </c>
    </row>
    <row r="225" spans="1:22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24"/>
        <v>0</v>
      </c>
      <c r="P225" s="6" t="e">
        <f t="shared" si="25"/>
        <v>#DIV/0!</v>
      </c>
      <c r="Q225" t="str">
        <f t="shared" si="26"/>
        <v>film &amp; video</v>
      </c>
      <c r="R225" t="str">
        <f t="shared" si="27"/>
        <v>drama</v>
      </c>
      <c r="S225" s="10">
        <f t="shared" si="28"/>
        <v>42481.839699074073</v>
      </c>
      <c r="T225" s="10">
        <f t="shared" si="29"/>
        <v>42511.836805555555</v>
      </c>
      <c r="U225" s="12">
        <f t="shared" si="30"/>
        <v>42481.839699074073</v>
      </c>
      <c r="V225" s="11">
        <f t="shared" si="31"/>
        <v>42481.839699074073</v>
      </c>
    </row>
    <row r="226" spans="1:22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24"/>
        <v>0</v>
      </c>
      <c r="P226" s="6" t="e">
        <f t="shared" si="25"/>
        <v>#DIV/0!</v>
      </c>
      <c r="Q226" t="str">
        <f t="shared" si="26"/>
        <v>film &amp; video</v>
      </c>
      <c r="R226" t="str">
        <f t="shared" si="27"/>
        <v>drama</v>
      </c>
      <c r="S226" s="10">
        <f t="shared" si="28"/>
        <v>42135.026921296296</v>
      </c>
      <c r="T226" s="10">
        <f t="shared" si="29"/>
        <v>42195.026921296296</v>
      </c>
      <c r="U226" s="12">
        <f t="shared" si="30"/>
        <v>42135.026921296296</v>
      </c>
      <c r="V226" s="11">
        <f t="shared" si="31"/>
        <v>42135.026921296296</v>
      </c>
    </row>
    <row r="227" spans="1:22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24"/>
        <v>0</v>
      </c>
      <c r="P227" s="6" t="e">
        <f t="shared" si="25"/>
        <v>#DIV/0!</v>
      </c>
      <c r="Q227" t="str">
        <f t="shared" si="26"/>
        <v>film &amp; video</v>
      </c>
      <c r="R227" t="str">
        <f t="shared" si="27"/>
        <v>drama</v>
      </c>
      <c r="S227" s="10">
        <f t="shared" si="28"/>
        <v>42438.752939814811</v>
      </c>
      <c r="T227" s="10">
        <f t="shared" si="29"/>
        <v>42468.711273148147</v>
      </c>
      <c r="U227" s="12">
        <f t="shared" si="30"/>
        <v>42438.752939814811</v>
      </c>
      <c r="V227" s="11">
        <f t="shared" si="31"/>
        <v>42438.752939814811</v>
      </c>
    </row>
    <row r="228" spans="1:22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24"/>
        <v>8.6206896551724137E-3</v>
      </c>
      <c r="P228" s="6">
        <f t="shared" si="25"/>
        <v>125</v>
      </c>
      <c r="Q228" t="str">
        <f t="shared" si="26"/>
        <v>film &amp; video</v>
      </c>
      <c r="R228" t="str">
        <f t="shared" si="27"/>
        <v>drama</v>
      </c>
      <c r="S228" s="10">
        <f t="shared" si="28"/>
        <v>42106.457685185182</v>
      </c>
      <c r="T228" s="10">
        <f t="shared" si="29"/>
        <v>42155.186805555553</v>
      </c>
      <c r="U228" s="12">
        <f t="shared" si="30"/>
        <v>42106.457685185182</v>
      </c>
      <c r="V228" s="11">
        <f t="shared" si="31"/>
        <v>42106.457685185182</v>
      </c>
    </row>
    <row r="229" spans="1:22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24"/>
        <v>0</v>
      </c>
      <c r="P229" s="6" t="e">
        <f t="shared" si="25"/>
        <v>#DIV/0!</v>
      </c>
      <c r="Q229" t="str">
        <f t="shared" si="26"/>
        <v>film &amp; video</v>
      </c>
      <c r="R229" t="str">
        <f t="shared" si="27"/>
        <v>drama</v>
      </c>
      <c r="S229" s="10">
        <f t="shared" si="28"/>
        <v>42164.685659722221</v>
      </c>
      <c r="T229" s="10">
        <f t="shared" si="29"/>
        <v>42194.685659722221</v>
      </c>
      <c r="U229" s="12">
        <f t="shared" si="30"/>
        <v>42164.685659722221</v>
      </c>
      <c r="V229" s="11">
        <f t="shared" si="31"/>
        <v>42164.685659722221</v>
      </c>
    </row>
    <row r="230" spans="1:22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24"/>
        <v>0</v>
      </c>
      <c r="P230" s="6" t="e">
        <f t="shared" si="25"/>
        <v>#DIV/0!</v>
      </c>
      <c r="Q230" t="str">
        <f t="shared" si="26"/>
        <v>film &amp; video</v>
      </c>
      <c r="R230" t="str">
        <f t="shared" si="27"/>
        <v>drama</v>
      </c>
      <c r="S230" s="10">
        <f t="shared" si="28"/>
        <v>42096.478067129625</v>
      </c>
      <c r="T230" s="10">
        <f t="shared" si="29"/>
        <v>42156.478067129625</v>
      </c>
      <c r="U230" s="12">
        <f t="shared" si="30"/>
        <v>42096.478067129625</v>
      </c>
      <c r="V230" s="11">
        <f t="shared" si="31"/>
        <v>42096.478067129625</v>
      </c>
    </row>
    <row r="231" spans="1:22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24"/>
        <v>0</v>
      </c>
      <c r="P231" s="6" t="e">
        <f t="shared" si="25"/>
        <v>#DIV/0!</v>
      </c>
      <c r="Q231" t="str">
        <f t="shared" si="26"/>
        <v>film &amp; video</v>
      </c>
      <c r="R231" t="str">
        <f t="shared" si="27"/>
        <v>drama</v>
      </c>
      <c r="S231" s="10">
        <f t="shared" si="28"/>
        <v>42383.725659722222</v>
      </c>
      <c r="T231" s="10">
        <f t="shared" si="29"/>
        <v>42413.725659722222</v>
      </c>
      <c r="U231" s="12">
        <f t="shared" si="30"/>
        <v>42383.725659722222</v>
      </c>
      <c r="V231" s="11">
        <f t="shared" si="31"/>
        <v>42383.725659722222</v>
      </c>
    </row>
    <row r="232" spans="1:22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24"/>
        <v>4.0000000000000001E-3</v>
      </c>
      <c r="P232" s="6">
        <f t="shared" si="25"/>
        <v>30</v>
      </c>
      <c r="Q232" t="str">
        <f t="shared" si="26"/>
        <v>film &amp; video</v>
      </c>
      <c r="R232" t="str">
        <f t="shared" si="27"/>
        <v>drama</v>
      </c>
      <c r="S232" s="10">
        <f t="shared" si="28"/>
        <v>42129.568877314807</v>
      </c>
      <c r="T232" s="10">
        <f t="shared" si="29"/>
        <v>42159.568877314807</v>
      </c>
      <c r="U232" s="12">
        <f t="shared" si="30"/>
        <v>42129.568877314807</v>
      </c>
      <c r="V232" s="11">
        <f t="shared" si="31"/>
        <v>42129.568877314807</v>
      </c>
    </row>
    <row r="233" spans="1:22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24"/>
        <v>0</v>
      </c>
      <c r="P233" s="6" t="e">
        <f t="shared" si="25"/>
        <v>#DIV/0!</v>
      </c>
      <c r="Q233" t="str">
        <f t="shared" si="26"/>
        <v>film &amp; video</v>
      </c>
      <c r="R233" t="str">
        <f t="shared" si="27"/>
        <v>drama</v>
      </c>
      <c r="S233" s="10">
        <f t="shared" si="28"/>
        <v>42341.750590277778</v>
      </c>
      <c r="T233" s="10">
        <f t="shared" si="29"/>
        <v>42371.750590277778</v>
      </c>
      <c r="U233" s="12">
        <f t="shared" si="30"/>
        <v>42341.750590277778</v>
      </c>
      <c r="V233" s="11">
        <f t="shared" si="31"/>
        <v>42341.750590277778</v>
      </c>
    </row>
    <row r="234" spans="1:22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24"/>
        <v>2.75E-2</v>
      </c>
      <c r="P234" s="6">
        <f t="shared" si="25"/>
        <v>15.714285714285714</v>
      </c>
      <c r="Q234" t="str">
        <f t="shared" si="26"/>
        <v>film &amp; video</v>
      </c>
      <c r="R234" t="str">
        <f t="shared" si="27"/>
        <v>drama</v>
      </c>
      <c r="S234" s="10">
        <f t="shared" si="28"/>
        <v>42032.617430555554</v>
      </c>
      <c r="T234" s="10">
        <f t="shared" si="29"/>
        <v>42062.617430555554</v>
      </c>
      <c r="U234" s="12">
        <f t="shared" si="30"/>
        <v>42032.617430555554</v>
      </c>
      <c r="V234" s="11">
        <f t="shared" si="31"/>
        <v>42032.617430555554</v>
      </c>
    </row>
    <row r="235" spans="1:22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24"/>
        <v>0</v>
      </c>
      <c r="P235" s="6" t="e">
        <f t="shared" si="25"/>
        <v>#DIV/0!</v>
      </c>
      <c r="Q235" t="str">
        <f t="shared" si="26"/>
        <v>film &amp; video</v>
      </c>
      <c r="R235" t="str">
        <f t="shared" si="27"/>
        <v>drama</v>
      </c>
      <c r="S235" s="10">
        <f t="shared" si="28"/>
        <v>42612.703379629624</v>
      </c>
      <c r="T235" s="10">
        <f t="shared" si="29"/>
        <v>42642.703379629624</v>
      </c>
      <c r="U235" s="12">
        <f t="shared" si="30"/>
        <v>42612.703379629624</v>
      </c>
      <c r="V235" s="11">
        <f t="shared" si="31"/>
        <v>42612.703379629624</v>
      </c>
    </row>
    <row r="236" spans="1:22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24"/>
        <v>0.40100000000000002</v>
      </c>
      <c r="P236" s="6">
        <f t="shared" si="25"/>
        <v>80.2</v>
      </c>
      <c r="Q236" t="str">
        <f t="shared" si="26"/>
        <v>film &amp; video</v>
      </c>
      <c r="R236" t="str">
        <f t="shared" si="27"/>
        <v>drama</v>
      </c>
      <c r="S236" s="10">
        <f t="shared" si="28"/>
        <v>42135.82707175926</v>
      </c>
      <c r="T236" s="10">
        <f t="shared" si="29"/>
        <v>42175.82707175926</v>
      </c>
      <c r="U236" s="12">
        <f t="shared" si="30"/>
        <v>42135.82707175926</v>
      </c>
      <c r="V236" s="11">
        <f t="shared" si="31"/>
        <v>42135.82707175926</v>
      </c>
    </row>
    <row r="237" spans="1:22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24"/>
        <v>0</v>
      </c>
      <c r="P237" s="6" t="e">
        <f t="shared" si="25"/>
        <v>#DIV/0!</v>
      </c>
      <c r="Q237" t="str">
        <f t="shared" si="26"/>
        <v>film &amp; video</v>
      </c>
      <c r="R237" t="str">
        <f t="shared" si="27"/>
        <v>drama</v>
      </c>
      <c r="S237" s="10">
        <f t="shared" si="28"/>
        <v>42164.700196759259</v>
      </c>
      <c r="T237" s="10">
        <f t="shared" si="29"/>
        <v>42194.700196759259</v>
      </c>
      <c r="U237" s="12">
        <f t="shared" si="30"/>
        <v>42164.700196759259</v>
      </c>
      <c r="V237" s="11">
        <f t="shared" si="31"/>
        <v>42164.700196759259</v>
      </c>
    </row>
    <row r="238" spans="1:22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24"/>
        <v>0</v>
      </c>
      <c r="P238" s="6" t="e">
        <f t="shared" si="25"/>
        <v>#DIV/0!</v>
      </c>
      <c r="Q238" t="str">
        <f t="shared" si="26"/>
        <v>film &amp; video</v>
      </c>
      <c r="R238" t="str">
        <f t="shared" si="27"/>
        <v>drama</v>
      </c>
      <c r="S238" s="10">
        <f t="shared" si="28"/>
        <v>42320.876145833325</v>
      </c>
      <c r="T238" s="10">
        <f t="shared" si="29"/>
        <v>42373.791666666664</v>
      </c>
      <c r="U238" s="12">
        <f t="shared" si="30"/>
        <v>42320.876145833325</v>
      </c>
      <c r="V238" s="11">
        <f t="shared" si="31"/>
        <v>42320.876145833325</v>
      </c>
    </row>
    <row r="239" spans="1:22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24"/>
        <v>3.3333333333333335E-3</v>
      </c>
      <c r="P239" s="6">
        <f t="shared" si="25"/>
        <v>50</v>
      </c>
      <c r="Q239" t="str">
        <f t="shared" si="26"/>
        <v>film &amp; video</v>
      </c>
      <c r="R239" t="str">
        <f t="shared" si="27"/>
        <v>drama</v>
      </c>
      <c r="S239" s="10">
        <f t="shared" si="28"/>
        <v>42377.368854166663</v>
      </c>
      <c r="T239" s="10">
        <f t="shared" si="29"/>
        <v>42437.368854166663</v>
      </c>
      <c r="U239" s="12">
        <f t="shared" si="30"/>
        <v>42377.368854166663</v>
      </c>
      <c r="V239" s="11">
        <f t="shared" si="31"/>
        <v>42377.368854166663</v>
      </c>
    </row>
    <row r="240" spans="1:22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24"/>
        <v>0</v>
      </c>
      <c r="P240" s="6" t="e">
        <f t="shared" si="25"/>
        <v>#DIV/0!</v>
      </c>
      <c r="Q240" t="str">
        <f t="shared" si="26"/>
        <v>film &amp; video</v>
      </c>
      <c r="R240" t="str">
        <f t="shared" si="27"/>
        <v>drama</v>
      </c>
      <c r="S240" s="10">
        <f t="shared" si="28"/>
        <v>42713.754166666658</v>
      </c>
      <c r="T240" s="10">
        <f t="shared" si="29"/>
        <v>42734.166666666664</v>
      </c>
      <c r="U240" s="12">
        <f t="shared" si="30"/>
        <v>42713.754166666658</v>
      </c>
      <c r="V240" s="11">
        <f t="shared" si="31"/>
        <v>42713.754166666658</v>
      </c>
    </row>
    <row r="241" spans="1:22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24"/>
        <v>0.25</v>
      </c>
      <c r="P241" s="6">
        <f t="shared" si="25"/>
        <v>50</v>
      </c>
      <c r="Q241" t="str">
        <f t="shared" si="26"/>
        <v>film &amp; video</v>
      </c>
      <c r="R241" t="str">
        <f t="shared" si="27"/>
        <v>drama</v>
      </c>
      <c r="S241" s="10">
        <f t="shared" si="28"/>
        <v>42296.901967592588</v>
      </c>
      <c r="T241" s="10">
        <f t="shared" si="29"/>
        <v>42316.291666666664</v>
      </c>
      <c r="U241" s="12">
        <f t="shared" si="30"/>
        <v>42296.901967592588</v>
      </c>
      <c r="V241" s="11">
        <f t="shared" si="31"/>
        <v>42296.901967592588</v>
      </c>
    </row>
    <row r="242" spans="1:22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24"/>
        <v>1.0763413333333334</v>
      </c>
      <c r="P242" s="6">
        <f t="shared" si="25"/>
        <v>117.84759124087591</v>
      </c>
      <c r="Q242" t="str">
        <f t="shared" si="26"/>
        <v>film &amp; video</v>
      </c>
      <c r="R242" t="str">
        <f t="shared" si="27"/>
        <v>documentary</v>
      </c>
      <c r="S242" s="10">
        <f t="shared" si="28"/>
        <v>41354.500127314815</v>
      </c>
      <c r="T242" s="10">
        <f t="shared" si="29"/>
        <v>41399.500127314815</v>
      </c>
      <c r="U242" s="12">
        <f t="shared" si="30"/>
        <v>41354.500127314815</v>
      </c>
      <c r="V242" s="11">
        <f t="shared" si="31"/>
        <v>41354.500127314815</v>
      </c>
    </row>
    <row r="243" spans="1:22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24"/>
        <v>1.1263736263736264</v>
      </c>
      <c r="P243" s="6">
        <f t="shared" si="25"/>
        <v>109.04255319148936</v>
      </c>
      <c r="Q243" t="str">
        <f t="shared" si="26"/>
        <v>film &amp; video</v>
      </c>
      <c r="R243" t="str">
        <f t="shared" si="27"/>
        <v>documentary</v>
      </c>
      <c r="S243" s="10">
        <f t="shared" si="28"/>
        <v>41949.489629629628</v>
      </c>
      <c r="T243" s="10">
        <f t="shared" si="29"/>
        <v>41994.489629629628</v>
      </c>
      <c r="U243" s="12">
        <f t="shared" si="30"/>
        <v>41949.489629629628</v>
      </c>
      <c r="V243" s="11">
        <f t="shared" si="31"/>
        <v>41949.489629629628</v>
      </c>
    </row>
    <row r="244" spans="1:22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24"/>
        <v>1.1346153846153846</v>
      </c>
      <c r="P244" s="6">
        <f t="shared" si="25"/>
        <v>73.019801980198025</v>
      </c>
      <c r="Q244" t="str">
        <f t="shared" si="26"/>
        <v>film &amp; video</v>
      </c>
      <c r="R244" t="str">
        <f t="shared" si="27"/>
        <v>documentary</v>
      </c>
      <c r="S244" s="10">
        <f t="shared" si="28"/>
        <v>40862.28460648148</v>
      </c>
      <c r="T244" s="10">
        <f t="shared" si="29"/>
        <v>40897.28460648148</v>
      </c>
      <c r="U244" s="12">
        <f t="shared" si="30"/>
        <v>40862.28460648148</v>
      </c>
      <c r="V244" s="11">
        <f t="shared" si="31"/>
        <v>40862.28460648148</v>
      </c>
    </row>
    <row r="245" spans="1:22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24"/>
        <v>1.0259199999999999</v>
      </c>
      <c r="P245" s="6">
        <f t="shared" si="25"/>
        <v>78.195121951219505</v>
      </c>
      <c r="Q245" t="str">
        <f t="shared" si="26"/>
        <v>film &amp; video</v>
      </c>
      <c r="R245" t="str">
        <f t="shared" si="27"/>
        <v>documentary</v>
      </c>
      <c r="S245" s="10">
        <f t="shared" si="28"/>
        <v>41661.839166666665</v>
      </c>
      <c r="T245" s="10">
        <f t="shared" si="29"/>
        <v>41691.839166666665</v>
      </c>
      <c r="U245" s="12">
        <f t="shared" si="30"/>
        <v>41661.839166666665</v>
      </c>
      <c r="V245" s="11">
        <f t="shared" si="31"/>
        <v>41661.839166666665</v>
      </c>
    </row>
    <row r="246" spans="1:22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24"/>
        <v>1.1375714285714287</v>
      </c>
      <c r="P246" s="6">
        <f t="shared" si="25"/>
        <v>47.398809523809526</v>
      </c>
      <c r="Q246" t="str">
        <f t="shared" si="26"/>
        <v>film &amp; video</v>
      </c>
      <c r="R246" t="str">
        <f t="shared" si="27"/>
        <v>documentary</v>
      </c>
      <c r="S246" s="10">
        <f t="shared" si="28"/>
        <v>40213.115266203698</v>
      </c>
      <c r="T246" s="10">
        <f t="shared" si="29"/>
        <v>40253.087499999994</v>
      </c>
      <c r="U246" s="12">
        <f t="shared" si="30"/>
        <v>40213.115266203698</v>
      </c>
      <c r="V246" s="11">
        <f t="shared" si="31"/>
        <v>40213.115266203698</v>
      </c>
    </row>
    <row r="247" spans="1:22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24"/>
        <v>1.0371999999999999</v>
      </c>
      <c r="P247" s="6">
        <f t="shared" si="25"/>
        <v>54.020833333333336</v>
      </c>
      <c r="Q247" t="str">
        <f t="shared" si="26"/>
        <v>film &amp; video</v>
      </c>
      <c r="R247" t="str">
        <f t="shared" si="27"/>
        <v>documentary</v>
      </c>
      <c r="S247" s="10">
        <f t="shared" si="28"/>
        <v>41106.844733796293</v>
      </c>
      <c r="T247" s="10">
        <f t="shared" si="29"/>
        <v>41136.844733796293</v>
      </c>
      <c r="U247" s="12">
        <f t="shared" si="30"/>
        <v>41106.844733796293</v>
      </c>
      <c r="V247" s="11">
        <f t="shared" si="31"/>
        <v>41106.844733796293</v>
      </c>
    </row>
    <row r="248" spans="1:22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24"/>
        <v>3.0546000000000002</v>
      </c>
      <c r="P248" s="6">
        <f t="shared" si="25"/>
        <v>68.488789237668158</v>
      </c>
      <c r="Q248" t="str">
        <f t="shared" si="26"/>
        <v>film &amp; video</v>
      </c>
      <c r="R248" t="str">
        <f t="shared" si="27"/>
        <v>documentary</v>
      </c>
      <c r="S248" s="10">
        <f t="shared" si="28"/>
        <v>40480.155150462961</v>
      </c>
      <c r="T248" s="10">
        <f t="shared" si="29"/>
        <v>40530.196817129625</v>
      </c>
      <c r="U248" s="12">
        <f t="shared" si="30"/>
        <v>40480.155150462961</v>
      </c>
      <c r="V248" s="11">
        <f t="shared" si="31"/>
        <v>40480.155150462961</v>
      </c>
    </row>
    <row r="249" spans="1:22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24"/>
        <v>1.341</v>
      </c>
      <c r="P249" s="6">
        <f t="shared" si="25"/>
        <v>108.14516129032258</v>
      </c>
      <c r="Q249" t="str">
        <f t="shared" si="26"/>
        <v>film &amp; video</v>
      </c>
      <c r="R249" t="str">
        <f t="shared" si="27"/>
        <v>documentary</v>
      </c>
      <c r="S249" s="10">
        <f t="shared" si="28"/>
        <v>40430.395995370367</v>
      </c>
      <c r="T249" s="10">
        <f t="shared" si="29"/>
        <v>40466.943749999999</v>
      </c>
      <c r="U249" s="12">
        <f t="shared" si="30"/>
        <v>40430.395995370367</v>
      </c>
      <c r="V249" s="11">
        <f t="shared" si="31"/>
        <v>40430.395995370367</v>
      </c>
    </row>
    <row r="250" spans="1:22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24"/>
        <v>1.0133294117647058</v>
      </c>
      <c r="P250" s="6">
        <f t="shared" si="25"/>
        <v>589.95205479452056</v>
      </c>
      <c r="Q250" t="str">
        <f t="shared" si="26"/>
        <v>film &amp; video</v>
      </c>
      <c r="R250" t="str">
        <f t="shared" si="27"/>
        <v>documentary</v>
      </c>
      <c r="S250" s="10">
        <f t="shared" si="28"/>
        <v>40870.566076388888</v>
      </c>
      <c r="T250" s="10">
        <f t="shared" si="29"/>
        <v>40915.566076388888</v>
      </c>
      <c r="U250" s="12">
        <f t="shared" si="30"/>
        <v>40870.566076388888</v>
      </c>
      <c r="V250" s="11">
        <f t="shared" si="31"/>
        <v>40870.566076388888</v>
      </c>
    </row>
    <row r="251" spans="1:22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24"/>
        <v>1.1292</v>
      </c>
      <c r="P251" s="6">
        <f t="shared" si="25"/>
        <v>48.051063829787232</v>
      </c>
      <c r="Q251" t="str">
        <f t="shared" si="26"/>
        <v>film &amp; video</v>
      </c>
      <c r="R251" t="str">
        <f t="shared" si="27"/>
        <v>documentary</v>
      </c>
      <c r="S251" s="10">
        <f t="shared" si="28"/>
        <v>40332.715509259258</v>
      </c>
      <c r="T251" s="10">
        <f t="shared" si="29"/>
        <v>40412.527777777774</v>
      </c>
      <c r="U251" s="12">
        <f t="shared" si="30"/>
        <v>40332.715509259258</v>
      </c>
      <c r="V251" s="11">
        <f t="shared" si="31"/>
        <v>40332.715509259258</v>
      </c>
    </row>
    <row r="252" spans="1:22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24"/>
        <v>1.0558333333333334</v>
      </c>
      <c r="P252" s="6">
        <f t="shared" si="25"/>
        <v>72.482837528604122</v>
      </c>
      <c r="Q252" t="str">
        <f t="shared" si="26"/>
        <v>film &amp; video</v>
      </c>
      <c r="R252" t="str">
        <f t="shared" si="27"/>
        <v>documentary</v>
      </c>
      <c r="S252" s="10">
        <f t="shared" si="28"/>
        <v>41401.357534722221</v>
      </c>
      <c r="T252" s="10">
        <f t="shared" si="29"/>
        <v>41431.357534722221</v>
      </c>
      <c r="U252" s="12">
        <f t="shared" si="30"/>
        <v>41401.357534722221</v>
      </c>
      <c r="V252" s="11">
        <f t="shared" si="31"/>
        <v>41401.357534722221</v>
      </c>
    </row>
    <row r="253" spans="1:22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24"/>
        <v>1.2557142857142858</v>
      </c>
      <c r="P253" s="6">
        <f t="shared" si="25"/>
        <v>57.077922077922075</v>
      </c>
      <c r="Q253" t="str">
        <f t="shared" si="26"/>
        <v>film &amp; video</v>
      </c>
      <c r="R253" t="str">
        <f t="shared" si="27"/>
        <v>documentary</v>
      </c>
      <c r="S253" s="10">
        <f t="shared" si="28"/>
        <v>41013.579236111109</v>
      </c>
      <c r="T253" s="10">
        <f t="shared" si="29"/>
        <v>41045.583333333328</v>
      </c>
      <c r="U253" s="12">
        <f t="shared" si="30"/>
        <v>41013.579236111109</v>
      </c>
      <c r="V253" s="11">
        <f t="shared" si="31"/>
        <v>41013.579236111109</v>
      </c>
    </row>
    <row r="254" spans="1:22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24"/>
        <v>1.8455999999999999</v>
      </c>
      <c r="P254" s="6">
        <f t="shared" si="25"/>
        <v>85.444444444444443</v>
      </c>
      <c r="Q254" t="str">
        <f t="shared" si="26"/>
        <v>film &amp; video</v>
      </c>
      <c r="R254" t="str">
        <f t="shared" si="27"/>
        <v>documentary</v>
      </c>
      <c r="S254" s="10">
        <f t="shared" si="28"/>
        <v>40266.454375000001</v>
      </c>
      <c r="T254" s="10">
        <f t="shared" si="29"/>
        <v>40329.957638888889</v>
      </c>
      <c r="U254" s="12">
        <f t="shared" si="30"/>
        <v>40266.454375000001</v>
      </c>
      <c r="V254" s="11">
        <f t="shared" si="31"/>
        <v>40266.454375000001</v>
      </c>
    </row>
    <row r="255" spans="1:22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24"/>
        <v>1.0073333333333334</v>
      </c>
      <c r="P255" s="6">
        <f t="shared" si="25"/>
        <v>215.85714285714286</v>
      </c>
      <c r="Q255" t="str">
        <f t="shared" si="26"/>
        <v>film &amp; video</v>
      </c>
      <c r="R255" t="str">
        <f t="shared" si="27"/>
        <v>documentary</v>
      </c>
      <c r="S255" s="10">
        <f t="shared" si="28"/>
        <v>40924.44253472222</v>
      </c>
      <c r="T255" s="10">
        <f t="shared" si="29"/>
        <v>40954.44253472222</v>
      </c>
      <c r="U255" s="12">
        <f t="shared" si="30"/>
        <v>40924.44253472222</v>
      </c>
      <c r="V255" s="11">
        <f t="shared" si="31"/>
        <v>40924.44253472222</v>
      </c>
    </row>
    <row r="256" spans="1:22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24"/>
        <v>1.1694724999999999</v>
      </c>
      <c r="P256" s="6">
        <f t="shared" si="25"/>
        <v>89.38643312101911</v>
      </c>
      <c r="Q256" t="str">
        <f t="shared" si="26"/>
        <v>film &amp; video</v>
      </c>
      <c r="R256" t="str">
        <f t="shared" si="27"/>
        <v>documentary</v>
      </c>
      <c r="S256" s="10">
        <f t="shared" si="28"/>
        <v>42263.744328703695</v>
      </c>
      <c r="T256" s="10">
        <f t="shared" si="29"/>
        <v>42293.874999999993</v>
      </c>
      <c r="U256" s="12">
        <f t="shared" si="30"/>
        <v>42263.744328703695</v>
      </c>
      <c r="V256" s="11">
        <f t="shared" si="31"/>
        <v>42263.744328703695</v>
      </c>
    </row>
    <row r="257" spans="1:22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24"/>
        <v>1.0673325</v>
      </c>
      <c r="P257" s="6">
        <f t="shared" si="25"/>
        <v>45.418404255319146</v>
      </c>
      <c r="Q257" t="str">
        <f t="shared" si="26"/>
        <v>film &amp; video</v>
      </c>
      <c r="R257" t="str">
        <f t="shared" si="27"/>
        <v>documentary</v>
      </c>
      <c r="S257" s="10">
        <f t="shared" si="28"/>
        <v>40588.318078703705</v>
      </c>
      <c r="T257" s="10">
        <f t="shared" si="29"/>
        <v>40618.276412037034</v>
      </c>
      <c r="U257" s="12">
        <f t="shared" si="30"/>
        <v>40588.318078703705</v>
      </c>
      <c r="V257" s="11">
        <f t="shared" si="31"/>
        <v>40588.318078703705</v>
      </c>
    </row>
    <row r="258" spans="1:22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32">E258/D258</f>
        <v>1.391</v>
      </c>
      <c r="P258" s="6">
        <f t="shared" si="25"/>
        <v>65.756363636363631</v>
      </c>
      <c r="Q258" t="str">
        <f t="shared" si="26"/>
        <v>film &amp; video</v>
      </c>
      <c r="R258" t="str">
        <f t="shared" si="27"/>
        <v>documentary</v>
      </c>
      <c r="S258" s="10">
        <f t="shared" si="28"/>
        <v>41319.560960648145</v>
      </c>
      <c r="T258" s="10">
        <f t="shared" si="29"/>
        <v>41349.560960648145</v>
      </c>
      <c r="U258" s="12">
        <f t="shared" si="30"/>
        <v>41319.560960648145</v>
      </c>
      <c r="V258" s="11">
        <f t="shared" si="31"/>
        <v>41319.560960648145</v>
      </c>
    </row>
    <row r="259" spans="1:22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32"/>
        <v>1.0672648571428571</v>
      </c>
      <c r="P259" s="6">
        <f t="shared" ref="P259:P322" si="33">E259/L259</f>
        <v>66.70405357142856</v>
      </c>
      <c r="Q259" t="str">
        <f t="shared" ref="Q259:Q322" si="34">LEFT(N259,SEARCH("/",N259)-1)</f>
        <v>film &amp; video</v>
      </c>
      <c r="R259" t="str">
        <f t="shared" ref="R259:R322" si="35">RIGHT(N259,LEN(N259)-SEARCH("/",N259))</f>
        <v>documentary</v>
      </c>
      <c r="S259" s="10">
        <f t="shared" ref="S259:S322" si="36">(((J259/60)/60)/24)+DATE(1970,1,1)+(-5/24)</f>
        <v>42479.418541666666</v>
      </c>
      <c r="T259" s="10">
        <f t="shared" ref="T259:T322" si="37">(((I259/60)/60)/24)+DATE(1970,1,1)+(-5/24)</f>
        <v>42509.418541666666</v>
      </c>
      <c r="U259" s="12">
        <f t="shared" ref="U259:U322" si="38">S259</f>
        <v>42479.418541666666</v>
      </c>
      <c r="V259" s="11">
        <f t="shared" ref="V259:V322" si="39">S259</f>
        <v>42479.418541666666</v>
      </c>
    </row>
    <row r="260" spans="1:22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32"/>
        <v>1.9114</v>
      </c>
      <c r="P260" s="6">
        <f t="shared" si="33"/>
        <v>83.345930232558146</v>
      </c>
      <c r="Q260" t="str">
        <f t="shared" si="34"/>
        <v>film &amp; video</v>
      </c>
      <c r="R260" t="str">
        <f t="shared" si="35"/>
        <v>documentary</v>
      </c>
      <c r="S260" s="10">
        <f t="shared" si="36"/>
        <v>40681.843356481477</v>
      </c>
      <c r="T260" s="10">
        <f t="shared" si="37"/>
        <v>40711.843356481477</v>
      </c>
      <c r="U260" s="12">
        <f t="shared" si="38"/>
        <v>40681.843356481477</v>
      </c>
      <c r="V260" s="11">
        <f t="shared" si="39"/>
        <v>40681.843356481477</v>
      </c>
    </row>
    <row r="261" spans="1:22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32"/>
        <v>1.3193789333333332</v>
      </c>
      <c r="P261" s="6">
        <f t="shared" si="33"/>
        <v>105.04609341825902</v>
      </c>
      <c r="Q261" t="str">
        <f t="shared" si="34"/>
        <v>film &amp; video</v>
      </c>
      <c r="R261" t="str">
        <f t="shared" si="35"/>
        <v>documentary</v>
      </c>
      <c r="S261" s="10">
        <f t="shared" si="36"/>
        <v>42072.529733796291</v>
      </c>
      <c r="T261" s="10">
        <f t="shared" si="37"/>
        <v>42102.529733796291</v>
      </c>
      <c r="U261" s="12">
        <f t="shared" si="38"/>
        <v>42072.529733796291</v>
      </c>
      <c r="V261" s="11">
        <f t="shared" si="39"/>
        <v>42072.529733796291</v>
      </c>
    </row>
    <row r="262" spans="1:22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32"/>
        <v>1.0640000000000001</v>
      </c>
      <c r="P262" s="6">
        <f t="shared" si="33"/>
        <v>120.90909090909091</v>
      </c>
      <c r="Q262" t="str">
        <f t="shared" si="34"/>
        <v>film &amp; video</v>
      </c>
      <c r="R262" t="str">
        <f t="shared" si="35"/>
        <v>documentary</v>
      </c>
      <c r="S262" s="10">
        <f t="shared" si="36"/>
        <v>40330.547210648147</v>
      </c>
      <c r="T262" s="10">
        <f t="shared" si="37"/>
        <v>40376.207638888889</v>
      </c>
      <c r="U262" s="12">
        <f t="shared" si="38"/>
        <v>40330.547210648147</v>
      </c>
      <c r="V262" s="11">
        <f t="shared" si="39"/>
        <v>40330.547210648147</v>
      </c>
    </row>
    <row r="263" spans="1:22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32"/>
        <v>1.0740000000000001</v>
      </c>
      <c r="P263" s="6">
        <f t="shared" si="33"/>
        <v>97.63636363636364</v>
      </c>
      <c r="Q263" t="str">
        <f t="shared" si="34"/>
        <v>film &amp; video</v>
      </c>
      <c r="R263" t="str">
        <f t="shared" si="35"/>
        <v>documentary</v>
      </c>
      <c r="S263" s="10">
        <f t="shared" si="36"/>
        <v>41017.677129629628</v>
      </c>
      <c r="T263" s="10">
        <f t="shared" si="37"/>
        <v>41067.413194444445</v>
      </c>
      <c r="U263" s="12">
        <f t="shared" si="38"/>
        <v>41017.677129629628</v>
      </c>
      <c r="V263" s="11">
        <f t="shared" si="39"/>
        <v>41017.677129629628</v>
      </c>
    </row>
    <row r="264" spans="1:22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32"/>
        <v>2.4</v>
      </c>
      <c r="P264" s="6">
        <f t="shared" si="33"/>
        <v>41.379310344827587</v>
      </c>
      <c r="Q264" t="str">
        <f t="shared" si="34"/>
        <v>film &amp; video</v>
      </c>
      <c r="R264" t="str">
        <f t="shared" si="35"/>
        <v>documentary</v>
      </c>
      <c r="S264" s="10">
        <f t="shared" si="36"/>
        <v>40555.039675925924</v>
      </c>
      <c r="T264" s="10">
        <f t="shared" si="37"/>
        <v>40600.039675925924</v>
      </c>
      <c r="U264" s="12">
        <f t="shared" si="38"/>
        <v>40555.039675925924</v>
      </c>
      <c r="V264" s="11">
        <f t="shared" si="39"/>
        <v>40555.039675925924</v>
      </c>
    </row>
    <row r="265" spans="1:22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32"/>
        <v>1.1808107999999999</v>
      </c>
      <c r="P265" s="6">
        <f t="shared" si="33"/>
        <v>30.654485981308412</v>
      </c>
      <c r="Q265" t="str">
        <f t="shared" si="34"/>
        <v>film &amp; video</v>
      </c>
      <c r="R265" t="str">
        <f t="shared" si="35"/>
        <v>documentary</v>
      </c>
      <c r="S265" s="10">
        <f t="shared" si="36"/>
        <v>41149.746458333328</v>
      </c>
      <c r="T265" s="10">
        <f t="shared" si="37"/>
        <v>41179.746458333328</v>
      </c>
      <c r="U265" s="12">
        <f t="shared" si="38"/>
        <v>41149.746458333328</v>
      </c>
      <c r="V265" s="11">
        <f t="shared" si="39"/>
        <v>41149.746458333328</v>
      </c>
    </row>
    <row r="266" spans="1:22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32"/>
        <v>1.1819999999999999</v>
      </c>
      <c r="P266" s="6">
        <f t="shared" si="33"/>
        <v>64.945054945054949</v>
      </c>
      <c r="Q266" t="str">
        <f t="shared" si="34"/>
        <v>film &amp; video</v>
      </c>
      <c r="R266" t="str">
        <f t="shared" si="35"/>
        <v>documentary</v>
      </c>
      <c r="S266" s="10">
        <f t="shared" si="36"/>
        <v>41010.411979166667</v>
      </c>
      <c r="T266" s="10">
        <f t="shared" si="37"/>
        <v>41040.411979166667</v>
      </c>
      <c r="U266" s="12">
        <f t="shared" si="38"/>
        <v>41010.411979166667</v>
      </c>
      <c r="V266" s="11">
        <f t="shared" si="39"/>
        <v>41010.411979166667</v>
      </c>
    </row>
    <row r="267" spans="1:22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32"/>
        <v>1.111</v>
      </c>
      <c r="P267" s="6">
        <f t="shared" si="33"/>
        <v>95.775862068965523</v>
      </c>
      <c r="Q267" t="str">
        <f t="shared" si="34"/>
        <v>film &amp; video</v>
      </c>
      <c r="R267" t="str">
        <f t="shared" si="35"/>
        <v>documentary</v>
      </c>
      <c r="S267" s="10">
        <f t="shared" si="36"/>
        <v>40267.037384259253</v>
      </c>
      <c r="T267" s="10">
        <f t="shared" si="37"/>
        <v>40308.636111111111</v>
      </c>
      <c r="U267" s="12">
        <f t="shared" si="38"/>
        <v>40267.037384259253</v>
      </c>
      <c r="V267" s="11">
        <f t="shared" si="39"/>
        <v>40267.037384259253</v>
      </c>
    </row>
    <row r="268" spans="1:22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32"/>
        <v>1.4550000000000001</v>
      </c>
      <c r="P268" s="6">
        <f t="shared" si="33"/>
        <v>40.416666666666664</v>
      </c>
      <c r="Q268" t="str">
        <f t="shared" si="34"/>
        <v>film &amp; video</v>
      </c>
      <c r="R268" t="str">
        <f t="shared" si="35"/>
        <v>documentary</v>
      </c>
      <c r="S268" s="10">
        <f t="shared" si="36"/>
        <v>40204.966516203705</v>
      </c>
      <c r="T268" s="10">
        <f t="shared" si="37"/>
        <v>40290.95208333333</v>
      </c>
      <c r="U268" s="12">
        <f t="shared" si="38"/>
        <v>40204.966516203705</v>
      </c>
      <c r="V268" s="11">
        <f t="shared" si="39"/>
        <v>40204.966516203705</v>
      </c>
    </row>
    <row r="269" spans="1:22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32"/>
        <v>1.3162883248730965</v>
      </c>
      <c r="P269" s="6">
        <f t="shared" si="33"/>
        <v>78.578424242424248</v>
      </c>
      <c r="Q269" t="str">
        <f t="shared" si="34"/>
        <v>film &amp; video</v>
      </c>
      <c r="R269" t="str">
        <f t="shared" si="35"/>
        <v>documentary</v>
      </c>
      <c r="S269" s="10">
        <f t="shared" si="36"/>
        <v>41785.244201388887</v>
      </c>
      <c r="T269" s="10">
        <f t="shared" si="37"/>
        <v>41815.244201388887</v>
      </c>
      <c r="U269" s="12">
        <f t="shared" si="38"/>
        <v>41785.244201388887</v>
      </c>
      <c r="V269" s="11">
        <f t="shared" si="39"/>
        <v>41785.244201388887</v>
      </c>
    </row>
    <row r="270" spans="1:22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32"/>
        <v>1.1140000000000001</v>
      </c>
      <c r="P270" s="6">
        <f t="shared" si="33"/>
        <v>50.18018018018018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40808.944189814814</v>
      </c>
      <c r="T270" s="10">
        <f t="shared" si="37"/>
        <v>40853.985856481479</v>
      </c>
      <c r="U270" s="12">
        <f t="shared" si="38"/>
        <v>40808.944189814814</v>
      </c>
      <c r="V270" s="11">
        <f t="shared" si="39"/>
        <v>40808.944189814814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32"/>
        <v>1.4723377</v>
      </c>
      <c r="P271" s="6">
        <f t="shared" si="33"/>
        <v>92.251735588972423</v>
      </c>
      <c r="Q271" t="str">
        <f t="shared" si="34"/>
        <v>film &amp; video</v>
      </c>
      <c r="R271" t="str">
        <f t="shared" si="35"/>
        <v>documentary</v>
      </c>
      <c r="S271" s="10">
        <f t="shared" si="36"/>
        <v>42757.988680555551</v>
      </c>
      <c r="T271" s="10">
        <f t="shared" si="37"/>
        <v>42787.988680555551</v>
      </c>
      <c r="U271" s="12">
        <f t="shared" si="38"/>
        <v>42757.988680555551</v>
      </c>
      <c r="V271" s="11">
        <f t="shared" si="39"/>
        <v>42757.988680555551</v>
      </c>
    </row>
    <row r="272" spans="1:22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32"/>
        <v>1.5260869565217392</v>
      </c>
      <c r="P272" s="6">
        <f t="shared" si="33"/>
        <v>57.540983606557376</v>
      </c>
      <c r="Q272" t="str">
        <f t="shared" si="34"/>
        <v>film &amp; video</v>
      </c>
      <c r="R272" t="str">
        <f t="shared" si="35"/>
        <v>documentary</v>
      </c>
      <c r="S272" s="10">
        <f t="shared" si="36"/>
        <v>40637.658217592587</v>
      </c>
      <c r="T272" s="10">
        <f t="shared" si="37"/>
        <v>40687.958333333328</v>
      </c>
      <c r="U272" s="12">
        <f t="shared" si="38"/>
        <v>40637.658217592587</v>
      </c>
      <c r="V272" s="11">
        <f t="shared" si="39"/>
        <v>40637.658217592587</v>
      </c>
    </row>
    <row r="273" spans="1:22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32"/>
        <v>1.0468</v>
      </c>
      <c r="P273" s="6">
        <f t="shared" si="33"/>
        <v>109.42160278745645</v>
      </c>
      <c r="Q273" t="str">
        <f t="shared" si="34"/>
        <v>film &amp; video</v>
      </c>
      <c r="R273" t="str">
        <f t="shared" si="35"/>
        <v>documentary</v>
      </c>
      <c r="S273" s="10">
        <f t="shared" si="36"/>
        <v>41611.891909722224</v>
      </c>
      <c r="T273" s="10">
        <f t="shared" si="37"/>
        <v>41641.125</v>
      </c>
      <c r="U273" s="12">
        <f t="shared" si="38"/>
        <v>41611.891909722224</v>
      </c>
      <c r="V273" s="11">
        <f t="shared" si="39"/>
        <v>41611.891909722224</v>
      </c>
    </row>
    <row r="274" spans="1:22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32"/>
        <v>1.7743366666666667</v>
      </c>
      <c r="P274" s="6">
        <f t="shared" si="33"/>
        <v>81.892461538461546</v>
      </c>
      <c r="Q274" t="str">
        <f t="shared" si="34"/>
        <v>film &amp; video</v>
      </c>
      <c r="R274" t="str">
        <f t="shared" si="35"/>
        <v>documentary</v>
      </c>
      <c r="S274" s="10">
        <f t="shared" si="36"/>
        <v>40235.692025462959</v>
      </c>
      <c r="T274" s="10">
        <f t="shared" si="37"/>
        <v>40296.575694444444</v>
      </c>
      <c r="U274" s="12">
        <f t="shared" si="38"/>
        <v>40235.692025462959</v>
      </c>
      <c r="V274" s="11">
        <f t="shared" si="39"/>
        <v>40235.692025462959</v>
      </c>
    </row>
    <row r="275" spans="1:22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32"/>
        <v>1.077758</v>
      </c>
      <c r="P275" s="6">
        <f t="shared" si="33"/>
        <v>45.667711864406776</v>
      </c>
      <c r="Q275" t="str">
        <f t="shared" si="34"/>
        <v>film &amp; video</v>
      </c>
      <c r="R275" t="str">
        <f t="shared" si="35"/>
        <v>documentary</v>
      </c>
      <c r="S275" s="10">
        <f t="shared" si="36"/>
        <v>40697.29011574074</v>
      </c>
      <c r="T275" s="10">
        <f t="shared" si="37"/>
        <v>40727.29011574074</v>
      </c>
      <c r="U275" s="12">
        <f t="shared" si="38"/>
        <v>40697.29011574074</v>
      </c>
      <c r="V275" s="11">
        <f t="shared" si="39"/>
        <v>40697.29011574074</v>
      </c>
    </row>
    <row r="276" spans="1:22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32"/>
        <v>1.56</v>
      </c>
      <c r="P276" s="6">
        <f t="shared" si="33"/>
        <v>55.221238938053098</v>
      </c>
      <c r="Q276" t="str">
        <f t="shared" si="34"/>
        <v>film &amp; video</v>
      </c>
      <c r="R276" t="str">
        <f t="shared" si="35"/>
        <v>documentary</v>
      </c>
      <c r="S276" s="10">
        <f t="shared" si="36"/>
        <v>40969.704039351847</v>
      </c>
      <c r="T276" s="10">
        <f t="shared" si="37"/>
        <v>41004.082638888889</v>
      </c>
      <c r="U276" s="12">
        <f t="shared" si="38"/>
        <v>40969.704039351847</v>
      </c>
      <c r="V276" s="11">
        <f t="shared" si="39"/>
        <v>40969.704039351847</v>
      </c>
    </row>
    <row r="277" spans="1:22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32"/>
        <v>1.08395</v>
      </c>
      <c r="P277" s="6">
        <f t="shared" si="33"/>
        <v>65.298192771084331</v>
      </c>
      <c r="Q277" t="str">
        <f t="shared" si="34"/>
        <v>film &amp; video</v>
      </c>
      <c r="R277" t="str">
        <f t="shared" si="35"/>
        <v>documentary</v>
      </c>
      <c r="S277" s="10">
        <f t="shared" si="36"/>
        <v>41192.823680555557</v>
      </c>
      <c r="T277" s="10">
        <f t="shared" si="37"/>
        <v>41222.865347222221</v>
      </c>
      <c r="U277" s="12">
        <f t="shared" si="38"/>
        <v>41192.823680555557</v>
      </c>
      <c r="V277" s="11">
        <f t="shared" si="39"/>
        <v>41192.823680555557</v>
      </c>
    </row>
    <row r="278" spans="1:22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32"/>
        <v>1.476</v>
      </c>
      <c r="P278" s="6">
        <f t="shared" si="33"/>
        <v>95.225806451612897</v>
      </c>
      <c r="Q278" t="str">
        <f t="shared" si="34"/>
        <v>film &amp; video</v>
      </c>
      <c r="R278" t="str">
        <f t="shared" si="35"/>
        <v>documentary</v>
      </c>
      <c r="S278" s="10">
        <f t="shared" si="36"/>
        <v>40966.87354166666</v>
      </c>
      <c r="T278" s="10">
        <f t="shared" si="37"/>
        <v>41026.831874999996</v>
      </c>
      <c r="U278" s="12">
        <f t="shared" si="38"/>
        <v>40966.87354166666</v>
      </c>
      <c r="V278" s="11">
        <f t="shared" si="39"/>
        <v>40966.87354166666</v>
      </c>
    </row>
    <row r="279" spans="1:22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32"/>
        <v>1.1038153846153846</v>
      </c>
      <c r="P279" s="6">
        <f t="shared" si="33"/>
        <v>75.444794952681391</v>
      </c>
      <c r="Q279" t="str">
        <f t="shared" si="34"/>
        <v>film &amp; video</v>
      </c>
      <c r="R279" t="str">
        <f t="shared" si="35"/>
        <v>documentary</v>
      </c>
      <c r="S279" s="10">
        <f t="shared" si="36"/>
        <v>42117.68309027778</v>
      </c>
      <c r="T279" s="10">
        <f t="shared" si="37"/>
        <v>42147.68309027778</v>
      </c>
      <c r="U279" s="12">
        <f t="shared" si="38"/>
        <v>42117.68309027778</v>
      </c>
      <c r="V279" s="11">
        <f t="shared" si="39"/>
        <v>42117.68309027778</v>
      </c>
    </row>
    <row r="280" spans="1:22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32"/>
        <v>1.5034814814814814</v>
      </c>
      <c r="P280" s="6">
        <f t="shared" si="33"/>
        <v>97.816867469879512</v>
      </c>
      <c r="Q280" t="str">
        <f t="shared" si="34"/>
        <v>film &amp; video</v>
      </c>
      <c r="R280" t="str">
        <f t="shared" si="35"/>
        <v>documentary</v>
      </c>
      <c r="S280" s="10">
        <f t="shared" si="36"/>
        <v>41163.832627314812</v>
      </c>
      <c r="T280" s="10">
        <f t="shared" si="37"/>
        <v>41193.832627314812</v>
      </c>
      <c r="U280" s="12">
        <f t="shared" si="38"/>
        <v>41163.832627314812</v>
      </c>
      <c r="V280" s="11">
        <f t="shared" si="39"/>
        <v>41163.832627314812</v>
      </c>
    </row>
    <row r="281" spans="1:22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32"/>
        <v>1.5731829411764706</v>
      </c>
      <c r="P281" s="6">
        <f t="shared" si="33"/>
        <v>87.685606557377056</v>
      </c>
      <c r="Q281" t="str">
        <f t="shared" si="34"/>
        <v>film &amp; video</v>
      </c>
      <c r="R281" t="str">
        <f t="shared" si="35"/>
        <v>documentary</v>
      </c>
      <c r="S281" s="10">
        <f t="shared" si="36"/>
        <v>42759.035833333335</v>
      </c>
      <c r="T281" s="10">
        <f t="shared" si="37"/>
        <v>42792.875694444439</v>
      </c>
      <c r="U281" s="12">
        <f t="shared" si="38"/>
        <v>42759.035833333335</v>
      </c>
      <c r="V281" s="11">
        <f t="shared" si="39"/>
        <v>42759.035833333335</v>
      </c>
    </row>
    <row r="282" spans="1:22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32"/>
        <v>1.5614399999999999</v>
      </c>
      <c r="P282" s="6">
        <f t="shared" si="33"/>
        <v>54.748948106591868</v>
      </c>
      <c r="Q282" t="str">
        <f t="shared" si="34"/>
        <v>film &amp; video</v>
      </c>
      <c r="R282" t="str">
        <f t="shared" si="35"/>
        <v>documentary</v>
      </c>
      <c r="S282" s="10">
        <f t="shared" si="36"/>
        <v>41744.382349537031</v>
      </c>
      <c r="T282" s="10">
        <f t="shared" si="37"/>
        <v>41789.382349537031</v>
      </c>
      <c r="U282" s="12">
        <f t="shared" si="38"/>
        <v>41744.382349537031</v>
      </c>
      <c r="V282" s="11">
        <f t="shared" si="39"/>
        <v>41744.382349537031</v>
      </c>
    </row>
    <row r="283" spans="1:22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32"/>
        <v>1.2058763636363636</v>
      </c>
      <c r="P283" s="6">
        <f t="shared" si="33"/>
        <v>83.953417721518989</v>
      </c>
      <c r="Q283" t="str">
        <f t="shared" si="34"/>
        <v>film &amp; video</v>
      </c>
      <c r="R283" t="str">
        <f t="shared" si="35"/>
        <v>documentary</v>
      </c>
      <c r="S283" s="10">
        <f t="shared" si="36"/>
        <v>39949.955011574071</v>
      </c>
      <c r="T283" s="10">
        <f t="shared" si="37"/>
        <v>40035.601388888885</v>
      </c>
      <c r="U283" s="12">
        <f t="shared" si="38"/>
        <v>39949.955011574071</v>
      </c>
      <c r="V283" s="11">
        <f t="shared" si="39"/>
        <v>39949.955011574071</v>
      </c>
    </row>
    <row r="284" spans="1:22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32"/>
        <v>1.0118888888888888</v>
      </c>
      <c r="P284" s="6">
        <f t="shared" si="33"/>
        <v>254.38547486033519</v>
      </c>
      <c r="Q284" t="str">
        <f t="shared" si="34"/>
        <v>film &amp; video</v>
      </c>
      <c r="R284" t="str">
        <f t="shared" si="35"/>
        <v>documentary</v>
      </c>
      <c r="S284" s="10">
        <f t="shared" si="36"/>
        <v>40194.711712962962</v>
      </c>
      <c r="T284" s="10">
        <f t="shared" si="37"/>
        <v>40231.708333333328</v>
      </c>
      <c r="U284" s="12">
        <f t="shared" si="38"/>
        <v>40194.711712962962</v>
      </c>
      <c r="V284" s="11">
        <f t="shared" si="39"/>
        <v>40194.711712962962</v>
      </c>
    </row>
    <row r="285" spans="1:22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32"/>
        <v>1.142725</v>
      </c>
      <c r="P285" s="6">
        <f t="shared" si="33"/>
        <v>101.8269801980198</v>
      </c>
      <c r="Q285" t="str">
        <f t="shared" si="34"/>
        <v>film &amp; video</v>
      </c>
      <c r="R285" t="str">
        <f t="shared" si="35"/>
        <v>documentary</v>
      </c>
      <c r="S285" s="10">
        <f t="shared" si="36"/>
        <v>40675.501666666663</v>
      </c>
      <c r="T285" s="10">
        <f t="shared" si="37"/>
        <v>40694.999305555553</v>
      </c>
      <c r="U285" s="12">
        <f t="shared" si="38"/>
        <v>40675.501666666663</v>
      </c>
      <c r="V285" s="11">
        <f t="shared" si="39"/>
        <v>40675.501666666663</v>
      </c>
    </row>
    <row r="286" spans="1:22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32"/>
        <v>1.0462615</v>
      </c>
      <c r="P286" s="6">
        <f t="shared" si="33"/>
        <v>55.066394736842106</v>
      </c>
      <c r="Q286" t="str">
        <f t="shared" si="34"/>
        <v>film &amp; video</v>
      </c>
      <c r="R286" t="str">
        <f t="shared" si="35"/>
        <v>documentary</v>
      </c>
      <c r="S286" s="10">
        <f t="shared" si="36"/>
        <v>40904.529861111107</v>
      </c>
      <c r="T286" s="10">
        <f t="shared" si="37"/>
        <v>40929.529861111107</v>
      </c>
      <c r="U286" s="12">
        <f t="shared" si="38"/>
        <v>40904.529861111107</v>
      </c>
      <c r="V286" s="11">
        <f t="shared" si="39"/>
        <v>40904.529861111107</v>
      </c>
    </row>
    <row r="287" spans="1:22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32"/>
        <v>2.2882507142857142</v>
      </c>
      <c r="P287" s="6">
        <f t="shared" si="33"/>
        <v>56.901438721136763</v>
      </c>
      <c r="Q287" t="str">
        <f t="shared" si="34"/>
        <v>film &amp; video</v>
      </c>
      <c r="R287" t="str">
        <f t="shared" si="35"/>
        <v>documentary</v>
      </c>
      <c r="S287" s="10">
        <f t="shared" si="36"/>
        <v>41506.547777777778</v>
      </c>
      <c r="T287" s="10">
        <f t="shared" si="37"/>
        <v>41536.547777777778</v>
      </c>
      <c r="U287" s="12">
        <f t="shared" si="38"/>
        <v>41506.547777777778</v>
      </c>
      <c r="V287" s="11">
        <f t="shared" si="39"/>
        <v>41506.547777777778</v>
      </c>
    </row>
    <row r="288" spans="1:22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32"/>
        <v>1.0915333333333332</v>
      </c>
      <c r="P288" s="6">
        <f t="shared" si="33"/>
        <v>121.28148148148148</v>
      </c>
      <c r="Q288" t="str">
        <f t="shared" si="34"/>
        <v>film &amp; video</v>
      </c>
      <c r="R288" t="str">
        <f t="shared" si="35"/>
        <v>documentary</v>
      </c>
      <c r="S288" s="10">
        <f t="shared" si="36"/>
        <v>41313.60791666666</v>
      </c>
      <c r="T288" s="10">
        <f t="shared" si="37"/>
        <v>41358.566249999996</v>
      </c>
      <c r="U288" s="12">
        <f t="shared" si="38"/>
        <v>41313.60791666666</v>
      </c>
      <c r="V288" s="11">
        <f t="shared" si="39"/>
        <v>41313.60791666666</v>
      </c>
    </row>
    <row r="289" spans="1:22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32"/>
        <v>1.7629999999999999</v>
      </c>
      <c r="P289" s="6">
        <f t="shared" si="33"/>
        <v>91.189655172413794</v>
      </c>
      <c r="Q289" t="str">
        <f t="shared" si="34"/>
        <v>film &amp; video</v>
      </c>
      <c r="R289" t="str">
        <f t="shared" si="35"/>
        <v>documentary</v>
      </c>
      <c r="S289" s="10">
        <f t="shared" si="36"/>
        <v>41184.069652777776</v>
      </c>
      <c r="T289" s="10">
        <f t="shared" si="37"/>
        <v>41214.958333333328</v>
      </c>
      <c r="U289" s="12">
        <f t="shared" si="38"/>
        <v>41184.069652777776</v>
      </c>
      <c r="V289" s="11">
        <f t="shared" si="39"/>
        <v>41184.069652777776</v>
      </c>
    </row>
    <row r="290" spans="1:22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32"/>
        <v>1.0321061999999999</v>
      </c>
      <c r="P290" s="6">
        <f t="shared" si="33"/>
        <v>115.44812080536913</v>
      </c>
      <c r="Q290" t="str">
        <f t="shared" si="34"/>
        <v>film &amp; video</v>
      </c>
      <c r="R290" t="str">
        <f t="shared" si="35"/>
        <v>documentary</v>
      </c>
      <c r="S290" s="10">
        <f t="shared" si="36"/>
        <v>41050.960567129623</v>
      </c>
      <c r="T290" s="10">
        <f t="shared" si="37"/>
        <v>41085.960567129623</v>
      </c>
      <c r="U290" s="12">
        <f t="shared" si="38"/>
        <v>41050.960567129623</v>
      </c>
      <c r="V290" s="11">
        <f t="shared" si="39"/>
        <v>41050.960567129623</v>
      </c>
    </row>
    <row r="291" spans="1:22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32"/>
        <v>1.0482</v>
      </c>
      <c r="P291" s="6">
        <f t="shared" si="33"/>
        <v>67.771551724137936</v>
      </c>
      <c r="Q291" t="str">
        <f t="shared" si="34"/>
        <v>film &amp; video</v>
      </c>
      <c r="R291" t="str">
        <f t="shared" si="35"/>
        <v>documentary</v>
      </c>
      <c r="S291" s="10">
        <f t="shared" si="36"/>
        <v>41550.248078703698</v>
      </c>
      <c r="T291" s="10">
        <f t="shared" si="37"/>
        <v>41580.248078703698</v>
      </c>
      <c r="U291" s="12">
        <f t="shared" si="38"/>
        <v>41550.248078703698</v>
      </c>
      <c r="V291" s="11">
        <f t="shared" si="39"/>
        <v>41550.248078703698</v>
      </c>
    </row>
    <row r="292" spans="1:22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32"/>
        <v>1.0668444444444445</v>
      </c>
      <c r="P292" s="6">
        <f t="shared" si="33"/>
        <v>28.576190476190476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40526.160844907405</v>
      </c>
      <c r="T292" s="10">
        <f t="shared" si="37"/>
        <v>40576.124305555553</v>
      </c>
      <c r="U292" s="12">
        <f t="shared" si="38"/>
        <v>40526.160844907405</v>
      </c>
      <c r="V292" s="11">
        <f t="shared" si="39"/>
        <v>40526.160844907405</v>
      </c>
    </row>
    <row r="293" spans="1:22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32"/>
        <v>1.2001999999999999</v>
      </c>
      <c r="P293" s="6">
        <f t="shared" si="33"/>
        <v>46.8828125</v>
      </c>
      <c r="Q293" t="str">
        <f t="shared" si="34"/>
        <v>film &amp; video</v>
      </c>
      <c r="R293" t="str">
        <f t="shared" si="35"/>
        <v>documentary</v>
      </c>
      <c r="S293" s="10">
        <f t="shared" si="36"/>
        <v>41376.560717592591</v>
      </c>
      <c r="T293" s="10">
        <f t="shared" si="37"/>
        <v>41394.792361111111</v>
      </c>
      <c r="U293" s="12">
        <f t="shared" si="38"/>
        <v>41376.560717592591</v>
      </c>
      <c r="V293" s="11">
        <f t="shared" si="39"/>
        <v>41376.560717592591</v>
      </c>
    </row>
    <row r="294" spans="1:22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32"/>
        <v>1.0150693333333334</v>
      </c>
      <c r="P294" s="6">
        <f t="shared" si="33"/>
        <v>154.42231237322514</v>
      </c>
      <c r="Q294" t="str">
        <f t="shared" si="34"/>
        <v>film &amp; video</v>
      </c>
      <c r="R294" t="str">
        <f t="shared" si="35"/>
        <v>documentary</v>
      </c>
      <c r="S294" s="10">
        <f t="shared" si="36"/>
        <v>40812.594895833332</v>
      </c>
      <c r="T294" s="10">
        <f t="shared" si="37"/>
        <v>40844.957638888889</v>
      </c>
      <c r="U294" s="12">
        <f t="shared" si="38"/>
        <v>40812.594895833332</v>
      </c>
      <c r="V294" s="11">
        <f t="shared" si="39"/>
        <v>40812.594895833332</v>
      </c>
    </row>
    <row r="295" spans="1:22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32"/>
        <v>1.0138461538461538</v>
      </c>
      <c r="P295" s="6">
        <f t="shared" si="33"/>
        <v>201.22137404580153</v>
      </c>
      <c r="Q295" t="str">
        <f t="shared" si="34"/>
        <v>film &amp; video</v>
      </c>
      <c r="R295" t="str">
        <f t="shared" si="35"/>
        <v>documentary</v>
      </c>
      <c r="S295" s="10">
        <f t="shared" si="36"/>
        <v>41719.459652777776</v>
      </c>
      <c r="T295" s="10">
        <f t="shared" si="37"/>
        <v>41749.459652777776</v>
      </c>
      <c r="U295" s="12">
        <f t="shared" si="38"/>
        <v>41719.459652777776</v>
      </c>
      <c r="V295" s="11">
        <f t="shared" si="39"/>
        <v>41719.459652777776</v>
      </c>
    </row>
    <row r="296" spans="1:22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32"/>
        <v>1</v>
      </c>
      <c r="P296" s="6">
        <f t="shared" si="33"/>
        <v>100</v>
      </c>
      <c r="Q296" t="str">
        <f t="shared" si="34"/>
        <v>film &amp; video</v>
      </c>
      <c r="R296" t="str">
        <f t="shared" si="35"/>
        <v>documentary</v>
      </c>
      <c r="S296" s="10">
        <f t="shared" si="36"/>
        <v>40342.876087962963</v>
      </c>
      <c r="T296" s="10">
        <f t="shared" si="37"/>
        <v>40378.458333333328</v>
      </c>
      <c r="U296" s="12">
        <f t="shared" si="38"/>
        <v>40342.876087962963</v>
      </c>
      <c r="V296" s="11">
        <f t="shared" si="39"/>
        <v>40342.876087962963</v>
      </c>
    </row>
    <row r="297" spans="1:22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32"/>
        <v>1.3310911999999999</v>
      </c>
      <c r="P297" s="6">
        <f t="shared" si="33"/>
        <v>100.08204511278196</v>
      </c>
      <c r="Q297" t="str">
        <f t="shared" si="34"/>
        <v>film &amp; video</v>
      </c>
      <c r="R297" t="str">
        <f t="shared" si="35"/>
        <v>documentary</v>
      </c>
      <c r="S297" s="10">
        <f t="shared" si="36"/>
        <v>41518.796400462961</v>
      </c>
      <c r="T297" s="10">
        <f t="shared" si="37"/>
        <v>41578.791666666664</v>
      </c>
      <c r="U297" s="12">
        <f t="shared" si="38"/>
        <v>41518.796400462961</v>
      </c>
      <c r="V297" s="11">
        <f t="shared" si="39"/>
        <v>41518.796400462961</v>
      </c>
    </row>
    <row r="298" spans="1:22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32"/>
        <v>1.187262</v>
      </c>
      <c r="P298" s="6">
        <f t="shared" si="33"/>
        <v>230.08953488372092</v>
      </c>
      <c r="Q298" t="str">
        <f t="shared" si="34"/>
        <v>film &amp; video</v>
      </c>
      <c r="R298" t="str">
        <f t="shared" si="35"/>
        <v>documentary</v>
      </c>
      <c r="S298" s="10">
        <f t="shared" si="36"/>
        <v>41134.267164351848</v>
      </c>
      <c r="T298" s="10">
        <f t="shared" si="37"/>
        <v>41159.267164351848</v>
      </c>
      <c r="U298" s="12">
        <f t="shared" si="38"/>
        <v>41134.267164351848</v>
      </c>
      <c r="V298" s="11">
        <f t="shared" si="39"/>
        <v>41134.267164351848</v>
      </c>
    </row>
    <row r="299" spans="1:22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32"/>
        <v>1.0064</v>
      </c>
      <c r="P299" s="6">
        <f t="shared" si="33"/>
        <v>141.74647887323943</v>
      </c>
      <c r="Q299" t="str">
        <f t="shared" si="34"/>
        <v>film &amp; video</v>
      </c>
      <c r="R299" t="str">
        <f t="shared" si="35"/>
        <v>documentary</v>
      </c>
      <c r="S299" s="10">
        <f t="shared" si="36"/>
        <v>42089.519687500004</v>
      </c>
      <c r="T299" s="10">
        <f t="shared" si="37"/>
        <v>42124.957638888889</v>
      </c>
      <c r="U299" s="12">
        <f t="shared" si="38"/>
        <v>42089.519687500004</v>
      </c>
      <c r="V299" s="11">
        <f t="shared" si="39"/>
        <v>42089.519687500004</v>
      </c>
    </row>
    <row r="300" spans="1:22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32"/>
        <v>1.089324126984127</v>
      </c>
      <c r="P300" s="6">
        <f t="shared" si="33"/>
        <v>56.344351395730705</v>
      </c>
      <c r="Q300" t="str">
        <f t="shared" si="34"/>
        <v>film &amp; video</v>
      </c>
      <c r="R300" t="str">
        <f t="shared" si="35"/>
        <v>documentary</v>
      </c>
      <c r="S300" s="10">
        <f t="shared" si="36"/>
        <v>41709.255185185182</v>
      </c>
      <c r="T300" s="10">
        <f t="shared" si="37"/>
        <v>41768.666666666664</v>
      </c>
      <c r="U300" s="12">
        <f t="shared" si="38"/>
        <v>41709.255185185182</v>
      </c>
      <c r="V300" s="11">
        <f t="shared" si="39"/>
        <v>41709.255185185182</v>
      </c>
    </row>
    <row r="301" spans="1:22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32"/>
        <v>1.789525</v>
      </c>
      <c r="P301" s="6">
        <f t="shared" si="33"/>
        <v>73.341188524590166</v>
      </c>
      <c r="Q301" t="str">
        <f t="shared" si="34"/>
        <v>film &amp; video</v>
      </c>
      <c r="R301" t="str">
        <f t="shared" si="35"/>
        <v>documentary</v>
      </c>
      <c r="S301" s="10">
        <f t="shared" si="36"/>
        <v>40469.016898148147</v>
      </c>
      <c r="T301" s="10">
        <f t="shared" si="37"/>
        <v>40499.058564814812</v>
      </c>
      <c r="U301" s="12">
        <f t="shared" si="38"/>
        <v>40469.016898148147</v>
      </c>
      <c r="V301" s="11">
        <f t="shared" si="39"/>
        <v>40469.016898148147</v>
      </c>
    </row>
    <row r="302" spans="1:22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32"/>
        <v>1.0172264</v>
      </c>
      <c r="P302" s="6">
        <f t="shared" si="33"/>
        <v>85.337785234899329</v>
      </c>
      <c r="Q302" t="str">
        <f t="shared" si="34"/>
        <v>film &amp; video</v>
      </c>
      <c r="R302" t="str">
        <f t="shared" si="35"/>
        <v>documentary</v>
      </c>
      <c r="S302" s="10">
        <f t="shared" si="36"/>
        <v>40626.751597222217</v>
      </c>
      <c r="T302" s="10">
        <f t="shared" si="37"/>
        <v>40657.751597222217</v>
      </c>
      <c r="U302" s="12">
        <f t="shared" si="38"/>
        <v>40626.751597222217</v>
      </c>
      <c r="V302" s="11">
        <f t="shared" si="39"/>
        <v>40626.751597222217</v>
      </c>
    </row>
    <row r="303" spans="1:22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32"/>
        <v>1.1873499999999999</v>
      </c>
      <c r="P303" s="6">
        <f t="shared" si="33"/>
        <v>61.496215139442228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41312.529340277775</v>
      </c>
      <c r="T303" s="10">
        <f t="shared" si="37"/>
        <v>41352.487673611111</v>
      </c>
      <c r="U303" s="12">
        <f t="shared" si="38"/>
        <v>41312.529340277775</v>
      </c>
      <c r="V303" s="11">
        <f t="shared" si="39"/>
        <v>41312.529340277775</v>
      </c>
    </row>
    <row r="304" spans="1:22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32"/>
        <v>1.0045999999999999</v>
      </c>
      <c r="P304" s="6">
        <f t="shared" si="33"/>
        <v>93.018518518518519</v>
      </c>
      <c r="Q304" t="str">
        <f t="shared" si="34"/>
        <v>film &amp; video</v>
      </c>
      <c r="R304" t="str">
        <f t="shared" si="35"/>
        <v>documentary</v>
      </c>
      <c r="S304" s="10">
        <f t="shared" si="36"/>
        <v>40933.648587962962</v>
      </c>
      <c r="T304" s="10">
        <f t="shared" si="37"/>
        <v>40963.648587962962</v>
      </c>
      <c r="U304" s="12">
        <f t="shared" si="38"/>
        <v>40933.648587962962</v>
      </c>
      <c r="V304" s="11">
        <f t="shared" si="39"/>
        <v>40933.648587962962</v>
      </c>
    </row>
    <row r="305" spans="1:22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32"/>
        <v>1.3746666666666667</v>
      </c>
      <c r="P305" s="6">
        <f t="shared" si="33"/>
        <v>50.292682926829265</v>
      </c>
      <c r="Q305" t="str">
        <f t="shared" si="34"/>
        <v>film &amp; video</v>
      </c>
      <c r="R305" t="str">
        <f t="shared" si="35"/>
        <v>documentary</v>
      </c>
      <c r="S305" s="10">
        <f t="shared" si="36"/>
        <v>41031.862800925926</v>
      </c>
      <c r="T305" s="10">
        <f t="shared" si="37"/>
        <v>41061.862800925926</v>
      </c>
      <c r="U305" s="12">
        <f t="shared" si="38"/>
        <v>41031.862800925926</v>
      </c>
      <c r="V305" s="11">
        <f t="shared" si="39"/>
        <v>41031.862800925926</v>
      </c>
    </row>
    <row r="306" spans="1:22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32"/>
        <v>2.3164705882352941</v>
      </c>
      <c r="P306" s="6">
        <f t="shared" si="33"/>
        <v>106.43243243243244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41113.88653935185</v>
      </c>
      <c r="T306" s="10">
        <f t="shared" si="37"/>
        <v>41152.875</v>
      </c>
      <c r="U306" s="12">
        <f t="shared" si="38"/>
        <v>41113.88653935185</v>
      </c>
      <c r="V306" s="11">
        <f t="shared" si="39"/>
        <v>41113.88653935185</v>
      </c>
    </row>
    <row r="307" spans="1:22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32"/>
        <v>1.3033333333333332</v>
      </c>
      <c r="P307" s="6">
        <f t="shared" si="33"/>
        <v>51.719576719576722</v>
      </c>
      <c r="Q307" t="str">
        <f t="shared" si="34"/>
        <v>film &amp; video</v>
      </c>
      <c r="R307" t="str">
        <f t="shared" si="35"/>
        <v>documentary</v>
      </c>
      <c r="S307" s="10">
        <f t="shared" si="36"/>
        <v>40948.421863425923</v>
      </c>
      <c r="T307" s="10">
        <f t="shared" si="37"/>
        <v>40978.421863425923</v>
      </c>
      <c r="U307" s="12">
        <f t="shared" si="38"/>
        <v>40948.421863425923</v>
      </c>
      <c r="V307" s="11">
        <f t="shared" si="39"/>
        <v>40948.421863425923</v>
      </c>
    </row>
    <row r="308" spans="1:22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32"/>
        <v>2.9289999999999998</v>
      </c>
      <c r="P308" s="6">
        <f t="shared" si="33"/>
        <v>36.612499999999997</v>
      </c>
      <c r="Q308" t="str">
        <f t="shared" si="34"/>
        <v>film &amp; video</v>
      </c>
      <c r="R308" t="str">
        <f t="shared" si="35"/>
        <v>documentary</v>
      </c>
      <c r="S308" s="10">
        <f t="shared" si="36"/>
        <v>41333.628854166665</v>
      </c>
      <c r="T308" s="10">
        <f t="shared" si="37"/>
        <v>41353.587187500001</v>
      </c>
      <c r="U308" s="12">
        <f t="shared" si="38"/>
        <v>41333.628854166665</v>
      </c>
      <c r="V308" s="11">
        <f t="shared" si="39"/>
        <v>41333.628854166665</v>
      </c>
    </row>
    <row r="309" spans="1:22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32"/>
        <v>1.1131818181818183</v>
      </c>
      <c r="P309" s="6">
        <f t="shared" si="33"/>
        <v>42.517361111111114</v>
      </c>
      <c r="Q309" t="str">
        <f t="shared" si="34"/>
        <v>film &amp; video</v>
      </c>
      <c r="R309" t="str">
        <f t="shared" si="35"/>
        <v>documentary</v>
      </c>
      <c r="S309" s="10">
        <f t="shared" si="36"/>
        <v>41282.736122685179</v>
      </c>
      <c r="T309" s="10">
        <f t="shared" si="37"/>
        <v>41312.736122685179</v>
      </c>
      <c r="U309" s="12">
        <f t="shared" si="38"/>
        <v>41282.736122685179</v>
      </c>
      <c r="V309" s="11">
        <f t="shared" si="39"/>
        <v>41282.736122685179</v>
      </c>
    </row>
    <row r="310" spans="1:22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32"/>
        <v>1.0556666666666668</v>
      </c>
      <c r="P310" s="6">
        <f t="shared" si="33"/>
        <v>62.712871287128714</v>
      </c>
      <c r="Q310" t="str">
        <f t="shared" si="34"/>
        <v>film &amp; video</v>
      </c>
      <c r="R310" t="str">
        <f t="shared" si="35"/>
        <v>documentary</v>
      </c>
      <c r="S310" s="10">
        <f t="shared" si="36"/>
        <v>40567.486226851848</v>
      </c>
      <c r="T310" s="10">
        <f t="shared" si="37"/>
        <v>40612.486226851848</v>
      </c>
      <c r="U310" s="12">
        <f t="shared" si="38"/>
        <v>40567.486226851848</v>
      </c>
      <c r="V310" s="11">
        <f t="shared" si="39"/>
        <v>40567.486226851848</v>
      </c>
    </row>
    <row r="311" spans="1:22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32"/>
        <v>1.1894444444444445</v>
      </c>
      <c r="P311" s="6">
        <f t="shared" si="33"/>
        <v>89.957983193277315</v>
      </c>
      <c r="Q311" t="str">
        <f t="shared" si="34"/>
        <v>film &amp; video</v>
      </c>
      <c r="R311" t="str">
        <f t="shared" si="35"/>
        <v>documentary</v>
      </c>
      <c r="S311" s="10">
        <f t="shared" si="36"/>
        <v>41134.543217592589</v>
      </c>
      <c r="T311" s="10">
        <f t="shared" si="37"/>
        <v>41155.543217592589</v>
      </c>
      <c r="U311" s="12">
        <f t="shared" si="38"/>
        <v>41134.543217592589</v>
      </c>
      <c r="V311" s="11">
        <f t="shared" si="39"/>
        <v>41134.543217592589</v>
      </c>
    </row>
    <row r="312" spans="1:22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32"/>
        <v>1.04129</v>
      </c>
      <c r="P312" s="6">
        <f t="shared" si="33"/>
        <v>28.924722222222222</v>
      </c>
      <c r="Q312" t="str">
        <f t="shared" si="34"/>
        <v>film &amp; video</v>
      </c>
      <c r="R312" t="str">
        <f t="shared" si="35"/>
        <v>documentary</v>
      </c>
      <c r="S312" s="10">
        <f t="shared" si="36"/>
        <v>40820.974803240737</v>
      </c>
      <c r="T312" s="10">
        <f t="shared" si="37"/>
        <v>40835.875</v>
      </c>
      <c r="U312" s="12">
        <f t="shared" si="38"/>
        <v>40820.974803240737</v>
      </c>
      <c r="V312" s="11">
        <f t="shared" si="39"/>
        <v>40820.974803240737</v>
      </c>
    </row>
    <row r="313" spans="1:22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32"/>
        <v>1.0410165</v>
      </c>
      <c r="P313" s="6">
        <f t="shared" si="33"/>
        <v>138.8022</v>
      </c>
      <c r="Q313" t="str">
        <f t="shared" si="34"/>
        <v>film &amp; video</v>
      </c>
      <c r="R313" t="str">
        <f t="shared" si="35"/>
        <v>documentary</v>
      </c>
      <c r="S313" s="10">
        <f t="shared" si="36"/>
        <v>40868.011481481481</v>
      </c>
      <c r="T313" s="10">
        <f t="shared" si="37"/>
        <v>40909.124305555553</v>
      </c>
      <c r="U313" s="12">
        <f t="shared" si="38"/>
        <v>40868.011481481481</v>
      </c>
      <c r="V313" s="11">
        <f t="shared" si="39"/>
        <v>40868.011481481481</v>
      </c>
    </row>
    <row r="314" spans="1:22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32"/>
        <v>1.1187499999999999</v>
      </c>
      <c r="P314" s="6">
        <f t="shared" si="33"/>
        <v>61.301369863013697</v>
      </c>
      <c r="Q314" t="str">
        <f t="shared" si="34"/>
        <v>film &amp; video</v>
      </c>
      <c r="R314" t="str">
        <f t="shared" si="35"/>
        <v>documentary</v>
      </c>
      <c r="S314" s="10">
        <f t="shared" si="36"/>
        <v>41348.669351851851</v>
      </c>
      <c r="T314" s="10">
        <f t="shared" si="37"/>
        <v>41378.669351851851</v>
      </c>
      <c r="U314" s="12">
        <f t="shared" si="38"/>
        <v>41348.669351851851</v>
      </c>
      <c r="V314" s="11">
        <f t="shared" si="39"/>
        <v>41348.669351851851</v>
      </c>
    </row>
    <row r="315" spans="1:22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32"/>
        <v>1.0473529411764706</v>
      </c>
      <c r="P315" s="6">
        <f t="shared" si="33"/>
        <v>80.202702702702709</v>
      </c>
      <c r="Q315" t="str">
        <f t="shared" si="34"/>
        <v>film &amp; video</v>
      </c>
      <c r="R315" t="str">
        <f t="shared" si="35"/>
        <v>documentary</v>
      </c>
      <c r="S315" s="10">
        <f t="shared" si="36"/>
        <v>40357.019606481481</v>
      </c>
      <c r="T315" s="10">
        <f t="shared" si="37"/>
        <v>40401.457638888889</v>
      </c>
      <c r="U315" s="12">
        <f t="shared" si="38"/>
        <v>40357.019606481481</v>
      </c>
      <c r="V315" s="11">
        <f t="shared" si="39"/>
        <v>40357.019606481481</v>
      </c>
    </row>
    <row r="316" spans="1:22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32"/>
        <v>3.8515000000000001</v>
      </c>
      <c r="P316" s="6">
        <f t="shared" si="33"/>
        <v>32.095833333333331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41304.624861111108</v>
      </c>
      <c r="T316" s="10">
        <f t="shared" si="37"/>
        <v>41334.624861111108</v>
      </c>
      <c r="U316" s="12">
        <f t="shared" si="38"/>
        <v>41304.624861111108</v>
      </c>
      <c r="V316" s="11">
        <f t="shared" si="39"/>
        <v>41304.624861111108</v>
      </c>
    </row>
    <row r="317" spans="1:22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32"/>
        <v>1.01248</v>
      </c>
      <c r="P317" s="6">
        <f t="shared" si="33"/>
        <v>200.88888888888889</v>
      </c>
      <c r="Q317" t="str">
        <f t="shared" si="34"/>
        <v>film &amp; video</v>
      </c>
      <c r="R317" t="str">
        <f t="shared" si="35"/>
        <v>documentary</v>
      </c>
      <c r="S317" s="10">
        <f t="shared" si="36"/>
        <v>41113.564050925925</v>
      </c>
      <c r="T317" s="10">
        <f t="shared" si="37"/>
        <v>41143.564050925925</v>
      </c>
      <c r="U317" s="12">
        <f t="shared" si="38"/>
        <v>41113.564050925925</v>
      </c>
      <c r="V317" s="11">
        <f t="shared" si="39"/>
        <v>41113.564050925925</v>
      </c>
    </row>
    <row r="318" spans="1:22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32"/>
        <v>1.1377333333333333</v>
      </c>
      <c r="P318" s="6">
        <f t="shared" si="33"/>
        <v>108.01265822784811</v>
      </c>
      <c r="Q318" t="str">
        <f t="shared" si="34"/>
        <v>film &amp; video</v>
      </c>
      <c r="R318" t="str">
        <f t="shared" si="35"/>
        <v>documentary</v>
      </c>
      <c r="S318" s="10">
        <f t="shared" si="36"/>
        <v>41950.715243055551</v>
      </c>
      <c r="T318" s="10">
        <f t="shared" si="37"/>
        <v>41983.999305555553</v>
      </c>
      <c r="U318" s="12">
        <f t="shared" si="38"/>
        <v>41950.715243055551</v>
      </c>
      <c r="V318" s="11">
        <f t="shared" si="39"/>
        <v>41950.715243055551</v>
      </c>
    </row>
    <row r="319" spans="1:22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32"/>
        <v>1.0080333333333333</v>
      </c>
      <c r="P319" s="6">
        <f t="shared" si="33"/>
        <v>95.699367088607602</v>
      </c>
      <c r="Q319" t="str">
        <f t="shared" si="34"/>
        <v>film &amp; video</v>
      </c>
      <c r="R319" t="str">
        <f t="shared" si="35"/>
        <v>documentary</v>
      </c>
      <c r="S319" s="10">
        <f t="shared" si="36"/>
        <v>41589.468553240738</v>
      </c>
      <c r="T319" s="10">
        <f t="shared" si="37"/>
        <v>41619.468553240738</v>
      </c>
      <c r="U319" s="12">
        <f t="shared" si="38"/>
        <v>41589.468553240738</v>
      </c>
      <c r="V319" s="11">
        <f t="shared" si="39"/>
        <v>41589.468553240738</v>
      </c>
    </row>
    <row r="320" spans="1:22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32"/>
        <v>2.8332000000000002</v>
      </c>
      <c r="P320" s="6">
        <f t="shared" si="33"/>
        <v>49.880281690140848</v>
      </c>
      <c r="Q320" t="str">
        <f t="shared" si="34"/>
        <v>film &amp; video</v>
      </c>
      <c r="R320" t="str">
        <f t="shared" si="35"/>
        <v>documentary</v>
      </c>
      <c r="S320" s="10">
        <f t="shared" si="36"/>
        <v>41329.830451388887</v>
      </c>
      <c r="T320" s="10">
        <f t="shared" si="37"/>
        <v>41359.788784722223</v>
      </c>
      <c r="U320" s="12">
        <f t="shared" si="38"/>
        <v>41329.830451388887</v>
      </c>
      <c r="V320" s="11">
        <f t="shared" si="39"/>
        <v>41329.830451388887</v>
      </c>
    </row>
    <row r="321" spans="1:22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32"/>
        <v>1.1268</v>
      </c>
      <c r="P321" s="6">
        <f t="shared" si="33"/>
        <v>110.47058823529412</v>
      </c>
      <c r="Q321" t="str">
        <f t="shared" si="34"/>
        <v>film &amp; video</v>
      </c>
      <c r="R321" t="str">
        <f t="shared" si="35"/>
        <v>documentary</v>
      </c>
      <c r="S321" s="10">
        <f t="shared" si="36"/>
        <v>40123.629965277774</v>
      </c>
      <c r="T321" s="10">
        <f t="shared" si="37"/>
        <v>40211.124305555553</v>
      </c>
      <c r="U321" s="12">
        <f t="shared" si="38"/>
        <v>40123.629965277774</v>
      </c>
      <c r="V321" s="11">
        <f t="shared" si="39"/>
        <v>40123.629965277774</v>
      </c>
    </row>
    <row r="322" spans="1:22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40">E322/D322</f>
        <v>1.0658000000000001</v>
      </c>
      <c r="P322" s="6">
        <f t="shared" si="33"/>
        <v>134.91139240506328</v>
      </c>
      <c r="Q322" t="str">
        <f t="shared" si="34"/>
        <v>film &amp; video</v>
      </c>
      <c r="R322" t="str">
        <f t="shared" si="35"/>
        <v>documentary</v>
      </c>
      <c r="S322" s="10">
        <f t="shared" si="36"/>
        <v>42331.34297453703</v>
      </c>
      <c r="T322" s="10">
        <f t="shared" si="37"/>
        <v>42360.749999999993</v>
      </c>
      <c r="U322" s="12">
        <f t="shared" si="38"/>
        <v>42331.34297453703</v>
      </c>
      <c r="V322" s="11">
        <f t="shared" si="39"/>
        <v>42331.34297453703</v>
      </c>
    </row>
    <row r="323" spans="1:22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40"/>
        <v>1.0266285714285714</v>
      </c>
      <c r="P323" s="6">
        <f t="shared" ref="P323:P386" si="41">E323/L323</f>
        <v>106.62314540059347</v>
      </c>
      <c r="Q323" t="str">
        <f t="shared" ref="Q323:Q386" si="42">LEFT(N323,SEARCH("/",N323)-1)</f>
        <v>film &amp; video</v>
      </c>
      <c r="R323" t="str">
        <f t="shared" ref="R323:R386" si="43">RIGHT(N323,LEN(N323)-SEARCH("/",N323))</f>
        <v>documentary</v>
      </c>
      <c r="S323" s="10">
        <f t="shared" ref="S323:S386" si="44">(((J323/60)/60)/24)+DATE(1970,1,1)+(-5/24)</f>
        <v>42647.238263888888</v>
      </c>
      <c r="T323" s="10">
        <f t="shared" ref="T323:T386" si="45">(((I323/60)/60)/24)+DATE(1970,1,1)+(-5/24)</f>
        <v>42682.27993055556</v>
      </c>
      <c r="U323" s="12">
        <f t="shared" ref="U323:U386" si="46">S323</f>
        <v>42647.238263888888</v>
      </c>
      <c r="V323" s="11">
        <f t="shared" ref="V323:V386" si="47">S323</f>
        <v>42647.238263888888</v>
      </c>
    </row>
    <row r="324" spans="1:22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40"/>
        <v>1.0791200000000001</v>
      </c>
      <c r="P324" s="6">
        <f t="shared" si="41"/>
        <v>145.04301075268816</v>
      </c>
      <c r="Q324" t="str">
        <f t="shared" si="42"/>
        <v>film &amp; video</v>
      </c>
      <c r="R324" t="str">
        <f t="shared" si="43"/>
        <v>documentary</v>
      </c>
      <c r="S324" s="10">
        <f t="shared" si="44"/>
        <v>42473.361666666664</v>
      </c>
      <c r="T324" s="10">
        <f t="shared" si="45"/>
        <v>42503.361666666664</v>
      </c>
      <c r="U324" s="12">
        <f t="shared" si="46"/>
        <v>42473.361666666664</v>
      </c>
      <c r="V324" s="11">
        <f t="shared" si="47"/>
        <v>42473.361666666664</v>
      </c>
    </row>
    <row r="325" spans="1:22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40"/>
        <v>1.2307407407407407</v>
      </c>
      <c r="P325" s="6">
        <f t="shared" si="41"/>
        <v>114.58620689655173</v>
      </c>
      <c r="Q325" t="str">
        <f t="shared" si="42"/>
        <v>film &amp; video</v>
      </c>
      <c r="R325" t="str">
        <f t="shared" si="43"/>
        <v>documentary</v>
      </c>
      <c r="S325" s="10">
        <f t="shared" si="44"/>
        <v>42697.113032407404</v>
      </c>
      <c r="T325" s="10">
        <f t="shared" si="45"/>
        <v>42725.124305555553</v>
      </c>
      <c r="U325" s="12">
        <f t="shared" si="46"/>
        <v>42697.113032407404</v>
      </c>
      <c r="V325" s="11">
        <f t="shared" si="47"/>
        <v>42697.113032407404</v>
      </c>
    </row>
    <row r="326" spans="1:22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40"/>
        <v>1.016</v>
      </c>
      <c r="P326" s="6">
        <f t="shared" si="41"/>
        <v>105.3170731707317</v>
      </c>
      <c r="Q326" t="str">
        <f t="shared" si="42"/>
        <v>film &amp; video</v>
      </c>
      <c r="R326" t="str">
        <f t="shared" si="43"/>
        <v>documentary</v>
      </c>
      <c r="S326" s="10">
        <f t="shared" si="44"/>
        <v>42184.417916666665</v>
      </c>
      <c r="T326" s="10">
        <f t="shared" si="45"/>
        <v>42217.417916666665</v>
      </c>
      <c r="U326" s="12">
        <f t="shared" si="46"/>
        <v>42184.417916666665</v>
      </c>
      <c r="V326" s="11">
        <f t="shared" si="47"/>
        <v>42184.417916666665</v>
      </c>
    </row>
    <row r="327" spans="1:22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40"/>
        <v>1.04396</v>
      </c>
      <c r="P327" s="6">
        <f t="shared" si="41"/>
        <v>70.921195652173907</v>
      </c>
      <c r="Q327" t="str">
        <f t="shared" si="42"/>
        <v>film &amp; video</v>
      </c>
      <c r="R327" t="str">
        <f t="shared" si="43"/>
        <v>documentary</v>
      </c>
      <c r="S327" s="10">
        <f t="shared" si="44"/>
        <v>42688.979548611103</v>
      </c>
      <c r="T327" s="10">
        <f t="shared" si="45"/>
        <v>42723.979548611103</v>
      </c>
      <c r="U327" s="12">
        <f t="shared" si="46"/>
        <v>42688.979548611103</v>
      </c>
      <c r="V327" s="11">
        <f t="shared" si="47"/>
        <v>42688.979548611103</v>
      </c>
    </row>
    <row r="328" spans="1:22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40"/>
        <v>1.1292973333333334</v>
      </c>
      <c r="P328" s="6">
        <f t="shared" si="41"/>
        <v>147.17167680278018</v>
      </c>
      <c r="Q328" t="str">
        <f t="shared" si="42"/>
        <v>film &amp; video</v>
      </c>
      <c r="R328" t="str">
        <f t="shared" si="43"/>
        <v>documentary</v>
      </c>
      <c r="S328" s="10">
        <f t="shared" si="44"/>
        <v>42775.106550925928</v>
      </c>
      <c r="T328" s="10">
        <f t="shared" si="45"/>
        <v>42808.747916666667</v>
      </c>
      <c r="U328" s="12">
        <f t="shared" si="46"/>
        <v>42775.106550925928</v>
      </c>
      <c r="V328" s="11">
        <f t="shared" si="47"/>
        <v>42775.106550925928</v>
      </c>
    </row>
    <row r="329" spans="1:22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40"/>
        <v>1.3640000000000001</v>
      </c>
      <c r="P329" s="6">
        <f t="shared" si="41"/>
        <v>160.47058823529412</v>
      </c>
      <c r="Q329" t="str">
        <f t="shared" si="42"/>
        <v>film &amp; video</v>
      </c>
      <c r="R329" t="str">
        <f t="shared" si="43"/>
        <v>documentary</v>
      </c>
      <c r="S329" s="10">
        <f t="shared" si="44"/>
        <v>42058.026956018519</v>
      </c>
      <c r="T329" s="10">
        <f t="shared" si="45"/>
        <v>42085.124999999993</v>
      </c>
      <c r="U329" s="12">
        <f t="shared" si="46"/>
        <v>42058.026956018519</v>
      </c>
      <c r="V329" s="11">
        <f t="shared" si="47"/>
        <v>42058.026956018519</v>
      </c>
    </row>
    <row r="330" spans="1:22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40"/>
        <v>1.036144</v>
      </c>
      <c r="P330" s="6">
        <f t="shared" si="41"/>
        <v>156.04578313253012</v>
      </c>
      <c r="Q330" t="str">
        <f t="shared" si="42"/>
        <v>film &amp; video</v>
      </c>
      <c r="R330" t="str">
        <f t="shared" si="43"/>
        <v>documentary</v>
      </c>
      <c r="S330" s="10">
        <f t="shared" si="44"/>
        <v>42278.738287037035</v>
      </c>
      <c r="T330" s="10">
        <f t="shared" si="45"/>
        <v>42308.958333333336</v>
      </c>
      <c r="U330" s="12">
        <f t="shared" si="46"/>
        <v>42278.738287037035</v>
      </c>
      <c r="V330" s="11">
        <f t="shared" si="47"/>
        <v>42278.738287037035</v>
      </c>
    </row>
    <row r="331" spans="1:22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40"/>
        <v>1.0549999999999999</v>
      </c>
      <c r="P331" s="6">
        <f t="shared" si="41"/>
        <v>63.17365269461078</v>
      </c>
      <c r="Q331" t="str">
        <f t="shared" si="42"/>
        <v>film &amp; video</v>
      </c>
      <c r="R331" t="str">
        <f t="shared" si="43"/>
        <v>documentary</v>
      </c>
      <c r="S331" s="10">
        <f t="shared" si="44"/>
        <v>42291.258414351854</v>
      </c>
      <c r="T331" s="10">
        <f t="shared" si="45"/>
        <v>42314.958333333336</v>
      </c>
      <c r="U331" s="12">
        <f t="shared" si="46"/>
        <v>42291.258414351854</v>
      </c>
      <c r="V331" s="11">
        <f t="shared" si="47"/>
        <v>42291.258414351854</v>
      </c>
    </row>
    <row r="332" spans="1:22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40"/>
        <v>1.0182857142857142</v>
      </c>
      <c r="P332" s="6">
        <f t="shared" si="41"/>
        <v>104.82352941176471</v>
      </c>
      <c r="Q332" t="str">
        <f t="shared" si="42"/>
        <v>film &amp; video</v>
      </c>
      <c r="R332" t="str">
        <f t="shared" si="43"/>
        <v>documentary</v>
      </c>
      <c r="S332" s="10">
        <f t="shared" si="44"/>
        <v>41379.307442129626</v>
      </c>
      <c r="T332" s="10">
        <f t="shared" si="45"/>
        <v>41410.957638888889</v>
      </c>
      <c r="U332" s="12">
        <f t="shared" si="46"/>
        <v>41379.307442129626</v>
      </c>
      <c r="V332" s="11">
        <f t="shared" si="47"/>
        <v>41379.307442129626</v>
      </c>
    </row>
    <row r="333" spans="1:22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40"/>
        <v>1.0660499999999999</v>
      </c>
      <c r="P333" s="6">
        <f t="shared" si="41"/>
        <v>97.356164383561648</v>
      </c>
      <c r="Q333" t="str">
        <f t="shared" si="42"/>
        <v>film &amp; video</v>
      </c>
      <c r="R333" t="str">
        <f t="shared" si="43"/>
        <v>documentary</v>
      </c>
      <c r="S333" s="10">
        <f t="shared" si="44"/>
        <v>42507.373078703698</v>
      </c>
      <c r="T333" s="10">
        <f t="shared" si="45"/>
        <v>42538.373078703698</v>
      </c>
      <c r="U333" s="12">
        <f t="shared" si="46"/>
        <v>42507.373078703698</v>
      </c>
      <c r="V333" s="11">
        <f t="shared" si="47"/>
        <v>42507.373078703698</v>
      </c>
    </row>
    <row r="334" spans="1:22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40"/>
        <v>1.13015</v>
      </c>
      <c r="P334" s="6">
        <f t="shared" si="41"/>
        <v>203.63063063063063</v>
      </c>
      <c r="Q334" t="str">
        <f t="shared" si="42"/>
        <v>film &amp; video</v>
      </c>
      <c r="R334" t="str">
        <f t="shared" si="43"/>
        <v>documentary</v>
      </c>
      <c r="S334" s="10">
        <f t="shared" si="44"/>
        <v>42263.471956018511</v>
      </c>
      <c r="T334" s="10">
        <f t="shared" si="45"/>
        <v>42305.124999999993</v>
      </c>
      <c r="U334" s="12">
        <f t="shared" si="46"/>
        <v>42263.471956018511</v>
      </c>
      <c r="V334" s="11">
        <f t="shared" si="47"/>
        <v>42263.471956018511</v>
      </c>
    </row>
    <row r="335" spans="1:22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40"/>
        <v>1.252275</v>
      </c>
      <c r="P335" s="6">
        <f t="shared" si="41"/>
        <v>188.31203007518798</v>
      </c>
      <c r="Q335" t="str">
        <f t="shared" si="42"/>
        <v>film &amp; video</v>
      </c>
      <c r="R335" t="str">
        <f t="shared" si="43"/>
        <v>documentary</v>
      </c>
      <c r="S335" s="10">
        <f t="shared" si="44"/>
        <v>42437.428136574068</v>
      </c>
      <c r="T335" s="10">
        <f t="shared" si="45"/>
        <v>42467.386469907404</v>
      </c>
      <c r="U335" s="12">
        <f t="shared" si="46"/>
        <v>42437.428136574068</v>
      </c>
      <c r="V335" s="11">
        <f t="shared" si="47"/>
        <v>42437.428136574068</v>
      </c>
    </row>
    <row r="336" spans="1:22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40"/>
        <v>1.0119</v>
      </c>
      <c r="P336" s="6">
        <f t="shared" si="41"/>
        <v>146.65217391304347</v>
      </c>
      <c r="Q336" t="str">
        <f t="shared" si="42"/>
        <v>film &amp; video</v>
      </c>
      <c r="R336" t="str">
        <f t="shared" si="43"/>
        <v>documentary</v>
      </c>
      <c r="S336" s="10">
        <f t="shared" si="44"/>
        <v>42101.474039351851</v>
      </c>
      <c r="T336" s="10">
        <f t="shared" si="45"/>
        <v>42139.583333333336</v>
      </c>
      <c r="U336" s="12">
        <f t="shared" si="46"/>
        <v>42101.474039351851</v>
      </c>
      <c r="V336" s="11">
        <f t="shared" si="47"/>
        <v>42101.474039351851</v>
      </c>
    </row>
    <row r="337" spans="1:22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40"/>
        <v>1.0276470588235294</v>
      </c>
      <c r="P337" s="6">
        <f t="shared" si="41"/>
        <v>109.1875</v>
      </c>
      <c r="Q337" t="str">
        <f t="shared" si="42"/>
        <v>film &amp; video</v>
      </c>
      <c r="R337" t="str">
        <f t="shared" si="43"/>
        <v>documentary</v>
      </c>
      <c r="S337" s="10">
        <f t="shared" si="44"/>
        <v>42101.529108796291</v>
      </c>
      <c r="T337" s="10">
        <f t="shared" si="45"/>
        <v>42132.708333333336</v>
      </c>
      <c r="U337" s="12">
        <f t="shared" si="46"/>
        <v>42101.529108796291</v>
      </c>
      <c r="V337" s="11">
        <f t="shared" si="47"/>
        <v>42101.529108796291</v>
      </c>
    </row>
    <row r="338" spans="1:22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40"/>
        <v>1.1683911999999999</v>
      </c>
      <c r="P338" s="6">
        <f t="shared" si="41"/>
        <v>59.249046653144013</v>
      </c>
      <c r="Q338" t="str">
        <f t="shared" si="42"/>
        <v>film &amp; video</v>
      </c>
      <c r="R338" t="str">
        <f t="shared" si="43"/>
        <v>documentary</v>
      </c>
      <c r="S338" s="10">
        <f t="shared" si="44"/>
        <v>42291.387939814813</v>
      </c>
      <c r="T338" s="10">
        <f t="shared" si="45"/>
        <v>42321.429606481477</v>
      </c>
      <c r="U338" s="12">
        <f t="shared" si="46"/>
        <v>42291.387939814813</v>
      </c>
      <c r="V338" s="11">
        <f t="shared" si="47"/>
        <v>42291.387939814813</v>
      </c>
    </row>
    <row r="339" spans="1:22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40"/>
        <v>1.0116833333333335</v>
      </c>
      <c r="P339" s="6">
        <f t="shared" si="41"/>
        <v>97.904838709677421</v>
      </c>
      <c r="Q339" t="str">
        <f t="shared" si="42"/>
        <v>film &amp; video</v>
      </c>
      <c r="R339" t="str">
        <f t="shared" si="43"/>
        <v>documentary</v>
      </c>
      <c r="S339" s="10">
        <f t="shared" si="44"/>
        <v>42046.920231481483</v>
      </c>
      <c r="T339" s="10">
        <f t="shared" si="45"/>
        <v>42076.878564814811</v>
      </c>
      <c r="U339" s="12">
        <f t="shared" si="46"/>
        <v>42046.920231481483</v>
      </c>
      <c r="V339" s="11">
        <f t="shared" si="47"/>
        <v>42046.920231481483</v>
      </c>
    </row>
    <row r="340" spans="1:22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40"/>
        <v>1.1013360000000001</v>
      </c>
      <c r="P340" s="6">
        <f t="shared" si="41"/>
        <v>70.000169491525426</v>
      </c>
      <c r="Q340" t="str">
        <f t="shared" si="42"/>
        <v>film &amp; video</v>
      </c>
      <c r="R340" t="str">
        <f t="shared" si="43"/>
        <v>documentary</v>
      </c>
      <c r="S340" s="10">
        <f t="shared" si="44"/>
        <v>42559.547337962962</v>
      </c>
      <c r="T340" s="10">
        <f t="shared" si="45"/>
        <v>42615.833333333336</v>
      </c>
      <c r="U340" s="12">
        <f t="shared" si="46"/>
        <v>42559.547337962962</v>
      </c>
      <c r="V340" s="11">
        <f t="shared" si="47"/>
        <v>42559.547337962962</v>
      </c>
    </row>
    <row r="341" spans="1:22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40"/>
        <v>1.0808333333333333</v>
      </c>
      <c r="P341" s="6">
        <f t="shared" si="41"/>
        <v>72.865168539325836</v>
      </c>
      <c r="Q341" t="str">
        <f t="shared" si="42"/>
        <v>film &amp; video</v>
      </c>
      <c r="R341" t="str">
        <f t="shared" si="43"/>
        <v>documentary</v>
      </c>
      <c r="S341" s="10">
        <f t="shared" si="44"/>
        <v>42093.551712962959</v>
      </c>
      <c r="T341" s="10">
        <f t="shared" si="45"/>
        <v>42123.551712962959</v>
      </c>
      <c r="U341" s="12">
        <f t="shared" si="46"/>
        <v>42093.551712962959</v>
      </c>
      <c r="V341" s="11">
        <f t="shared" si="47"/>
        <v>42093.551712962959</v>
      </c>
    </row>
    <row r="342" spans="1:22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40"/>
        <v>1.2502285714285715</v>
      </c>
      <c r="P342" s="6">
        <f t="shared" si="41"/>
        <v>146.34782608695653</v>
      </c>
      <c r="Q342" t="str">
        <f t="shared" si="42"/>
        <v>film &amp; video</v>
      </c>
      <c r="R342" t="str">
        <f t="shared" si="43"/>
        <v>documentary</v>
      </c>
      <c r="S342" s="10">
        <f t="shared" si="44"/>
        <v>42772.460729166669</v>
      </c>
      <c r="T342" s="10">
        <f t="shared" si="45"/>
        <v>42802.666666666664</v>
      </c>
      <c r="U342" s="12">
        <f t="shared" si="46"/>
        <v>42772.460729166669</v>
      </c>
      <c r="V342" s="11">
        <f t="shared" si="47"/>
        <v>42772.460729166669</v>
      </c>
    </row>
    <row r="343" spans="1:22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40"/>
        <v>1.0671428571428572</v>
      </c>
      <c r="P343" s="6">
        <f t="shared" si="41"/>
        <v>67.909090909090907</v>
      </c>
      <c r="Q343" t="str">
        <f t="shared" si="42"/>
        <v>film &amp; video</v>
      </c>
      <c r="R343" t="str">
        <f t="shared" si="43"/>
        <v>documentary</v>
      </c>
      <c r="S343" s="10">
        <f t="shared" si="44"/>
        <v>41894.671273148146</v>
      </c>
      <c r="T343" s="10">
        <f t="shared" si="45"/>
        <v>41912.957638888889</v>
      </c>
      <c r="U343" s="12">
        <f t="shared" si="46"/>
        <v>41894.671273148146</v>
      </c>
      <c r="V343" s="11">
        <f t="shared" si="47"/>
        <v>41894.671273148146</v>
      </c>
    </row>
    <row r="344" spans="1:22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40"/>
        <v>1.0036639999999999</v>
      </c>
      <c r="P344" s="6">
        <f t="shared" si="41"/>
        <v>169.85083076923075</v>
      </c>
      <c r="Q344" t="str">
        <f t="shared" si="42"/>
        <v>film &amp; video</v>
      </c>
      <c r="R344" t="str">
        <f t="shared" si="43"/>
        <v>documentary</v>
      </c>
      <c r="S344" s="10">
        <f t="shared" si="44"/>
        <v>42459.572511574072</v>
      </c>
      <c r="T344" s="10">
        <f t="shared" si="45"/>
        <v>42489.572511574072</v>
      </c>
      <c r="U344" s="12">
        <f t="shared" si="46"/>
        <v>42459.572511574072</v>
      </c>
      <c r="V344" s="11">
        <f t="shared" si="47"/>
        <v>42459.572511574072</v>
      </c>
    </row>
    <row r="345" spans="1:22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40"/>
        <v>1.0202863333333334</v>
      </c>
      <c r="P345" s="6">
        <f t="shared" si="41"/>
        <v>58.413339694656486</v>
      </c>
      <c r="Q345" t="str">
        <f t="shared" si="42"/>
        <v>film &amp; video</v>
      </c>
      <c r="R345" t="str">
        <f t="shared" si="43"/>
        <v>documentary</v>
      </c>
      <c r="S345" s="10">
        <f t="shared" si="44"/>
        <v>41926.529456018514</v>
      </c>
      <c r="T345" s="10">
        <f t="shared" si="45"/>
        <v>41956.916666666664</v>
      </c>
      <c r="U345" s="12">
        <f t="shared" si="46"/>
        <v>41926.529456018514</v>
      </c>
      <c r="V345" s="11">
        <f t="shared" si="47"/>
        <v>41926.529456018514</v>
      </c>
    </row>
    <row r="346" spans="1:22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40"/>
        <v>1.0208358208955224</v>
      </c>
      <c r="P346" s="6">
        <f t="shared" si="41"/>
        <v>119.99298245614035</v>
      </c>
      <c r="Q346" t="str">
        <f t="shared" si="42"/>
        <v>film &amp; video</v>
      </c>
      <c r="R346" t="str">
        <f t="shared" si="43"/>
        <v>documentary</v>
      </c>
      <c r="S346" s="10">
        <f t="shared" si="44"/>
        <v>42111.762662037036</v>
      </c>
      <c r="T346" s="10">
        <f t="shared" si="45"/>
        <v>42155.888888888883</v>
      </c>
      <c r="U346" s="12">
        <f t="shared" si="46"/>
        <v>42111.762662037036</v>
      </c>
      <c r="V346" s="11">
        <f t="shared" si="47"/>
        <v>42111.762662037036</v>
      </c>
    </row>
    <row r="347" spans="1:22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40"/>
        <v>1.2327586206896552</v>
      </c>
      <c r="P347" s="6">
        <f t="shared" si="41"/>
        <v>99.860335195530723</v>
      </c>
      <c r="Q347" t="str">
        <f t="shared" si="42"/>
        <v>film &amp; video</v>
      </c>
      <c r="R347" t="str">
        <f t="shared" si="43"/>
        <v>documentary</v>
      </c>
      <c r="S347" s="10">
        <f t="shared" si="44"/>
        <v>42114.735995370364</v>
      </c>
      <c r="T347" s="10">
        <f t="shared" si="45"/>
        <v>42144.735995370364</v>
      </c>
      <c r="U347" s="12">
        <f t="shared" si="46"/>
        <v>42114.735995370364</v>
      </c>
      <c r="V347" s="11">
        <f t="shared" si="47"/>
        <v>42114.735995370364</v>
      </c>
    </row>
    <row r="348" spans="1:22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40"/>
        <v>1.7028880000000002</v>
      </c>
      <c r="P348" s="6">
        <f t="shared" si="41"/>
        <v>90.579148936170213</v>
      </c>
      <c r="Q348" t="str">
        <f t="shared" si="42"/>
        <v>film &amp; video</v>
      </c>
      <c r="R348" t="str">
        <f t="shared" si="43"/>
        <v>documentary</v>
      </c>
      <c r="S348" s="10">
        <f t="shared" si="44"/>
        <v>42261.291909722226</v>
      </c>
      <c r="T348" s="10">
        <f t="shared" si="45"/>
        <v>42291.291909722226</v>
      </c>
      <c r="U348" s="12">
        <f t="shared" si="46"/>
        <v>42261.291909722226</v>
      </c>
      <c r="V348" s="11">
        <f t="shared" si="47"/>
        <v>42261.291909722226</v>
      </c>
    </row>
    <row r="349" spans="1:22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40"/>
        <v>1.1159049999999999</v>
      </c>
      <c r="P349" s="6">
        <f t="shared" si="41"/>
        <v>117.77361477572559</v>
      </c>
      <c r="Q349" t="str">
        <f t="shared" si="42"/>
        <v>film &amp; video</v>
      </c>
      <c r="R349" t="str">
        <f t="shared" si="43"/>
        <v>documentary</v>
      </c>
      <c r="S349" s="10">
        <f t="shared" si="44"/>
        <v>42292.287141203698</v>
      </c>
      <c r="T349" s="10">
        <f t="shared" si="45"/>
        <v>42322.32880787037</v>
      </c>
      <c r="U349" s="12">
        <f t="shared" si="46"/>
        <v>42292.287141203698</v>
      </c>
      <c r="V349" s="11">
        <f t="shared" si="47"/>
        <v>42292.287141203698</v>
      </c>
    </row>
    <row r="350" spans="1:22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40"/>
        <v>1.03</v>
      </c>
      <c r="P350" s="6">
        <f t="shared" si="41"/>
        <v>86.554621848739501</v>
      </c>
      <c r="Q350" t="str">
        <f t="shared" si="42"/>
        <v>film &amp; video</v>
      </c>
      <c r="R350" t="str">
        <f t="shared" si="43"/>
        <v>documentary</v>
      </c>
      <c r="S350" s="10">
        <f t="shared" si="44"/>
        <v>42207.378657407404</v>
      </c>
      <c r="T350" s="10">
        <f t="shared" si="45"/>
        <v>42237.378657407404</v>
      </c>
      <c r="U350" s="12">
        <f t="shared" si="46"/>
        <v>42207.378657407404</v>
      </c>
      <c r="V350" s="11">
        <f t="shared" si="47"/>
        <v>42207.378657407404</v>
      </c>
    </row>
    <row r="351" spans="1:22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40"/>
        <v>1.0663570159857905</v>
      </c>
      <c r="P351" s="6">
        <f t="shared" si="41"/>
        <v>71.899281437125751</v>
      </c>
      <c r="Q351" t="str">
        <f t="shared" si="42"/>
        <v>film &amp; video</v>
      </c>
      <c r="R351" t="str">
        <f t="shared" si="43"/>
        <v>documentary</v>
      </c>
      <c r="S351" s="10">
        <f t="shared" si="44"/>
        <v>42760.290601851848</v>
      </c>
      <c r="T351" s="10">
        <f t="shared" si="45"/>
        <v>42790.290601851848</v>
      </c>
      <c r="U351" s="12">
        <f t="shared" si="46"/>
        <v>42760.290601851848</v>
      </c>
      <c r="V351" s="11">
        <f t="shared" si="47"/>
        <v>42760.290601851848</v>
      </c>
    </row>
    <row r="352" spans="1:22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40"/>
        <v>1.1476</v>
      </c>
      <c r="P352" s="6">
        <f t="shared" si="41"/>
        <v>129.81900452488688</v>
      </c>
      <c r="Q352" t="str">
        <f t="shared" si="42"/>
        <v>film &amp; video</v>
      </c>
      <c r="R352" t="str">
        <f t="shared" si="43"/>
        <v>documentary</v>
      </c>
      <c r="S352" s="10">
        <f t="shared" si="44"/>
        <v>42585.857743055552</v>
      </c>
      <c r="T352" s="10">
        <f t="shared" si="45"/>
        <v>42623.957638888889</v>
      </c>
      <c r="U352" s="12">
        <f t="shared" si="46"/>
        <v>42585.857743055552</v>
      </c>
      <c r="V352" s="11">
        <f t="shared" si="47"/>
        <v>42585.857743055552</v>
      </c>
    </row>
    <row r="353" spans="1:22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40"/>
        <v>1.2734117647058822</v>
      </c>
      <c r="P353" s="6">
        <f t="shared" si="41"/>
        <v>44.912863070539416</v>
      </c>
      <c r="Q353" t="str">
        <f t="shared" si="42"/>
        <v>film &amp; video</v>
      </c>
      <c r="R353" t="str">
        <f t="shared" si="43"/>
        <v>documentary</v>
      </c>
      <c r="S353" s="10">
        <f t="shared" si="44"/>
        <v>42427.75641203703</v>
      </c>
      <c r="T353" s="10">
        <f t="shared" si="45"/>
        <v>42467.714745370373</v>
      </c>
      <c r="U353" s="12">
        <f t="shared" si="46"/>
        <v>42427.75641203703</v>
      </c>
      <c r="V353" s="11">
        <f t="shared" si="47"/>
        <v>42427.75641203703</v>
      </c>
    </row>
    <row r="354" spans="1:22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40"/>
        <v>1.1656</v>
      </c>
      <c r="P354" s="6">
        <f t="shared" si="41"/>
        <v>40.755244755244753</v>
      </c>
      <c r="Q354" t="str">
        <f t="shared" si="42"/>
        <v>film &amp; video</v>
      </c>
      <c r="R354" t="str">
        <f t="shared" si="43"/>
        <v>documentary</v>
      </c>
      <c r="S354" s="10">
        <f t="shared" si="44"/>
        <v>41889.959120370368</v>
      </c>
      <c r="T354" s="10">
        <f t="shared" si="45"/>
        <v>41919.959120370368</v>
      </c>
      <c r="U354" s="12">
        <f t="shared" si="46"/>
        <v>41889.959120370368</v>
      </c>
      <c r="V354" s="11">
        <f t="shared" si="47"/>
        <v>41889.959120370368</v>
      </c>
    </row>
    <row r="355" spans="1:22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40"/>
        <v>1.0861819426615318</v>
      </c>
      <c r="P355" s="6">
        <f t="shared" si="41"/>
        <v>103.52394779771615</v>
      </c>
      <c r="Q355" t="str">
        <f t="shared" si="42"/>
        <v>film &amp; video</v>
      </c>
      <c r="R355" t="str">
        <f t="shared" si="43"/>
        <v>documentary</v>
      </c>
      <c r="S355" s="10">
        <f t="shared" si="44"/>
        <v>42297.583553240744</v>
      </c>
      <c r="T355" s="10">
        <f t="shared" si="45"/>
        <v>42327.625219907401</v>
      </c>
      <c r="U355" s="12">
        <f t="shared" si="46"/>
        <v>42297.583553240744</v>
      </c>
      <c r="V355" s="11">
        <f t="shared" si="47"/>
        <v>42297.583553240744</v>
      </c>
    </row>
    <row r="356" spans="1:22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40"/>
        <v>1.0394285714285714</v>
      </c>
      <c r="P356" s="6">
        <f t="shared" si="41"/>
        <v>125.44827586206897</v>
      </c>
      <c r="Q356" t="str">
        <f t="shared" si="42"/>
        <v>film &amp; video</v>
      </c>
      <c r="R356" t="str">
        <f t="shared" si="43"/>
        <v>documentary</v>
      </c>
      <c r="S356" s="10">
        <f t="shared" si="44"/>
        <v>42438.619456018518</v>
      </c>
      <c r="T356" s="10">
        <f t="shared" si="45"/>
        <v>42468.577789351846</v>
      </c>
      <c r="U356" s="12">
        <f t="shared" si="46"/>
        <v>42438.619456018518</v>
      </c>
      <c r="V356" s="11">
        <f t="shared" si="47"/>
        <v>42438.619456018518</v>
      </c>
    </row>
    <row r="357" spans="1:22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40"/>
        <v>1.1625714285714286</v>
      </c>
      <c r="P357" s="6">
        <f t="shared" si="41"/>
        <v>246.60606060606059</v>
      </c>
      <c r="Q357" t="str">
        <f t="shared" si="42"/>
        <v>film &amp; video</v>
      </c>
      <c r="R357" t="str">
        <f t="shared" si="43"/>
        <v>documentary</v>
      </c>
      <c r="S357" s="10">
        <f t="shared" si="44"/>
        <v>41943.0855787037</v>
      </c>
      <c r="T357" s="10">
        <f t="shared" si="45"/>
        <v>41974.127245370364</v>
      </c>
      <c r="U357" s="12">
        <f t="shared" si="46"/>
        <v>41943.0855787037</v>
      </c>
      <c r="V357" s="11">
        <f t="shared" si="47"/>
        <v>41943.0855787037</v>
      </c>
    </row>
    <row r="358" spans="1:22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40"/>
        <v>1.0269239999999999</v>
      </c>
      <c r="P358" s="6">
        <f t="shared" si="41"/>
        <v>79.401340206185566</v>
      </c>
      <c r="Q358" t="str">
        <f t="shared" si="42"/>
        <v>film &amp; video</v>
      </c>
      <c r="R358" t="str">
        <f t="shared" si="43"/>
        <v>documentary</v>
      </c>
      <c r="S358" s="10">
        <f t="shared" si="44"/>
        <v>42415.594826388886</v>
      </c>
      <c r="T358" s="10">
        <f t="shared" si="45"/>
        <v>42445.553159722222</v>
      </c>
      <c r="U358" s="12">
        <f t="shared" si="46"/>
        <v>42415.594826388886</v>
      </c>
      <c r="V358" s="11">
        <f t="shared" si="47"/>
        <v>42415.594826388886</v>
      </c>
    </row>
    <row r="359" spans="1:22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40"/>
        <v>1.74</v>
      </c>
      <c r="P359" s="6">
        <f t="shared" si="41"/>
        <v>86.138613861386133</v>
      </c>
      <c r="Q359" t="str">
        <f t="shared" si="42"/>
        <v>film &amp; video</v>
      </c>
      <c r="R359" t="str">
        <f t="shared" si="43"/>
        <v>documentary</v>
      </c>
      <c r="S359" s="10">
        <f t="shared" si="44"/>
        <v>42078.01385416666</v>
      </c>
      <c r="T359" s="10">
        <f t="shared" si="45"/>
        <v>42118.01385416666</v>
      </c>
      <c r="U359" s="12">
        <f t="shared" si="46"/>
        <v>42078.01385416666</v>
      </c>
      <c r="V359" s="11">
        <f t="shared" si="47"/>
        <v>42078.01385416666</v>
      </c>
    </row>
    <row r="360" spans="1:22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40"/>
        <v>1.03088</v>
      </c>
      <c r="P360" s="6">
        <f t="shared" si="41"/>
        <v>193.04868913857678</v>
      </c>
      <c r="Q360" t="str">
        <f t="shared" si="42"/>
        <v>film &amp; video</v>
      </c>
      <c r="R360" t="str">
        <f t="shared" si="43"/>
        <v>documentary</v>
      </c>
      <c r="S360" s="10">
        <f t="shared" si="44"/>
        <v>42507.651863425919</v>
      </c>
      <c r="T360" s="10">
        <f t="shared" si="45"/>
        <v>42536.416666666664</v>
      </c>
      <c r="U360" s="12">
        <f t="shared" si="46"/>
        <v>42507.651863425919</v>
      </c>
      <c r="V360" s="11">
        <f t="shared" si="47"/>
        <v>42507.651863425919</v>
      </c>
    </row>
    <row r="361" spans="1:22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40"/>
        <v>1.0485537190082646</v>
      </c>
      <c r="P361" s="6">
        <f t="shared" si="41"/>
        <v>84.023178807947019</v>
      </c>
      <c r="Q361" t="str">
        <f t="shared" si="42"/>
        <v>film &amp; video</v>
      </c>
      <c r="R361" t="str">
        <f t="shared" si="43"/>
        <v>documentary</v>
      </c>
      <c r="S361" s="10">
        <f t="shared" si="44"/>
        <v>41934.862152777772</v>
      </c>
      <c r="T361" s="10">
        <f t="shared" si="45"/>
        <v>41957.008333333331</v>
      </c>
      <c r="U361" s="12">
        <f t="shared" si="46"/>
        <v>41934.862152777772</v>
      </c>
      <c r="V361" s="11">
        <f t="shared" si="47"/>
        <v>41934.862152777772</v>
      </c>
    </row>
    <row r="362" spans="1:22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40"/>
        <v>1.0137499999999999</v>
      </c>
      <c r="P362" s="6">
        <f t="shared" si="41"/>
        <v>139.82758620689654</v>
      </c>
      <c r="Q362" t="str">
        <f t="shared" si="42"/>
        <v>film &amp; video</v>
      </c>
      <c r="R362" t="str">
        <f t="shared" si="43"/>
        <v>documentary</v>
      </c>
      <c r="S362" s="10">
        <f t="shared" si="44"/>
        <v>42163.689583333333</v>
      </c>
      <c r="T362" s="10">
        <f t="shared" si="45"/>
        <v>42207.924305555549</v>
      </c>
      <c r="U362" s="12">
        <f t="shared" si="46"/>
        <v>42163.689583333333</v>
      </c>
      <c r="V362" s="11">
        <f t="shared" si="47"/>
        <v>42163.689583333333</v>
      </c>
    </row>
    <row r="363" spans="1:22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40"/>
        <v>1.1107699999999998</v>
      </c>
      <c r="P363" s="6">
        <f t="shared" si="41"/>
        <v>109.82189265536722</v>
      </c>
      <c r="Q363" t="str">
        <f t="shared" si="42"/>
        <v>film &amp; video</v>
      </c>
      <c r="R363" t="str">
        <f t="shared" si="43"/>
        <v>documentary</v>
      </c>
      <c r="S363" s="10">
        <f t="shared" si="44"/>
        <v>41935.792893518512</v>
      </c>
      <c r="T363" s="10">
        <f t="shared" si="45"/>
        <v>41965.834560185183</v>
      </c>
      <c r="U363" s="12">
        <f t="shared" si="46"/>
        <v>41935.792893518512</v>
      </c>
      <c r="V363" s="11">
        <f t="shared" si="47"/>
        <v>41935.792893518512</v>
      </c>
    </row>
    <row r="364" spans="1:22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40"/>
        <v>1.2415933781686497</v>
      </c>
      <c r="P364" s="6">
        <f t="shared" si="41"/>
        <v>139.53488372093022</v>
      </c>
      <c r="Q364" t="str">
        <f t="shared" si="42"/>
        <v>film &amp; video</v>
      </c>
      <c r="R364" t="str">
        <f t="shared" si="43"/>
        <v>documentary</v>
      </c>
      <c r="S364" s="10">
        <f t="shared" si="44"/>
        <v>41837.002210648148</v>
      </c>
      <c r="T364" s="10">
        <f t="shared" si="45"/>
        <v>41858.791666666664</v>
      </c>
      <c r="U364" s="12">
        <f t="shared" si="46"/>
        <v>41837.002210648148</v>
      </c>
      <c r="V364" s="11">
        <f t="shared" si="47"/>
        <v>41837.002210648148</v>
      </c>
    </row>
    <row r="365" spans="1:22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40"/>
        <v>1.0133333333333334</v>
      </c>
      <c r="P365" s="6">
        <f t="shared" si="41"/>
        <v>347.84615384615387</v>
      </c>
      <c r="Q365" t="str">
        <f t="shared" si="42"/>
        <v>film &amp; video</v>
      </c>
      <c r="R365" t="str">
        <f t="shared" si="43"/>
        <v>documentary</v>
      </c>
      <c r="S365" s="10">
        <f t="shared" si="44"/>
        <v>40255.53629629629</v>
      </c>
      <c r="T365" s="10">
        <f t="shared" si="45"/>
        <v>40300.598611111105</v>
      </c>
      <c r="U365" s="12">
        <f t="shared" si="46"/>
        <v>40255.53629629629</v>
      </c>
      <c r="V365" s="11">
        <f t="shared" si="47"/>
        <v>40255.53629629629</v>
      </c>
    </row>
    <row r="366" spans="1:22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40"/>
        <v>1.1016142857142857</v>
      </c>
      <c r="P366" s="6">
        <f t="shared" si="41"/>
        <v>68.24159292035398</v>
      </c>
      <c r="Q366" t="str">
        <f t="shared" si="42"/>
        <v>film &amp; video</v>
      </c>
      <c r="R366" t="str">
        <f t="shared" si="43"/>
        <v>documentary</v>
      </c>
      <c r="S366" s="10">
        <f t="shared" si="44"/>
        <v>41780.651296296295</v>
      </c>
      <c r="T366" s="10">
        <f t="shared" si="45"/>
        <v>41810.957638888889</v>
      </c>
      <c r="U366" s="12">
        <f t="shared" si="46"/>
        <v>41780.651296296295</v>
      </c>
      <c r="V366" s="11">
        <f t="shared" si="47"/>
        <v>41780.651296296295</v>
      </c>
    </row>
    <row r="367" spans="1:22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40"/>
        <v>1.0397333333333334</v>
      </c>
      <c r="P367" s="6">
        <f t="shared" si="41"/>
        <v>239.93846153846152</v>
      </c>
      <c r="Q367" t="str">
        <f t="shared" si="42"/>
        <v>film &amp; video</v>
      </c>
      <c r="R367" t="str">
        <f t="shared" si="43"/>
        <v>documentary</v>
      </c>
      <c r="S367" s="10">
        <f t="shared" si="44"/>
        <v>41668.398136574069</v>
      </c>
      <c r="T367" s="10">
        <f t="shared" si="45"/>
        <v>41698.398136574069</v>
      </c>
      <c r="U367" s="12">
        <f t="shared" si="46"/>
        <v>41668.398136574069</v>
      </c>
      <c r="V367" s="11">
        <f t="shared" si="47"/>
        <v>41668.398136574069</v>
      </c>
    </row>
    <row r="368" spans="1:22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40"/>
        <v>1.013157894736842</v>
      </c>
      <c r="P368" s="6">
        <f t="shared" si="41"/>
        <v>287.31343283582089</v>
      </c>
      <c r="Q368" t="str">
        <f t="shared" si="42"/>
        <v>film &amp; video</v>
      </c>
      <c r="R368" t="str">
        <f t="shared" si="43"/>
        <v>documentary</v>
      </c>
      <c r="S368" s="10">
        <f t="shared" si="44"/>
        <v>41019.584699074068</v>
      </c>
      <c r="T368" s="10">
        <f t="shared" si="45"/>
        <v>41049.584699074068</v>
      </c>
      <c r="U368" s="12">
        <f t="shared" si="46"/>
        <v>41019.584699074068</v>
      </c>
      <c r="V368" s="11">
        <f t="shared" si="47"/>
        <v>41019.584699074068</v>
      </c>
    </row>
    <row r="369" spans="1:22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40"/>
        <v>1.033501</v>
      </c>
      <c r="P369" s="6">
        <f t="shared" si="41"/>
        <v>86.84882352941176</v>
      </c>
      <c r="Q369" t="str">
        <f t="shared" si="42"/>
        <v>film &amp; video</v>
      </c>
      <c r="R369" t="str">
        <f t="shared" si="43"/>
        <v>documentary</v>
      </c>
      <c r="S369" s="10">
        <f t="shared" si="44"/>
        <v>41355.368958333333</v>
      </c>
      <c r="T369" s="10">
        <f t="shared" si="45"/>
        <v>41394.999305555553</v>
      </c>
      <c r="U369" s="12">
        <f t="shared" si="46"/>
        <v>41355.368958333333</v>
      </c>
      <c r="V369" s="11">
        <f t="shared" si="47"/>
        <v>41355.368958333333</v>
      </c>
    </row>
    <row r="370" spans="1:22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40"/>
        <v>1.04112</v>
      </c>
      <c r="P370" s="6">
        <f t="shared" si="41"/>
        <v>81.84905660377359</v>
      </c>
      <c r="Q370" t="str">
        <f t="shared" si="42"/>
        <v>film &amp; video</v>
      </c>
      <c r="R370" t="str">
        <f t="shared" si="43"/>
        <v>documentary</v>
      </c>
      <c r="S370" s="10">
        <f t="shared" si="44"/>
        <v>42043.397245370368</v>
      </c>
      <c r="T370" s="10">
        <f t="shared" si="45"/>
        <v>42078.355578703697</v>
      </c>
      <c r="U370" s="12">
        <f t="shared" si="46"/>
        <v>42043.397245370368</v>
      </c>
      <c r="V370" s="11">
        <f t="shared" si="47"/>
        <v>42043.397245370368</v>
      </c>
    </row>
    <row r="371" spans="1:22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40"/>
        <v>1.1015569230769231</v>
      </c>
      <c r="P371" s="6">
        <f t="shared" si="41"/>
        <v>42.874970059880241</v>
      </c>
      <c r="Q371" t="str">
        <f t="shared" si="42"/>
        <v>film &amp; video</v>
      </c>
      <c r="R371" t="str">
        <f t="shared" si="43"/>
        <v>documentary</v>
      </c>
      <c r="S371" s="10">
        <f t="shared" si="44"/>
        <v>40893.3433912037</v>
      </c>
      <c r="T371" s="10">
        <f t="shared" si="45"/>
        <v>40923.3433912037</v>
      </c>
      <c r="U371" s="12">
        <f t="shared" si="46"/>
        <v>40893.3433912037</v>
      </c>
      <c r="V371" s="11">
        <f t="shared" si="47"/>
        <v>40893.3433912037</v>
      </c>
    </row>
    <row r="372" spans="1:22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40"/>
        <v>1.2202</v>
      </c>
      <c r="P372" s="6">
        <f t="shared" si="41"/>
        <v>709.41860465116281</v>
      </c>
      <c r="Q372" t="str">
        <f t="shared" si="42"/>
        <v>film &amp; video</v>
      </c>
      <c r="R372" t="str">
        <f t="shared" si="43"/>
        <v>documentary</v>
      </c>
      <c r="S372" s="10">
        <f t="shared" si="44"/>
        <v>42711.586805555555</v>
      </c>
      <c r="T372" s="10">
        <f t="shared" si="45"/>
        <v>42741.586805555555</v>
      </c>
      <c r="U372" s="12">
        <f t="shared" si="46"/>
        <v>42711.586805555555</v>
      </c>
      <c r="V372" s="11">
        <f t="shared" si="47"/>
        <v>42711.586805555555</v>
      </c>
    </row>
    <row r="373" spans="1:22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40"/>
        <v>1.1416866666666667</v>
      </c>
      <c r="P373" s="6">
        <f t="shared" si="41"/>
        <v>161.25517890772127</v>
      </c>
      <c r="Q373" t="str">
        <f t="shared" si="42"/>
        <v>film &amp; video</v>
      </c>
      <c r="R373" t="str">
        <f t="shared" si="43"/>
        <v>documentary</v>
      </c>
      <c r="S373" s="10">
        <f t="shared" si="44"/>
        <v>41261.559479166666</v>
      </c>
      <c r="T373" s="10">
        <f t="shared" si="45"/>
        <v>41306.559479166666</v>
      </c>
      <c r="U373" s="12">
        <f t="shared" si="46"/>
        <v>41261.559479166666</v>
      </c>
      <c r="V373" s="11">
        <f t="shared" si="47"/>
        <v>41261.559479166666</v>
      </c>
    </row>
    <row r="374" spans="1:22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40"/>
        <v>1.2533333333333334</v>
      </c>
      <c r="P374" s="6">
        <f t="shared" si="41"/>
        <v>41.777777777777779</v>
      </c>
      <c r="Q374" t="str">
        <f t="shared" si="42"/>
        <v>film &amp; video</v>
      </c>
      <c r="R374" t="str">
        <f t="shared" si="43"/>
        <v>documentary</v>
      </c>
      <c r="S374" s="10">
        <f t="shared" si="44"/>
        <v>42425.368564814817</v>
      </c>
      <c r="T374" s="10">
        <f t="shared" si="45"/>
        <v>42465.458333333336</v>
      </c>
      <c r="U374" s="12">
        <f t="shared" si="46"/>
        <v>42425.368564814817</v>
      </c>
      <c r="V374" s="11">
        <f t="shared" si="47"/>
        <v>42425.368564814817</v>
      </c>
    </row>
    <row r="375" spans="1:22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40"/>
        <v>1.0666666666666667</v>
      </c>
      <c r="P375" s="6">
        <f t="shared" si="41"/>
        <v>89.887640449438209</v>
      </c>
      <c r="Q375" t="str">
        <f t="shared" si="42"/>
        <v>film &amp; video</v>
      </c>
      <c r="R375" t="str">
        <f t="shared" si="43"/>
        <v>documentary</v>
      </c>
      <c r="S375" s="10">
        <f t="shared" si="44"/>
        <v>41078.703680555554</v>
      </c>
      <c r="T375" s="10">
        <f t="shared" si="45"/>
        <v>41108.703680555554</v>
      </c>
      <c r="U375" s="12">
        <f t="shared" si="46"/>
        <v>41078.703680555554</v>
      </c>
      <c r="V375" s="11">
        <f t="shared" si="47"/>
        <v>41078.703680555554</v>
      </c>
    </row>
    <row r="376" spans="1:22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40"/>
        <v>1.3065</v>
      </c>
      <c r="P376" s="6">
        <f t="shared" si="41"/>
        <v>45.051724137931032</v>
      </c>
      <c r="Q376" t="str">
        <f t="shared" si="42"/>
        <v>film &amp; video</v>
      </c>
      <c r="R376" t="str">
        <f t="shared" si="43"/>
        <v>documentary</v>
      </c>
      <c r="S376" s="10">
        <f t="shared" si="44"/>
        <v>40757.680914351848</v>
      </c>
      <c r="T376" s="10">
        <f t="shared" si="45"/>
        <v>40802.680914351848</v>
      </c>
      <c r="U376" s="12">
        <f t="shared" si="46"/>
        <v>40757.680914351848</v>
      </c>
      <c r="V376" s="11">
        <f t="shared" si="47"/>
        <v>40757.680914351848</v>
      </c>
    </row>
    <row r="377" spans="1:22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40"/>
        <v>1.2</v>
      </c>
      <c r="P377" s="6">
        <f t="shared" si="41"/>
        <v>42.857142857142854</v>
      </c>
      <c r="Q377" t="str">
        <f t="shared" si="42"/>
        <v>film &amp; video</v>
      </c>
      <c r="R377" t="str">
        <f t="shared" si="43"/>
        <v>documentary</v>
      </c>
      <c r="S377" s="10">
        <f t="shared" si="44"/>
        <v>41657.77674768518</v>
      </c>
      <c r="T377" s="10">
        <f t="shared" si="45"/>
        <v>41699.512499999997</v>
      </c>
      <c r="U377" s="12">
        <f t="shared" si="46"/>
        <v>41657.77674768518</v>
      </c>
      <c r="V377" s="11">
        <f t="shared" si="47"/>
        <v>41657.77674768518</v>
      </c>
    </row>
    <row r="378" spans="1:22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40"/>
        <v>1.0595918367346939</v>
      </c>
      <c r="P378" s="6">
        <f t="shared" si="41"/>
        <v>54.083333333333336</v>
      </c>
      <c r="Q378" t="str">
        <f t="shared" si="42"/>
        <v>film &amp; video</v>
      </c>
      <c r="R378" t="str">
        <f t="shared" si="43"/>
        <v>documentary</v>
      </c>
      <c r="S378" s="10">
        <f t="shared" si="44"/>
        <v>42576.244398148141</v>
      </c>
      <c r="T378" s="10">
        <f t="shared" si="45"/>
        <v>42607.244398148141</v>
      </c>
      <c r="U378" s="12">
        <f t="shared" si="46"/>
        <v>42576.244398148141</v>
      </c>
      <c r="V378" s="11">
        <f t="shared" si="47"/>
        <v>42576.244398148141</v>
      </c>
    </row>
    <row r="379" spans="1:22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40"/>
        <v>1.1439999999999999</v>
      </c>
      <c r="P379" s="6">
        <f t="shared" si="41"/>
        <v>103.21804511278195</v>
      </c>
      <c r="Q379" t="str">
        <f t="shared" si="42"/>
        <v>film &amp; video</v>
      </c>
      <c r="R379" t="str">
        <f t="shared" si="43"/>
        <v>documentary</v>
      </c>
      <c r="S379" s="10">
        <f t="shared" si="44"/>
        <v>42292.042453703696</v>
      </c>
      <c r="T379" s="10">
        <f t="shared" si="45"/>
        <v>42322.084027777775</v>
      </c>
      <c r="U379" s="12">
        <f t="shared" si="46"/>
        <v>42292.042453703696</v>
      </c>
      <c r="V379" s="11">
        <f t="shared" si="47"/>
        <v>42292.042453703696</v>
      </c>
    </row>
    <row r="380" spans="1:22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40"/>
        <v>1.1176666666666666</v>
      </c>
      <c r="P380" s="6">
        <f t="shared" si="41"/>
        <v>40.397590361445786</v>
      </c>
      <c r="Q380" t="str">
        <f t="shared" si="42"/>
        <v>film &amp; video</v>
      </c>
      <c r="R380" t="str">
        <f t="shared" si="43"/>
        <v>documentary</v>
      </c>
      <c r="S380" s="10">
        <f t="shared" si="44"/>
        <v>42370.363518518519</v>
      </c>
      <c r="T380" s="10">
        <f t="shared" si="45"/>
        <v>42394.786111111105</v>
      </c>
      <c r="U380" s="12">
        <f t="shared" si="46"/>
        <v>42370.363518518519</v>
      </c>
      <c r="V380" s="11">
        <f t="shared" si="47"/>
        <v>42370.363518518519</v>
      </c>
    </row>
    <row r="381" spans="1:22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40"/>
        <v>1.1608000000000001</v>
      </c>
      <c r="P381" s="6">
        <f t="shared" si="41"/>
        <v>116.85906040268456</v>
      </c>
      <c r="Q381" t="str">
        <f t="shared" si="42"/>
        <v>film &amp; video</v>
      </c>
      <c r="R381" t="str">
        <f t="shared" si="43"/>
        <v>documentary</v>
      </c>
      <c r="S381" s="10">
        <f t="shared" si="44"/>
        <v>40987.479999999996</v>
      </c>
      <c r="T381" s="10">
        <f t="shared" si="45"/>
        <v>41032.479999999996</v>
      </c>
      <c r="U381" s="12">
        <f t="shared" si="46"/>
        <v>40987.479999999996</v>
      </c>
      <c r="V381" s="11">
        <f t="shared" si="47"/>
        <v>40987.479999999996</v>
      </c>
    </row>
    <row r="382" spans="1:22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40"/>
        <v>1.415</v>
      </c>
      <c r="P382" s="6">
        <f t="shared" si="41"/>
        <v>115.51020408163265</v>
      </c>
      <c r="Q382" t="str">
        <f t="shared" si="42"/>
        <v>film &amp; video</v>
      </c>
      <c r="R382" t="str">
        <f t="shared" si="43"/>
        <v>documentary</v>
      </c>
      <c r="S382" s="10">
        <f t="shared" si="44"/>
        <v>42367.511481481481</v>
      </c>
      <c r="T382" s="10">
        <f t="shared" si="45"/>
        <v>42392.511481481481</v>
      </c>
      <c r="U382" s="12">
        <f t="shared" si="46"/>
        <v>42367.511481481481</v>
      </c>
      <c r="V382" s="11">
        <f t="shared" si="47"/>
        <v>42367.511481481481</v>
      </c>
    </row>
    <row r="383" spans="1:22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40"/>
        <v>1.0472999999999999</v>
      </c>
      <c r="P383" s="6">
        <f t="shared" si="41"/>
        <v>104.31274900398407</v>
      </c>
      <c r="Q383" t="str">
        <f t="shared" si="42"/>
        <v>film &amp; video</v>
      </c>
      <c r="R383" t="str">
        <f t="shared" si="43"/>
        <v>documentary</v>
      </c>
      <c r="S383" s="10">
        <f t="shared" si="44"/>
        <v>41085.48978009259</v>
      </c>
      <c r="T383" s="10">
        <f t="shared" si="45"/>
        <v>41120</v>
      </c>
      <c r="U383" s="12">
        <f t="shared" si="46"/>
        <v>41085.48978009259</v>
      </c>
      <c r="V383" s="11">
        <f t="shared" si="47"/>
        <v>41085.48978009259</v>
      </c>
    </row>
    <row r="384" spans="1:22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40"/>
        <v>2.5583333333333331</v>
      </c>
      <c r="P384" s="6">
        <f t="shared" si="41"/>
        <v>69.772727272727266</v>
      </c>
      <c r="Q384" t="str">
        <f t="shared" si="42"/>
        <v>film &amp; video</v>
      </c>
      <c r="R384" t="str">
        <f t="shared" si="43"/>
        <v>documentary</v>
      </c>
      <c r="S384" s="10">
        <f t="shared" si="44"/>
        <v>41144.501157407409</v>
      </c>
      <c r="T384" s="10">
        <f t="shared" si="45"/>
        <v>41158.501157407409</v>
      </c>
      <c r="U384" s="12">
        <f t="shared" si="46"/>
        <v>41144.501157407409</v>
      </c>
      <c r="V384" s="11">
        <f t="shared" si="47"/>
        <v>41144.501157407409</v>
      </c>
    </row>
    <row r="385" spans="1:22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40"/>
        <v>2.0670670670670672</v>
      </c>
      <c r="P385" s="6">
        <f t="shared" si="41"/>
        <v>43.020833333333336</v>
      </c>
      <c r="Q385" t="str">
        <f t="shared" si="42"/>
        <v>film &amp; video</v>
      </c>
      <c r="R385" t="str">
        <f t="shared" si="43"/>
        <v>documentary</v>
      </c>
      <c r="S385" s="10">
        <f t="shared" si="44"/>
        <v>41754.90924768518</v>
      </c>
      <c r="T385" s="10">
        <f t="shared" si="45"/>
        <v>41777.90924768518</v>
      </c>
      <c r="U385" s="12">
        <f t="shared" si="46"/>
        <v>41754.90924768518</v>
      </c>
      <c r="V385" s="11">
        <f t="shared" si="47"/>
        <v>41754.90924768518</v>
      </c>
    </row>
    <row r="386" spans="1:22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48">E386/D386</f>
        <v>1.1210500000000001</v>
      </c>
      <c r="P386" s="6">
        <f t="shared" si="41"/>
        <v>58.540469973890339</v>
      </c>
      <c r="Q386" t="str">
        <f t="shared" si="42"/>
        <v>film &amp; video</v>
      </c>
      <c r="R386" t="str">
        <f t="shared" si="43"/>
        <v>documentary</v>
      </c>
      <c r="S386" s="10">
        <f t="shared" si="44"/>
        <v>41980.573460648149</v>
      </c>
      <c r="T386" s="10">
        <f t="shared" si="45"/>
        <v>42010.573460648149</v>
      </c>
      <c r="U386" s="12">
        <f t="shared" si="46"/>
        <v>41980.573460648149</v>
      </c>
      <c r="V386" s="11">
        <f t="shared" si="47"/>
        <v>41980.573460648149</v>
      </c>
    </row>
    <row r="387" spans="1:22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48"/>
        <v>1.05982</v>
      </c>
      <c r="P387" s="6">
        <f t="shared" ref="P387:P450" si="49">E387/L387</f>
        <v>111.79535864978902</v>
      </c>
      <c r="Q387" t="str">
        <f t="shared" ref="Q387:Q450" si="50">LEFT(N387,SEARCH("/",N387)-1)</f>
        <v>film &amp; video</v>
      </c>
      <c r="R387" t="str">
        <f t="shared" ref="R387:R450" si="51">RIGHT(N387,LEN(N387)-SEARCH("/",N387))</f>
        <v>documentary</v>
      </c>
      <c r="S387" s="10">
        <f t="shared" ref="S387:S450" si="52">(((J387/60)/60)/24)+DATE(1970,1,1)+(-5/24)</f>
        <v>41934.376168981478</v>
      </c>
      <c r="T387" s="10">
        <f t="shared" ref="T387:T450" si="53">(((I387/60)/60)/24)+DATE(1970,1,1)+(-5/24)</f>
        <v>41964.41783564815</v>
      </c>
      <c r="U387" s="12">
        <f t="shared" ref="U387:U450" si="54">S387</f>
        <v>41934.376168981478</v>
      </c>
      <c r="V387" s="11">
        <f t="shared" ref="V387:V450" si="55">S387</f>
        <v>41934.376168981478</v>
      </c>
    </row>
    <row r="388" spans="1:22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48"/>
        <v>1.0016666666666667</v>
      </c>
      <c r="P388" s="6">
        <f t="shared" si="49"/>
        <v>46.230769230769234</v>
      </c>
      <c r="Q388" t="str">
        <f t="shared" si="50"/>
        <v>film &amp; video</v>
      </c>
      <c r="R388" t="str">
        <f t="shared" si="51"/>
        <v>documentary</v>
      </c>
      <c r="S388" s="10">
        <f t="shared" si="52"/>
        <v>42211.742951388886</v>
      </c>
      <c r="T388" s="10">
        <f t="shared" si="53"/>
        <v>42226.742951388886</v>
      </c>
      <c r="U388" s="12">
        <f t="shared" si="54"/>
        <v>42211.742951388886</v>
      </c>
      <c r="V388" s="11">
        <f t="shared" si="55"/>
        <v>42211.742951388886</v>
      </c>
    </row>
    <row r="389" spans="1:22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48"/>
        <v>2.1398947368421051</v>
      </c>
      <c r="P389" s="6">
        <f t="shared" si="49"/>
        <v>144.69039145907473</v>
      </c>
      <c r="Q389" t="str">
        <f t="shared" si="50"/>
        <v>film &amp; video</v>
      </c>
      <c r="R389" t="str">
        <f t="shared" si="51"/>
        <v>documentary</v>
      </c>
      <c r="S389" s="10">
        <f t="shared" si="52"/>
        <v>42200.468263888884</v>
      </c>
      <c r="T389" s="10">
        <f t="shared" si="53"/>
        <v>42231.041666666664</v>
      </c>
      <c r="U389" s="12">
        <f t="shared" si="54"/>
        <v>42200.468263888884</v>
      </c>
      <c r="V389" s="11">
        <f t="shared" si="55"/>
        <v>42200.468263888884</v>
      </c>
    </row>
    <row r="390" spans="1:22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48"/>
        <v>1.2616000000000001</v>
      </c>
      <c r="P390" s="6">
        <f t="shared" si="49"/>
        <v>88.845070422535215</v>
      </c>
      <c r="Q390" t="str">
        <f t="shared" si="50"/>
        <v>film &amp; video</v>
      </c>
      <c r="R390" t="str">
        <f t="shared" si="51"/>
        <v>documentary</v>
      </c>
      <c r="S390" s="10">
        <f t="shared" si="52"/>
        <v>42548.867824074077</v>
      </c>
      <c r="T390" s="10">
        <f t="shared" si="53"/>
        <v>42578.867824074077</v>
      </c>
      <c r="U390" s="12">
        <f t="shared" si="54"/>
        <v>42548.867824074077</v>
      </c>
      <c r="V390" s="11">
        <f t="shared" si="55"/>
        <v>42548.867824074077</v>
      </c>
    </row>
    <row r="391" spans="1:22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48"/>
        <v>1.8153547058823529</v>
      </c>
      <c r="P391" s="6">
        <f t="shared" si="49"/>
        <v>81.75107284768211</v>
      </c>
      <c r="Q391" t="str">
        <f t="shared" si="50"/>
        <v>film &amp; video</v>
      </c>
      <c r="R391" t="str">
        <f t="shared" si="51"/>
        <v>documentary</v>
      </c>
      <c r="S391" s="10">
        <f t="shared" si="52"/>
        <v>41673.854745370365</v>
      </c>
      <c r="T391" s="10">
        <f t="shared" si="53"/>
        <v>41705.749305555553</v>
      </c>
      <c r="U391" s="12">
        <f t="shared" si="54"/>
        <v>41673.854745370365</v>
      </c>
      <c r="V391" s="11">
        <f t="shared" si="55"/>
        <v>41673.854745370365</v>
      </c>
    </row>
    <row r="392" spans="1:22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48"/>
        <v>1</v>
      </c>
      <c r="P392" s="6">
        <f t="shared" si="49"/>
        <v>71.428571428571431</v>
      </c>
      <c r="Q392" t="str">
        <f t="shared" si="50"/>
        <v>film &amp; video</v>
      </c>
      <c r="R392" t="str">
        <f t="shared" si="51"/>
        <v>documentary</v>
      </c>
      <c r="S392" s="10">
        <f t="shared" si="52"/>
        <v>42111.828379629624</v>
      </c>
      <c r="T392" s="10">
        <f t="shared" si="53"/>
        <v>42131.828379629624</v>
      </c>
      <c r="U392" s="12">
        <f t="shared" si="54"/>
        <v>42111.828379629624</v>
      </c>
      <c r="V392" s="11">
        <f t="shared" si="55"/>
        <v>42111.828379629624</v>
      </c>
    </row>
    <row r="393" spans="1:22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48"/>
        <v>1.0061</v>
      </c>
      <c r="P393" s="6">
        <f t="shared" si="49"/>
        <v>104.25906735751295</v>
      </c>
      <c r="Q393" t="str">
        <f t="shared" si="50"/>
        <v>film &amp; video</v>
      </c>
      <c r="R393" t="str">
        <f t="shared" si="51"/>
        <v>documentary</v>
      </c>
      <c r="S393" s="10">
        <f t="shared" si="52"/>
        <v>40864.833923611113</v>
      </c>
      <c r="T393" s="10">
        <f t="shared" si="53"/>
        <v>40894.832638888889</v>
      </c>
      <c r="U393" s="12">
        <f t="shared" si="54"/>
        <v>40864.833923611113</v>
      </c>
      <c r="V393" s="11">
        <f t="shared" si="55"/>
        <v>40864.833923611113</v>
      </c>
    </row>
    <row r="394" spans="1:22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48"/>
        <v>1.009027027027027</v>
      </c>
      <c r="P394" s="6">
        <f t="shared" si="49"/>
        <v>90.616504854368927</v>
      </c>
      <c r="Q394" t="str">
        <f t="shared" si="50"/>
        <v>film &amp; video</v>
      </c>
      <c r="R394" t="str">
        <f t="shared" si="51"/>
        <v>documentary</v>
      </c>
      <c r="S394" s="10">
        <f t="shared" si="52"/>
        <v>40763.508923611109</v>
      </c>
      <c r="T394" s="10">
        <f t="shared" si="53"/>
        <v>40793.916666666664</v>
      </c>
      <c r="U394" s="12">
        <f t="shared" si="54"/>
        <v>40763.508923611109</v>
      </c>
      <c r="V394" s="11">
        <f t="shared" si="55"/>
        <v>40763.508923611109</v>
      </c>
    </row>
    <row r="395" spans="1:22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48"/>
        <v>1.10446</v>
      </c>
      <c r="P395" s="6">
        <f t="shared" si="49"/>
        <v>157.33048433048432</v>
      </c>
      <c r="Q395" t="str">
        <f t="shared" si="50"/>
        <v>film &amp; video</v>
      </c>
      <c r="R395" t="str">
        <f t="shared" si="51"/>
        <v>documentary</v>
      </c>
      <c r="S395" s="10">
        <f t="shared" si="52"/>
        <v>41526.500601851847</v>
      </c>
      <c r="T395" s="10">
        <f t="shared" si="53"/>
        <v>41557.500601851847</v>
      </c>
      <c r="U395" s="12">
        <f t="shared" si="54"/>
        <v>41526.500601851847</v>
      </c>
      <c r="V395" s="11">
        <f t="shared" si="55"/>
        <v>41526.500601851847</v>
      </c>
    </row>
    <row r="396" spans="1:22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48"/>
        <v>1.118936170212766</v>
      </c>
      <c r="P396" s="6">
        <f t="shared" si="49"/>
        <v>105.18</v>
      </c>
      <c r="Q396" t="str">
        <f t="shared" si="50"/>
        <v>film &amp; video</v>
      </c>
      <c r="R396" t="str">
        <f t="shared" si="51"/>
        <v>documentary</v>
      </c>
      <c r="S396" s="10">
        <f t="shared" si="52"/>
        <v>42417.60974537037</v>
      </c>
      <c r="T396" s="10">
        <f t="shared" si="53"/>
        <v>42477.568078703705</v>
      </c>
      <c r="U396" s="12">
        <f t="shared" si="54"/>
        <v>42417.60974537037</v>
      </c>
      <c r="V396" s="11">
        <f t="shared" si="55"/>
        <v>42417.60974537037</v>
      </c>
    </row>
    <row r="397" spans="1:22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48"/>
        <v>1.0804450000000001</v>
      </c>
      <c r="P397" s="6">
        <f t="shared" si="49"/>
        <v>58.719836956521746</v>
      </c>
      <c r="Q397" t="str">
        <f t="shared" si="50"/>
        <v>film &amp; video</v>
      </c>
      <c r="R397" t="str">
        <f t="shared" si="51"/>
        <v>documentary</v>
      </c>
      <c r="S397" s="10">
        <f t="shared" si="52"/>
        <v>40990.700925925921</v>
      </c>
      <c r="T397" s="10">
        <f t="shared" si="53"/>
        <v>41026.688888888886</v>
      </c>
      <c r="U397" s="12">
        <f t="shared" si="54"/>
        <v>40990.700925925921</v>
      </c>
      <c r="V397" s="11">
        <f t="shared" si="55"/>
        <v>40990.700925925921</v>
      </c>
    </row>
    <row r="398" spans="1:22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48"/>
        <v>1.0666666666666667</v>
      </c>
      <c r="P398" s="6">
        <f t="shared" si="49"/>
        <v>81.632653061224488</v>
      </c>
      <c r="Q398" t="str">
        <f t="shared" si="50"/>
        <v>film &amp; video</v>
      </c>
      <c r="R398" t="str">
        <f t="shared" si="51"/>
        <v>documentary</v>
      </c>
      <c r="S398" s="10">
        <f t="shared" si="52"/>
        <v>41082.356550925921</v>
      </c>
      <c r="T398" s="10">
        <f t="shared" si="53"/>
        <v>41097.356550925921</v>
      </c>
      <c r="U398" s="12">
        <f t="shared" si="54"/>
        <v>41082.356550925921</v>
      </c>
      <c r="V398" s="11">
        <f t="shared" si="55"/>
        <v>41082.356550925921</v>
      </c>
    </row>
    <row r="399" spans="1:22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48"/>
        <v>1.0390027322404372</v>
      </c>
      <c r="P399" s="6">
        <f t="shared" si="49"/>
        <v>56.460043668122275</v>
      </c>
      <c r="Q399" t="str">
        <f t="shared" si="50"/>
        <v>film &amp; video</v>
      </c>
      <c r="R399" t="str">
        <f t="shared" si="51"/>
        <v>documentary</v>
      </c>
      <c r="S399" s="10">
        <f t="shared" si="52"/>
        <v>40379.568101851852</v>
      </c>
      <c r="T399" s="10">
        <f t="shared" si="53"/>
        <v>40421.947222222218</v>
      </c>
      <c r="U399" s="12">
        <f t="shared" si="54"/>
        <v>40379.568101851852</v>
      </c>
      <c r="V399" s="11">
        <f t="shared" si="55"/>
        <v>40379.568101851852</v>
      </c>
    </row>
    <row r="400" spans="1:22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48"/>
        <v>1.2516</v>
      </c>
      <c r="P400" s="6">
        <f t="shared" si="49"/>
        <v>140.1044776119403</v>
      </c>
      <c r="Q400" t="str">
        <f t="shared" si="50"/>
        <v>film &amp; video</v>
      </c>
      <c r="R400" t="str">
        <f t="shared" si="51"/>
        <v>documentary</v>
      </c>
      <c r="S400" s="10">
        <f t="shared" si="52"/>
        <v>42078.584791666661</v>
      </c>
      <c r="T400" s="10">
        <f t="shared" si="53"/>
        <v>42123.584791666661</v>
      </c>
      <c r="U400" s="12">
        <f t="shared" si="54"/>
        <v>42078.584791666661</v>
      </c>
      <c r="V400" s="11">
        <f t="shared" si="55"/>
        <v>42078.584791666661</v>
      </c>
    </row>
    <row r="401" spans="1:22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48"/>
        <v>1.0680499999999999</v>
      </c>
      <c r="P401" s="6">
        <f t="shared" si="49"/>
        <v>224.85263157894738</v>
      </c>
      <c r="Q401" t="str">
        <f t="shared" si="50"/>
        <v>film &amp; video</v>
      </c>
      <c r="R401" t="str">
        <f t="shared" si="51"/>
        <v>documentary</v>
      </c>
      <c r="S401" s="10">
        <f t="shared" si="52"/>
        <v>42687.667442129627</v>
      </c>
      <c r="T401" s="10">
        <f t="shared" si="53"/>
        <v>42718.291666666664</v>
      </c>
      <c r="U401" s="12">
        <f t="shared" si="54"/>
        <v>42687.667442129627</v>
      </c>
      <c r="V401" s="11">
        <f t="shared" si="55"/>
        <v>42687.667442129627</v>
      </c>
    </row>
    <row r="402" spans="1:22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48"/>
        <v>1.1230249999999999</v>
      </c>
      <c r="P402" s="6">
        <f t="shared" si="49"/>
        <v>181.13306451612902</v>
      </c>
      <c r="Q402" t="str">
        <f t="shared" si="50"/>
        <v>film &amp; video</v>
      </c>
      <c r="R402" t="str">
        <f t="shared" si="51"/>
        <v>documentary</v>
      </c>
      <c r="S402" s="10">
        <f t="shared" si="52"/>
        <v>41745.427627314813</v>
      </c>
      <c r="T402" s="10">
        <f t="shared" si="53"/>
        <v>41775.9375</v>
      </c>
      <c r="U402" s="12">
        <f t="shared" si="54"/>
        <v>41745.427627314813</v>
      </c>
      <c r="V402" s="11">
        <f t="shared" si="55"/>
        <v>41745.427627314813</v>
      </c>
    </row>
    <row r="403" spans="1:22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48"/>
        <v>1.0381199999999999</v>
      </c>
      <c r="P403" s="6">
        <f t="shared" si="49"/>
        <v>711.04109589041093</v>
      </c>
      <c r="Q403" t="str">
        <f t="shared" si="50"/>
        <v>film &amp; video</v>
      </c>
      <c r="R403" t="str">
        <f t="shared" si="51"/>
        <v>documentary</v>
      </c>
      <c r="S403" s="10">
        <f t="shared" si="52"/>
        <v>40732.633912037032</v>
      </c>
      <c r="T403" s="10">
        <f t="shared" si="53"/>
        <v>40762.633912037032</v>
      </c>
      <c r="U403" s="12">
        <f t="shared" si="54"/>
        <v>40732.633912037032</v>
      </c>
      <c r="V403" s="11">
        <f t="shared" si="55"/>
        <v>40732.633912037032</v>
      </c>
    </row>
    <row r="404" spans="1:22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48"/>
        <v>1.4165000000000001</v>
      </c>
      <c r="P404" s="6">
        <f t="shared" si="49"/>
        <v>65.883720930232556</v>
      </c>
      <c r="Q404" t="str">
        <f t="shared" si="50"/>
        <v>film &amp; video</v>
      </c>
      <c r="R404" t="str">
        <f t="shared" si="51"/>
        <v>documentary</v>
      </c>
      <c r="S404" s="10">
        <f t="shared" si="52"/>
        <v>42292.331215277773</v>
      </c>
      <c r="T404" s="10">
        <f t="shared" si="53"/>
        <v>42313.372881944444</v>
      </c>
      <c r="U404" s="12">
        <f t="shared" si="54"/>
        <v>42292.331215277773</v>
      </c>
      <c r="V404" s="11">
        <f t="shared" si="55"/>
        <v>42292.331215277773</v>
      </c>
    </row>
    <row r="405" spans="1:22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48"/>
        <v>1.0526</v>
      </c>
      <c r="P405" s="6">
        <f t="shared" si="49"/>
        <v>75.185714285714283</v>
      </c>
      <c r="Q405" t="str">
        <f t="shared" si="50"/>
        <v>film &amp; video</v>
      </c>
      <c r="R405" t="str">
        <f t="shared" si="51"/>
        <v>documentary</v>
      </c>
      <c r="S405" s="10">
        <f t="shared" si="52"/>
        <v>40718.102326388886</v>
      </c>
      <c r="T405" s="10">
        <f t="shared" si="53"/>
        <v>40765.088888888888</v>
      </c>
      <c r="U405" s="12">
        <f t="shared" si="54"/>
        <v>40718.102326388886</v>
      </c>
      <c r="V405" s="11">
        <f t="shared" si="55"/>
        <v>40718.102326388886</v>
      </c>
    </row>
    <row r="406" spans="1:22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48"/>
        <v>1.0309142857142857</v>
      </c>
      <c r="P406" s="6">
        <f t="shared" si="49"/>
        <v>133.14391143911439</v>
      </c>
      <c r="Q406" t="str">
        <f t="shared" si="50"/>
        <v>film &amp; video</v>
      </c>
      <c r="R406" t="str">
        <f t="shared" si="51"/>
        <v>documentary</v>
      </c>
      <c r="S406" s="10">
        <f t="shared" si="52"/>
        <v>41646.419699074075</v>
      </c>
      <c r="T406" s="10">
        <f t="shared" si="53"/>
        <v>41675.752777777772</v>
      </c>
      <c r="U406" s="12">
        <f t="shared" si="54"/>
        <v>41646.419699074075</v>
      </c>
      <c r="V406" s="11">
        <f t="shared" si="55"/>
        <v>41646.419699074075</v>
      </c>
    </row>
    <row r="407" spans="1:22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48"/>
        <v>1.0765957446808512</v>
      </c>
      <c r="P407" s="6">
        <f t="shared" si="49"/>
        <v>55.2</v>
      </c>
      <c r="Q407" t="str">
        <f t="shared" si="50"/>
        <v>film &amp; video</v>
      </c>
      <c r="R407" t="str">
        <f t="shared" si="51"/>
        <v>documentary</v>
      </c>
      <c r="S407" s="10">
        <f t="shared" si="52"/>
        <v>41673.876608796294</v>
      </c>
      <c r="T407" s="10">
        <f t="shared" si="53"/>
        <v>41703.876608796294</v>
      </c>
      <c r="U407" s="12">
        <f t="shared" si="54"/>
        <v>41673.876608796294</v>
      </c>
      <c r="V407" s="11">
        <f t="shared" si="55"/>
        <v>41673.876608796294</v>
      </c>
    </row>
    <row r="408" spans="1:22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48"/>
        <v>1.0770464285714285</v>
      </c>
      <c r="P408" s="6">
        <f t="shared" si="49"/>
        <v>86.163714285714292</v>
      </c>
      <c r="Q408" t="str">
        <f t="shared" si="50"/>
        <v>film &amp; video</v>
      </c>
      <c r="R408" t="str">
        <f t="shared" si="51"/>
        <v>documentary</v>
      </c>
      <c r="S408" s="10">
        <f t="shared" si="52"/>
        <v>40637.95413194444</v>
      </c>
      <c r="T408" s="10">
        <f t="shared" si="53"/>
        <v>40672.040972222218</v>
      </c>
      <c r="U408" s="12">
        <f t="shared" si="54"/>
        <v>40637.95413194444</v>
      </c>
      <c r="V408" s="11">
        <f t="shared" si="55"/>
        <v>40637.95413194444</v>
      </c>
    </row>
    <row r="409" spans="1:22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48"/>
        <v>1.0155000000000001</v>
      </c>
      <c r="P409" s="6">
        <f t="shared" si="49"/>
        <v>92.318181818181813</v>
      </c>
      <c r="Q409" t="str">
        <f t="shared" si="50"/>
        <v>film &amp; video</v>
      </c>
      <c r="R409" t="str">
        <f t="shared" si="51"/>
        <v>documentary</v>
      </c>
      <c r="S409" s="10">
        <f t="shared" si="52"/>
        <v>40806.662615740737</v>
      </c>
      <c r="T409" s="10">
        <f t="shared" si="53"/>
        <v>40866.704282407409</v>
      </c>
      <c r="U409" s="12">
        <f t="shared" si="54"/>
        <v>40806.662615740737</v>
      </c>
      <c r="V409" s="11">
        <f t="shared" si="55"/>
        <v>40806.662615740737</v>
      </c>
    </row>
    <row r="410" spans="1:22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48"/>
        <v>1.0143766666666667</v>
      </c>
      <c r="P410" s="6">
        <f t="shared" si="49"/>
        <v>160.16473684210527</v>
      </c>
      <c r="Q410" t="str">
        <f t="shared" si="50"/>
        <v>film &amp; video</v>
      </c>
      <c r="R410" t="str">
        <f t="shared" si="51"/>
        <v>documentary</v>
      </c>
      <c r="S410" s="10">
        <f t="shared" si="52"/>
        <v>41543.527662037035</v>
      </c>
      <c r="T410" s="10">
        <f t="shared" si="53"/>
        <v>41583.569328703699</v>
      </c>
      <c r="U410" s="12">
        <f t="shared" si="54"/>
        <v>41543.527662037035</v>
      </c>
      <c r="V410" s="11">
        <f t="shared" si="55"/>
        <v>41543.527662037035</v>
      </c>
    </row>
    <row r="411" spans="1:22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48"/>
        <v>1.3680000000000001</v>
      </c>
      <c r="P411" s="6">
        <f t="shared" si="49"/>
        <v>45.6</v>
      </c>
      <c r="Q411" t="str">
        <f t="shared" si="50"/>
        <v>film &amp; video</v>
      </c>
      <c r="R411" t="str">
        <f t="shared" si="51"/>
        <v>documentary</v>
      </c>
      <c r="S411" s="10">
        <f t="shared" si="52"/>
        <v>42543.654444444437</v>
      </c>
      <c r="T411" s="10">
        <f t="shared" si="53"/>
        <v>42573.654444444437</v>
      </c>
      <c r="U411" s="12">
        <f t="shared" si="54"/>
        <v>42543.654444444437</v>
      </c>
      <c r="V411" s="11">
        <f t="shared" si="55"/>
        <v>42543.654444444437</v>
      </c>
    </row>
    <row r="412" spans="1:22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48"/>
        <v>1.2829999999999999</v>
      </c>
      <c r="P412" s="6">
        <f t="shared" si="49"/>
        <v>183.28571428571428</v>
      </c>
      <c r="Q412" t="str">
        <f t="shared" si="50"/>
        <v>film &amp; video</v>
      </c>
      <c r="R412" t="str">
        <f t="shared" si="51"/>
        <v>documentary</v>
      </c>
      <c r="S412" s="10">
        <f t="shared" si="52"/>
        <v>42113.77311342593</v>
      </c>
      <c r="T412" s="10">
        <f t="shared" si="53"/>
        <v>42173.77311342593</v>
      </c>
      <c r="U412" s="12">
        <f t="shared" si="54"/>
        <v>42113.77311342593</v>
      </c>
      <c r="V412" s="11">
        <f t="shared" si="55"/>
        <v>42113.77311342593</v>
      </c>
    </row>
    <row r="413" spans="1:22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48"/>
        <v>1.0105</v>
      </c>
      <c r="P413" s="6">
        <f t="shared" si="49"/>
        <v>125.78838174273859</v>
      </c>
      <c r="Q413" t="str">
        <f t="shared" si="50"/>
        <v>film &amp; video</v>
      </c>
      <c r="R413" t="str">
        <f t="shared" si="51"/>
        <v>documentary</v>
      </c>
      <c r="S413" s="10">
        <f t="shared" si="52"/>
        <v>41597.967638888884</v>
      </c>
      <c r="T413" s="10">
        <f t="shared" si="53"/>
        <v>41630</v>
      </c>
      <c r="U413" s="12">
        <f t="shared" si="54"/>
        <v>41597.967638888884</v>
      </c>
      <c r="V413" s="11">
        <f t="shared" si="55"/>
        <v>41597.967638888884</v>
      </c>
    </row>
    <row r="414" spans="1:22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48"/>
        <v>1.2684</v>
      </c>
      <c r="P414" s="6">
        <f t="shared" si="49"/>
        <v>57.654545454545456</v>
      </c>
      <c r="Q414" t="str">
        <f t="shared" si="50"/>
        <v>film &amp; video</v>
      </c>
      <c r="R414" t="str">
        <f t="shared" si="51"/>
        <v>documentary</v>
      </c>
      <c r="S414" s="10">
        <f t="shared" si="52"/>
        <v>41099.534467592588</v>
      </c>
      <c r="T414" s="10">
        <f t="shared" si="53"/>
        <v>41115.534467592588</v>
      </c>
      <c r="U414" s="12">
        <f t="shared" si="54"/>
        <v>41099.534467592588</v>
      </c>
      <c r="V414" s="11">
        <f t="shared" si="55"/>
        <v>41099.534467592588</v>
      </c>
    </row>
    <row r="415" spans="1:22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48"/>
        <v>1.0508593749999999</v>
      </c>
      <c r="P415" s="6">
        <f t="shared" si="49"/>
        <v>78.660818713450297</v>
      </c>
      <c r="Q415" t="str">
        <f t="shared" si="50"/>
        <v>film &amp; video</v>
      </c>
      <c r="R415" t="str">
        <f t="shared" si="51"/>
        <v>documentary</v>
      </c>
      <c r="S415" s="10">
        <f t="shared" si="52"/>
        <v>41079.66910879629</v>
      </c>
      <c r="T415" s="10">
        <f t="shared" si="53"/>
        <v>41109.66910879629</v>
      </c>
      <c r="U415" s="12">
        <f t="shared" si="54"/>
        <v>41079.66910879629</v>
      </c>
      <c r="V415" s="11">
        <f t="shared" si="55"/>
        <v>41079.66910879629</v>
      </c>
    </row>
    <row r="416" spans="1:22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48"/>
        <v>1.0285405405405406</v>
      </c>
      <c r="P416" s="6">
        <f t="shared" si="49"/>
        <v>91.480769230769226</v>
      </c>
      <c r="Q416" t="str">
        <f t="shared" si="50"/>
        <v>film &amp; video</v>
      </c>
      <c r="R416" t="str">
        <f t="shared" si="51"/>
        <v>documentary</v>
      </c>
      <c r="S416" s="10">
        <f t="shared" si="52"/>
        <v>41528.85491898148</v>
      </c>
      <c r="T416" s="10">
        <f t="shared" si="53"/>
        <v>41558.85491898148</v>
      </c>
      <c r="U416" s="12">
        <f t="shared" si="54"/>
        <v>41528.85491898148</v>
      </c>
      <c r="V416" s="11">
        <f t="shared" si="55"/>
        <v>41528.85491898148</v>
      </c>
    </row>
    <row r="417" spans="1:22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48"/>
        <v>1.0214714285714286</v>
      </c>
      <c r="P417" s="6">
        <f t="shared" si="49"/>
        <v>68.09809523809524</v>
      </c>
      <c r="Q417" t="str">
        <f t="shared" si="50"/>
        <v>film &amp; video</v>
      </c>
      <c r="R417" t="str">
        <f t="shared" si="51"/>
        <v>documentary</v>
      </c>
      <c r="S417" s="10">
        <f t="shared" si="52"/>
        <v>41904.643541666665</v>
      </c>
      <c r="T417" s="10">
        <f t="shared" si="53"/>
        <v>41929.291666666664</v>
      </c>
      <c r="U417" s="12">
        <f t="shared" si="54"/>
        <v>41904.643541666665</v>
      </c>
      <c r="V417" s="11">
        <f t="shared" si="55"/>
        <v>41904.643541666665</v>
      </c>
    </row>
    <row r="418" spans="1:22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48"/>
        <v>1.2021700000000002</v>
      </c>
      <c r="P418" s="6">
        <f t="shared" si="49"/>
        <v>48.086800000000004</v>
      </c>
      <c r="Q418" t="str">
        <f t="shared" si="50"/>
        <v>film &amp; video</v>
      </c>
      <c r="R418" t="str">
        <f t="shared" si="51"/>
        <v>documentary</v>
      </c>
      <c r="S418" s="10">
        <f t="shared" si="52"/>
        <v>41648.187858796293</v>
      </c>
      <c r="T418" s="10">
        <f t="shared" si="53"/>
        <v>41678.187858796293</v>
      </c>
      <c r="U418" s="12">
        <f t="shared" si="54"/>
        <v>41648.187858796293</v>
      </c>
      <c r="V418" s="11">
        <f t="shared" si="55"/>
        <v>41648.187858796293</v>
      </c>
    </row>
    <row r="419" spans="1:22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48"/>
        <v>1.0024761904761905</v>
      </c>
      <c r="P419" s="6">
        <f t="shared" si="49"/>
        <v>202.42307692307693</v>
      </c>
      <c r="Q419" t="str">
        <f t="shared" si="50"/>
        <v>film &amp; video</v>
      </c>
      <c r="R419" t="str">
        <f t="shared" si="51"/>
        <v>documentary</v>
      </c>
      <c r="S419" s="10">
        <f t="shared" si="52"/>
        <v>41360.76226851852</v>
      </c>
      <c r="T419" s="10">
        <f t="shared" si="53"/>
        <v>41371.981249999997</v>
      </c>
      <c r="U419" s="12">
        <f t="shared" si="54"/>
        <v>41360.76226851852</v>
      </c>
      <c r="V419" s="11">
        <f t="shared" si="55"/>
        <v>41360.76226851852</v>
      </c>
    </row>
    <row r="420" spans="1:22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48"/>
        <v>1.0063392857142857</v>
      </c>
      <c r="P420" s="6">
        <f t="shared" si="49"/>
        <v>216.75</v>
      </c>
      <c r="Q420" t="str">
        <f t="shared" si="50"/>
        <v>film &amp; video</v>
      </c>
      <c r="R420" t="str">
        <f t="shared" si="51"/>
        <v>documentary</v>
      </c>
      <c r="S420" s="10">
        <f t="shared" si="52"/>
        <v>42178.07403935185</v>
      </c>
      <c r="T420" s="10">
        <f t="shared" si="53"/>
        <v>42208.07403935185</v>
      </c>
      <c r="U420" s="12">
        <f t="shared" si="54"/>
        <v>42178.07403935185</v>
      </c>
      <c r="V420" s="11">
        <f t="shared" si="55"/>
        <v>42178.07403935185</v>
      </c>
    </row>
    <row r="421" spans="1:22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48"/>
        <v>1.004375</v>
      </c>
      <c r="P421" s="6">
        <f t="shared" si="49"/>
        <v>110.06849315068493</v>
      </c>
      <c r="Q421" t="str">
        <f t="shared" si="50"/>
        <v>film &amp; video</v>
      </c>
      <c r="R421" t="str">
        <f t="shared" si="51"/>
        <v>documentary</v>
      </c>
      <c r="S421" s="10">
        <f t="shared" si="52"/>
        <v>41394.634108796294</v>
      </c>
      <c r="T421" s="10">
        <f t="shared" si="53"/>
        <v>41454.634108796294</v>
      </c>
      <c r="U421" s="12">
        <f t="shared" si="54"/>
        <v>41394.634108796294</v>
      </c>
      <c r="V421" s="11">
        <f t="shared" si="55"/>
        <v>41394.634108796294</v>
      </c>
    </row>
    <row r="422" spans="1:22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48"/>
        <v>4.3939393939393936E-3</v>
      </c>
      <c r="P422" s="6">
        <f t="shared" si="49"/>
        <v>4.833333333333333</v>
      </c>
      <c r="Q422" t="str">
        <f t="shared" si="50"/>
        <v>film &amp; video</v>
      </c>
      <c r="R422" t="str">
        <f t="shared" si="51"/>
        <v>animation</v>
      </c>
      <c r="S422" s="10">
        <f t="shared" si="52"/>
        <v>41682.028136574074</v>
      </c>
      <c r="T422" s="10">
        <f t="shared" si="53"/>
        <v>41711.986469907402</v>
      </c>
      <c r="U422" s="12">
        <f t="shared" si="54"/>
        <v>41682.028136574074</v>
      </c>
      <c r="V422" s="11">
        <f t="shared" si="55"/>
        <v>41682.028136574074</v>
      </c>
    </row>
    <row r="423" spans="1:22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48"/>
        <v>2.0066666666666667E-2</v>
      </c>
      <c r="P423" s="6">
        <f t="shared" si="49"/>
        <v>50.166666666666664</v>
      </c>
      <c r="Q423" t="str">
        <f t="shared" si="50"/>
        <v>film &amp; video</v>
      </c>
      <c r="R423" t="str">
        <f t="shared" si="51"/>
        <v>animation</v>
      </c>
      <c r="S423" s="10">
        <f t="shared" si="52"/>
        <v>42177.283055555548</v>
      </c>
      <c r="T423" s="10">
        <f t="shared" si="53"/>
        <v>42237.283055555548</v>
      </c>
      <c r="U423" s="12">
        <f t="shared" si="54"/>
        <v>42177.283055555548</v>
      </c>
      <c r="V423" s="11">
        <f t="shared" si="55"/>
        <v>42177.283055555548</v>
      </c>
    </row>
    <row r="424" spans="1:22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48"/>
        <v>1.0749999999999999E-2</v>
      </c>
      <c r="P424" s="6">
        <f t="shared" si="49"/>
        <v>35.833333333333336</v>
      </c>
      <c r="Q424" t="str">
        <f t="shared" si="50"/>
        <v>film &amp; video</v>
      </c>
      <c r="R424" t="str">
        <f t="shared" si="51"/>
        <v>animation</v>
      </c>
      <c r="S424" s="10">
        <f t="shared" si="52"/>
        <v>41863.052048611105</v>
      </c>
      <c r="T424" s="10">
        <f t="shared" si="53"/>
        <v>41893.052048611105</v>
      </c>
      <c r="U424" s="12">
        <f t="shared" si="54"/>
        <v>41863.052048611105</v>
      </c>
      <c r="V424" s="11">
        <f t="shared" si="55"/>
        <v>41863.052048611105</v>
      </c>
    </row>
    <row r="425" spans="1:22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48"/>
        <v>7.6499999999999997E-3</v>
      </c>
      <c r="P425" s="6">
        <f t="shared" si="49"/>
        <v>11.76923076923077</v>
      </c>
      <c r="Q425" t="str">
        <f t="shared" si="50"/>
        <v>film &amp; video</v>
      </c>
      <c r="R425" t="str">
        <f t="shared" si="51"/>
        <v>animation</v>
      </c>
      <c r="S425" s="10">
        <f t="shared" si="52"/>
        <v>41400.717939814815</v>
      </c>
      <c r="T425" s="10">
        <f t="shared" si="53"/>
        <v>41430.717939814815</v>
      </c>
      <c r="U425" s="12">
        <f t="shared" si="54"/>
        <v>41400.717939814815</v>
      </c>
      <c r="V425" s="11">
        <f t="shared" si="55"/>
        <v>41400.717939814815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48"/>
        <v>6.7966666666666675E-2</v>
      </c>
      <c r="P426" s="6">
        <f t="shared" si="49"/>
        <v>40.78</v>
      </c>
      <c r="Q426" t="str">
        <f t="shared" si="50"/>
        <v>film &amp; video</v>
      </c>
      <c r="R426" t="str">
        <f t="shared" si="51"/>
        <v>animation</v>
      </c>
      <c r="S426" s="10">
        <f t="shared" si="52"/>
        <v>40934.167812499996</v>
      </c>
      <c r="T426" s="10">
        <f t="shared" si="53"/>
        <v>40994.126145833332</v>
      </c>
      <c r="U426" s="12">
        <f t="shared" si="54"/>
        <v>40934.167812499996</v>
      </c>
      <c r="V426" s="11">
        <f t="shared" si="55"/>
        <v>40934.167812499996</v>
      </c>
    </row>
    <row r="427" spans="1:22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48"/>
        <v>1.2E-4</v>
      </c>
      <c r="P427" s="6">
        <f t="shared" si="49"/>
        <v>3</v>
      </c>
      <c r="Q427" t="str">
        <f t="shared" si="50"/>
        <v>film &amp; video</v>
      </c>
      <c r="R427" t="str">
        <f t="shared" si="51"/>
        <v>animation</v>
      </c>
      <c r="S427" s="10">
        <f t="shared" si="52"/>
        <v>42275.652824074066</v>
      </c>
      <c r="T427" s="10">
        <f t="shared" si="53"/>
        <v>42335.694490740738</v>
      </c>
      <c r="U427" s="12">
        <f t="shared" si="54"/>
        <v>42275.652824074066</v>
      </c>
      <c r="V427" s="11">
        <f t="shared" si="55"/>
        <v>42275.652824074066</v>
      </c>
    </row>
    <row r="428" spans="1:22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48"/>
        <v>1.3299999999999999E-2</v>
      </c>
      <c r="P428" s="6">
        <f t="shared" si="49"/>
        <v>16.625</v>
      </c>
      <c r="Q428" t="str">
        <f t="shared" si="50"/>
        <v>film &amp; video</v>
      </c>
      <c r="R428" t="str">
        <f t="shared" si="51"/>
        <v>animation</v>
      </c>
      <c r="S428" s="10">
        <f t="shared" si="52"/>
        <v>42400.503634259258</v>
      </c>
      <c r="T428" s="10">
        <f t="shared" si="53"/>
        <v>42430.503634259258</v>
      </c>
      <c r="U428" s="12">
        <f t="shared" si="54"/>
        <v>42400.503634259258</v>
      </c>
      <c r="V428" s="11">
        <f t="shared" si="55"/>
        <v>42400.503634259258</v>
      </c>
    </row>
    <row r="429" spans="1:22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48"/>
        <v>0</v>
      </c>
      <c r="P429" s="6" t="e">
        <f t="shared" si="49"/>
        <v>#DIV/0!</v>
      </c>
      <c r="Q429" t="str">
        <f t="shared" si="50"/>
        <v>film &amp; video</v>
      </c>
      <c r="R429" t="str">
        <f t="shared" si="51"/>
        <v>animation</v>
      </c>
      <c r="S429" s="10">
        <f t="shared" si="52"/>
        <v>42285.700694444437</v>
      </c>
      <c r="T429" s="10">
        <f t="shared" si="53"/>
        <v>42299.582638888889</v>
      </c>
      <c r="U429" s="12">
        <f t="shared" si="54"/>
        <v>42285.700694444437</v>
      </c>
      <c r="V429" s="11">
        <f t="shared" si="55"/>
        <v>42285.700694444437</v>
      </c>
    </row>
    <row r="430" spans="1:22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48"/>
        <v>5.6333333333333332E-2</v>
      </c>
      <c r="P430" s="6">
        <f t="shared" si="49"/>
        <v>52</v>
      </c>
      <c r="Q430" t="str">
        <f t="shared" si="50"/>
        <v>film &amp; video</v>
      </c>
      <c r="R430" t="str">
        <f t="shared" si="51"/>
        <v>animation</v>
      </c>
      <c r="S430" s="10">
        <f t="shared" si="52"/>
        <v>41778.558391203704</v>
      </c>
      <c r="T430" s="10">
        <f t="shared" si="53"/>
        <v>41806.708333333328</v>
      </c>
      <c r="U430" s="12">
        <f t="shared" si="54"/>
        <v>41778.558391203704</v>
      </c>
      <c r="V430" s="11">
        <f t="shared" si="55"/>
        <v>41778.558391203704</v>
      </c>
    </row>
    <row r="431" spans="1:22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48"/>
        <v>0</v>
      </c>
      <c r="P431" s="6" t="e">
        <f t="shared" si="49"/>
        <v>#DIV/0!</v>
      </c>
      <c r="Q431" t="str">
        <f t="shared" si="50"/>
        <v>film &amp; video</v>
      </c>
      <c r="R431" t="str">
        <f t="shared" si="51"/>
        <v>animation</v>
      </c>
      <c r="S431" s="10">
        <f t="shared" si="52"/>
        <v>40070.693078703705</v>
      </c>
      <c r="T431" s="10">
        <f t="shared" si="53"/>
        <v>40143.999305555553</v>
      </c>
      <c r="U431" s="12">
        <f t="shared" si="54"/>
        <v>40070.693078703705</v>
      </c>
      <c r="V431" s="11">
        <f t="shared" si="55"/>
        <v>40070.693078703705</v>
      </c>
    </row>
    <row r="432" spans="1:22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48"/>
        <v>2.4E-2</v>
      </c>
      <c r="P432" s="6">
        <f t="shared" si="49"/>
        <v>4.8</v>
      </c>
      <c r="Q432" t="str">
        <f t="shared" si="50"/>
        <v>film &amp; video</v>
      </c>
      <c r="R432" t="str">
        <f t="shared" si="51"/>
        <v>animation</v>
      </c>
      <c r="S432" s="10">
        <f t="shared" si="52"/>
        <v>41512.898923611108</v>
      </c>
      <c r="T432" s="10">
        <f t="shared" si="53"/>
        <v>41527.898923611108</v>
      </c>
      <c r="U432" s="12">
        <f t="shared" si="54"/>
        <v>41512.898923611108</v>
      </c>
      <c r="V432" s="11">
        <f t="shared" si="55"/>
        <v>41512.898923611108</v>
      </c>
    </row>
    <row r="433" spans="1:22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48"/>
        <v>0.13833333333333334</v>
      </c>
      <c r="P433" s="6">
        <f t="shared" si="49"/>
        <v>51.875</v>
      </c>
      <c r="Q433" t="str">
        <f t="shared" si="50"/>
        <v>film &amp; video</v>
      </c>
      <c r="R433" t="str">
        <f t="shared" si="51"/>
        <v>animation</v>
      </c>
      <c r="S433" s="10">
        <f t="shared" si="52"/>
        <v>42526.662997685176</v>
      </c>
      <c r="T433" s="10">
        <f t="shared" si="53"/>
        <v>42556.662997685176</v>
      </c>
      <c r="U433" s="12">
        <f t="shared" si="54"/>
        <v>42526.662997685176</v>
      </c>
      <c r="V433" s="11">
        <f t="shared" si="55"/>
        <v>42526.662997685176</v>
      </c>
    </row>
    <row r="434" spans="1:22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48"/>
        <v>9.5000000000000001E-2</v>
      </c>
      <c r="P434" s="6">
        <f t="shared" si="49"/>
        <v>71.25</v>
      </c>
      <c r="Q434" t="str">
        <f t="shared" si="50"/>
        <v>film &amp; video</v>
      </c>
      <c r="R434" t="str">
        <f t="shared" si="51"/>
        <v>animation</v>
      </c>
      <c r="S434" s="10">
        <f t="shared" si="52"/>
        <v>42238.51829861111</v>
      </c>
      <c r="T434" s="10">
        <f t="shared" si="53"/>
        <v>42298.51829861111</v>
      </c>
      <c r="U434" s="12">
        <f t="shared" si="54"/>
        <v>42238.51829861111</v>
      </c>
      <c r="V434" s="11">
        <f t="shared" si="55"/>
        <v>42238.51829861111</v>
      </c>
    </row>
    <row r="435" spans="1:22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48"/>
        <v>0</v>
      </c>
      <c r="P435" s="6" t="e">
        <f t="shared" si="49"/>
        <v>#DIV/0!</v>
      </c>
      <c r="Q435" t="str">
        <f t="shared" si="50"/>
        <v>film &amp; video</v>
      </c>
      <c r="R435" t="str">
        <f t="shared" si="51"/>
        <v>animation</v>
      </c>
      <c r="S435" s="10">
        <f t="shared" si="52"/>
        <v>42228.42155092593</v>
      </c>
      <c r="T435" s="10">
        <f t="shared" si="53"/>
        <v>42288.42155092593</v>
      </c>
      <c r="U435" s="12">
        <f t="shared" si="54"/>
        <v>42228.42155092593</v>
      </c>
      <c r="V435" s="11">
        <f t="shared" si="55"/>
        <v>42228.42155092593</v>
      </c>
    </row>
    <row r="436" spans="1:22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48"/>
        <v>0.05</v>
      </c>
      <c r="P436" s="6">
        <f t="shared" si="49"/>
        <v>62.5</v>
      </c>
      <c r="Q436" t="str">
        <f t="shared" si="50"/>
        <v>film &amp; video</v>
      </c>
      <c r="R436" t="str">
        <f t="shared" si="51"/>
        <v>animation</v>
      </c>
      <c r="S436" s="10">
        <f t="shared" si="52"/>
        <v>41576.626180555555</v>
      </c>
      <c r="T436" s="10">
        <f t="shared" si="53"/>
        <v>41609.667847222219</v>
      </c>
      <c r="U436" s="12">
        <f t="shared" si="54"/>
        <v>41576.626180555555</v>
      </c>
      <c r="V436" s="11">
        <f t="shared" si="55"/>
        <v>41576.626180555555</v>
      </c>
    </row>
    <row r="437" spans="1:22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48"/>
        <v>2.7272727272727273E-5</v>
      </c>
      <c r="P437" s="6">
        <f t="shared" si="49"/>
        <v>1</v>
      </c>
      <c r="Q437" t="str">
        <f t="shared" si="50"/>
        <v>film &amp; video</v>
      </c>
      <c r="R437" t="str">
        <f t="shared" si="51"/>
        <v>animation</v>
      </c>
      <c r="S437" s="10">
        <f t="shared" si="52"/>
        <v>41500.539120370369</v>
      </c>
      <c r="T437" s="10">
        <f t="shared" si="53"/>
        <v>41530.539120370369</v>
      </c>
      <c r="U437" s="12">
        <f t="shared" si="54"/>
        <v>41500.539120370369</v>
      </c>
      <c r="V437" s="11">
        <f t="shared" si="55"/>
        <v>41500.539120370369</v>
      </c>
    </row>
    <row r="438" spans="1:22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48"/>
        <v>0</v>
      </c>
      <c r="P438" s="6" t="e">
        <f t="shared" si="49"/>
        <v>#DIV/0!</v>
      </c>
      <c r="Q438" t="str">
        <f t="shared" si="50"/>
        <v>film &amp; video</v>
      </c>
      <c r="R438" t="str">
        <f t="shared" si="51"/>
        <v>animation</v>
      </c>
      <c r="S438" s="10">
        <f t="shared" si="52"/>
        <v>41456.154085648144</v>
      </c>
      <c r="T438" s="10">
        <f t="shared" si="53"/>
        <v>41486.154085648144</v>
      </c>
      <c r="U438" s="12">
        <f t="shared" si="54"/>
        <v>41456.154085648144</v>
      </c>
      <c r="V438" s="11">
        <f t="shared" si="55"/>
        <v>41456.154085648144</v>
      </c>
    </row>
    <row r="439" spans="1:22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48"/>
        <v>0</v>
      </c>
      <c r="P439" s="6" t="e">
        <f t="shared" si="49"/>
        <v>#DIV/0!</v>
      </c>
      <c r="Q439" t="str">
        <f t="shared" si="50"/>
        <v>film &amp; video</v>
      </c>
      <c r="R439" t="str">
        <f t="shared" si="51"/>
        <v>animation</v>
      </c>
      <c r="S439" s="10">
        <f t="shared" si="52"/>
        <v>42591.110254629624</v>
      </c>
      <c r="T439" s="10">
        <f t="shared" si="53"/>
        <v>42651.110254629624</v>
      </c>
      <c r="U439" s="12">
        <f t="shared" si="54"/>
        <v>42591.110254629624</v>
      </c>
      <c r="V439" s="11">
        <f t="shared" si="55"/>
        <v>42591.110254629624</v>
      </c>
    </row>
    <row r="440" spans="1:22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48"/>
        <v>9.3799999999999994E-2</v>
      </c>
      <c r="P440" s="6">
        <f t="shared" si="49"/>
        <v>170.54545454545453</v>
      </c>
      <c r="Q440" t="str">
        <f t="shared" si="50"/>
        <v>film &amp; video</v>
      </c>
      <c r="R440" t="str">
        <f t="shared" si="51"/>
        <v>animation</v>
      </c>
      <c r="S440" s="10">
        <f t="shared" si="52"/>
        <v>42296.052754629629</v>
      </c>
      <c r="T440" s="10">
        <f t="shared" si="53"/>
        <v>42326.094421296293</v>
      </c>
      <c r="U440" s="12">
        <f t="shared" si="54"/>
        <v>42296.052754629629</v>
      </c>
      <c r="V440" s="11">
        <f t="shared" si="55"/>
        <v>42296.052754629629</v>
      </c>
    </row>
    <row r="441" spans="1:22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48"/>
        <v>0</v>
      </c>
      <c r="P441" s="6" t="e">
        <f t="shared" si="49"/>
        <v>#DIV/0!</v>
      </c>
      <c r="Q441" t="str">
        <f t="shared" si="50"/>
        <v>film &amp; video</v>
      </c>
      <c r="R441" t="str">
        <f t="shared" si="51"/>
        <v>animation</v>
      </c>
      <c r="S441" s="10">
        <f t="shared" si="52"/>
        <v>41919.553449074068</v>
      </c>
      <c r="T441" s="10">
        <f t="shared" si="53"/>
        <v>41929.553449074068</v>
      </c>
      <c r="U441" s="12">
        <f t="shared" si="54"/>
        <v>41919.553449074068</v>
      </c>
      <c r="V441" s="11">
        <f t="shared" si="55"/>
        <v>41919.553449074068</v>
      </c>
    </row>
    <row r="442" spans="1:22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48"/>
        <v>1E-3</v>
      </c>
      <c r="P442" s="6">
        <f t="shared" si="49"/>
        <v>5</v>
      </c>
      <c r="Q442" t="str">
        <f t="shared" si="50"/>
        <v>film &amp; video</v>
      </c>
      <c r="R442" t="str">
        <f t="shared" si="51"/>
        <v>animation</v>
      </c>
      <c r="S442" s="10">
        <f t="shared" si="52"/>
        <v>42423.777233796289</v>
      </c>
      <c r="T442" s="10">
        <f t="shared" si="53"/>
        <v>42453.735567129632</v>
      </c>
      <c r="U442" s="12">
        <f t="shared" si="54"/>
        <v>42423.777233796289</v>
      </c>
      <c r="V442" s="11">
        <f t="shared" si="55"/>
        <v>42423.777233796289</v>
      </c>
    </row>
    <row r="443" spans="1:22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48"/>
        <v>0</v>
      </c>
      <c r="P443" s="6" t="e">
        <f t="shared" si="49"/>
        <v>#DIV/0!</v>
      </c>
      <c r="Q443" t="str">
        <f t="shared" si="50"/>
        <v>film &amp; video</v>
      </c>
      <c r="R443" t="str">
        <f t="shared" si="51"/>
        <v>animation</v>
      </c>
      <c r="S443" s="10">
        <f t="shared" si="52"/>
        <v>41550.585601851846</v>
      </c>
      <c r="T443" s="10">
        <f t="shared" si="53"/>
        <v>41580.585601851846</v>
      </c>
      <c r="U443" s="12">
        <f t="shared" si="54"/>
        <v>41550.585601851846</v>
      </c>
      <c r="V443" s="11">
        <f t="shared" si="55"/>
        <v>41550.585601851846</v>
      </c>
    </row>
    <row r="444" spans="1:22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48"/>
        <v>0.39358823529411763</v>
      </c>
      <c r="P444" s="6">
        <f t="shared" si="49"/>
        <v>393.58823529411762</v>
      </c>
      <c r="Q444" t="str">
        <f t="shared" si="50"/>
        <v>film &amp; video</v>
      </c>
      <c r="R444" t="str">
        <f t="shared" si="51"/>
        <v>animation</v>
      </c>
      <c r="S444" s="10">
        <f t="shared" si="52"/>
        <v>42024.680358796293</v>
      </c>
      <c r="T444" s="10">
        <f t="shared" si="53"/>
        <v>42054.680358796293</v>
      </c>
      <c r="U444" s="12">
        <f t="shared" si="54"/>
        <v>42024.680358796293</v>
      </c>
      <c r="V444" s="11">
        <f t="shared" si="55"/>
        <v>42024.680358796293</v>
      </c>
    </row>
    <row r="445" spans="1:22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48"/>
        <v>1E-3</v>
      </c>
      <c r="P445" s="6">
        <f t="shared" si="49"/>
        <v>5</v>
      </c>
      <c r="Q445" t="str">
        <f t="shared" si="50"/>
        <v>film &amp; video</v>
      </c>
      <c r="R445" t="str">
        <f t="shared" si="51"/>
        <v>animation</v>
      </c>
      <c r="S445" s="10">
        <f t="shared" si="52"/>
        <v>41649.806724537033</v>
      </c>
      <c r="T445" s="10">
        <f t="shared" si="53"/>
        <v>41679.806724537033</v>
      </c>
      <c r="U445" s="12">
        <f t="shared" si="54"/>
        <v>41649.806724537033</v>
      </c>
      <c r="V445" s="11">
        <f t="shared" si="55"/>
        <v>41649.806724537033</v>
      </c>
    </row>
    <row r="446" spans="1:22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48"/>
        <v>0.05</v>
      </c>
      <c r="P446" s="6">
        <f t="shared" si="49"/>
        <v>50</v>
      </c>
      <c r="Q446" t="str">
        <f t="shared" si="50"/>
        <v>film &amp; video</v>
      </c>
      <c r="R446" t="str">
        <f t="shared" si="51"/>
        <v>animation</v>
      </c>
      <c r="S446" s="10">
        <f t="shared" si="52"/>
        <v>40894.69862268518</v>
      </c>
      <c r="T446" s="10">
        <f t="shared" si="53"/>
        <v>40954.69862268518</v>
      </c>
      <c r="U446" s="12">
        <f t="shared" si="54"/>
        <v>40894.69862268518</v>
      </c>
      <c r="V446" s="11">
        <f t="shared" si="55"/>
        <v>40894.69862268518</v>
      </c>
    </row>
    <row r="447" spans="1:22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48"/>
        <v>3.3333333333333335E-5</v>
      </c>
      <c r="P447" s="6">
        <f t="shared" si="49"/>
        <v>1</v>
      </c>
      <c r="Q447" t="str">
        <f t="shared" si="50"/>
        <v>film &amp; video</v>
      </c>
      <c r="R447" t="str">
        <f t="shared" si="51"/>
        <v>animation</v>
      </c>
      <c r="S447" s="10">
        <f t="shared" si="52"/>
        <v>42130.127025462956</v>
      </c>
      <c r="T447" s="10">
        <f t="shared" si="53"/>
        <v>42145.127025462956</v>
      </c>
      <c r="U447" s="12">
        <f t="shared" si="54"/>
        <v>42130.127025462956</v>
      </c>
      <c r="V447" s="11">
        <f t="shared" si="55"/>
        <v>42130.127025462956</v>
      </c>
    </row>
    <row r="448" spans="1:22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48"/>
        <v>7.2952380952380949E-2</v>
      </c>
      <c r="P448" s="6">
        <f t="shared" si="49"/>
        <v>47.875</v>
      </c>
      <c r="Q448" t="str">
        <f t="shared" si="50"/>
        <v>film &amp; video</v>
      </c>
      <c r="R448" t="str">
        <f t="shared" si="51"/>
        <v>animation</v>
      </c>
      <c r="S448" s="10">
        <f t="shared" si="52"/>
        <v>42036.875231481477</v>
      </c>
      <c r="T448" s="10">
        <f t="shared" si="53"/>
        <v>42066.875231481477</v>
      </c>
      <c r="U448" s="12">
        <f t="shared" si="54"/>
        <v>42036.875231481477</v>
      </c>
      <c r="V448" s="11">
        <f t="shared" si="55"/>
        <v>42036.875231481477</v>
      </c>
    </row>
    <row r="449" spans="1:22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48"/>
        <v>1.6666666666666666E-4</v>
      </c>
      <c r="P449" s="6">
        <f t="shared" si="49"/>
        <v>5</v>
      </c>
      <c r="Q449" t="str">
        <f t="shared" si="50"/>
        <v>film &amp; video</v>
      </c>
      <c r="R449" t="str">
        <f t="shared" si="51"/>
        <v>animation</v>
      </c>
      <c r="S449" s="10">
        <f t="shared" si="52"/>
        <v>41331.34679398148</v>
      </c>
      <c r="T449" s="10">
        <f t="shared" si="53"/>
        <v>41356.305127314808</v>
      </c>
      <c r="U449" s="12">
        <f t="shared" si="54"/>
        <v>41331.34679398148</v>
      </c>
      <c r="V449" s="11">
        <f t="shared" si="55"/>
        <v>41331.34679398148</v>
      </c>
    </row>
    <row r="450" spans="1:22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56">E450/D450</f>
        <v>3.2804E-2</v>
      </c>
      <c r="P450" s="6">
        <f t="shared" si="49"/>
        <v>20.502500000000001</v>
      </c>
      <c r="Q450" t="str">
        <f t="shared" si="50"/>
        <v>film &amp; video</v>
      </c>
      <c r="R450" t="str">
        <f t="shared" si="51"/>
        <v>animation</v>
      </c>
      <c r="S450" s="10">
        <f t="shared" si="52"/>
        <v>41753.549710648142</v>
      </c>
      <c r="T450" s="10">
        <f t="shared" si="53"/>
        <v>41773.549710648142</v>
      </c>
      <c r="U450" s="12">
        <f t="shared" si="54"/>
        <v>41753.549710648142</v>
      </c>
      <c r="V450" s="11">
        <f t="shared" si="55"/>
        <v>41753.549710648142</v>
      </c>
    </row>
    <row r="451" spans="1:22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56"/>
        <v>2.2499999999999999E-2</v>
      </c>
      <c r="P451" s="6">
        <f t="shared" ref="P451:P514" si="57">E451/L451</f>
        <v>9</v>
      </c>
      <c r="Q451" t="str">
        <f t="shared" ref="Q451:Q514" si="58">LEFT(N451,SEARCH("/",N451)-1)</f>
        <v>film &amp; video</v>
      </c>
      <c r="R451" t="str">
        <f t="shared" ref="R451:R514" si="59">RIGHT(N451,LEN(N451)-SEARCH("/",N451))</f>
        <v>animation</v>
      </c>
      <c r="S451" s="10">
        <f t="shared" ref="S451:S514" si="60">(((J451/60)/60)/24)+DATE(1970,1,1)+(-5/24)</f>
        <v>41534.359780092593</v>
      </c>
      <c r="T451" s="10">
        <f t="shared" ref="T451:T514" si="61">(((I451/60)/60)/24)+DATE(1970,1,1)+(-5/24)</f>
        <v>41564.359780092593</v>
      </c>
      <c r="U451" s="12">
        <f t="shared" ref="U451:U514" si="62">S451</f>
        <v>41534.359780092593</v>
      </c>
      <c r="V451" s="11">
        <f t="shared" ref="V451:V514" si="63">S451</f>
        <v>41534.359780092593</v>
      </c>
    </row>
    <row r="452" spans="1:22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56"/>
        <v>7.92E-3</v>
      </c>
      <c r="P452" s="6">
        <f t="shared" si="57"/>
        <v>56.571428571428569</v>
      </c>
      <c r="Q452" t="str">
        <f t="shared" si="58"/>
        <v>film &amp; video</v>
      </c>
      <c r="R452" t="str">
        <f t="shared" si="59"/>
        <v>animation</v>
      </c>
      <c r="S452" s="10">
        <f t="shared" si="60"/>
        <v>41654.73842592592</v>
      </c>
      <c r="T452" s="10">
        <f t="shared" si="61"/>
        <v>41684.73842592592</v>
      </c>
      <c r="U452" s="12">
        <f t="shared" si="62"/>
        <v>41654.73842592592</v>
      </c>
      <c r="V452" s="11">
        <f t="shared" si="63"/>
        <v>41654.73842592592</v>
      </c>
    </row>
    <row r="453" spans="1:22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56"/>
        <v>0</v>
      </c>
      <c r="P453" s="6" t="e">
        <f t="shared" si="57"/>
        <v>#DIV/0!</v>
      </c>
      <c r="Q453" t="str">
        <f t="shared" si="58"/>
        <v>film &amp; video</v>
      </c>
      <c r="R453" t="str">
        <f t="shared" si="59"/>
        <v>animation</v>
      </c>
      <c r="S453" s="10">
        <f t="shared" si="60"/>
        <v>41634.506840277776</v>
      </c>
      <c r="T453" s="10">
        <f t="shared" si="61"/>
        <v>41664.506840277776</v>
      </c>
      <c r="U453" s="12">
        <f t="shared" si="62"/>
        <v>41634.506840277776</v>
      </c>
      <c r="V453" s="11">
        <f t="shared" si="63"/>
        <v>41634.506840277776</v>
      </c>
    </row>
    <row r="454" spans="1:22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56"/>
        <v>0.64</v>
      </c>
      <c r="P454" s="6">
        <f t="shared" si="57"/>
        <v>40</v>
      </c>
      <c r="Q454" t="str">
        <f t="shared" si="58"/>
        <v>film &amp; video</v>
      </c>
      <c r="R454" t="str">
        <f t="shared" si="59"/>
        <v>animation</v>
      </c>
      <c r="S454" s="10">
        <f t="shared" si="60"/>
        <v>42107.495543981473</v>
      </c>
      <c r="T454" s="10">
        <f t="shared" si="61"/>
        <v>42137.495543981473</v>
      </c>
      <c r="U454" s="12">
        <f t="shared" si="62"/>
        <v>42107.495543981473</v>
      </c>
      <c r="V454" s="11">
        <f t="shared" si="63"/>
        <v>42107.495543981473</v>
      </c>
    </row>
    <row r="455" spans="1:22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56"/>
        <v>2.740447957839262E-4</v>
      </c>
      <c r="P455" s="6">
        <f t="shared" si="57"/>
        <v>13</v>
      </c>
      <c r="Q455" t="str">
        <f t="shared" si="58"/>
        <v>film &amp; video</v>
      </c>
      <c r="R455" t="str">
        <f t="shared" si="59"/>
        <v>animation</v>
      </c>
      <c r="S455" s="10">
        <f t="shared" si="60"/>
        <v>42038.616655092592</v>
      </c>
      <c r="T455" s="10">
        <f t="shared" si="61"/>
        <v>42054.616655092592</v>
      </c>
      <c r="U455" s="12">
        <f t="shared" si="62"/>
        <v>42038.616655092592</v>
      </c>
      <c r="V455" s="11">
        <f t="shared" si="63"/>
        <v>42038.616655092592</v>
      </c>
    </row>
    <row r="456" spans="1:22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56"/>
        <v>8.2000000000000007E-3</v>
      </c>
      <c r="P456" s="6">
        <f t="shared" si="57"/>
        <v>16.399999999999999</v>
      </c>
      <c r="Q456" t="str">
        <f t="shared" si="58"/>
        <v>film &amp; video</v>
      </c>
      <c r="R456" t="str">
        <f t="shared" si="59"/>
        <v>animation</v>
      </c>
      <c r="S456" s="10">
        <f t="shared" si="60"/>
        <v>41938.508923611109</v>
      </c>
      <c r="T456" s="10">
        <f t="shared" si="61"/>
        <v>41969.343055555553</v>
      </c>
      <c r="U456" s="12">
        <f t="shared" si="62"/>
        <v>41938.508923611109</v>
      </c>
      <c r="V456" s="11">
        <f t="shared" si="63"/>
        <v>41938.508923611109</v>
      </c>
    </row>
    <row r="457" spans="1:22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56"/>
        <v>6.9230769230769226E-4</v>
      </c>
      <c r="P457" s="6">
        <f t="shared" si="57"/>
        <v>22.5</v>
      </c>
      <c r="Q457" t="str">
        <f t="shared" si="58"/>
        <v>film &amp; video</v>
      </c>
      <c r="R457" t="str">
        <f t="shared" si="59"/>
        <v>animation</v>
      </c>
      <c r="S457" s="10">
        <f t="shared" si="60"/>
        <v>40970.794236111105</v>
      </c>
      <c r="T457" s="10">
        <f t="shared" si="61"/>
        <v>41015.813194444439</v>
      </c>
      <c r="U457" s="12">
        <f t="shared" si="62"/>
        <v>40970.794236111105</v>
      </c>
      <c r="V457" s="11">
        <f t="shared" si="63"/>
        <v>40970.794236111105</v>
      </c>
    </row>
    <row r="458" spans="1:22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56"/>
        <v>6.8631863186318634E-3</v>
      </c>
      <c r="P458" s="6">
        <f t="shared" si="57"/>
        <v>20.333333333333332</v>
      </c>
      <c r="Q458" t="str">
        <f t="shared" si="58"/>
        <v>film &amp; video</v>
      </c>
      <c r="R458" t="str">
        <f t="shared" si="59"/>
        <v>animation</v>
      </c>
      <c r="S458" s="10">
        <f t="shared" si="60"/>
        <v>41547.486122685179</v>
      </c>
      <c r="T458" s="10">
        <f t="shared" si="61"/>
        <v>41568.957638888889</v>
      </c>
      <c r="U458" s="12">
        <f t="shared" si="62"/>
        <v>41547.486122685179</v>
      </c>
      <c r="V458" s="11">
        <f t="shared" si="63"/>
        <v>41547.486122685179</v>
      </c>
    </row>
    <row r="459" spans="1:22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56"/>
        <v>0</v>
      </c>
      <c r="P459" s="6" t="e">
        <f t="shared" si="57"/>
        <v>#DIV/0!</v>
      </c>
      <c r="Q459" t="str">
        <f t="shared" si="58"/>
        <v>film &amp; video</v>
      </c>
      <c r="R459" t="str">
        <f t="shared" si="59"/>
        <v>animation</v>
      </c>
      <c r="S459" s="10">
        <f t="shared" si="60"/>
        <v>41837.559166666666</v>
      </c>
      <c r="T459" s="10">
        <f t="shared" si="61"/>
        <v>41867.559166666666</v>
      </c>
      <c r="U459" s="12">
        <f t="shared" si="62"/>
        <v>41837.559166666666</v>
      </c>
      <c r="V459" s="11">
        <f t="shared" si="63"/>
        <v>41837.559166666666</v>
      </c>
    </row>
    <row r="460" spans="1:22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56"/>
        <v>8.2100000000000006E-2</v>
      </c>
      <c r="P460" s="6">
        <f t="shared" si="57"/>
        <v>16.755102040816325</v>
      </c>
      <c r="Q460" t="str">
        <f t="shared" si="58"/>
        <v>film &amp; video</v>
      </c>
      <c r="R460" t="str">
        <f t="shared" si="59"/>
        <v>animation</v>
      </c>
      <c r="S460" s="10">
        <f t="shared" si="60"/>
        <v>41378.491435185184</v>
      </c>
      <c r="T460" s="10">
        <f t="shared" si="61"/>
        <v>41408.491435185184</v>
      </c>
      <c r="U460" s="12">
        <f t="shared" si="62"/>
        <v>41378.491435185184</v>
      </c>
      <c r="V460" s="11">
        <f t="shared" si="63"/>
        <v>41378.491435185184</v>
      </c>
    </row>
    <row r="461" spans="1:22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56"/>
        <v>6.4102564102564103E-4</v>
      </c>
      <c r="P461" s="6">
        <f t="shared" si="57"/>
        <v>25</v>
      </c>
      <c r="Q461" t="str">
        <f t="shared" si="58"/>
        <v>film &amp; video</v>
      </c>
      <c r="R461" t="str">
        <f t="shared" si="59"/>
        <v>animation</v>
      </c>
      <c r="S461" s="10">
        <f t="shared" si="60"/>
        <v>40800.432025462964</v>
      </c>
      <c r="T461" s="10">
        <f t="shared" si="61"/>
        <v>40860.473692129628</v>
      </c>
      <c r="U461" s="12">
        <f t="shared" si="62"/>
        <v>40800.432025462964</v>
      </c>
      <c r="V461" s="11">
        <f t="shared" si="63"/>
        <v>40800.432025462964</v>
      </c>
    </row>
    <row r="462" spans="1:22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56"/>
        <v>2.9411764705882353E-3</v>
      </c>
      <c r="P462" s="6">
        <f t="shared" si="57"/>
        <v>12.5</v>
      </c>
      <c r="Q462" t="str">
        <f t="shared" si="58"/>
        <v>film &amp; video</v>
      </c>
      <c r="R462" t="str">
        <f t="shared" si="59"/>
        <v>animation</v>
      </c>
      <c r="S462" s="10">
        <f t="shared" si="60"/>
        <v>41759.334201388883</v>
      </c>
      <c r="T462" s="10">
        <f t="shared" si="61"/>
        <v>41790.958333333328</v>
      </c>
      <c r="U462" s="12">
        <f t="shared" si="62"/>
        <v>41759.334201388883</v>
      </c>
      <c r="V462" s="11">
        <f t="shared" si="63"/>
        <v>41759.334201388883</v>
      </c>
    </row>
    <row r="463" spans="1:22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56"/>
        <v>0</v>
      </c>
      <c r="P463" s="6" t="e">
        <f t="shared" si="57"/>
        <v>#DIV/0!</v>
      </c>
      <c r="Q463" t="str">
        <f t="shared" si="58"/>
        <v>film &amp; video</v>
      </c>
      <c r="R463" t="str">
        <f t="shared" si="59"/>
        <v>animation</v>
      </c>
      <c r="S463" s="10">
        <f t="shared" si="60"/>
        <v>41407.638506944444</v>
      </c>
      <c r="T463" s="10">
        <f t="shared" si="61"/>
        <v>41427.638506944444</v>
      </c>
      <c r="U463" s="12">
        <f t="shared" si="62"/>
        <v>41407.638506944444</v>
      </c>
      <c r="V463" s="11">
        <f t="shared" si="63"/>
        <v>41407.638506944444</v>
      </c>
    </row>
    <row r="464" spans="1:22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56"/>
        <v>0</v>
      </c>
      <c r="P464" s="6" t="e">
        <f t="shared" si="57"/>
        <v>#DIV/0!</v>
      </c>
      <c r="Q464" t="str">
        <f t="shared" si="58"/>
        <v>film &amp; video</v>
      </c>
      <c r="R464" t="str">
        <f t="shared" si="59"/>
        <v>animation</v>
      </c>
      <c r="S464" s="10">
        <f t="shared" si="60"/>
        <v>40704.918298611112</v>
      </c>
      <c r="T464" s="10">
        <f t="shared" si="61"/>
        <v>40764.918298611112</v>
      </c>
      <c r="U464" s="12">
        <f t="shared" si="62"/>
        <v>40704.918298611112</v>
      </c>
      <c r="V464" s="11">
        <f t="shared" si="63"/>
        <v>40704.918298611112</v>
      </c>
    </row>
    <row r="465" spans="1:22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56"/>
        <v>2.2727272727272728E-2</v>
      </c>
      <c r="P465" s="6">
        <f t="shared" si="57"/>
        <v>113.63636363636364</v>
      </c>
      <c r="Q465" t="str">
        <f t="shared" si="58"/>
        <v>film &amp; video</v>
      </c>
      <c r="R465" t="str">
        <f t="shared" si="59"/>
        <v>animation</v>
      </c>
      <c r="S465" s="10">
        <f t="shared" si="60"/>
        <v>40750.501770833333</v>
      </c>
      <c r="T465" s="10">
        <f t="shared" si="61"/>
        <v>40810.501770833333</v>
      </c>
      <c r="U465" s="12">
        <f t="shared" si="62"/>
        <v>40750.501770833333</v>
      </c>
      <c r="V465" s="11">
        <f t="shared" si="63"/>
        <v>40750.501770833333</v>
      </c>
    </row>
    <row r="466" spans="1:22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56"/>
        <v>9.9009900990099011E-4</v>
      </c>
      <c r="P466" s="6">
        <f t="shared" si="57"/>
        <v>1</v>
      </c>
      <c r="Q466" t="str">
        <f t="shared" si="58"/>
        <v>film &amp; video</v>
      </c>
      <c r="R466" t="str">
        <f t="shared" si="59"/>
        <v>animation</v>
      </c>
      <c r="S466" s="10">
        <f t="shared" si="60"/>
        <v>42488.640451388892</v>
      </c>
      <c r="T466" s="10">
        <f t="shared" si="61"/>
        <v>42508.640451388892</v>
      </c>
      <c r="U466" s="12">
        <f t="shared" si="62"/>
        <v>42488.640451388892</v>
      </c>
      <c r="V466" s="11">
        <f t="shared" si="63"/>
        <v>42488.640451388892</v>
      </c>
    </row>
    <row r="467" spans="1:22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56"/>
        <v>0.26953125</v>
      </c>
      <c r="P467" s="6">
        <f t="shared" si="57"/>
        <v>17.25</v>
      </c>
      <c r="Q467" t="str">
        <f t="shared" si="58"/>
        <v>film &amp; video</v>
      </c>
      <c r="R467" t="str">
        <f t="shared" si="59"/>
        <v>animation</v>
      </c>
      <c r="S467" s="10">
        <f t="shared" si="60"/>
        <v>41800.911736111106</v>
      </c>
      <c r="T467" s="10">
        <f t="shared" si="61"/>
        <v>41816.911736111106</v>
      </c>
      <c r="U467" s="12">
        <f t="shared" si="62"/>
        <v>41800.911736111106</v>
      </c>
      <c r="V467" s="11">
        <f t="shared" si="63"/>
        <v>41800.911736111106</v>
      </c>
    </row>
    <row r="468" spans="1:22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56"/>
        <v>7.6E-3</v>
      </c>
      <c r="P468" s="6">
        <f t="shared" si="57"/>
        <v>15.2</v>
      </c>
      <c r="Q468" t="str">
        <f t="shared" si="58"/>
        <v>film &amp; video</v>
      </c>
      <c r="R468" t="str">
        <f t="shared" si="59"/>
        <v>animation</v>
      </c>
      <c r="S468" s="10">
        <f t="shared" si="60"/>
        <v>41129.734537037039</v>
      </c>
      <c r="T468" s="10">
        <f t="shared" si="61"/>
        <v>41159.734537037039</v>
      </c>
      <c r="U468" s="12">
        <f t="shared" si="62"/>
        <v>41129.734537037039</v>
      </c>
      <c r="V468" s="11">
        <f t="shared" si="63"/>
        <v>41129.734537037039</v>
      </c>
    </row>
    <row r="469" spans="1:22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56"/>
        <v>0.21575</v>
      </c>
      <c r="P469" s="6">
        <f t="shared" si="57"/>
        <v>110.64102564102564</v>
      </c>
      <c r="Q469" t="str">
        <f t="shared" si="58"/>
        <v>film &amp; video</v>
      </c>
      <c r="R469" t="str">
        <f t="shared" si="59"/>
        <v>animation</v>
      </c>
      <c r="S469" s="10">
        <f t="shared" si="60"/>
        <v>41135.471458333333</v>
      </c>
      <c r="T469" s="10">
        <f t="shared" si="61"/>
        <v>41180.471458333333</v>
      </c>
      <c r="U469" s="12">
        <f t="shared" si="62"/>
        <v>41135.471458333333</v>
      </c>
      <c r="V469" s="11">
        <f t="shared" si="63"/>
        <v>41135.471458333333</v>
      </c>
    </row>
    <row r="470" spans="1:22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56"/>
        <v>0</v>
      </c>
      <c r="P470" s="6" t="e">
        <f t="shared" si="57"/>
        <v>#DIV/0!</v>
      </c>
      <c r="Q470" t="str">
        <f t="shared" si="58"/>
        <v>film &amp; video</v>
      </c>
      <c r="R470" t="str">
        <f t="shared" si="59"/>
        <v>animation</v>
      </c>
      <c r="S470" s="10">
        <f t="shared" si="60"/>
        <v>41040.959293981476</v>
      </c>
      <c r="T470" s="10">
        <f t="shared" si="61"/>
        <v>41100.952141203699</v>
      </c>
      <c r="U470" s="12">
        <f t="shared" si="62"/>
        <v>41040.959293981476</v>
      </c>
      <c r="V470" s="11">
        <f t="shared" si="63"/>
        <v>41040.959293981476</v>
      </c>
    </row>
    <row r="471" spans="1:22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56"/>
        <v>0</v>
      </c>
      <c r="P471" s="6" t="e">
        <f t="shared" si="57"/>
        <v>#DIV/0!</v>
      </c>
      <c r="Q471" t="str">
        <f t="shared" si="58"/>
        <v>film &amp; video</v>
      </c>
      <c r="R471" t="str">
        <f t="shared" si="59"/>
        <v>animation</v>
      </c>
      <c r="S471" s="10">
        <f t="shared" si="60"/>
        <v>41827.781527777777</v>
      </c>
      <c r="T471" s="10">
        <f t="shared" si="61"/>
        <v>41887.781527777777</v>
      </c>
      <c r="U471" s="12">
        <f t="shared" si="62"/>
        <v>41827.781527777777</v>
      </c>
      <c r="V471" s="11">
        <f t="shared" si="63"/>
        <v>41827.781527777777</v>
      </c>
    </row>
    <row r="472" spans="1:22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56"/>
        <v>1.0200000000000001E-2</v>
      </c>
      <c r="P472" s="6">
        <f t="shared" si="57"/>
        <v>25.5</v>
      </c>
      <c r="Q472" t="str">
        <f t="shared" si="58"/>
        <v>film &amp; video</v>
      </c>
      <c r="R472" t="str">
        <f t="shared" si="59"/>
        <v>animation</v>
      </c>
      <c r="S472" s="10">
        <f t="shared" si="60"/>
        <v>41604.959363425922</v>
      </c>
      <c r="T472" s="10">
        <f t="shared" si="61"/>
        <v>41654.958333333328</v>
      </c>
      <c r="U472" s="12">
        <f t="shared" si="62"/>
        <v>41604.959363425922</v>
      </c>
      <c r="V472" s="11">
        <f t="shared" si="63"/>
        <v>41604.959363425922</v>
      </c>
    </row>
    <row r="473" spans="1:22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56"/>
        <v>0.11892727272727273</v>
      </c>
      <c r="P473" s="6">
        <f t="shared" si="57"/>
        <v>38.476470588235294</v>
      </c>
      <c r="Q473" t="str">
        <f t="shared" si="58"/>
        <v>film &amp; video</v>
      </c>
      <c r="R473" t="str">
        <f t="shared" si="59"/>
        <v>animation</v>
      </c>
      <c r="S473" s="10">
        <f t="shared" si="60"/>
        <v>41703.513645833329</v>
      </c>
      <c r="T473" s="10">
        <f t="shared" si="61"/>
        <v>41748.471979166665</v>
      </c>
      <c r="U473" s="12">
        <f t="shared" si="62"/>
        <v>41703.513645833329</v>
      </c>
      <c r="V473" s="11">
        <f t="shared" si="63"/>
        <v>41703.513645833329</v>
      </c>
    </row>
    <row r="474" spans="1:22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56"/>
        <v>0.17624999999999999</v>
      </c>
      <c r="P474" s="6">
        <f t="shared" si="57"/>
        <v>28.2</v>
      </c>
      <c r="Q474" t="str">
        <f t="shared" si="58"/>
        <v>film &amp; video</v>
      </c>
      <c r="R474" t="str">
        <f t="shared" si="59"/>
        <v>animation</v>
      </c>
      <c r="S474" s="10">
        <f t="shared" si="60"/>
        <v>41844.714328703703</v>
      </c>
      <c r="T474" s="10">
        <f t="shared" si="61"/>
        <v>41874.714328703703</v>
      </c>
      <c r="U474" s="12">
        <f t="shared" si="62"/>
        <v>41844.714328703703</v>
      </c>
      <c r="V474" s="11">
        <f t="shared" si="63"/>
        <v>41844.714328703703</v>
      </c>
    </row>
    <row r="475" spans="1:22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56"/>
        <v>2.87E-2</v>
      </c>
      <c r="P475" s="6">
        <f t="shared" si="57"/>
        <v>61.5</v>
      </c>
      <c r="Q475" t="str">
        <f t="shared" si="58"/>
        <v>film &amp; video</v>
      </c>
      <c r="R475" t="str">
        <f t="shared" si="59"/>
        <v>animation</v>
      </c>
      <c r="S475" s="10">
        <f t="shared" si="60"/>
        <v>41869.489803240736</v>
      </c>
      <c r="T475" s="10">
        <f t="shared" si="61"/>
        <v>41899.489803240736</v>
      </c>
      <c r="U475" s="12">
        <f t="shared" si="62"/>
        <v>41869.489803240736</v>
      </c>
      <c r="V475" s="11">
        <f t="shared" si="63"/>
        <v>41869.489803240736</v>
      </c>
    </row>
    <row r="476" spans="1:22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56"/>
        <v>3.0303030303030303E-4</v>
      </c>
      <c r="P476" s="6">
        <f t="shared" si="57"/>
        <v>1</v>
      </c>
      <c r="Q476" t="str">
        <f t="shared" si="58"/>
        <v>film &amp; video</v>
      </c>
      <c r="R476" t="str">
        <f t="shared" si="59"/>
        <v>animation</v>
      </c>
      <c r="S476" s="10">
        <f t="shared" si="60"/>
        <v>42753.120706018519</v>
      </c>
      <c r="T476" s="10">
        <f t="shared" si="61"/>
        <v>42783.120706018519</v>
      </c>
      <c r="U476" s="12">
        <f t="shared" si="62"/>
        <v>42753.120706018519</v>
      </c>
      <c r="V476" s="11">
        <f t="shared" si="63"/>
        <v>42753.120706018519</v>
      </c>
    </row>
    <row r="477" spans="1:22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56"/>
        <v>0</v>
      </c>
      <c r="P477" s="6" t="e">
        <f t="shared" si="57"/>
        <v>#DIV/0!</v>
      </c>
      <c r="Q477" t="str">
        <f t="shared" si="58"/>
        <v>film &amp; video</v>
      </c>
      <c r="R477" t="str">
        <f t="shared" si="59"/>
        <v>animation</v>
      </c>
      <c r="S477" s="10">
        <f t="shared" si="60"/>
        <v>42099.877812500003</v>
      </c>
      <c r="T477" s="10">
        <f t="shared" si="61"/>
        <v>42129.877812500003</v>
      </c>
      <c r="U477" s="12">
        <f t="shared" si="62"/>
        <v>42099.877812500003</v>
      </c>
      <c r="V477" s="11">
        <f t="shared" si="63"/>
        <v>42099.877812500003</v>
      </c>
    </row>
    <row r="478" spans="1:22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56"/>
        <v>2.2302681818181819E-2</v>
      </c>
      <c r="P478" s="6">
        <f t="shared" si="57"/>
        <v>39.569274193548388</v>
      </c>
      <c r="Q478" t="str">
        <f t="shared" si="58"/>
        <v>film &amp; video</v>
      </c>
      <c r="R478" t="str">
        <f t="shared" si="59"/>
        <v>animation</v>
      </c>
      <c r="S478" s="10">
        <f t="shared" si="60"/>
        <v>41757.76667824074</v>
      </c>
      <c r="T478" s="10">
        <f t="shared" si="61"/>
        <v>41792.957638888889</v>
      </c>
      <c r="U478" s="12">
        <f t="shared" si="62"/>
        <v>41757.76667824074</v>
      </c>
      <c r="V478" s="11">
        <f t="shared" si="63"/>
        <v>41757.76667824074</v>
      </c>
    </row>
    <row r="479" spans="1:22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56"/>
        <v>0</v>
      </c>
      <c r="P479" s="6" t="e">
        <f t="shared" si="57"/>
        <v>#DIV/0!</v>
      </c>
      <c r="Q479" t="str">
        <f t="shared" si="58"/>
        <v>film &amp; video</v>
      </c>
      <c r="R479" t="str">
        <f t="shared" si="59"/>
        <v>animation</v>
      </c>
      <c r="S479" s="10">
        <f t="shared" si="60"/>
        <v>40987.626550925925</v>
      </c>
      <c r="T479" s="10">
        <f t="shared" si="61"/>
        <v>41047.626550925925</v>
      </c>
      <c r="U479" s="12">
        <f t="shared" si="62"/>
        <v>40987.626550925925</v>
      </c>
      <c r="V479" s="11">
        <f t="shared" si="63"/>
        <v>40987.626550925925</v>
      </c>
    </row>
    <row r="480" spans="1:22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56"/>
        <v>0</v>
      </c>
      <c r="P480" s="6" t="e">
        <f t="shared" si="57"/>
        <v>#DIV/0!</v>
      </c>
      <c r="Q480" t="str">
        <f t="shared" si="58"/>
        <v>film &amp; video</v>
      </c>
      <c r="R480" t="str">
        <f t="shared" si="59"/>
        <v>animation</v>
      </c>
      <c r="S480" s="10">
        <f t="shared" si="60"/>
        <v>42065.702650462961</v>
      </c>
      <c r="T480" s="10">
        <f t="shared" si="61"/>
        <v>42095.660983796297</v>
      </c>
      <c r="U480" s="12">
        <f t="shared" si="62"/>
        <v>42065.702650462961</v>
      </c>
      <c r="V480" s="11">
        <f t="shared" si="63"/>
        <v>42065.702650462961</v>
      </c>
    </row>
    <row r="481" spans="1:22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56"/>
        <v>0.3256</v>
      </c>
      <c r="P481" s="6">
        <f t="shared" si="57"/>
        <v>88.8</v>
      </c>
      <c r="Q481" t="str">
        <f t="shared" si="58"/>
        <v>film &amp; video</v>
      </c>
      <c r="R481" t="str">
        <f t="shared" si="59"/>
        <v>animation</v>
      </c>
      <c r="S481" s="10">
        <f t="shared" si="60"/>
        <v>41904.199479166666</v>
      </c>
      <c r="T481" s="10">
        <f t="shared" si="61"/>
        <v>41964.24114583333</v>
      </c>
      <c r="U481" s="12">
        <f t="shared" si="62"/>
        <v>41904.199479166666</v>
      </c>
      <c r="V481" s="11">
        <f t="shared" si="63"/>
        <v>41904.199479166666</v>
      </c>
    </row>
    <row r="482" spans="1:22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56"/>
        <v>0.19409999999999999</v>
      </c>
      <c r="P482" s="6">
        <f t="shared" si="57"/>
        <v>55.457142857142856</v>
      </c>
      <c r="Q482" t="str">
        <f t="shared" si="58"/>
        <v>film &amp; video</v>
      </c>
      <c r="R482" t="str">
        <f t="shared" si="59"/>
        <v>animation</v>
      </c>
      <c r="S482" s="10">
        <f t="shared" si="60"/>
        <v>41465.291840277772</v>
      </c>
      <c r="T482" s="10">
        <f t="shared" si="61"/>
        <v>41495.291840277772</v>
      </c>
      <c r="U482" s="12">
        <f t="shared" si="62"/>
        <v>41465.291840277772</v>
      </c>
      <c r="V482" s="11">
        <f t="shared" si="63"/>
        <v>41465.291840277772</v>
      </c>
    </row>
    <row r="483" spans="1:22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56"/>
        <v>6.0999999999999999E-2</v>
      </c>
      <c r="P483" s="6">
        <f t="shared" si="57"/>
        <v>87.142857142857139</v>
      </c>
      <c r="Q483" t="str">
        <f t="shared" si="58"/>
        <v>film &amp; video</v>
      </c>
      <c r="R483" t="str">
        <f t="shared" si="59"/>
        <v>animation</v>
      </c>
      <c r="S483" s="10">
        <f t="shared" si="60"/>
        <v>41162.46399305555</v>
      </c>
      <c r="T483" s="10">
        <f t="shared" si="61"/>
        <v>41192.46399305555</v>
      </c>
      <c r="U483" s="12">
        <f t="shared" si="62"/>
        <v>41162.46399305555</v>
      </c>
      <c r="V483" s="11">
        <f t="shared" si="63"/>
        <v>41162.46399305555</v>
      </c>
    </row>
    <row r="484" spans="1:22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56"/>
        <v>1E-3</v>
      </c>
      <c r="P484" s="6">
        <f t="shared" si="57"/>
        <v>10</v>
      </c>
      <c r="Q484" t="str">
        <f t="shared" si="58"/>
        <v>film &amp; video</v>
      </c>
      <c r="R484" t="str">
        <f t="shared" si="59"/>
        <v>animation</v>
      </c>
      <c r="S484" s="10">
        <f t="shared" si="60"/>
        <v>42447.68854166667</v>
      </c>
      <c r="T484" s="10">
        <f t="shared" si="61"/>
        <v>42474.398611111108</v>
      </c>
      <c r="U484" s="12">
        <f t="shared" si="62"/>
        <v>42447.68854166667</v>
      </c>
      <c r="V484" s="11">
        <f t="shared" si="63"/>
        <v>42447.68854166667</v>
      </c>
    </row>
    <row r="485" spans="1:22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56"/>
        <v>0.502</v>
      </c>
      <c r="P485" s="6">
        <f t="shared" si="57"/>
        <v>51.224489795918366</v>
      </c>
      <c r="Q485" t="str">
        <f t="shared" si="58"/>
        <v>film &amp; video</v>
      </c>
      <c r="R485" t="str">
        <f t="shared" si="59"/>
        <v>animation</v>
      </c>
      <c r="S485" s="10">
        <f t="shared" si="60"/>
        <v>41242.989259259259</v>
      </c>
      <c r="T485" s="10">
        <f t="shared" si="61"/>
        <v>41302.989259259259</v>
      </c>
      <c r="U485" s="12">
        <f t="shared" si="62"/>
        <v>41242.989259259259</v>
      </c>
      <c r="V485" s="11">
        <f t="shared" si="63"/>
        <v>41242.989259259259</v>
      </c>
    </row>
    <row r="486" spans="1:22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56"/>
        <v>1.8625E-3</v>
      </c>
      <c r="P486" s="6">
        <f t="shared" si="57"/>
        <v>13.545454545454545</v>
      </c>
      <c r="Q486" t="str">
        <f t="shared" si="58"/>
        <v>film &amp; video</v>
      </c>
      <c r="R486" t="str">
        <f t="shared" si="59"/>
        <v>animation</v>
      </c>
      <c r="S486" s="10">
        <f t="shared" si="60"/>
        <v>42272.731157407405</v>
      </c>
      <c r="T486" s="10">
        <f t="shared" si="61"/>
        <v>42313.772824074076</v>
      </c>
      <c r="U486" s="12">
        <f t="shared" si="62"/>
        <v>42272.731157407405</v>
      </c>
      <c r="V486" s="11">
        <f t="shared" si="63"/>
        <v>42272.731157407405</v>
      </c>
    </row>
    <row r="487" spans="1:22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56"/>
        <v>0.21906971229845085</v>
      </c>
      <c r="P487" s="6">
        <f t="shared" si="57"/>
        <v>66.520080000000007</v>
      </c>
      <c r="Q487" t="str">
        <f t="shared" si="58"/>
        <v>film &amp; video</v>
      </c>
      <c r="R487" t="str">
        <f t="shared" si="59"/>
        <v>animation</v>
      </c>
      <c r="S487" s="10">
        <f t="shared" si="60"/>
        <v>41381.297442129624</v>
      </c>
      <c r="T487" s="10">
        <f t="shared" si="61"/>
        <v>41411.297442129624</v>
      </c>
      <c r="U487" s="12">
        <f t="shared" si="62"/>
        <v>41381.297442129624</v>
      </c>
      <c r="V487" s="11">
        <f t="shared" si="63"/>
        <v>41381.297442129624</v>
      </c>
    </row>
    <row r="488" spans="1:22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56"/>
        <v>9.0909090909090904E-5</v>
      </c>
      <c r="P488" s="6">
        <f t="shared" si="57"/>
        <v>50</v>
      </c>
      <c r="Q488" t="str">
        <f t="shared" si="58"/>
        <v>film &amp; video</v>
      </c>
      <c r="R488" t="str">
        <f t="shared" si="59"/>
        <v>animation</v>
      </c>
      <c r="S488" s="10">
        <f t="shared" si="60"/>
        <v>41761.734247685185</v>
      </c>
      <c r="T488" s="10">
        <f t="shared" si="61"/>
        <v>41791.734247685185</v>
      </c>
      <c r="U488" s="12">
        <f t="shared" si="62"/>
        <v>41761.734247685185</v>
      </c>
      <c r="V488" s="11">
        <f t="shared" si="63"/>
        <v>41761.734247685185</v>
      </c>
    </row>
    <row r="489" spans="1:22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56"/>
        <v>0</v>
      </c>
      <c r="P489" s="6" t="e">
        <f t="shared" si="57"/>
        <v>#DIV/0!</v>
      </c>
      <c r="Q489" t="str">
        <f t="shared" si="58"/>
        <v>film &amp; video</v>
      </c>
      <c r="R489" t="str">
        <f t="shared" si="59"/>
        <v>animation</v>
      </c>
      <c r="S489" s="10">
        <f t="shared" si="60"/>
        <v>42669.386504629627</v>
      </c>
      <c r="T489" s="10">
        <f t="shared" si="61"/>
        <v>42729.428171296291</v>
      </c>
      <c r="U489" s="12">
        <f t="shared" si="62"/>
        <v>42669.386504629627</v>
      </c>
      <c r="V489" s="11">
        <f t="shared" si="63"/>
        <v>42669.386504629627</v>
      </c>
    </row>
    <row r="490" spans="1:22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56"/>
        <v>0</v>
      </c>
      <c r="P490" s="6" t="e">
        <f t="shared" si="57"/>
        <v>#DIV/0!</v>
      </c>
      <c r="Q490" t="str">
        <f t="shared" si="58"/>
        <v>film &amp; video</v>
      </c>
      <c r="R490" t="str">
        <f t="shared" si="59"/>
        <v>animation</v>
      </c>
      <c r="S490" s="10">
        <f t="shared" si="60"/>
        <v>42713.84606481481</v>
      </c>
      <c r="T490" s="10">
        <f t="shared" si="61"/>
        <v>42743.84606481481</v>
      </c>
      <c r="U490" s="12">
        <f t="shared" si="62"/>
        <v>42713.84606481481</v>
      </c>
      <c r="V490" s="11">
        <f t="shared" si="63"/>
        <v>42713.84606481481</v>
      </c>
    </row>
    <row r="491" spans="1:22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56"/>
        <v>2.8667813379201833E-3</v>
      </c>
      <c r="P491" s="6">
        <f t="shared" si="57"/>
        <v>71.666666666666671</v>
      </c>
      <c r="Q491" t="str">
        <f t="shared" si="58"/>
        <v>film &amp; video</v>
      </c>
      <c r="R491" t="str">
        <f t="shared" si="59"/>
        <v>animation</v>
      </c>
      <c r="S491" s="10">
        <f t="shared" si="60"/>
        <v>40882.273333333331</v>
      </c>
      <c r="T491" s="10">
        <f t="shared" si="61"/>
        <v>40913.272916666661</v>
      </c>
      <c r="U491" s="12">
        <f t="shared" si="62"/>
        <v>40882.273333333331</v>
      </c>
      <c r="V491" s="11">
        <f t="shared" si="63"/>
        <v>40882.273333333331</v>
      </c>
    </row>
    <row r="492" spans="1:22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56"/>
        <v>0</v>
      </c>
      <c r="P492" s="6" t="e">
        <f t="shared" si="57"/>
        <v>#DIV/0!</v>
      </c>
      <c r="Q492" t="str">
        <f t="shared" si="58"/>
        <v>film &amp; video</v>
      </c>
      <c r="R492" t="str">
        <f t="shared" si="59"/>
        <v>animation</v>
      </c>
      <c r="S492" s="10">
        <f t="shared" si="60"/>
        <v>41113.760243055556</v>
      </c>
      <c r="T492" s="10">
        <f t="shared" si="61"/>
        <v>41143.760243055556</v>
      </c>
      <c r="U492" s="12">
        <f t="shared" si="62"/>
        <v>41113.760243055556</v>
      </c>
      <c r="V492" s="11">
        <f t="shared" si="63"/>
        <v>41113.760243055556</v>
      </c>
    </row>
    <row r="493" spans="1:22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56"/>
        <v>0</v>
      </c>
      <c r="P493" s="6" t="e">
        <f t="shared" si="57"/>
        <v>#DIV/0!</v>
      </c>
      <c r="Q493" t="str">
        <f t="shared" si="58"/>
        <v>film &amp; video</v>
      </c>
      <c r="R493" t="str">
        <f t="shared" si="59"/>
        <v>animation</v>
      </c>
      <c r="S493" s="10">
        <f t="shared" si="60"/>
        <v>42366.774293981485</v>
      </c>
      <c r="T493" s="10">
        <f t="shared" si="61"/>
        <v>42396.774293981485</v>
      </c>
      <c r="U493" s="12">
        <f t="shared" si="62"/>
        <v>42366.774293981485</v>
      </c>
      <c r="V493" s="11">
        <f t="shared" si="63"/>
        <v>42366.774293981485</v>
      </c>
    </row>
    <row r="494" spans="1:22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56"/>
        <v>0</v>
      </c>
      <c r="P494" s="6" t="e">
        <f t="shared" si="57"/>
        <v>#DIV/0!</v>
      </c>
      <c r="Q494" t="str">
        <f t="shared" si="58"/>
        <v>film &amp; video</v>
      </c>
      <c r="R494" t="str">
        <f t="shared" si="59"/>
        <v>animation</v>
      </c>
      <c r="S494" s="10">
        <f t="shared" si="60"/>
        <v>42595.826736111114</v>
      </c>
      <c r="T494" s="10">
        <f t="shared" si="61"/>
        <v>42655.826736111114</v>
      </c>
      <c r="U494" s="12">
        <f t="shared" si="62"/>
        <v>42595.826736111114</v>
      </c>
      <c r="V494" s="11">
        <f t="shared" si="63"/>
        <v>42595.826736111114</v>
      </c>
    </row>
    <row r="495" spans="1:22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56"/>
        <v>0</v>
      </c>
      <c r="P495" s="6" t="e">
        <f t="shared" si="57"/>
        <v>#DIV/0!</v>
      </c>
      <c r="Q495" t="str">
        <f t="shared" si="58"/>
        <v>film &amp; video</v>
      </c>
      <c r="R495" t="str">
        <f t="shared" si="59"/>
        <v>animation</v>
      </c>
      <c r="S495" s="10">
        <f t="shared" si="60"/>
        <v>42114.517800925918</v>
      </c>
      <c r="T495" s="10">
        <f t="shared" si="61"/>
        <v>42144.517800925918</v>
      </c>
      <c r="U495" s="12">
        <f t="shared" si="62"/>
        <v>42114.517800925918</v>
      </c>
      <c r="V495" s="11">
        <f t="shared" si="63"/>
        <v>42114.517800925918</v>
      </c>
    </row>
    <row r="496" spans="1:22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56"/>
        <v>1.5499999999999999E-3</v>
      </c>
      <c r="P496" s="6">
        <f t="shared" si="57"/>
        <v>10.333333333333334</v>
      </c>
      <c r="Q496" t="str">
        <f t="shared" si="58"/>
        <v>film &amp; video</v>
      </c>
      <c r="R496" t="str">
        <f t="shared" si="59"/>
        <v>animation</v>
      </c>
      <c r="S496" s="10">
        <f t="shared" si="60"/>
        <v>41799.62228009259</v>
      </c>
      <c r="T496" s="10">
        <f t="shared" si="61"/>
        <v>41822.916666666664</v>
      </c>
      <c r="U496" s="12">
        <f t="shared" si="62"/>
        <v>41799.62228009259</v>
      </c>
      <c r="V496" s="11">
        <f t="shared" si="63"/>
        <v>41799.62228009259</v>
      </c>
    </row>
    <row r="497" spans="1:22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56"/>
        <v>0</v>
      </c>
      <c r="P497" s="6" t="e">
        <f t="shared" si="57"/>
        <v>#DIV/0!</v>
      </c>
      <c r="Q497" t="str">
        <f t="shared" si="58"/>
        <v>film &amp; video</v>
      </c>
      <c r="R497" t="str">
        <f t="shared" si="59"/>
        <v>animation</v>
      </c>
      <c r="S497" s="10">
        <f t="shared" si="60"/>
        <v>42171.619270833333</v>
      </c>
      <c r="T497" s="10">
        <f t="shared" si="61"/>
        <v>42201.619270833333</v>
      </c>
      <c r="U497" s="12">
        <f t="shared" si="62"/>
        <v>42171.619270833333</v>
      </c>
      <c r="V497" s="11">
        <f t="shared" si="63"/>
        <v>42171.619270833333</v>
      </c>
    </row>
    <row r="498" spans="1:22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56"/>
        <v>1.6666666666666667E-5</v>
      </c>
      <c r="P498" s="6">
        <f t="shared" si="57"/>
        <v>1</v>
      </c>
      <c r="Q498" t="str">
        <f t="shared" si="58"/>
        <v>film &amp; video</v>
      </c>
      <c r="R498" t="str">
        <f t="shared" si="59"/>
        <v>animation</v>
      </c>
      <c r="S498" s="10">
        <f t="shared" si="60"/>
        <v>41620.723078703704</v>
      </c>
      <c r="T498" s="10">
        <f t="shared" si="61"/>
        <v>41680.723078703704</v>
      </c>
      <c r="U498" s="12">
        <f t="shared" si="62"/>
        <v>41620.723078703704</v>
      </c>
      <c r="V498" s="11">
        <f t="shared" si="63"/>
        <v>41620.723078703704</v>
      </c>
    </row>
    <row r="499" spans="1:22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56"/>
        <v>6.6964285714285711E-3</v>
      </c>
      <c r="P499" s="6">
        <f t="shared" si="57"/>
        <v>10</v>
      </c>
      <c r="Q499" t="str">
        <f t="shared" si="58"/>
        <v>film &amp; video</v>
      </c>
      <c r="R499" t="str">
        <f t="shared" si="59"/>
        <v>animation</v>
      </c>
      <c r="S499" s="10">
        <f t="shared" si="60"/>
        <v>41944.829456018517</v>
      </c>
      <c r="T499" s="10">
        <f t="shared" si="61"/>
        <v>41997.999999999993</v>
      </c>
      <c r="U499" s="12">
        <f t="shared" si="62"/>
        <v>41944.829456018517</v>
      </c>
      <c r="V499" s="11">
        <f t="shared" si="63"/>
        <v>41944.829456018517</v>
      </c>
    </row>
    <row r="500" spans="1:22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56"/>
        <v>4.5985132395404561E-2</v>
      </c>
      <c r="P500" s="6">
        <f t="shared" si="57"/>
        <v>136.09090909090909</v>
      </c>
      <c r="Q500" t="str">
        <f t="shared" si="58"/>
        <v>film &amp; video</v>
      </c>
      <c r="R500" t="str">
        <f t="shared" si="59"/>
        <v>animation</v>
      </c>
      <c r="S500" s="10">
        <f t="shared" si="60"/>
        <v>40858.553807870368</v>
      </c>
      <c r="T500" s="10">
        <f t="shared" si="61"/>
        <v>40900.553807870368</v>
      </c>
      <c r="U500" s="12">
        <f t="shared" si="62"/>
        <v>40858.553807870368</v>
      </c>
      <c r="V500" s="11">
        <f t="shared" si="63"/>
        <v>40858.553807870368</v>
      </c>
    </row>
    <row r="501" spans="1:22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56"/>
        <v>9.5500000000000002E-2</v>
      </c>
      <c r="P501" s="6">
        <f t="shared" si="57"/>
        <v>73.461538461538467</v>
      </c>
      <c r="Q501" t="str">
        <f t="shared" si="58"/>
        <v>film &amp; video</v>
      </c>
      <c r="R501" t="str">
        <f t="shared" si="59"/>
        <v>animation</v>
      </c>
      <c r="S501" s="10">
        <f t="shared" si="60"/>
        <v>40043.687129629623</v>
      </c>
      <c r="T501" s="10">
        <f t="shared" si="61"/>
        <v>40098.665972222218</v>
      </c>
      <c r="U501" s="12">
        <f t="shared" si="62"/>
        <v>40043.687129629623</v>
      </c>
      <c r="V501" s="11">
        <f t="shared" si="63"/>
        <v>40043.687129629623</v>
      </c>
    </row>
    <row r="502" spans="1:22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56"/>
        <v>3.307692307692308E-2</v>
      </c>
      <c r="P502" s="6">
        <f t="shared" si="57"/>
        <v>53.75</v>
      </c>
      <c r="Q502" t="str">
        <f t="shared" si="58"/>
        <v>film &amp; video</v>
      </c>
      <c r="R502" t="str">
        <f t="shared" si="59"/>
        <v>animation</v>
      </c>
      <c r="S502" s="10">
        <f t="shared" si="60"/>
        <v>40247.677673611113</v>
      </c>
      <c r="T502" s="10">
        <f t="shared" si="61"/>
        <v>40306.719444444439</v>
      </c>
      <c r="U502" s="12">
        <f t="shared" si="62"/>
        <v>40247.677673611113</v>
      </c>
      <c r="V502" s="11">
        <f t="shared" si="63"/>
        <v>40247.677673611113</v>
      </c>
    </row>
    <row r="503" spans="1:22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56"/>
        <v>0</v>
      </c>
      <c r="P503" s="6" t="e">
        <f t="shared" si="57"/>
        <v>#DIV/0!</v>
      </c>
      <c r="Q503" t="str">
        <f t="shared" si="58"/>
        <v>film &amp; video</v>
      </c>
      <c r="R503" t="str">
        <f t="shared" si="59"/>
        <v>animation</v>
      </c>
      <c r="S503" s="10">
        <f t="shared" si="60"/>
        <v>40703.026053240741</v>
      </c>
      <c r="T503" s="10">
        <f t="shared" si="61"/>
        <v>40733.026053240741</v>
      </c>
      <c r="U503" s="12">
        <f t="shared" si="62"/>
        <v>40703.026053240741</v>
      </c>
      <c r="V503" s="11">
        <f t="shared" si="63"/>
        <v>40703.026053240741</v>
      </c>
    </row>
    <row r="504" spans="1:22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56"/>
        <v>1.15E-2</v>
      </c>
      <c r="P504" s="6">
        <f t="shared" si="57"/>
        <v>57.5</v>
      </c>
      <c r="Q504" t="str">
        <f t="shared" si="58"/>
        <v>film &amp; video</v>
      </c>
      <c r="R504" t="str">
        <f t="shared" si="59"/>
        <v>animation</v>
      </c>
      <c r="S504" s="10">
        <f t="shared" si="60"/>
        <v>40956.345196759255</v>
      </c>
      <c r="T504" s="10">
        <f t="shared" si="61"/>
        <v>40986.303530092591</v>
      </c>
      <c r="U504" s="12">
        <f t="shared" si="62"/>
        <v>40956.345196759255</v>
      </c>
      <c r="V504" s="11">
        <f t="shared" si="63"/>
        <v>40956.345196759255</v>
      </c>
    </row>
    <row r="505" spans="1:22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56"/>
        <v>1.7538461538461537E-2</v>
      </c>
      <c r="P505" s="6">
        <f t="shared" si="57"/>
        <v>12.666666666666666</v>
      </c>
      <c r="Q505" t="str">
        <f t="shared" si="58"/>
        <v>film &amp; video</v>
      </c>
      <c r="R505" t="str">
        <f t="shared" si="59"/>
        <v>animation</v>
      </c>
      <c r="S505" s="10">
        <f t="shared" si="60"/>
        <v>41991.318321759252</v>
      </c>
      <c r="T505" s="10">
        <f t="shared" si="61"/>
        <v>42021.318321759252</v>
      </c>
      <c r="U505" s="12">
        <f t="shared" si="62"/>
        <v>41991.318321759252</v>
      </c>
      <c r="V505" s="11">
        <f t="shared" si="63"/>
        <v>41991.318321759252</v>
      </c>
    </row>
    <row r="506" spans="1:22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56"/>
        <v>1.3673469387755101E-2</v>
      </c>
      <c r="P506" s="6">
        <f t="shared" si="57"/>
        <v>67</v>
      </c>
      <c r="Q506" t="str">
        <f t="shared" si="58"/>
        <v>film &amp; video</v>
      </c>
      <c r="R506" t="str">
        <f t="shared" si="59"/>
        <v>animation</v>
      </c>
      <c r="S506" s="10">
        <f t="shared" si="60"/>
        <v>40949.775312499994</v>
      </c>
      <c r="T506" s="10">
        <f t="shared" si="61"/>
        <v>41009.73364583333</v>
      </c>
      <c r="U506" s="12">
        <f t="shared" si="62"/>
        <v>40949.775312499994</v>
      </c>
      <c r="V506" s="11">
        <f t="shared" si="63"/>
        <v>40949.775312499994</v>
      </c>
    </row>
    <row r="507" spans="1:22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56"/>
        <v>4.3333333333333331E-3</v>
      </c>
      <c r="P507" s="6">
        <f t="shared" si="57"/>
        <v>3.7142857142857144</v>
      </c>
      <c r="Q507" t="str">
        <f t="shared" si="58"/>
        <v>film &amp; video</v>
      </c>
      <c r="R507" t="str">
        <f t="shared" si="59"/>
        <v>animation</v>
      </c>
      <c r="S507" s="10">
        <f t="shared" si="60"/>
        <v>42317.889884259253</v>
      </c>
      <c r="T507" s="10">
        <f t="shared" si="61"/>
        <v>42362.889884259253</v>
      </c>
      <c r="U507" s="12">
        <f t="shared" si="62"/>
        <v>42317.889884259253</v>
      </c>
      <c r="V507" s="11">
        <f t="shared" si="63"/>
        <v>42317.889884259253</v>
      </c>
    </row>
    <row r="508" spans="1:22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56"/>
        <v>1.25E-3</v>
      </c>
      <c r="P508" s="6">
        <f t="shared" si="57"/>
        <v>250</v>
      </c>
      <c r="Q508" t="str">
        <f t="shared" si="58"/>
        <v>film &amp; video</v>
      </c>
      <c r="R508" t="str">
        <f t="shared" si="59"/>
        <v>animation</v>
      </c>
      <c r="S508" s="10">
        <f t="shared" si="60"/>
        <v>41466.343981481477</v>
      </c>
      <c r="T508" s="10">
        <f t="shared" si="61"/>
        <v>41496.343981481477</v>
      </c>
      <c r="U508" s="12">
        <f t="shared" si="62"/>
        <v>41466.343981481477</v>
      </c>
      <c r="V508" s="11">
        <f t="shared" si="63"/>
        <v>41466.343981481477</v>
      </c>
    </row>
    <row r="509" spans="1:22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56"/>
        <v>3.2000000000000001E-2</v>
      </c>
      <c r="P509" s="6">
        <f t="shared" si="57"/>
        <v>64</v>
      </c>
      <c r="Q509" t="str">
        <f t="shared" si="58"/>
        <v>film &amp; video</v>
      </c>
      <c r="R509" t="str">
        <f t="shared" si="59"/>
        <v>animation</v>
      </c>
      <c r="S509" s="10">
        <f t="shared" si="60"/>
        <v>41156.750659722216</v>
      </c>
      <c r="T509" s="10">
        <f t="shared" si="61"/>
        <v>41201.750659722216</v>
      </c>
      <c r="U509" s="12">
        <f t="shared" si="62"/>
        <v>41156.750659722216</v>
      </c>
      <c r="V509" s="11">
        <f t="shared" si="63"/>
        <v>41156.750659722216</v>
      </c>
    </row>
    <row r="510" spans="1:22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56"/>
        <v>8.0000000000000002E-3</v>
      </c>
      <c r="P510" s="6">
        <f t="shared" si="57"/>
        <v>133.33333333333334</v>
      </c>
      <c r="Q510" t="str">
        <f t="shared" si="58"/>
        <v>film &amp; video</v>
      </c>
      <c r="R510" t="str">
        <f t="shared" si="59"/>
        <v>animation</v>
      </c>
      <c r="S510" s="10">
        <f t="shared" si="60"/>
        <v>40994.815983796296</v>
      </c>
      <c r="T510" s="10">
        <f t="shared" si="61"/>
        <v>41054.384722222218</v>
      </c>
      <c r="U510" s="12">
        <f t="shared" si="62"/>
        <v>40994.815983796296</v>
      </c>
      <c r="V510" s="11">
        <f t="shared" si="63"/>
        <v>40994.815983796296</v>
      </c>
    </row>
    <row r="511" spans="1:22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56"/>
        <v>2E-3</v>
      </c>
      <c r="P511" s="6">
        <f t="shared" si="57"/>
        <v>10</v>
      </c>
      <c r="Q511" t="str">
        <f t="shared" si="58"/>
        <v>film &amp; video</v>
      </c>
      <c r="R511" t="str">
        <f t="shared" si="59"/>
        <v>animation</v>
      </c>
      <c r="S511" s="10">
        <f t="shared" si="60"/>
        <v>42153.423263888886</v>
      </c>
      <c r="T511" s="10">
        <f t="shared" si="61"/>
        <v>42183.423263888886</v>
      </c>
      <c r="U511" s="12">
        <f t="shared" si="62"/>
        <v>42153.423263888886</v>
      </c>
      <c r="V511" s="11">
        <f t="shared" si="63"/>
        <v>42153.423263888886</v>
      </c>
    </row>
    <row r="512" spans="1:22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56"/>
        <v>0</v>
      </c>
      <c r="P512" s="6" t="e">
        <f t="shared" si="57"/>
        <v>#DIV/0!</v>
      </c>
      <c r="Q512" t="str">
        <f t="shared" si="58"/>
        <v>film &amp; video</v>
      </c>
      <c r="R512" t="str">
        <f t="shared" si="59"/>
        <v>animation</v>
      </c>
      <c r="S512" s="10">
        <f t="shared" si="60"/>
        <v>42399.968043981477</v>
      </c>
      <c r="T512" s="10">
        <f t="shared" si="61"/>
        <v>42429.968043981477</v>
      </c>
      <c r="U512" s="12">
        <f t="shared" si="62"/>
        <v>42399.968043981477</v>
      </c>
      <c r="V512" s="11">
        <f t="shared" si="63"/>
        <v>42399.968043981477</v>
      </c>
    </row>
    <row r="513" spans="1:22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56"/>
        <v>0.03</v>
      </c>
      <c r="P513" s="6">
        <f t="shared" si="57"/>
        <v>30</v>
      </c>
      <c r="Q513" t="str">
        <f t="shared" si="58"/>
        <v>film &amp; video</v>
      </c>
      <c r="R513" t="str">
        <f t="shared" si="59"/>
        <v>animation</v>
      </c>
      <c r="S513" s="10">
        <f t="shared" si="60"/>
        <v>41340.09469907407</v>
      </c>
      <c r="T513" s="10">
        <f t="shared" si="61"/>
        <v>41370.053032407406</v>
      </c>
      <c r="U513" s="12">
        <f t="shared" si="62"/>
        <v>41340.09469907407</v>
      </c>
      <c r="V513" s="11">
        <f t="shared" si="63"/>
        <v>41340.09469907407</v>
      </c>
    </row>
    <row r="514" spans="1:22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64">E514/D514</f>
        <v>1.3749999999999999E-3</v>
      </c>
      <c r="P514" s="6">
        <f t="shared" si="57"/>
        <v>5.5</v>
      </c>
      <c r="Q514" t="str">
        <f t="shared" si="58"/>
        <v>film &amp; video</v>
      </c>
      <c r="R514" t="str">
        <f t="shared" si="59"/>
        <v>animation</v>
      </c>
      <c r="S514" s="10">
        <f t="shared" si="60"/>
        <v>42649.533877314818</v>
      </c>
      <c r="T514" s="10">
        <f t="shared" si="61"/>
        <v>42694.575543981475</v>
      </c>
      <c r="U514" s="12">
        <f t="shared" si="62"/>
        <v>42649.533877314818</v>
      </c>
      <c r="V514" s="11">
        <f t="shared" si="63"/>
        <v>42649.533877314818</v>
      </c>
    </row>
    <row r="515" spans="1:22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64"/>
        <v>0.13924</v>
      </c>
      <c r="P515" s="6">
        <f t="shared" ref="P515:P578" si="65">E515/L515</f>
        <v>102.38235294117646</v>
      </c>
      <c r="Q515" t="str">
        <f t="shared" ref="Q515:Q578" si="66">LEFT(N515,SEARCH("/",N515)-1)</f>
        <v>film &amp; video</v>
      </c>
      <c r="R515" t="str">
        <f t="shared" ref="R515:R578" si="67">RIGHT(N515,LEN(N515)-SEARCH("/",N515))</f>
        <v>animation</v>
      </c>
      <c r="S515" s="10">
        <f t="shared" ref="S515:S578" si="68">(((J515/60)/60)/24)+DATE(1970,1,1)+(-5/24)</f>
        <v>42552.445659722223</v>
      </c>
      <c r="T515" s="10">
        <f t="shared" ref="T515:T578" si="69">(((I515/60)/60)/24)+DATE(1970,1,1)+(-5/24)</f>
        <v>42597.083333333336</v>
      </c>
      <c r="U515" s="12">
        <f t="shared" ref="U515:U578" si="70">S515</f>
        <v>42552.445659722223</v>
      </c>
      <c r="V515" s="11">
        <f t="shared" ref="V515:V578" si="71">S515</f>
        <v>42552.445659722223</v>
      </c>
    </row>
    <row r="516" spans="1:22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64"/>
        <v>3.3333333333333333E-2</v>
      </c>
      <c r="P516" s="6">
        <f t="shared" si="65"/>
        <v>16.666666666666668</v>
      </c>
      <c r="Q516" t="str">
        <f t="shared" si="66"/>
        <v>film &amp; video</v>
      </c>
      <c r="R516" t="str">
        <f t="shared" si="67"/>
        <v>animation</v>
      </c>
      <c r="S516" s="10">
        <f t="shared" si="68"/>
        <v>41830.405636574069</v>
      </c>
      <c r="T516" s="10">
        <f t="shared" si="69"/>
        <v>41860.405636574069</v>
      </c>
      <c r="U516" s="12">
        <f t="shared" si="70"/>
        <v>41830.405636574069</v>
      </c>
      <c r="V516" s="11">
        <f t="shared" si="71"/>
        <v>41830.405636574069</v>
      </c>
    </row>
    <row r="517" spans="1:22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64"/>
        <v>0.25413402061855672</v>
      </c>
      <c r="P517" s="6">
        <f t="shared" si="65"/>
        <v>725.02941176470586</v>
      </c>
      <c r="Q517" t="str">
        <f t="shared" si="66"/>
        <v>film &amp; video</v>
      </c>
      <c r="R517" t="str">
        <f t="shared" si="67"/>
        <v>animation</v>
      </c>
      <c r="S517" s="10">
        <f t="shared" si="68"/>
        <v>42327.282418981478</v>
      </c>
      <c r="T517" s="10">
        <f t="shared" si="69"/>
        <v>42367.282418981478</v>
      </c>
      <c r="U517" s="12">
        <f t="shared" si="70"/>
        <v>42327.282418981478</v>
      </c>
      <c r="V517" s="11">
        <f t="shared" si="71"/>
        <v>42327.282418981478</v>
      </c>
    </row>
    <row r="518" spans="1:22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64"/>
        <v>0</v>
      </c>
      <c r="P518" s="6" t="e">
        <f t="shared" si="65"/>
        <v>#DIV/0!</v>
      </c>
      <c r="Q518" t="str">
        <f t="shared" si="66"/>
        <v>film &amp; video</v>
      </c>
      <c r="R518" t="str">
        <f t="shared" si="67"/>
        <v>animation</v>
      </c>
      <c r="S518" s="10">
        <f t="shared" si="68"/>
        <v>42091.570370370369</v>
      </c>
      <c r="T518" s="10">
        <f t="shared" si="69"/>
        <v>42151.570370370369</v>
      </c>
      <c r="U518" s="12">
        <f t="shared" si="70"/>
        <v>42091.570370370369</v>
      </c>
      <c r="V518" s="11">
        <f t="shared" si="71"/>
        <v>42091.570370370369</v>
      </c>
    </row>
    <row r="519" spans="1:22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64"/>
        <v>1.3666666666666667E-2</v>
      </c>
      <c r="P519" s="6">
        <f t="shared" si="65"/>
        <v>68.333333333333329</v>
      </c>
      <c r="Q519" t="str">
        <f t="shared" si="66"/>
        <v>film &amp; video</v>
      </c>
      <c r="R519" t="str">
        <f t="shared" si="67"/>
        <v>animation</v>
      </c>
      <c r="S519" s="10">
        <f t="shared" si="68"/>
        <v>42738.406956018516</v>
      </c>
      <c r="T519" s="10">
        <f t="shared" si="69"/>
        <v>42768.406956018516</v>
      </c>
      <c r="U519" s="12">
        <f t="shared" si="70"/>
        <v>42738.406956018516</v>
      </c>
      <c r="V519" s="11">
        <f t="shared" si="71"/>
        <v>42738.406956018516</v>
      </c>
    </row>
    <row r="520" spans="1:22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64"/>
        <v>0</v>
      </c>
      <c r="P520" s="6" t="e">
        <f t="shared" si="65"/>
        <v>#DIV/0!</v>
      </c>
      <c r="Q520" t="str">
        <f t="shared" si="66"/>
        <v>film &amp; video</v>
      </c>
      <c r="R520" t="str">
        <f t="shared" si="67"/>
        <v>animation</v>
      </c>
      <c r="S520" s="10">
        <f t="shared" si="68"/>
        <v>42223.407685185179</v>
      </c>
      <c r="T520" s="10">
        <f t="shared" si="69"/>
        <v>42253.406944444439</v>
      </c>
      <c r="U520" s="12">
        <f t="shared" si="70"/>
        <v>42223.407685185179</v>
      </c>
      <c r="V520" s="11">
        <f t="shared" si="71"/>
        <v>42223.407685185179</v>
      </c>
    </row>
    <row r="521" spans="1:22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64"/>
        <v>0.22881426547787684</v>
      </c>
      <c r="P521" s="6">
        <f t="shared" si="65"/>
        <v>39.228571428571428</v>
      </c>
      <c r="Q521" t="str">
        <f t="shared" si="66"/>
        <v>film &amp; video</v>
      </c>
      <c r="R521" t="str">
        <f t="shared" si="67"/>
        <v>animation</v>
      </c>
      <c r="S521" s="10">
        <f t="shared" si="68"/>
        <v>41218.183113425926</v>
      </c>
      <c r="T521" s="10">
        <f t="shared" si="69"/>
        <v>41248.183113425926</v>
      </c>
      <c r="U521" s="12">
        <f t="shared" si="70"/>
        <v>41218.183113425926</v>
      </c>
      <c r="V521" s="11">
        <f t="shared" si="71"/>
        <v>41218.183113425926</v>
      </c>
    </row>
    <row r="522" spans="1:22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64"/>
        <v>1.0209999999999999</v>
      </c>
      <c r="P522" s="6">
        <f t="shared" si="65"/>
        <v>150.14705882352942</v>
      </c>
      <c r="Q522" t="str">
        <f t="shared" si="66"/>
        <v>theater</v>
      </c>
      <c r="R522" t="str">
        <f t="shared" si="67"/>
        <v>plays</v>
      </c>
      <c r="S522" s="10">
        <f t="shared" si="68"/>
        <v>42318.493761574071</v>
      </c>
      <c r="T522" s="10">
        <f t="shared" si="69"/>
        <v>42348.493761574071</v>
      </c>
      <c r="U522" s="12">
        <f t="shared" si="70"/>
        <v>42318.493761574071</v>
      </c>
      <c r="V522" s="11">
        <f t="shared" si="71"/>
        <v>42318.493761574071</v>
      </c>
    </row>
    <row r="523" spans="1:22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64"/>
        <v>1.0464</v>
      </c>
      <c r="P523" s="6">
        <f t="shared" si="65"/>
        <v>93.428571428571431</v>
      </c>
      <c r="Q523" t="str">
        <f t="shared" si="66"/>
        <v>theater</v>
      </c>
      <c r="R523" t="str">
        <f t="shared" si="67"/>
        <v>plays</v>
      </c>
      <c r="S523" s="10">
        <f t="shared" si="68"/>
        <v>42645.884479166663</v>
      </c>
      <c r="T523" s="10">
        <f t="shared" si="69"/>
        <v>42674.999305555553</v>
      </c>
      <c r="U523" s="12">
        <f t="shared" si="70"/>
        <v>42645.884479166663</v>
      </c>
      <c r="V523" s="11">
        <f t="shared" si="71"/>
        <v>42645.884479166663</v>
      </c>
    </row>
    <row r="524" spans="1:22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64"/>
        <v>1.1466666666666667</v>
      </c>
      <c r="P524" s="6">
        <f t="shared" si="65"/>
        <v>110.96774193548387</v>
      </c>
      <c r="Q524" t="str">
        <f t="shared" si="66"/>
        <v>theater</v>
      </c>
      <c r="R524" t="str">
        <f t="shared" si="67"/>
        <v>plays</v>
      </c>
      <c r="S524" s="10">
        <f t="shared" si="68"/>
        <v>42429.832465277774</v>
      </c>
      <c r="T524" s="10">
        <f t="shared" si="69"/>
        <v>42449.790798611109</v>
      </c>
      <c r="U524" s="12">
        <f t="shared" si="70"/>
        <v>42429.832465277774</v>
      </c>
      <c r="V524" s="11">
        <f t="shared" si="71"/>
        <v>42429.832465277774</v>
      </c>
    </row>
    <row r="525" spans="1:22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64"/>
        <v>1.206</v>
      </c>
      <c r="P525" s="6">
        <f t="shared" si="65"/>
        <v>71.785714285714292</v>
      </c>
      <c r="Q525" t="str">
        <f t="shared" si="66"/>
        <v>theater</v>
      </c>
      <c r="R525" t="str">
        <f t="shared" si="67"/>
        <v>plays</v>
      </c>
      <c r="S525" s="10">
        <f t="shared" si="68"/>
        <v>42237.924490740734</v>
      </c>
      <c r="T525" s="10">
        <f t="shared" si="69"/>
        <v>42267.924490740734</v>
      </c>
      <c r="U525" s="12">
        <f t="shared" si="70"/>
        <v>42237.924490740734</v>
      </c>
      <c r="V525" s="11">
        <f t="shared" si="71"/>
        <v>42237.924490740734</v>
      </c>
    </row>
    <row r="526" spans="1:22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64"/>
        <v>1.0867285714285715</v>
      </c>
      <c r="P526" s="6">
        <f t="shared" si="65"/>
        <v>29.258076923076924</v>
      </c>
      <c r="Q526" t="str">
        <f t="shared" si="66"/>
        <v>theater</v>
      </c>
      <c r="R526" t="str">
        <f t="shared" si="67"/>
        <v>plays</v>
      </c>
      <c r="S526" s="10">
        <f t="shared" si="68"/>
        <v>42492.508900462963</v>
      </c>
      <c r="T526" s="10">
        <f t="shared" si="69"/>
        <v>42522.508900462963</v>
      </c>
      <c r="U526" s="12">
        <f t="shared" si="70"/>
        <v>42492.508900462963</v>
      </c>
      <c r="V526" s="11">
        <f t="shared" si="71"/>
        <v>42492.508900462963</v>
      </c>
    </row>
    <row r="527" spans="1:22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64"/>
        <v>1</v>
      </c>
      <c r="P527" s="6">
        <f t="shared" si="65"/>
        <v>1000</v>
      </c>
      <c r="Q527" t="str">
        <f t="shared" si="66"/>
        <v>theater</v>
      </c>
      <c r="R527" t="str">
        <f t="shared" si="67"/>
        <v>plays</v>
      </c>
      <c r="S527" s="10">
        <f t="shared" si="68"/>
        <v>41850.192604166667</v>
      </c>
      <c r="T527" s="10">
        <f t="shared" si="69"/>
        <v>41895.192604166667</v>
      </c>
      <c r="U527" s="12">
        <f t="shared" si="70"/>
        <v>41850.192604166667</v>
      </c>
      <c r="V527" s="11">
        <f t="shared" si="71"/>
        <v>41850.192604166667</v>
      </c>
    </row>
    <row r="528" spans="1:22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64"/>
        <v>1.1399999999999999</v>
      </c>
      <c r="P528" s="6">
        <f t="shared" si="65"/>
        <v>74.347826086956516</v>
      </c>
      <c r="Q528" t="str">
        <f t="shared" si="66"/>
        <v>theater</v>
      </c>
      <c r="R528" t="str">
        <f t="shared" si="67"/>
        <v>plays</v>
      </c>
      <c r="S528" s="10">
        <f t="shared" si="68"/>
        <v>42192.383611111109</v>
      </c>
      <c r="T528" s="10">
        <f t="shared" si="69"/>
        <v>42223.499999999993</v>
      </c>
      <c r="U528" s="12">
        <f t="shared" si="70"/>
        <v>42192.383611111109</v>
      </c>
      <c r="V528" s="11">
        <f t="shared" si="71"/>
        <v>42192.383611111109</v>
      </c>
    </row>
    <row r="529" spans="1:22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64"/>
        <v>1.0085</v>
      </c>
      <c r="P529" s="6">
        <f t="shared" si="65"/>
        <v>63.829113924050631</v>
      </c>
      <c r="Q529" t="str">
        <f t="shared" si="66"/>
        <v>theater</v>
      </c>
      <c r="R529" t="str">
        <f t="shared" si="67"/>
        <v>plays</v>
      </c>
      <c r="S529" s="10">
        <f t="shared" si="68"/>
        <v>42752.997291666667</v>
      </c>
      <c r="T529" s="10">
        <f t="shared" si="69"/>
        <v>42783.461805555555</v>
      </c>
      <c r="U529" s="12">
        <f t="shared" si="70"/>
        <v>42752.997291666667</v>
      </c>
      <c r="V529" s="11">
        <f t="shared" si="71"/>
        <v>42752.997291666667</v>
      </c>
    </row>
    <row r="530" spans="1:22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64"/>
        <v>1.1565217391304348</v>
      </c>
      <c r="P530" s="6">
        <f t="shared" si="65"/>
        <v>44.333333333333336</v>
      </c>
      <c r="Q530" t="str">
        <f t="shared" si="66"/>
        <v>theater</v>
      </c>
      <c r="R530" t="str">
        <f t="shared" si="67"/>
        <v>plays</v>
      </c>
      <c r="S530" s="10">
        <f t="shared" si="68"/>
        <v>42155.71188657407</v>
      </c>
      <c r="T530" s="10">
        <f t="shared" si="69"/>
        <v>42176.680555555555</v>
      </c>
      <c r="U530" s="12">
        <f t="shared" si="70"/>
        <v>42155.71188657407</v>
      </c>
      <c r="V530" s="11">
        <f t="shared" si="71"/>
        <v>42155.71188657407</v>
      </c>
    </row>
    <row r="531" spans="1:22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64"/>
        <v>1.3041666666666667</v>
      </c>
      <c r="P531" s="6">
        <f t="shared" si="65"/>
        <v>86.944444444444443</v>
      </c>
      <c r="Q531" t="str">
        <f t="shared" si="66"/>
        <v>theater</v>
      </c>
      <c r="R531" t="str">
        <f t="shared" si="67"/>
        <v>plays</v>
      </c>
      <c r="S531" s="10">
        <f t="shared" si="68"/>
        <v>42724.822847222218</v>
      </c>
      <c r="T531" s="10">
        <f t="shared" si="69"/>
        <v>42745.999999999993</v>
      </c>
      <c r="U531" s="12">
        <f t="shared" si="70"/>
        <v>42724.822847222218</v>
      </c>
      <c r="V531" s="11">
        <f t="shared" si="71"/>
        <v>42724.822847222218</v>
      </c>
    </row>
    <row r="532" spans="1:22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64"/>
        <v>1.0778267254038179</v>
      </c>
      <c r="P532" s="6">
        <f t="shared" si="65"/>
        <v>126.55172413793103</v>
      </c>
      <c r="Q532" t="str">
        <f t="shared" si="66"/>
        <v>theater</v>
      </c>
      <c r="R532" t="str">
        <f t="shared" si="67"/>
        <v>plays</v>
      </c>
      <c r="S532" s="10">
        <f t="shared" si="68"/>
        <v>42157.382731481477</v>
      </c>
      <c r="T532" s="10">
        <f t="shared" si="69"/>
        <v>42178.874999999993</v>
      </c>
      <c r="U532" s="12">
        <f t="shared" si="70"/>
        <v>42157.382731481477</v>
      </c>
      <c r="V532" s="11">
        <f t="shared" si="71"/>
        <v>42157.382731481477</v>
      </c>
    </row>
    <row r="533" spans="1:22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64"/>
        <v>1</v>
      </c>
      <c r="P533" s="6">
        <f t="shared" si="65"/>
        <v>129.03225806451613</v>
      </c>
      <c r="Q533" t="str">
        <f t="shared" si="66"/>
        <v>theater</v>
      </c>
      <c r="R533" t="str">
        <f t="shared" si="67"/>
        <v>plays</v>
      </c>
      <c r="S533" s="10">
        <f t="shared" si="68"/>
        <v>42675.856817129628</v>
      </c>
      <c r="T533" s="10">
        <f t="shared" si="69"/>
        <v>42721.082638888889</v>
      </c>
      <c r="U533" s="12">
        <f t="shared" si="70"/>
        <v>42675.856817129628</v>
      </c>
      <c r="V533" s="11">
        <f t="shared" si="71"/>
        <v>42675.856817129628</v>
      </c>
    </row>
    <row r="534" spans="1:22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64"/>
        <v>1.2324999999999999</v>
      </c>
      <c r="P534" s="6">
        <f t="shared" si="65"/>
        <v>71.242774566473983</v>
      </c>
      <c r="Q534" t="str">
        <f t="shared" si="66"/>
        <v>theater</v>
      </c>
      <c r="R534" t="str">
        <f t="shared" si="67"/>
        <v>plays</v>
      </c>
      <c r="S534" s="10">
        <f t="shared" si="68"/>
        <v>42472.798703703702</v>
      </c>
      <c r="T534" s="10">
        <f t="shared" si="69"/>
        <v>42502.798703703702</v>
      </c>
      <c r="U534" s="12">
        <f t="shared" si="70"/>
        <v>42472.798703703702</v>
      </c>
      <c r="V534" s="11">
        <f t="shared" si="71"/>
        <v>42472.798703703702</v>
      </c>
    </row>
    <row r="535" spans="1:22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64"/>
        <v>1.002</v>
      </c>
      <c r="P535" s="6">
        <f t="shared" si="65"/>
        <v>117.88235294117646</v>
      </c>
      <c r="Q535" t="str">
        <f t="shared" si="66"/>
        <v>theater</v>
      </c>
      <c r="R535" t="str">
        <f t="shared" si="67"/>
        <v>plays</v>
      </c>
      <c r="S535" s="10">
        <f t="shared" si="68"/>
        <v>42482.226446759254</v>
      </c>
      <c r="T535" s="10">
        <f t="shared" si="69"/>
        <v>42506.226446759254</v>
      </c>
      <c r="U535" s="12">
        <f t="shared" si="70"/>
        <v>42482.226446759254</v>
      </c>
      <c r="V535" s="11">
        <f t="shared" si="71"/>
        <v>42482.226446759254</v>
      </c>
    </row>
    <row r="536" spans="1:22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64"/>
        <v>1.0466666666666666</v>
      </c>
      <c r="P536" s="6">
        <f t="shared" si="65"/>
        <v>327.08333333333331</v>
      </c>
      <c r="Q536" t="str">
        <f t="shared" si="66"/>
        <v>theater</v>
      </c>
      <c r="R536" t="str">
        <f t="shared" si="67"/>
        <v>plays</v>
      </c>
      <c r="S536" s="10">
        <f t="shared" si="68"/>
        <v>42270.602662037032</v>
      </c>
      <c r="T536" s="10">
        <f t="shared" si="69"/>
        <v>42309.749999999993</v>
      </c>
      <c r="U536" s="12">
        <f t="shared" si="70"/>
        <v>42270.602662037032</v>
      </c>
      <c r="V536" s="11">
        <f t="shared" si="71"/>
        <v>42270.602662037032</v>
      </c>
    </row>
    <row r="537" spans="1:22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64"/>
        <v>1.0249999999999999</v>
      </c>
      <c r="P537" s="6">
        <f t="shared" si="65"/>
        <v>34.745762711864408</v>
      </c>
      <c r="Q537" t="str">
        <f t="shared" si="66"/>
        <v>theater</v>
      </c>
      <c r="R537" t="str">
        <f t="shared" si="67"/>
        <v>plays</v>
      </c>
      <c r="S537" s="10">
        <f t="shared" si="68"/>
        <v>42711.336863425917</v>
      </c>
      <c r="T537" s="10">
        <f t="shared" si="69"/>
        <v>42741.336863425917</v>
      </c>
      <c r="U537" s="12">
        <f t="shared" si="70"/>
        <v>42711.336863425917</v>
      </c>
      <c r="V537" s="11">
        <f t="shared" si="71"/>
        <v>42711.336863425917</v>
      </c>
    </row>
    <row r="538" spans="1:22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64"/>
        <v>1.1825757575757576</v>
      </c>
      <c r="P538" s="6">
        <f t="shared" si="65"/>
        <v>100.06410256410257</v>
      </c>
      <c r="Q538" t="str">
        <f t="shared" si="66"/>
        <v>theater</v>
      </c>
      <c r="R538" t="str">
        <f t="shared" si="67"/>
        <v>plays</v>
      </c>
      <c r="S538" s="10">
        <f t="shared" si="68"/>
        <v>42179.136655092596</v>
      </c>
      <c r="T538" s="10">
        <f t="shared" si="69"/>
        <v>42219.541666666664</v>
      </c>
      <c r="U538" s="12">
        <f t="shared" si="70"/>
        <v>42179.136655092596</v>
      </c>
      <c r="V538" s="11">
        <f t="shared" si="71"/>
        <v>42179.136655092596</v>
      </c>
    </row>
    <row r="539" spans="1:22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64"/>
        <v>1.2050000000000001</v>
      </c>
      <c r="P539" s="6">
        <f t="shared" si="65"/>
        <v>40.847457627118644</v>
      </c>
      <c r="Q539" t="str">
        <f t="shared" si="66"/>
        <v>theater</v>
      </c>
      <c r="R539" t="str">
        <f t="shared" si="67"/>
        <v>plays</v>
      </c>
      <c r="S539" s="10">
        <f t="shared" si="68"/>
        <v>42282.560081018521</v>
      </c>
      <c r="T539" s="10">
        <f t="shared" si="69"/>
        <v>42312.601747685178</v>
      </c>
      <c r="U539" s="12">
        <f t="shared" si="70"/>
        <v>42282.560081018521</v>
      </c>
      <c r="V539" s="11">
        <f t="shared" si="71"/>
        <v>42282.560081018521</v>
      </c>
    </row>
    <row r="540" spans="1:22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64"/>
        <v>3.0242</v>
      </c>
      <c r="P540" s="6">
        <f t="shared" si="65"/>
        <v>252.01666666666668</v>
      </c>
      <c r="Q540" t="str">
        <f t="shared" si="66"/>
        <v>theater</v>
      </c>
      <c r="R540" t="str">
        <f t="shared" si="67"/>
        <v>plays</v>
      </c>
      <c r="S540" s="10">
        <f t="shared" si="68"/>
        <v>42473.586377314808</v>
      </c>
      <c r="T540" s="10">
        <f t="shared" si="69"/>
        <v>42503.586377314808</v>
      </c>
      <c r="U540" s="12">
        <f t="shared" si="70"/>
        <v>42473.586377314808</v>
      </c>
      <c r="V540" s="11">
        <f t="shared" si="71"/>
        <v>42473.586377314808</v>
      </c>
    </row>
    <row r="541" spans="1:22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64"/>
        <v>1.00644</v>
      </c>
      <c r="P541" s="6">
        <f t="shared" si="65"/>
        <v>25.161000000000001</v>
      </c>
      <c r="Q541" t="str">
        <f t="shared" si="66"/>
        <v>theater</v>
      </c>
      <c r="R541" t="str">
        <f t="shared" si="67"/>
        <v>plays</v>
      </c>
      <c r="S541" s="10">
        <f t="shared" si="68"/>
        <v>42534.841516203705</v>
      </c>
      <c r="T541" s="10">
        <f t="shared" si="69"/>
        <v>42555.841516203705</v>
      </c>
      <c r="U541" s="12">
        <f t="shared" si="70"/>
        <v>42534.841516203705</v>
      </c>
      <c r="V541" s="11">
        <f t="shared" si="71"/>
        <v>42534.841516203705</v>
      </c>
    </row>
    <row r="542" spans="1:22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64"/>
        <v>6.666666666666667E-5</v>
      </c>
      <c r="P542" s="6">
        <f t="shared" si="65"/>
        <v>1</v>
      </c>
      <c r="Q542" t="str">
        <f t="shared" si="66"/>
        <v>technology</v>
      </c>
      <c r="R542" t="str">
        <f t="shared" si="67"/>
        <v>web</v>
      </c>
      <c r="S542" s="10">
        <f t="shared" si="68"/>
        <v>42009.608865740738</v>
      </c>
      <c r="T542" s="10">
        <f t="shared" si="69"/>
        <v>42039.608865740738</v>
      </c>
      <c r="U542" s="12">
        <f t="shared" si="70"/>
        <v>42009.608865740738</v>
      </c>
      <c r="V542" s="11">
        <f t="shared" si="71"/>
        <v>42009.608865740738</v>
      </c>
    </row>
    <row r="543" spans="1:22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64"/>
        <v>5.5555555555555558E-3</v>
      </c>
      <c r="P543" s="6">
        <f t="shared" si="65"/>
        <v>25</v>
      </c>
      <c r="Q543" t="str">
        <f t="shared" si="66"/>
        <v>technology</v>
      </c>
      <c r="R543" t="str">
        <f t="shared" si="67"/>
        <v>web</v>
      </c>
      <c r="S543" s="10">
        <f t="shared" si="68"/>
        <v>42275.838356481479</v>
      </c>
      <c r="T543" s="10">
        <f t="shared" si="69"/>
        <v>42305.838356481479</v>
      </c>
      <c r="U543" s="12">
        <f t="shared" si="70"/>
        <v>42275.838356481479</v>
      </c>
      <c r="V543" s="11">
        <f t="shared" si="71"/>
        <v>42275.838356481479</v>
      </c>
    </row>
    <row r="544" spans="1:22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64"/>
        <v>3.9999999999999998E-6</v>
      </c>
      <c r="P544" s="6">
        <f t="shared" si="65"/>
        <v>1</v>
      </c>
      <c r="Q544" t="str">
        <f t="shared" si="66"/>
        <v>technology</v>
      </c>
      <c r="R544" t="str">
        <f t="shared" si="67"/>
        <v>web</v>
      </c>
      <c r="S544" s="10">
        <f t="shared" si="68"/>
        <v>42433.529120370367</v>
      </c>
      <c r="T544" s="10">
        <f t="shared" si="69"/>
        <v>42493.487453703703</v>
      </c>
      <c r="U544" s="12">
        <f t="shared" si="70"/>
        <v>42433.529120370367</v>
      </c>
      <c r="V544" s="11">
        <f t="shared" si="71"/>
        <v>42433.529120370367</v>
      </c>
    </row>
    <row r="545" spans="1:22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64"/>
        <v>3.1818181818181819E-3</v>
      </c>
      <c r="P545" s="6">
        <f t="shared" si="65"/>
        <v>35</v>
      </c>
      <c r="Q545" t="str">
        <f t="shared" si="66"/>
        <v>technology</v>
      </c>
      <c r="R545" t="str">
        <f t="shared" si="67"/>
        <v>web</v>
      </c>
      <c r="S545" s="10">
        <f t="shared" si="68"/>
        <v>41913.88381944444</v>
      </c>
      <c r="T545" s="10">
        <f t="shared" si="69"/>
        <v>41943.88381944444</v>
      </c>
      <c r="U545" s="12">
        <f t="shared" si="70"/>
        <v>41913.88381944444</v>
      </c>
      <c r="V545" s="11">
        <f t="shared" si="71"/>
        <v>41913.88381944444</v>
      </c>
    </row>
    <row r="546" spans="1:22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64"/>
        <v>1.2E-2</v>
      </c>
      <c r="P546" s="6">
        <f t="shared" si="65"/>
        <v>3</v>
      </c>
      <c r="Q546" t="str">
        <f t="shared" si="66"/>
        <v>technology</v>
      </c>
      <c r="R546" t="str">
        <f t="shared" si="67"/>
        <v>web</v>
      </c>
      <c r="S546" s="10">
        <f t="shared" si="68"/>
        <v>42525.448611111111</v>
      </c>
      <c r="T546" s="10">
        <f t="shared" si="69"/>
        <v>42555.448611111111</v>
      </c>
      <c r="U546" s="12">
        <f t="shared" si="70"/>
        <v>42525.448611111111</v>
      </c>
      <c r="V546" s="11">
        <f t="shared" si="71"/>
        <v>42525.448611111111</v>
      </c>
    </row>
    <row r="547" spans="1:22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64"/>
        <v>0.27383999999999997</v>
      </c>
      <c r="P547" s="6">
        <f t="shared" si="65"/>
        <v>402.70588235294116</v>
      </c>
      <c r="Q547" t="str">
        <f t="shared" si="66"/>
        <v>technology</v>
      </c>
      <c r="R547" t="str">
        <f t="shared" si="67"/>
        <v>web</v>
      </c>
      <c r="S547" s="10">
        <f t="shared" si="68"/>
        <v>42283.38413194444</v>
      </c>
      <c r="T547" s="10">
        <f t="shared" si="69"/>
        <v>42323.425798611112</v>
      </c>
      <c r="U547" s="12">
        <f t="shared" si="70"/>
        <v>42283.38413194444</v>
      </c>
      <c r="V547" s="11">
        <f t="shared" si="71"/>
        <v>42283.38413194444</v>
      </c>
    </row>
    <row r="548" spans="1:22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64"/>
        <v>8.6666666666666663E-4</v>
      </c>
      <c r="P548" s="6">
        <f t="shared" si="65"/>
        <v>26</v>
      </c>
      <c r="Q548" t="str">
        <f t="shared" si="66"/>
        <v>technology</v>
      </c>
      <c r="R548" t="str">
        <f t="shared" si="67"/>
        <v>web</v>
      </c>
      <c r="S548" s="10">
        <f t="shared" si="68"/>
        <v>42249.459664351853</v>
      </c>
      <c r="T548" s="10">
        <f t="shared" si="69"/>
        <v>42294.459664351853</v>
      </c>
      <c r="U548" s="12">
        <f t="shared" si="70"/>
        <v>42249.459664351853</v>
      </c>
      <c r="V548" s="11">
        <f t="shared" si="71"/>
        <v>42249.459664351853</v>
      </c>
    </row>
    <row r="549" spans="1:22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64"/>
        <v>0</v>
      </c>
      <c r="P549" s="6" t="e">
        <f t="shared" si="65"/>
        <v>#DIV/0!</v>
      </c>
      <c r="Q549" t="str">
        <f t="shared" si="66"/>
        <v>technology</v>
      </c>
      <c r="R549" t="str">
        <f t="shared" si="67"/>
        <v>web</v>
      </c>
      <c r="S549" s="10">
        <f t="shared" si="68"/>
        <v>42380.488009259258</v>
      </c>
      <c r="T549" s="10">
        <f t="shared" si="69"/>
        <v>42410.488009259258</v>
      </c>
      <c r="U549" s="12">
        <f t="shared" si="70"/>
        <v>42380.488009259258</v>
      </c>
      <c r="V549" s="11">
        <f t="shared" si="71"/>
        <v>42380.488009259258</v>
      </c>
    </row>
    <row r="550" spans="1:22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64"/>
        <v>8.9999999999999998E-4</v>
      </c>
      <c r="P550" s="6">
        <f t="shared" si="65"/>
        <v>9</v>
      </c>
      <c r="Q550" t="str">
        <f t="shared" si="66"/>
        <v>technology</v>
      </c>
      <c r="R550" t="str">
        <f t="shared" si="67"/>
        <v>web</v>
      </c>
      <c r="S550" s="10">
        <f t="shared" si="68"/>
        <v>42276.695</v>
      </c>
      <c r="T550" s="10">
        <f t="shared" si="69"/>
        <v>42306.695</v>
      </c>
      <c r="U550" s="12">
        <f t="shared" si="70"/>
        <v>42276.695</v>
      </c>
      <c r="V550" s="11">
        <f t="shared" si="71"/>
        <v>42276.695</v>
      </c>
    </row>
    <row r="551" spans="1:22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64"/>
        <v>2.7199999999999998E-2</v>
      </c>
      <c r="P551" s="6">
        <f t="shared" si="65"/>
        <v>8.5</v>
      </c>
      <c r="Q551" t="str">
        <f t="shared" si="66"/>
        <v>technology</v>
      </c>
      <c r="R551" t="str">
        <f t="shared" si="67"/>
        <v>web</v>
      </c>
      <c r="S551" s="10">
        <f t="shared" si="68"/>
        <v>42163.428495370368</v>
      </c>
      <c r="T551" s="10">
        <f t="shared" si="69"/>
        <v>42193.428495370368</v>
      </c>
      <c r="U551" s="12">
        <f t="shared" si="70"/>
        <v>42163.428495370368</v>
      </c>
      <c r="V551" s="11">
        <f t="shared" si="71"/>
        <v>42163.428495370368</v>
      </c>
    </row>
    <row r="552" spans="1:22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64"/>
        <v>7.0000000000000001E-3</v>
      </c>
      <c r="P552" s="6">
        <f t="shared" si="65"/>
        <v>8.75</v>
      </c>
      <c r="Q552" t="str">
        <f t="shared" si="66"/>
        <v>technology</v>
      </c>
      <c r="R552" t="str">
        <f t="shared" si="67"/>
        <v>web</v>
      </c>
      <c r="S552" s="10">
        <f t="shared" si="68"/>
        <v>42753.47042824074</v>
      </c>
      <c r="T552" s="10">
        <f t="shared" si="69"/>
        <v>42765.999999999993</v>
      </c>
      <c r="U552" s="12">
        <f t="shared" si="70"/>
        <v>42753.47042824074</v>
      </c>
      <c r="V552" s="11">
        <f t="shared" si="71"/>
        <v>42753.47042824074</v>
      </c>
    </row>
    <row r="553" spans="1:22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64"/>
        <v>5.0413333333333331E-2</v>
      </c>
      <c r="P553" s="6">
        <f t="shared" si="65"/>
        <v>135.03571428571428</v>
      </c>
      <c r="Q553" t="str">
        <f t="shared" si="66"/>
        <v>technology</v>
      </c>
      <c r="R553" t="str">
        <f t="shared" si="67"/>
        <v>web</v>
      </c>
      <c r="S553" s="10">
        <f t="shared" si="68"/>
        <v>42173.067407407405</v>
      </c>
      <c r="T553" s="10">
        <f t="shared" si="69"/>
        <v>42217.536805555552</v>
      </c>
      <c r="U553" s="12">
        <f t="shared" si="70"/>
        <v>42173.067407407405</v>
      </c>
      <c r="V553" s="11">
        <f t="shared" si="71"/>
        <v>42173.067407407405</v>
      </c>
    </row>
    <row r="554" spans="1:22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64"/>
        <v>0</v>
      </c>
      <c r="P554" s="6" t="e">
        <f t="shared" si="65"/>
        <v>#DIV/0!</v>
      </c>
      <c r="Q554" t="str">
        <f t="shared" si="66"/>
        <v>technology</v>
      </c>
      <c r="R554" t="str">
        <f t="shared" si="67"/>
        <v>web</v>
      </c>
      <c r="S554" s="10">
        <f t="shared" si="68"/>
        <v>42318.408518518518</v>
      </c>
      <c r="T554" s="10">
        <f t="shared" si="69"/>
        <v>42378.408518518518</v>
      </c>
      <c r="U554" s="12">
        <f t="shared" si="70"/>
        <v>42318.408518518518</v>
      </c>
      <c r="V554" s="11">
        <f t="shared" si="71"/>
        <v>42318.408518518518</v>
      </c>
    </row>
    <row r="555" spans="1:22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64"/>
        <v>4.9199999999999999E-3</v>
      </c>
      <c r="P555" s="6">
        <f t="shared" si="65"/>
        <v>20.5</v>
      </c>
      <c r="Q555" t="str">
        <f t="shared" si="66"/>
        <v>technology</v>
      </c>
      <c r="R555" t="str">
        <f t="shared" si="67"/>
        <v>web</v>
      </c>
      <c r="S555" s="10">
        <f t="shared" si="68"/>
        <v>41927.511469907404</v>
      </c>
      <c r="T555" s="10">
        <f t="shared" si="69"/>
        <v>41957.553136574068</v>
      </c>
      <c r="U555" s="12">
        <f t="shared" si="70"/>
        <v>41927.511469907404</v>
      </c>
      <c r="V555" s="11">
        <f t="shared" si="71"/>
        <v>41927.511469907404</v>
      </c>
    </row>
    <row r="556" spans="1:22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64"/>
        <v>0.36589147286821705</v>
      </c>
      <c r="P556" s="6">
        <f t="shared" si="65"/>
        <v>64.36363636363636</v>
      </c>
      <c r="Q556" t="str">
        <f t="shared" si="66"/>
        <v>technology</v>
      </c>
      <c r="R556" t="str">
        <f t="shared" si="67"/>
        <v>web</v>
      </c>
      <c r="S556" s="10">
        <f t="shared" si="68"/>
        <v>41901.476527777777</v>
      </c>
      <c r="T556" s="10">
        <f t="shared" si="69"/>
        <v>41931.476527777777</v>
      </c>
      <c r="U556" s="12">
        <f t="shared" si="70"/>
        <v>41901.476527777777</v>
      </c>
      <c r="V556" s="11">
        <f t="shared" si="71"/>
        <v>41901.476527777777</v>
      </c>
    </row>
    <row r="557" spans="1:22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64"/>
        <v>0</v>
      </c>
      <c r="P557" s="6" t="e">
        <f t="shared" si="65"/>
        <v>#DIV/0!</v>
      </c>
      <c r="Q557" t="str">
        <f t="shared" si="66"/>
        <v>technology</v>
      </c>
      <c r="R557" t="str">
        <f t="shared" si="67"/>
        <v>web</v>
      </c>
      <c r="S557" s="10">
        <f t="shared" si="68"/>
        <v>42503.145173611112</v>
      </c>
      <c r="T557" s="10">
        <f t="shared" si="69"/>
        <v>42533.145173611112</v>
      </c>
      <c r="U557" s="12">
        <f t="shared" si="70"/>
        <v>42503.145173611112</v>
      </c>
      <c r="V557" s="11">
        <f t="shared" si="71"/>
        <v>42503.145173611112</v>
      </c>
    </row>
    <row r="558" spans="1:22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64"/>
        <v>2.5000000000000001E-2</v>
      </c>
      <c r="P558" s="6">
        <f t="shared" si="65"/>
        <v>200</v>
      </c>
      <c r="Q558" t="str">
        <f t="shared" si="66"/>
        <v>technology</v>
      </c>
      <c r="R558" t="str">
        <f t="shared" si="67"/>
        <v>web</v>
      </c>
      <c r="S558" s="10">
        <f t="shared" si="68"/>
        <v>42345.651817129627</v>
      </c>
      <c r="T558" s="10">
        <f t="shared" si="69"/>
        <v>42375.651817129627</v>
      </c>
      <c r="U558" s="12">
        <f t="shared" si="70"/>
        <v>42345.651817129627</v>
      </c>
      <c r="V558" s="11">
        <f t="shared" si="71"/>
        <v>42345.651817129627</v>
      </c>
    </row>
    <row r="559" spans="1:22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64"/>
        <v>9.1066666666666674E-3</v>
      </c>
      <c r="P559" s="6">
        <f t="shared" si="65"/>
        <v>68.3</v>
      </c>
      <c r="Q559" t="str">
        <f t="shared" si="66"/>
        <v>technology</v>
      </c>
      <c r="R559" t="str">
        <f t="shared" si="67"/>
        <v>web</v>
      </c>
      <c r="S559" s="10">
        <f t="shared" si="68"/>
        <v>42676.733831018515</v>
      </c>
      <c r="T559" s="10">
        <f t="shared" si="69"/>
        <v>42706.775497685179</v>
      </c>
      <c r="U559" s="12">
        <f t="shared" si="70"/>
        <v>42676.733831018515</v>
      </c>
      <c r="V559" s="11">
        <f t="shared" si="71"/>
        <v>42676.733831018515</v>
      </c>
    </row>
    <row r="560" spans="1:22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64"/>
        <v>0</v>
      </c>
      <c r="P560" s="6" t="e">
        <f t="shared" si="65"/>
        <v>#DIV/0!</v>
      </c>
      <c r="Q560" t="str">
        <f t="shared" si="66"/>
        <v>technology</v>
      </c>
      <c r="R560" t="str">
        <f t="shared" si="67"/>
        <v>web</v>
      </c>
      <c r="S560" s="10">
        <f t="shared" si="68"/>
        <v>42057.674826388888</v>
      </c>
      <c r="T560" s="10">
        <f t="shared" si="69"/>
        <v>42087.633159722223</v>
      </c>
      <c r="U560" s="12">
        <f t="shared" si="70"/>
        <v>42057.674826388888</v>
      </c>
      <c r="V560" s="11">
        <f t="shared" si="71"/>
        <v>42057.674826388888</v>
      </c>
    </row>
    <row r="561" spans="1:22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64"/>
        <v>2.0833333333333335E-4</v>
      </c>
      <c r="P561" s="6">
        <f t="shared" si="65"/>
        <v>50</v>
      </c>
      <c r="Q561" t="str">
        <f t="shared" si="66"/>
        <v>technology</v>
      </c>
      <c r="R561" t="str">
        <f t="shared" si="67"/>
        <v>web</v>
      </c>
      <c r="S561" s="10">
        <f t="shared" si="68"/>
        <v>42321.074768518512</v>
      </c>
      <c r="T561" s="10">
        <f t="shared" si="69"/>
        <v>42351.074768518512</v>
      </c>
      <c r="U561" s="12">
        <f t="shared" si="70"/>
        <v>42321.074768518512</v>
      </c>
      <c r="V561" s="11">
        <f t="shared" si="71"/>
        <v>42321.074768518512</v>
      </c>
    </row>
    <row r="562" spans="1:22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64"/>
        <v>1.2E-4</v>
      </c>
      <c r="P562" s="6">
        <f t="shared" si="65"/>
        <v>4</v>
      </c>
      <c r="Q562" t="str">
        <f t="shared" si="66"/>
        <v>technology</v>
      </c>
      <c r="R562" t="str">
        <f t="shared" si="67"/>
        <v>web</v>
      </c>
      <c r="S562" s="10">
        <f t="shared" si="68"/>
        <v>41960.563020833331</v>
      </c>
      <c r="T562" s="10">
        <f t="shared" si="69"/>
        <v>41990.563020833331</v>
      </c>
      <c r="U562" s="12">
        <f t="shared" si="70"/>
        <v>41960.563020833331</v>
      </c>
      <c r="V562" s="11">
        <f t="shared" si="71"/>
        <v>41960.563020833331</v>
      </c>
    </row>
    <row r="563" spans="1:22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64"/>
        <v>3.6666666666666666E-3</v>
      </c>
      <c r="P563" s="6">
        <f t="shared" si="65"/>
        <v>27.5</v>
      </c>
      <c r="Q563" t="str">
        <f t="shared" si="66"/>
        <v>technology</v>
      </c>
      <c r="R563" t="str">
        <f t="shared" si="67"/>
        <v>web</v>
      </c>
      <c r="S563" s="10">
        <f t="shared" si="68"/>
        <v>42268.450381944444</v>
      </c>
      <c r="T563" s="10">
        <f t="shared" si="69"/>
        <v>42303.450381944444</v>
      </c>
      <c r="U563" s="12">
        <f t="shared" si="70"/>
        <v>42268.450381944444</v>
      </c>
      <c r="V563" s="11">
        <f t="shared" si="71"/>
        <v>42268.450381944444</v>
      </c>
    </row>
    <row r="564" spans="1:22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64"/>
        <v>0</v>
      </c>
      <c r="P564" s="6" t="e">
        <f t="shared" si="65"/>
        <v>#DIV/0!</v>
      </c>
      <c r="Q564" t="str">
        <f t="shared" si="66"/>
        <v>technology</v>
      </c>
      <c r="R564" t="str">
        <f t="shared" si="67"/>
        <v>web</v>
      </c>
      <c r="S564" s="10">
        <f t="shared" si="68"/>
        <v>42692.18072916667</v>
      </c>
      <c r="T564" s="10">
        <f t="shared" si="69"/>
        <v>42722.18072916667</v>
      </c>
      <c r="U564" s="12">
        <f t="shared" si="70"/>
        <v>42692.18072916667</v>
      </c>
      <c r="V564" s="11">
        <f t="shared" si="71"/>
        <v>42692.18072916667</v>
      </c>
    </row>
    <row r="565" spans="1:22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64"/>
        <v>9.0666666666666662E-4</v>
      </c>
      <c r="P565" s="6">
        <f t="shared" si="65"/>
        <v>34</v>
      </c>
      <c r="Q565" t="str">
        <f t="shared" si="66"/>
        <v>technology</v>
      </c>
      <c r="R565" t="str">
        <f t="shared" si="67"/>
        <v>web</v>
      </c>
      <c r="S565" s="10">
        <f t="shared" si="68"/>
        <v>42021.861655092587</v>
      </c>
      <c r="T565" s="10">
        <f t="shared" si="69"/>
        <v>42051.861655092587</v>
      </c>
      <c r="U565" s="12">
        <f t="shared" si="70"/>
        <v>42021.861655092587</v>
      </c>
      <c r="V565" s="11">
        <f t="shared" si="71"/>
        <v>42021.861655092587</v>
      </c>
    </row>
    <row r="566" spans="1:22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64"/>
        <v>5.5555555555555558E-5</v>
      </c>
      <c r="P566" s="6">
        <f t="shared" si="65"/>
        <v>1</v>
      </c>
      <c r="Q566" t="str">
        <f t="shared" si="66"/>
        <v>technology</v>
      </c>
      <c r="R566" t="str">
        <f t="shared" si="67"/>
        <v>web</v>
      </c>
      <c r="S566" s="10">
        <f t="shared" si="68"/>
        <v>42411.734664351847</v>
      </c>
      <c r="T566" s="10">
        <f t="shared" si="69"/>
        <v>42441.734664351847</v>
      </c>
      <c r="U566" s="12">
        <f t="shared" si="70"/>
        <v>42411.734664351847</v>
      </c>
      <c r="V566" s="11">
        <f t="shared" si="71"/>
        <v>42411.734664351847</v>
      </c>
    </row>
    <row r="567" spans="1:22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64"/>
        <v>0</v>
      </c>
      <c r="P567" s="6" t="e">
        <f t="shared" si="65"/>
        <v>#DIV/0!</v>
      </c>
      <c r="Q567" t="str">
        <f t="shared" si="66"/>
        <v>technology</v>
      </c>
      <c r="R567" t="str">
        <f t="shared" si="67"/>
        <v>web</v>
      </c>
      <c r="S567" s="10">
        <f t="shared" si="68"/>
        <v>42165.576956018522</v>
      </c>
      <c r="T567" s="10">
        <f t="shared" si="69"/>
        <v>42195.576956018522</v>
      </c>
      <c r="U567" s="12">
        <f t="shared" si="70"/>
        <v>42165.576956018522</v>
      </c>
      <c r="V567" s="11">
        <f t="shared" si="71"/>
        <v>42165.576956018522</v>
      </c>
    </row>
    <row r="568" spans="1:22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64"/>
        <v>2.0000000000000001E-4</v>
      </c>
      <c r="P568" s="6">
        <f t="shared" si="65"/>
        <v>1</v>
      </c>
      <c r="Q568" t="str">
        <f t="shared" si="66"/>
        <v>technology</v>
      </c>
      <c r="R568" t="str">
        <f t="shared" si="67"/>
        <v>web</v>
      </c>
      <c r="S568" s="10">
        <f t="shared" si="68"/>
        <v>42535.476076388884</v>
      </c>
      <c r="T568" s="10">
        <f t="shared" si="69"/>
        <v>42565.476076388884</v>
      </c>
      <c r="U568" s="12">
        <f t="shared" si="70"/>
        <v>42535.476076388884</v>
      </c>
      <c r="V568" s="11">
        <f t="shared" si="71"/>
        <v>42535.476076388884</v>
      </c>
    </row>
    <row r="569" spans="1:22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64"/>
        <v>0</v>
      </c>
      <c r="P569" s="6" t="e">
        <f t="shared" si="65"/>
        <v>#DIV/0!</v>
      </c>
      <c r="Q569" t="str">
        <f t="shared" si="66"/>
        <v>technology</v>
      </c>
      <c r="R569" t="str">
        <f t="shared" si="67"/>
        <v>web</v>
      </c>
      <c r="S569" s="10">
        <f t="shared" si="68"/>
        <v>41975.634189814817</v>
      </c>
      <c r="T569" s="10">
        <f t="shared" si="69"/>
        <v>42005.634189814817</v>
      </c>
      <c r="U569" s="12">
        <f t="shared" si="70"/>
        <v>41975.634189814817</v>
      </c>
      <c r="V569" s="11">
        <f t="shared" si="71"/>
        <v>41975.634189814817</v>
      </c>
    </row>
    <row r="570" spans="1:22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64"/>
        <v>0.01</v>
      </c>
      <c r="P570" s="6">
        <f t="shared" si="65"/>
        <v>49</v>
      </c>
      <c r="Q570" t="str">
        <f t="shared" si="66"/>
        <v>technology</v>
      </c>
      <c r="R570" t="str">
        <f t="shared" si="67"/>
        <v>web</v>
      </c>
      <c r="S570" s="10">
        <f t="shared" si="68"/>
        <v>42348.713229166664</v>
      </c>
      <c r="T570" s="10">
        <f t="shared" si="69"/>
        <v>42385.249999999993</v>
      </c>
      <c r="U570" s="12">
        <f t="shared" si="70"/>
        <v>42348.713229166664</v>
      </c>
      <c r="V570" s="11">
        <f t="shared" si="71"/>
        <v>42348.713229166664</v>
      </c>
    </row>
    <row r="571" spans="1:22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64"/>
        <v>8.0000000000000002E-3</v>
      </c>
      <c r="P571" s="6">
        <f t="shared" si="65"/>
        <v>20</v>
      </c>
      <c r="Q571" t="str">
        <f t="shared" si="66"/>
        <v>technology</v>
      </c>
      <c r="R571" t="str">
        <f t="shared" si="67"/>
        <v>web</v>
      </c>
      <c r="S571" s="10">
        <f t="shared" si="68"/>
        <v>42340.639027777775</v>
      </c>
      <c r="T571" s="10">
        <f t="shared" si="69"/>
        <v>42370.639027777775</v>
      </c>
      <c r="U571" s="12">
        <f t="shared" si="70"/>
        <v>42340.639027777775</v>
      </c>
      <c r="V571" s="11">
        <f t="shared" si="71"/>
        <v>42340.639027777775</v>
      </c>
    </row>
    <row r="572" spans="1:22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64"/>
        <v>1.6705882352941177E-3</v>
      </c>
      <c r="P572" s="6">
        <f t="shared" si="65"/>
        <v>142</v>
      </c>
      <c r="Q572" t="str">
        <f t="shared" si="66"/>
        <v>technology</v>
      </c>
      <c r="R572" t="str">
        <f t="shared" si="67"/>
        <v>web</v>
      </c>
      <c r="S572" s="10">
        <f t="shared" si="68"/>
        <v>42388.589918981481</v>
      </c>
      <c r="T572" s="10">
        <f t="shared" si="69"/>
        <v>42418.589918981481</v>
      </c>
      <c r="U572" s="12">
        <f t="shared" si="70"/>
        <v>42388.589918981481</v>
      </c>
      <c r="V572" s="11">
        <f t="shared" si="71"/>
        <v>42388.589918981481</v>
      </c>
    </row>
    <row r="573" spans="1:22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64"/>
        <v>4.2399999999999998E-3</v>
      </c>
      <c r="P573" s="6">
        <f t="shared" si="65"/>
        <v>53</v>
      </c>
      <c r="Q573" t="str">
        <f t="shared" si="66"/>
        <v>technology</v>
      </c>
      <c r="R573" t="str">
        <f t="shared" si="67"/>
        <v>web</v>
      </c>
      <c r="S573" s="10">
        <f t="shared" si="68"/>
        <v>42192.607905092591</v>
      </c>
      <c r="T573" s="10">
        <f t="shared" si="69"/>
        <v>42211.957638888889</v>
      </c>
      <c r="U573" s="12">
        <f t="shared" si="70"/>
        <v>42192.607905092591</v>
      </c>
      <c r="V573" s="11">
        <f t="shared" si="71"/>
        <v>42192.607905092591</v>
      </c>
    </row>
    <row r="574" spans="1:22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64"/>
        <v>0</v>
      </c>
      <c r="P574" s="6" t="e">
        <f t="shared" si="65"/>
        <v>#DIV/0!</v>
      </c>
      <c r="Q574" t="str">
        <f t="shared" si="66"/>
        <v>technology</v>
      </c>
      <c r="R574" t="str">
        <f t="shared" si="67"/>
        <v>web</v>
      </c>
      <c r="S574" s="10">
        <f t="shared" si="68"/>
        <v>42282.507962962954</v>
      </c>
      <c r="T574" s="10">
        <f t="shared" si="69"/>
        <v>42312.549629629626</v>
      </c>
      <c r="U574" s="12">
        <f t="shared" si="70"/>
        <v>42282.507962962954</v>
      </c>
      <c r="V574" s="11">
        <f t="shared" si="71"/>
        <v>42282.507962962954</v>
      </c>
    </row>
    <row r="575" spans="1:22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64"/>
        <v>3.892538925389254E-3</v>
      </c>
      <c r="P575" s="6">
        <f t="shared" si="65"/>
        <v>38.444444444444443</v>
      </c>
      <c r="Q575" t="str">
        <f t="shared" si="66"/>
        <v>technology</v>
      </c>
      <c r="R575" t="str">
        <f t="shared" si="67"/>
        <v>web</v>
      </c>
      <c r="S575" s="10">
        <f t="shared" si="68"/>
        <v>41962.841793981475</v>
      </c>
      <c r="T575" s="10">
        <f t="shared" si="69"/>
        <v>42021.841666666667</v>
      </c>
      <c r="U575" s="12">
        <f t="shared" si="70"/>
        <v>41962.841793981475</v>
      </c>
      <c r="V575" s="11">
        <f t="shared" si="71"/>
        <v>41962.841793981475</v>
      </c>
    </row>
    <row r="576" spans="1:22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64"/>
        <v>7.1556350626118068E-3</v>
      </c>
      <c r="P576" s="6">
        <f t="shared" si="65"/>
        <v>20</v>
      </c>
      <c r="Q576" t="str">
        <f t="shared" si="66"/>
        <v>technology</v>
      </c>
      <c r="R576" t="str">
        <f t="shared" si="67"/>
        <v>web</v>
      </c>
      <c r="S576" s="10">
        <f t="shared" si="68"/>
        <v>42632.235034722216</v>
      </c>
      <c r="T576" s="10">
        <f t="shared" si="69"/>
        <v>42662.235034722216</v>
      </c>
      <c r="U576" s="12">
        <f t="shared" si="70"/>
        <v>42632.235034722216</v>
      </c>
      <c r="V576" s="11">
        <f t="shared" si="71"/>
        <v>42632.235034722216</v>
      </c>
    </row>
    <row r="577" spans="1:22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64"/>
        <v>4.3166666666666666E-3</v>
      </c>
      <c r="P577" s="6">
        <f t="shared" si="65"/>
        <v>64.75</v>
      </c>
      <c r="Q577" t="str">
        <f t="shared" si="66"/>
        <v>technology</v>
      </c>
      <c r="R577" t="str">
        <f t="shared" si="67"/>
        <v>web</v>
      </c>
      <c r="S577" s="10">
        <f t="shared" si="68"/>
        <v>42138.484293981477</v>
      </c>
      <c r="T577" s="10">
        <f t="shared" si="69"/>
        <v>42168.484293981477</v>
      </c>
      <c r="U577" s="12">
        <f t="shared" si="70"/>
        <v>42138.484293981477</v>
      </c>
      <c r="V577" s="11">
        <f t="shared" si="71"/>
        <v>42138.484293981477</v>
      </c>
    </row>
    <row r="578" spans="1:22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72">E578/D578</f>
        <v>1.2500000000000001E-5</v>
      </c>
      <c r="P578" s="6">
        <f t="shared" si="65"/>
        <v>1</v>
      </c>
      <c r="Q578" t="str">
        <f t="shared" si="66"/>
        <v>technology</v>
      </c>
      <c r="R578" t="str">
        <f t="shared" si="67"/>
        <v>web</v>
      </c>
      <c r="S578" s="10">
        <f t="shared" si="68"/>
        <v>42031.263333333329</v>
      </c>
      <c r="T578" s="10">
        <f t="shared" si="69"/>
        <v>42091.221666666665</v>
      </c>
      <c r="U578" s="12">
        <f t="shared" si="70"/>
        <v>42031.263333333329</v>
      </c>
      <c r="V578" s="11">
        <f t="shared" si="71"/>
        <v>42031.263333333329</v>
      </c>
    </row>
    <row r="579" spans="1:22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72"/>
        <v>2E-3</v>
      </c>
      <c r="P579" s="6">
        <f t="shared" ref="P579:P642" si="73">E579/L579</f>
        <v>10</v>
      </c>
      <c r="Q579" t="str">
        <f t="shared" ref="Q579:Q642" si="74">LEFT(N579,SEARCH("/",N579)-1)</f>
        <v>technology</v>
      </c>
      <c r="R579" t="str">
        <f t="shared" ref="R579:R642" si="75">RIGHT(N579,LEN(N579)-SEARCH("/",N579))</f>
        <v>web</v>
      </c>
      <c r="S579" s="10">
        <f t="shared" ref="S579:S642" si="76">(((J579/60)/60)/24)+DATE(1970,1,1)+(-5/24)</f>
        <v>42450.380810185183</v>
      </c>
      <c r="T579" s="10">
        <f t="shared" ref="T579:T642" si="77">(((I579/60)/60)/24)+DATE(1970,1,1)+(-5/24)</f>
        <v>42510.380810185183</v>
      </c>
      <c r="U579" s="12">
        <f t="shared" ref="U579:U642" si="78">S579</f>
        <v>42450.380810185183</v>
      </c>
      <c r="V579" s="11">
        <f t="shared" ref="V579:V642" si="79">S579</f>
        <v>42450.380810185183</v>
      </c>
    </row>
    <row r="580" spans="1:22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72"/>
        <v>1.12E-4</v>
      </c>
      <c r="P580" s="6">
        <f t="shared" si="73"/>
        <v>2</v>
      </c>
      <c r="Q580" t="str">
        <f t="shared" si="74"/>
        <v>technology</v>
      </c>
      <c r="R580" t="str">
        <f t="shared" si="75"/>
        <v>web</v>
      </c>
      <c r="S580" s="10">
        <f t="shared" si="76"/>
        <v>42230.370289351849</v>
      </c>
      <c r="T580" s="10">
        <f t="shared" si="77"/>
        <v>42254.370289351849</v>
      </c>
      <c r="U580" s="12">
        <f t="shared" si="78"/>
        <v>42230.370289351849</v>
      </c>
      <c r="V580" s="11">
        <f t="shared" si="79"/>
        <v>42230.370289351849</v>
      </c>
    </row>
    <row r="581" spans="1:22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72"/>
        <v>1.4583333333333334E-2</v>
      </c>
      <c r="P581" s="6">
        <f t="shared" si="73"/>
        <v>35</v>
      </c>
      <c r="Q581" t="str">
        <f t="shared" si="74"/>
        <v>technology</v>
      </c>
      <c r="R581" t="str">
        <f t="shared" si="75"/>
        <v>web</v>
      </c>
      <c r="S581" s="10">
        <f t="shared" si="76"/>
        <v>41968.643784722219</v>
      </c>
      <c r="T581" s="10">
        <f t="shared" si="77"/>
        <v>41998.643784722219</v>
      </c>
      <c r="U581" s="12">
        <f t="shared" si="78"/>
        <v>41968.643784722219</v>
      </c>
      <c r="V581" s="11">
        <f t="shared" si="79"/>
        <v>41968.643784722219</v>
      </c>
    </row>
    <row r="582" spans="1:22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72"/>
        <v>3.3333333333333332E-4</v>
      </c>
      <c r="P582" s="6">
        <f t="shared" si="73"/>
        <v>1</v>
      </c>
      <c r="Q582" t="str">
        <f t="shared" si="74"/>
        <v>technology</v>
      </c>
      <c r="R582" t="str">
        <f t="shared" si="75"/>
        <v>web</v>
      </c>
      <c r="S582" s="10">
        <f t="shared" si="76"/>
        <v>42605.699849537035</v>
      </c>
      <c r="T582" s="10">
        <f t="shared" si="77"/>
        <v>42635.699849537035</v>
      </c>
      <c r="U582" s="12">
        <f t="shared" si="78"/>
        <v>42605.699849537035</v>
      </c>
      <c r="V582" s="11">
        <f t="shared" si="79"/>
        <v>42605.699849537035</v>
      </c>
    </row>
    <row r="583" spans="1:22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72"/>
        <v>0</v>
      </c>
      <c r="P583" s="6" t="e">
        <f t="shared" si="73"/>
        <v>#DIV/0!</v>
      </c>
      <c r="Q583" t="str">
        <f t="shared" si="74"/>
        <v>technology</v>
      </c>
      <c r="R583" t="str">
        <f t="shared" si="75"/>
        <v>web</v>
      </c>
      <c r="S583" s="10">
        <f t="shared" si="76"/>
        <v>42187.804444444446</v>
      </c>
      <c r="T583" s="10">
        <f t="shared" si="77"/>
        <v>42217.804444444446</v>
      </c>
      <c r="U583" s="12">
        <f t="shared" si="78"/>
        <v>42187.804444444446</v>
      </c>
      <c r="V583" s="11">
        <f t="shared" si="79"/>
        <v>42187.804444444446</v>
      </c>
    </row>
    <row r="584" spans="1:22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72"/>
        <v>0</v>
      </c>
      <c r="P584" s="6" t="e">
        <f t="shared" si="73"/>
        <v>#DIV/0!</v>
      </c>
      <c r="Q584" t="str">
        <f t="shared" si="74"/>
        <v>technology</v>
      </c>
      <c r="R584" t="str">
        <f t="shared" si="75"/>
        <v>web</v>
      </c>
      <c r="S584" s="10">
        <f t="shared" si="76"/>
        <v>42055.531469907401</v>
      </c>
      <c r="T584" s="10">
        <f t="shared" si="77"/>
        <v>42078.541666666664</v>
      </c>
      <c r="U584" s="12">
        <f t="shared" si="78"/>
        <v>42055.531469907401</v>
      </c>
      <c r="V584" s="11">
        <f t="shared" si="79"/>
        <v>42055.531469907401</v>
      </c>
    </row>
    <row r="585" spans="1:22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72"/>
        <v>1.1111111111111112E-4</v>
      </c>
      <c r="P585" s="6">
        <f t="shared" si="73"/>
        <v>1</v>
      </c>
      <c r="Q585" t="str">
        <f t="shared" si="74"/>
        <v>technology</v>
      </c>
      <c r="R585" t="str">
        <f t="shared" si="75"/>
        <v>web</v>
      </c>
      <c r="S585" s="10">
        <f t="shared" si="76"/>
        <v>42052.730173611104</v>
      </c>
      <c r="T585" s="10">
        <f t="shared" si="77"/>
        <v>42082.688506944447</v>
      </c>
      <c r="U585" s="12">
        <f t="shared" si="78"/>
        <v>42052.730173611104</v>
      </c>
      <c r="V585" s="11">
        <f t="shared" si="79"/>
        <v>42052.730173611104</v>
      </c>
    </row>
    <row r="586" spans="1:22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72"/>
        <v>0.01</v>
      </c>
      <c r="P586" s="6">
        <f t="shared" si="73"/>
        <v>5</v>
      </c>
      <c r="Q586" t="str">
        <f t="shared" si="74"/>
        <v>technology</v>
      </c>
      <c r="R586" t="str">
        <f t="shared" si="75"/>
        <v>web</v>
      </c>
      <c r="S586" s="10">
        <f t="shared" si="76"/>
        <v>42049.508287037032</v>
      </c>
      <c r="T586" s="10">
        <f t="shared" si="77"/>
        <v>42079.466620370367</v>
      </c>
      <c r="U586" s="12">
        <f t="shared" si="78"/>
        <v>42049.508287037032</v>
      </c>
      <c r="V586" s="11">
        <f t="shared" si="79"/>
        <v>42049.508287037032</v>
      </c>
    </row>
    <row r="587" spans="1:22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72"/>
        <v>0</v>
      </c>
      <c r="P587" s="6" t="e">
        <f t="shared" si="73"/>
        <v>#DIV/0!</v>
      </c>
      <c r="Q587" t="str">
        <f t="shared" si="74"/>
        <v>technology</v>
      </c>
      <c r="R587" t="str">
        <f t="shared" si="75"/>
        <v>web</v>
      </c>
      <c r="S587" s="10">
        <f t="shared" si="76"/>
        <v>42283.182604166665</v>
      </c>
      <c r="T587" s="10">
        <f t="shared" si="77"/>
        <v>42338.791666666664</v>
      </c>
      <c r="U587" s="12">
        <f t="shared" si="78"/>
        <v>42283.182604166665</v>
      </c>
      <c r="V587" s="11">
        <f t="shared" si="79"/>
        <v>42283.182604166665</v>
      </c>
    </row>
    <row r="588" spans="1:22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72"/>
        <v>5.5999999999999999E-3</v>
      </c>
      <c r="P588" s="6">
        <f t="shared" si="73"/>
        <v>14</v>
      </c>
      <c r="Q588" t="str">
        <f t="shared" si="74"/>
        <v>technology</v>
      </c>
      <c r="R588" t="str">
        <f t="shared" si="75"/>
        <v>web</v>
      </c>
      <c r="S588" s="10">
        <f t="shared" si="76"/>
        <v>42020.645914351851</v>
      </c>
      <c r="T588" s="10">
        <f t="shared" si="77"/>
        <v>42050.645914351851</v>
      </c>
      <c r="U588" s="12">
        <f t="shared" si="78"/>
        <v>42020.645914351851</v>
      </c>
      <c r="V588" s="11">
        <f t="shared" si="79"/>
        <v>42020.645914351851</v>
      </c>
    </row>
    <row r="589" spans="1:22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72"/>
        <v>9.0833333333333335E-2</v>
      </c>
      <c r="P589" s="6">
        <f t="shared" si="73"/>
        <v>389.28571428571428</v>
      </c>
      <c r="Q589" t="str">
        <f t="shared" si="74"/>
        <v>technology</v>
      </c>
      <c r="R589" t="str">
        <f t="shared" si="75"/>
        <v>web</v>
      </c>
      <c r="S589" s="10">
        <f t="shared" si="76"/>
        <v>42080.548993055556</v>
      </c>
      <c r="T589" s="10">
        <f t="shared" si="77"/>
        <v>42110.548993055556</v>
      </c>
      <c r="U589" s="12">
        <f t="shared" si="78"/>
        <v>42080.548993055556</v>
      </c>
      <c r="V589" s="11">
        <f t="shared" si="79"/>
        <v>42080.548993055556</v>
      </c>
    </row>
    <row r="590" spans="1:22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72"/>
        <v>3.3444444444444443E-2</v>
      </c>
      <c r="P590" s="6">
        <f t="shared" si="73"/>
        <v>150.5</v>
      </c>
      <c r="Q590" t="str">
        <f t="shared" si="74"/>
        <v>technology</v>
      </c>
      <c r="R590" t="str">
        <f t="shared" si="75"/>
        <v>web</v>
      </c>
      <c r="S590" s="10">
        <f t="shared" si="76"/>
        <v>42631.56118055556</v>
      </c>
      <c r="T590" s="10">
        <f t="shared" si="77"/>
        <v>42691.602847222217</v>
      </c>
      <c r="U590" s="12">
        <f t="shared" si="78"/>
        <v>42631.56118055556</v>
      </c>
      <c r="V590" s="11">
        <f t="shared" si="79"/>
        <v>42631.56118055556</v>
      </c>
    </row>
    <row r="591" spans="1:22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72"/>
        <v>1.3333333333333334E-4</v>
      </c>
      <c r="P591" s="6">
        <f t="shared" si="73"/>
        <v>1</v>
      </c>
      <c r="Q591" t="str">
        <f t="shared" si="74"/>
        <v>technology</v>
      </c>
      <c r="R591" t="str">
        <f t="shared" si="75"/>
        <v>web</v>
      </c>
      <c r="S591" s="10">
        <f t="shared" si="76"/>
        <v>42178.406238425923</v>
      </c>
      <c r="T591" s="10">
        <f t="shared" si="77"/>
        <v>42193.406238425923</v>
      </c>
      <c r="U591" s="12">
        <f t="shared" si="78"/>
        <v>42178.406238425923</v>
      </c>
      <c r="V591" s="11">
        <f t="shared" si="79"/>
        <v>42178.406238425923</v>
      </c>
    </row>
    <row r="592" spans="1:22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72"/>
        <v>4.4600000000000001E-2</v>
      </c>
      <c r="P592" s="6">
        <f t="shared" si="73"/>
        <v>24.777777777777779</v>
      </c>
      <c r="Q592" t="str">
        <f t="shared" si="74"/>
        <v>technology</v>
      </c>
      <c r="R592" t="str">
        <f t="shared" si="75"/>
        <v>web</v>
      </c>
      <c r="S592" s="10">
        <f t="shared" si="76"/>
        <v>42377.34642361111</v>
      </c>
      <c r="T592" s="10">
        <f t="shared" si="77"/>
        <v>42408.334027777775</v>
      </c>
      <c r="U592" s="12">
        <f t="shared" si="78"/>
        <v>42377.34642361111</v>
      </c>
      <c r="V592" s="11">
        <f t="shared" si="79"/>
        <v>42377.34642361111</v>
      </c>
    </row>
    <row r="593" spans="1:22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72"/>
        <v>6.0999999999999997E-4</v>
      </c>
      <c r="P593" s="6">
        <f t="shared" si="73"/>
        <v>30.5</v>
      </c>
      <c r="Q593" t="str">
        <f t="shared" si="74"/>
        <v>technology</v>
      </c>
      <c r="R593" t="str">
        <f t="shared" si="75"/>
        <v>web</v>
      </c>
      <c r="S593" s="10">
        <f t="shared" si="76"/>
        <v>42177.334837962961</v>
      </c>
      <c r="T593" s="10">
        <f t="shared" si="77"/>
        <v>42207.334837962961</v>
      </c>
      <c r="U593" s="12">
        <f t="shared" si="78"/>
        <v>42177.334837962961</v>
      </c>
      <c r="V593" s="11">
        <f t="shared" si="79"/>
        <v>42177.334837962961</v>
      </c>
    </row>
    <row r="594" spans="1:22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72"/>
        <v>3.3333333333333333E-2</v>
      </c>
      <c r="P594" s="6">
        <f t="shared" si="73"/>
        <v>250</v>
      </c>
      <c r="Q594" t="str">
        <f t="shared" si="74"/>
        <v>technology</v>
      </c>
      <c r="R594" t="str">
        <f t="shared" si="75"/>
        <v>web</v>
      </c>
      <c r="S594" s="10">
        <f t="shared" si="76"/>
        <v>41946.023842592593</v>
      </c>
      <c r="T594" s="10">
        <f t="shared" si="77"/>
        <v>41976.023842592585</v>
      </c>
      <c r="U594" s="12">
        <f t="shared" si="78"/>
        <v>41946.023842592593</v>
      </c>
      <c r="V594" s="11">
        <f t="shared" si="79"/>
        <v>41946.023842592593</v>
      </c>
    </row>
    <row r="595" spans="1:22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72"/>
        <v>0.23</v>
      </c>
      <c r="P595" s="6">
        <f t="shared" si="73"/>
        <v>16.428571428571427</v>
      </c>
      <c r="Q595" t="str">
        <f t="shared" si="74"/>
        <v>technology</v>
      </c>
      <c r="R595" t="str">
        <f t="shared" si="75"/>
        <v>web</v>
      </c>
      <c r="S595" s="10">
        <f t="shared" si="76"/>
        <v>42070.469270833331</v>
      </c>
      <c r="T595" s="10">
        <f t="shared" si="77"/>
        <v>42100.427604166667</v>
      </c>
      <c r="U595" s="12">
        <f t="shared" si="78"/>
        <v>42070.469270833331</v>
      </c>
      <c r="V595" s="11">
        <f t="shared" si="79"/>
        <v>42070.469270833331</v>
      </c>
    </row>
    <row r="596" spans="1:22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72"/>
        <v>1.0399999999999999E-3</v>
      </c>
      <c r="P596" s="6">
        <f t="shared" si="73"/>
        <v>13</v>
      </c>
      <c r="Q596" t="str">
        <f t="shared" si="74"/>
        <v>technology</v>
      </c>
      <c r="R596" t="str">
        <f t="shared" si="75"/>
        <v>web</v>
      </c>
      <c r="S596" s="10">
        <f t="shared" si="76"/>
        <v>42446.571828703702</v>
      </c>
      <c r="T596" s="10">
        <f t="shared" si="77"/>
        <v>42476.571828703702</v>
      </c>
      <c r="U596" s="12">
        <f t="shared" si="78"/>
        <v>42446.571828703702</v>
      </c>
      <c r="V596" s="11">
        <f t="shared" si="79"/>
        <v>42446.571828703702</v>
      </c>
    </row>
    <row r="597" spans="1:22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72"/>
        <v>4.2599999999999999E-3</v>
      </c>
      <c r="P597" s="6">
        <f t="shared" si="73"/>
        <v>53.25</v>
      </c>
      <c r="Q597" t="str">
        <f t="shared" si="74"/>
        <v>technology</v>
      </c>
      <c r="R597" t="str">
        <f t="shared" si="75"/>
        <v>web</v>
      </c>
      <c r="S597" s="10">
        <f t="shared" si="76"/>
        <v>42082.861550925918</v>
      </c>
      <c r="T597" s="10">
        <f t="shared" si="77"/>
        <v>42127.861550925918</v>
      </c>
      <c r="U597" s="12">
        <f t="shared" si="78"/>
        <v>42082.861550925918</v>
      </c>
      <c r="V597" s="11">
        <f t="shared" si="79"/>
        <v>42082.861550925918</v>
      </c>
    </row>
    <row r="598" spans="1:22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72"/>
        <v>2.9999999999999997E-4</v>
      </c>
      <c r="P598" s="6">
        <f t="shared" si="73"/>
        <v>3</v>
      </c>
      <c r="Q598" t="str">
        <f t="shared" si="74"/>
        <v>technology</v>
      </c>
      <c r="R598" t="str">
        <f t="shared" si="75"/>
        <v>web</v>
      </c>
      <c r="S598" s="10">
        <f t="shared" si="76"/>
        <v>42646.688564814809</v>
      </c>
      <c r="T598" s="10">
        <f t="shared" si="77"/>
        <v>42676.688564814809</v>
      </c>
      <c r="U598" s="12">
        <f t="shared" si="78"/>
        <v>42646.688564814809</v>
      </c>
      <c r="V598" s="11">
        <f t="shared" si="79"/>
        <v>42646.688564814809</v>
      </c>
    </row>
    <row r="599" spans="1:22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72"/>
        <v>2.6666666666666666E-3</v>
      </c>
      <c r="P599" s="6">
        <f t="shared" si="73"/>
        <v>10</v>
      </c>
      <c r="Q599" t="str">
        <f t="shared" si="74"/>
        <v>technology</v>
      </c>
      <c r="R599" t="str">
        <f t="shared" si="75"/>
        <v>web</v>
      </c>
      <c r="S599" s="10">
        <f t="shared" si="76"/>
        <v>42545.496932870366</v>
      </c>
      <c r="T599" s="10">
        <f t="shared" si="77"/>
        <v>42582.458333333336</v>
      </c>
      <c r="U599" s="12">
        <f t="shared" si="78"/>
        <v>42545.496932870366</v>
      </c>
      <c r="V599" s="11">
        <f t="shared" si="79"/>
        <v>42545.496932870366</v>
      </c>
    </row>
    <row r="600" spans="1:22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72"/>
        <v>0.34</v>
      </c>
      <c r="P600" s="6">
        <f t="shared" si="73"/>
        <v>121.42857142857143</v>
      </c>
      <c r="Q600" t="str">
        <f t="shared" si="74"/>
        <v>technology</v>
      </c>
      <c r="R600" t="str">
        <f t="shared" si="75"/>
        <v>web</v>
      </c>
      <c r="S600" s="10">
        <f t="shared" si="76"/>
        <v>41947.793761574074</v>
      </c>
      <c r="T600" s="10">
        <f t="shared" si="77"/>
        <v>41977.793761574074</v>
      </c>
      <c r="U600" s="12">
        <f t="shared" si="78"/>
        <v>41947.793761574074</v>
      </c>
      <c r="V600" s="11">
        <f t="shared" si="79"/>
        <v>41947.793761574074</v>
      </c>
    </row>
    <row r="601" spans="1:22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72"/>
        <v>6.2E-4</v>
      </c>
      <c r="P601" s="6">
        <f t="shared" si="73"/>
        <v>15.5</v>
      </c>
      <c r="Q601" t="str">
        <f t="shared" si="74"/>
        <v>technology</v>
      </c>
      <c r="R601" t="str">
        <f t="shared" si="75"/>
        <v>web</v>
      </c>
      <c r="S601" s="10">
        <f t="shared" si="76"/>
        <v>42047.604189814818</v>
      </c>
      <c r="T601" s="10">
        <f t="shared" si="77"/>
        <v>42071.427777777775</v>
      </c>
      <c r="U601" s="12">
        <f t="shared" si="78"/>
        <v>42047.604189814818</v>
      </c>
      <c r="V601" s="11">
        <f t="shared" si="79"/>
        <v>42047.604189814818</v>
      </c>
    </row>
    <row r="602" spans="1:22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72"/>
        <v>0.02</v>
      </c>
      <c r="P602" s="6">
        <f t="shared" si="73"/>
        <v>100</v>
      </c>
      <c r="Q602" t="str">
        <f t="shared" si="74"/>
        <v>technology</v>
      </c>
      <c r="R602" t="str">
        <f t="shared" si="75"/>
        <v>web</v>
      </c>
      <c r="S602" s="10">
        <f t="shared" si="76"/>
        <v>42073.589837962958</v>
      </c>
      <c r="T602" s="10">
        <f t="shared" si="77"/>
        <v>42133.589837962958</v>
      </c>
      <c r="U602" s="12">
        <f t="shared" si="78"/>
        <v>42073.589837962958</v>
      </c>
      <c r="V602" s="11">
        <f t="shared" si="79"/>
        <v>42073.589837962958</v>
      </c>
    </row>
    <row r="603" spans="1:22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72"/>
        <v>1.4E-2</v>
      </c>
      <c r="P603" s="6">
        <f t="shared" si="73"/>
        <v>23.333333333333332</v>
      </c>
      <c r="Q603" t="str">
        <f t="shared" si="74"/>
        <v>technology</v>
      </c>
      <c r="R603" t="str">
        <f t="shared" si="75"/>
        <v>web</v>
      </c>
      <c r="S603" s="10">
        <f t="shared" si="76"/>
        <v>41969.64975694444</v>
      </c>
      <c r="T603" s="10">
        <f t="shared" si="77"/>
        <v>41999.64975694444</v>
      </c>
      <c r="U603" s="12">
        <f t="shared" si="78"/>
        <v>41969.64975694444</v>
      </c>
      <c r="V603" s="11">
        <f t="shared" si="79"/>
        <v>41969.64975694444</v>
      </c>
    </row>
    <row r="604" spans="1:22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72"/>
        <v>0</v>
      </c>
      <c r="P604" s="6" t="e">
        <f t="shared" si="73"/>
        <v>#DIV/0!</v>
      </c>
      <c r="Q604" t="str">
        <f t="shared" si="74"/>
        <v>technology</v>
      </c>
      <c r="R604" t="str">
        <f t="shared" si="75"/>
        <v>web</v>
      </c>
      <c r="S604" s="10">
        <f t="shared" si="76"/>
        <v>42143.585821759254</v>
      </c>
      <c r="T604" s="10">
        <f t="shared" si="77"/>
        <v>42173.585821759254</v>
      </c>
      <c r="U604" s="12">
        <f t="shared" si="78"/>
        <v>42143.585821759254</v>
      </c>
      <c r="V604" s="11">
        <f t="shared" si="79"/>
        <v>42143.585821759254</v>
      </c>
    </row>
    <row r="605" spans="1:22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72"/>
        <v>3.9334666666666664E-2</v>
      </c>
      <c r="P605" s="6">
        <f t="shared" si="73"/>
        <v>45.386153846153846</v>
      </c>
      <c r="Q605" t="str">
        <f t="shared" si="74"/>
        <v>technology</v>
      </c>
      <c r="R605" t="str">
        <f t="shared" si="75"/>
        <v>web</v>
      </c>
      <c r="S605" s="10">
        <f t="shared" si="76"/>
        <v>41835.430821759255</v>
      </c>
      <c r="T605" s="10">
        <f t="shared" si="77"/>
        <v>41865.430821759255</v>
      </c>
      <c r="U605" s="12">
        <f t="shared" si="78"/>
        <v>41835.430821759255</v>
      </c>
      <c r="V605" s="11">
        <f t="shared" si="79"/>
        <v>41835.430821759255</v>
      </c>
    </row>
    <row r="606" spans="1:22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72"/>
        <v>0</v>
      </c>
      <c r="P606" s="6" t="e">
        <f t="shared" si="73"/>
        <v>#DIV/0!</v>
      </c>
      <c r="Q606" t="str">
        <f t="shared" si="74"/>
        <v>technology</v>
      </c>
      <c r="R606" t="str">
        <f t="shared" si="75"/>
        <v>web</v>
      </c>
      <c r="S606" s="10">
        <f t="shared" si="76"/>
        <v>41848.827037037037</v>
      </c>
      <c r="T606" s="10">
        <f t="shared" si="77"/>
        <v>41878.827037037037</v>
      </c>
      <c r="U606" s="12">
        <f t="shared" si="78"/>
        <v>41848.827037037037</v>
      </c>
      <c r="V606" s="11">
        <f t="shared" si="79"/>
        <v>41848.827037037037</v>
      </c>
    </row>
    <row r="607" spans="1:22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72"/>
        <v>2.6200000000000001E-2</v>
      </c>
      <c r="P607" s="6">
        <f t="shared" si="73"/>
        <v>16.375</v>
      </c>
      <c r="Q607" t="str">
        <f t="shared" si="74"/>
        <v>technology</v>
      </c>
      <c r="R607" t="str">
        <f t="shared" si="75"/>
        <v>web</v>
      </c>
      <c r="S607" s="10">
        <f t="shared" si="76"/>
        <v>42194.14939814814</v>
      </c>
      <c r="T607" s="10">
        <f t="shared" si="77"/>
        <v>42239.14939814814</v>
      </c>
      <c r="U607" s="12">
        <f t="shared" si="78"/>
        <v>42194.14939814814</v>
      </c>
      <c r="V607" s="11">
        <f t="shared" si="79"/>
        <v>42194.14939814814</v>
      </c>
    </row>
    <row r="608" spans="1:22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72"/>
        <v>2E-3</v>
      </c>
      <c r="P608" s="6">
        <f t="shared" si="73"/>
        <v>10</v>
      </c>
      <c r="Q608" t="str">
        <f t="shared" si="74"/>
        <v>technology</v>
      </c>
      <c r="R608" t="str">
        <f t="shared" si="75"/>
        <v>web</v>
      </c>
      <c r="S608" s="10">
        <f t="shared" si="76"/>
        <v>42102.442233796297</v>
      </c>
      <c r="T608" s="10">
        <f t="shared" si="77"/>
        <v>42148.416666666664</v>
      </c>
      <c r="U608" s="12">
        <f t="shared" si="78"/>
        <v>42102.442233796297</v>
      </c>
      <c r="V608" s="11">
        <f t="shared" si="79"/>
        <v>42102.442233796297</v>
      </c>
    </row>
    <row r="609" spans="1:22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72"/>
        <v>0</v>
      </c>
      <c r="P609" s="6" t="e">
        <f t="shared" si="73"/>
        <v>#DIV/0!</v>
      </c>
      <c r="Q609" t="str">
        <f t="shared" si="74"/>
        <v>technology</v>
      </c>
      <c r="R609" t="str">
        <f t="shared" si="75"/>
        <v>web</v>
      </c>
      <c r="S609" s="10">
        <f t="shared" si="76"/>
        <v>42300.617314814815</v>
      </c>
      <c r="T609" s="10">
        <f t="shared" si="77"/>
        <v>42330.65898148148</v>
      </c>
      <c r="U609" s="12">
        <f t="shared" si="78"/>
        <v>42300.617314814815</v>
      </c>
      <c r="V609" s="11">
        <f t="shared" si="79"/>
        <v>42300.617314814815</v>
      </c>
    </row>
    <row r="610" spans="1:22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72"/>
        <v>9.7400000000000004E-3</v>
      </c>
      <c r="P610" s="6">
        <f t="shared" si="73"/>
        <v>292.2</v>
      </c>
      <c r="Q610" t="str">
        <f t="shared" si="74"/>
        <v>technology</v>
      </c>
      <c r="R610" t="str">
        <f t="shared" si="75"/>
        <v>web</v>
      </c>
      <c r="S610" s="10">
        <f t="shared" si="76"/>
        <v>42140.712731481479</v>
      </c>
      <c r="T610" s="10">
        <f t="shared" si="77"/>
        <v>42170.712731481479</v>
      </c>
      <c r="U610" s="12">
        <f t="shared" si="78"/>
        <v>42140.712731481479</v>
      </c>
      <c r="V610" s="11">
        <f t="shared" si="79"/>
        <v>42140.712731481479</v>
      </c>
    </row>
    <row r="611" spans="1:22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72"/>
        <v>6.41025641025641E-3</v>
      </c>
      <c r="P611" s="6">
        <f t="shared" si="73"/>
        <v>5</v>
      </c>
      <c r="Q611" t="str">
        <f t="shared" si="74"/>
        <v>technology</v>
      </c>
      <c r="R611" t="str">
        <f t="shared" si="75"/>
        <v>web</v>
      </c>
      <c r="S611" s="10">
        <f t="shared" si="76"/>
        <v>42306.825740740744</v>
      </c>
      <c r="T611" s="10">
        <f t="shared" si="77"/>
        <v>42336.867407407401</v>
      </c>
      <c r="U611" s="12">
        <f t="shared" si="78"/>
        <v>42306.825740740744</v>
      </c>
      <c r="V611" s="11">
        <f t="shared" si="79"/>
        <v>42306.825740740744</v>
      </c>
    </row>
    <row r="612" spans="1:22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72"/>
        <v>0</v>
      </c>
      <c r="P612" s="6" t="e">
        <f t="shared" si="73"/>
        <v>#DIV/0!</v>
      </c>
      <c r="Q612" t="str">
        <f t="shared" si="74"/>
        <v>technology</v>
      </c>
      <c r="R612" t="str">
        <f t="shared" si="75"/>
        <v>web</v>
      </c>
      <c r="S612" s="10">
        <f t="shared" si="76"/>
        <v>42086.622523148144</v>
      </c>
      <c r="T612" s="10">
        <f t="shared" si="77"/>
        <v>42116.622523148144</v>
      </c>
      <c r="U612" s="12">
        <f t="shared" si="78"/>
        <v>42086.622523148144</v>
      </c>
      <c r="V612" s="11">
        <f t="shared" si="79"/>
        <v>42086.622523148144</v>
      </c>
    </row>
    <row r="613" spans="1:22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72"/>
        <v>0</v>
      </c>
      <c r="P613" s="6" t="e">
        <f t="shared" si="73"/>
        <v>#DIV/0!</v>
      </c>
      <c r="Q613" t="str">
        <f t="shared" si="74"/>
        <v>technology</v>
      </c>
      <c r="R613" t="str">
        <f t="shared" si="75"/>
        <v>web</v>
      </c>
      <c r="S613" s="10">
        <f t="shared" si="76"/>
        <v>42328.352280092593</v>
      </c>
      <c r="T613" s="10">
        <f t="shared" si="77"/>
        <v>42388.352280092593</v>
      </c>
      <c r="U613" s="12">
        <f t="shared" si="78"/>
        <v>42328.352280092593</v>
      </c>
      <c r="V613" s="11">
        <f t="shared" si="79"/>
        <v>42328.352280092593</v>
      </c>
    </row>
    <row r="614" spans="1:22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72"/>
        <v>0</v>
      </c>
      <c r="P614" s="6" t="e">
        <f t="shared" si="73"/>
        <v>#DIV/0!</v>
      </c>
      <c r="Q614" t="str">
        <f t="shared" si="74"/>
        <v>technology</v>
      </c>
      <c r="R614" t="str">
        <f t="shared" si="75"/>
        <v>web</v>
      </c>
      <c r="S614" s="10">
        <f t="shared" si="76"/>
        <v>42584.823449074065</v>
      </c>
      <c r="T614" s="10">
        <f t="shared" si="77"/>
        <v>42614.823449074065</v>
      </c>
      <c r="U614" s="12">
        <f t="shared" si="78"/>
        <v>42584.823449074065</v>
      </c>
      <c r="V614" s="11">
        <f t="shared" si="79"/>
        <v>42584.823449074065</v>
      </c>
    </row>
    <row r="615" spans="1:22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72"/>
        <v>0.21363333333333334</v>
      </c>
      <c r="P615" s="6">
        <f t="shared" si="73"/>
        <v>105.93388429752066</v>
      </c>
      <c r="Q615" t="str">
        <f t="shared" si="74"/>
        <v>technology</v>
      </c>
      <c r="R615" t="str">
        <f t="shared" si="75"/>
        <v>web</v>
      </c>
      <c r="S615" s="10">
        <f t="shared" si="76"/>
        <v>42247.288425925923</v>
      </c>
      <c r="T615" s="10">
        <f t="shared" si="77"/>
        <v>42277.999305555553</v>
      </c>
      <c r="U615" s="12">
        <f t="shared" si="78"/>
        <v>42247.288425925923</v>
      </c>
      <c r="V615" s="11">
        <f t="shared" si="79"/>
        <v>42247.288425925923</v>
      </c>
    </row>
    <row r="616" spans="1:22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72"/>
        <v>0</v>
      </c>
      <c r="P616" s="6" t="e">
        <f t="shared" si="73"/>
        <v>#DIV/0!</v>
      </c>
      <c r="Q616" t="str">
        <f t="shared" si="74"/>
        <v>technology</v>
      </c>
      <c r="R616" t="str">
        <f t="shared" si="75"/>
        <v>web</v>
      </c>
      <c r="S616" s="10">
        <f t="shared" si="76"/>
        <v>42514.853472222218</v>
      </c>
      <c r="T616" s="10">
        <f t="shared" si="77"/>
        <v>42544.853472222218</v>
      </c>
      <c r="U616" s="12">
        <f t="shared" si="78"/>
        <v>42514.853472222218</v>
      </c>
      <c r="V616" s="11">
        <f t="shared" si="79"/>
        <v>42514.853472222218</v>
      </c>
    </row>
    <row r="617" spans="1:22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72"/>
        <v>0</v>
      </c>
      <c r="P617" s="6" t="e">
        <f t="shared" si="73"/>
        <v>#DIV/0!</v>
      </c>
      <c r="Q617" t="str">
        <f t="shared" si="74"/>
        <v>technology</v>
      </c>
      <c r="R617" t="str">
        <f t="shared" si="75"/>
        <v>web</v>
      </c>
      <c r="S617" s="10">
        <f t="shared" si="76"/>
        <v>42241.913877314808</v>
      </c>
      <c r="T617" s="10">
        <f t="shared" si="77"/>
        <v>42271.913877314808</v>
      </c>
      <c r="U617" s="12">
        <f t="shared" si="78"/>
        <v>42241.913877314808</v>
      </c>
      <c r="V617" s="11">
        <f t="shared" si="79"/>
        <v>42241.913877314808</v>
      </c>
    </row>
    <row r="618" spans="1:22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72"/>
        <v>0</v>
      </c>
      <c r="P618" s="6" t="e">
        <f t="shared" si="73"/>
        <v>#DIV/0!</v>
      </c>
      <c r="Q618" t="str">
        <f t="shared" si="74"/>
        <v>technology</v>
      </c>
      <c r="R618" t="str">
        <f t="shared" si="75"/>
        <v>web</v>
      </c>
      <c r="S618" s="10">
        <f t="shared" si="76"/>
        <v>42761.167905092596</v>
      </c>
      <c r="T618" s="10">
        <f t="shared" si="77"/>
        <v>42791.167905092596</v>
      </c>
      <c r="U618" s="12">
        <f t="shared" si="78"/>
        <v>42761.167905092596</v>
      </c>
      <c r="V618" s="11">
        <f t="shared" si="79"/>
        <v>42761.167905092596</v>
      </c>
    </row>
    <row r="619" spans="1:22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72"/>
        <v>0.03</v>
      </c>
      <c r="P619" s="6">
        <f t="shared" si="73"/>
        <v>20</v>
      </c>
      <c r="Q619" t="str">
        <f t="shared" si="74"/>
        <v>technology</v>
      </c>
      <c r="R619" t="str">
        <f t="shared" si="75"/>
        <v>web</v>
      </c>
      <c r="S619" s="10">
        <f t="shared" si="76"/>
        <v>42087.134756944441</v>
      </c>
      <c r="T619" s="10">
        <f t="shared" si="77"/>
        <v>42132.134756944441</v>
      </c>
      <c r="U619" s="12">
        <f t="shared" si="78"/>
        <v>42087.134756944441</v>
      </c>
      <c r="V619" s="11">
        <f t="shared" si="79"/>
        <v>42087.134756944441</v>
      </c>
    </row>
    <row r="620" spans="1:22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72"/>
        <v>0</v>
      </c>
      <c r="P620" s="6" t="e">
        <f t="shared" si="73"/>
        <v>#DIV/0!</v>
      </c>
      <c r="Q620" t="str">
        <f t="shared" si="74"/>
        <v>technology</v>
      </c>
      <c r="R620" t="str">
        <f t="shared" si="75"/>
        <v>web</v>
      </c>
      <c r="S620" s="10">
        <f t="shared" si="76"/>
        <v>42317.60188657407</v>
      </c>
      <c r="T620" s="10">
        <f t="shared" si="77"/>
        <v>42347.60188657407</v>
      </c>
      <c r="U620" s="12">
        <f t="shared" si="78"/>
        <v>42317.60188657407</v>
      </c>
      <c r="V620" s="11">
        <f t="shared" si="79"/>
        <v>42317.60188657407</v>
      </c>
    </row>
    <row r="621" spans="1:22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72"/>
        <v>3.9999999999999998E-7</v>
      </c>
      <c r="P621" s="6">
        <f t="shared" si="73"/>
        <v>1</v>
      </c>
      <c r="Q621" t="str">
        <f t="shared" si="74"/>
        <v>technology</v>
      </c>
      <c r="R621" t="str">
        <f t="shared" si="75"/>
        <v>web</v>
      </c>
      <c r="S621" s="10">
        <f t="shared" si="76"/>
        <v>41908.442013888889</v>
      </c>
      <c r="T621" s="10">
        <f t="shared" si="77"/>
        <v>41968.483680555553</v>
      </c>
      <c r="U621" s="12">
        <f t="shared" si="78"/>
        <v>41908.442013888889</v>
      </c>
      <c r="V621" s="11">
        <f t="shared" si="79"/>
        <v>41908.442013888889</v>
      </c>
    </row>
    <row r="622" spans="1:22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72"/>
        <v>0.01</v>
      </c>
      <c r="P622" s="6">
        <f t="shared" si="73"/>
        <v>300</v>
      </c>
      <c r="Q622" t="str">
        <f t="shared" si="74"/>
        <v>technology</v>
      </c>
      <c r="R622" t="str">
        <f t="shared" si="75"/>
        <v>web</v>
      </c>
      <c r="S622" s="10">
        <f t="shared" si="76"/>
        <v>41831.508541666662</v>
      </c>
      <c r="T622" s="10">
        <f t="shared" si="77"/>
        <v>41876.508541666662</v>
      </c>
      <c r="U622" s="12">
        <f t="shared" si="78"/>
        <v>41831.508541666662</v>
      </c>
      <c r="V622" s="11">
        <f t="shared" si="79"/>
        <v>41831.508541666662</v>
      </c>
    </row>
    <row r="623" spans="1:22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72"/>
        <v>1.044E-2</v>
      </c>
      <c r="P623" s="6">
        <f t="shared" si="73"/>
        <v>87</v>
      </c>
      <c r="Q623" t="str">
        <f t="shared" si="74"/>
        <v>technology</v>
      </c>
      <c r="R623" t="str">
        <f t="shared" si="75"/>
        <v>web</v>
      </c>
      <c r="S623" s="10">
        <f t="shared" si="76"/>
        <v>42528.779363425921</v>
      </c>
      <c r="T623" s="10">
        <f t="shared" si="77"/>
        <v>42558.779363425921</v>
      </c>
      <c r="U623" s="12">
        <f t="shared" si="78"/>
        <v>42528.779363425921</v>
      </c>
      <c r="V623" s="11">
        <f t="shared" si="79"/>
        <v>42528.779363425921</v>
      </c>
    </row>
    <row r="624" spans="1:22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72"/>
        <v>5.6833333333333333E-2</v>
      </c>
      <c r="P624" s="6">
        <f t="shared" si="73"/>
        <v>37.888888888888886</v>
      </c>
      <c r="Q624" t="str">
        <f t="shared" si="74"/>
        <v>technology</v>
      </c>
      <c r="R624" t="str">
        <f t="shared" si="75"/>
        <v>web</v>
      </c>
      <c r="S624" s="10">
        <f t="shared" si="76"/>
        <v>42532.566412037035</v>
      </c>
      <c r="T624" s="10">
        <f t="shared" si="77"/>
        <v>42552.566412037035</v>
      </c>
      <c r="U624" s="12">
        <f t="shared" si="78"/>
        <v>42532.566412037035</v>
      </c>
      <c r="V624" s="11">
        <f t="shared" si="79"/>
        <v>42532.566412037035</v>
      </c>
    </row>
    <row r="625" spans="1:22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72"/>
        <v>0</v>
      </c>
      <c r="P625" s="6" t="e">
        <f t="shared" si="73"/>
        <v>#DIV/0!</v>
      </c>
      <c r="Q625" t="str">
        <f t="shared" si="74"/>
        <v>technology</v>
      </c>
      <c r="R625" t="str">
        <f t="shared" si="75"/>
        <v>web</v>
      </c>
      <c r="S625" s="10">
        <f t="shared" si="76"/>
        <v>42121.800891203697</v>
      </c>
      <c r="T625" s="10">
        <f t="shared" si="77"/>
        <v>42151.800891203697</v>
      </c>
      <c r="U625" s="12">
        <f t="shared" si="78"/>
        <v>42121.800891203697</v>
      </c>
      <c r="V625" s="11">
        <f t="shared" si="79"/>
        <v>42121.800891203697</v>
      </c>
    </row>
    <row r="626" spans="1:22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72"/>
        <v>0</v>
      </c>
      <c r="P626" s="6" t="e">
        <f t="shared" si="73"/>
        <v>#DIV/0!</v>
      </c>
      <c r="Q626" t="str">
        <f t="shared" si="74"/>
        <v>technology</v>
      </c>
      <c r="R626" t="str">
        <f t="shared" si="75"/>
        <v>web</v>
      </c>
      <c r="S626" s="10">
        <f t="shared" si="76"/>
        <v>42108.78056712963</v>
      </c>
      <c r="T626" s="10">
        <f t="shared" si="77"/>
        <v>42138.78056712963</v>
      </c>
      <c r="U626" s="12">
        <f t="shared" si="78"/>
        <v>42108.78056712963</v>
      </c>
      <c r="V626" s="11">
        <f t="shared" si="79"/>
        <v>42108.78056712963</v>
      </c>
    </row>
    <row r="627" spans="1:22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72"/>
        <v>0</v>
      </c>
      <c r="P627" s="6" t="e">
        <f t="shared" si="73"/>
        <v>#DIV/0!</v>
      </c>
      <c r="Q627" t="str">
        <f t="shared" si="74"/>
        <v>technology</v>
      </c>
      <c r="R627" t="str">
        <f t="shared" si="75"/>
        <v>web</v>
      </c>
      <c r="S627" s="10">
        <f t="shared" si="76"/>
        <v>42790.687233796292</v>
      </c>
      <c r="T627" s="10">
        <f t="shared" si="77"/>
        <v>42820.645567129628</v>
      </c>
      <c r="U627" s="12">
        <f t="shared" si="78"/>
        <v>42790.687233796292</v>
      </c>
      <c r="V627" s="11">
        <f t="shared" si="79"/>
        <v>42790.687233796292</v>
      </c>
    </row>
    <row r="628" spans="1:22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72"/>
        <v>0.17380000000000001</v>
      </c>
      <c r="P628" s="6">
        <f t="shared" si="73"/>
        <v>111.41025641025641</v>
      </c>
      <c r="Q628" t="str">
        <f t="shared" si="74"/>
        <v>technology</v>
      </c>
      <c r="R628" t="str">
        <f t="shared" si="75"/>
        <v>web</v>
      </c>
      <c r="S628" s="10">
        <f t="shared" si="76"/>
        <v>42198.351145833331</v>
      </c>
      <c r="T628" s="10">
        <f t="shared" si="77"/>
        <v>42231.348611111105</v>
      </c>
      <c r="U628" s="12">
        <f t="shared" si="78"/>
        <v>42198.351145833331</v>
      </c>
      <c r="V628" s="11">
        <f t="shared" si="79"/>
        <v>42198.351145833331</v>
      </c>
    </row>
    <row r="629" spans="1:22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72"/>
        <v>2.0000000000000001E-4</v>
      </c>
      <c r="P629" s="6">
        <f t="shared" si="73"/>
        <v>90</v>
      </c>
      <c r="Q629" t="str">
        <f t="shared" si="74"/>
        <v>technology</v>
      </c>
      <c r="R629" t="str">
        <f t="shared" si="75"/>
        <v>web</v>
      </c>
      <c r="S629" s="10">
        <f t="shared" si="76"/>
        <v>42384.098506944443</v>
      </c>
      <c r="T629" s="10">
        <f t="shared" si="77"/>
        <v>42443.749999999993</v>
      </c>
      <c r="U629" s="12">
        <f t="shared" si="78"/>
        <v>42384.098506944443</v>
      </c>
      <c r="V629" s="11">
        <f t="shared" si="79"/>
        <v>42384.098506944443</v>
      </c>
    </row>
    <row r="630" spans="1:22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72"/>
        <v>0</v>
      </c>
      <c r="P630" s="6" t="e">
        <f t="shared" si="73"/>
        <v>#DIV/0!</v>
      </c>
      <c r="Q630" t="str">
        <f t="shared" si="74"/>
        <v>technology</v>
      </c>
      <c r="R630" t="str">
        <f t="shared" si="75"/>
        <v>web</v>
      </c>
      <c r="S630" s="10">
        <f t="shared" si="76"/>
        <v>41803.484456018516</v>
      </c>
      <c r="T630" s="10">
        <f t="shared" si="77"/>
        <v>41833.484456018516</v>
      </c>
      <c r="U630" s="12">
        <f t="shared" si="78"/>
        <v>41803.484456018516</v>
      </c>
      <c r="V630" s="11">
        <f t="shared" si="79"/>
        <v>41803.484456018516</v>
      </c>
    </row>
    <row r="631" spans="1:22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72"/>
        <v>1.75E-3</v>
      </c>
      <c r="P631" s="6">
        <f t="shared" si="73"/>
        <v>116.66666666666667</v>
      </c>
      <c r="Q631" t="str">
        <f t="shared" si="74"/>
        <v>technology</v>
      </c>
      <c r="R631" t="str">
        <f t="shared" si="75"/>
        <v>web</v>
      </c>
      <c r="S631" s="10">
        <f t="shared" si="76"/>
        <v>42474.429490740738</v>
      </c>
      <c r="T631" s="10">
        <f t="shared" si="77"/>
        <v>42504.429490740738</v>
      </c>
      <c r="U631" s="12">
        <f t="shared" si="78"/>
        <v>42474.429490740738</v>
      </c>
      <c r="V631" s="11">
        <f t="shared" si="79"/>
        <v>42474.429490740738</v>
      </c>
    </row>
    <row r="632" spans="1:22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72"/>
        <v>8.3340278356529708E-4</v>
      </c>
      <c r="P632" s="6">
        <f t="shared" si="73"/>
        <v>10</v>
      </c>
      <c r="Q632" t="str">
        <f t="shared" si="74"/>
        <v>technology</v>
      </c>
      <c r="R632" t="str">
        <f t="shared" si="75"/>
        <v>web</v>
      </c>
      <c r="S632" s="10">
        <f t="shared" si="76"/>
        <v>42223.411122685182</v>
      </c>
      <c r="T632" s="10">
        <f t="shared" si="77"/>
        <v>42253.006944444445</v>
      </c>
      <c r="U632" s="12">
        <f t="shared" si="78"/>
        <v>42223.411122685182</v>
      </c>
      <c r="V632" s="11">
        <f t="shared" si="79"/>
        <v>42223.411122685182</v>
      </c>
    </row>
    <row r="633" spans="1:22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72"/>
        <v>1.38E-2</v>
      </c>
      <c r="P633" s="6">
        <f t="shared" si="73"/>
        <v>76.666666666666671</v>
      </c>
      <c r="Q633" t="str">
        <f t="shared" si="74"/>
        <v>technology</v>
      </c>
      <c r="R633" t="str">
        <f t="shared" si="75"/>
        <v>web</v>
      </c>
      <c r="S633" s="10">
        <f t="shared" si="76"/>
        <v>42489.563993055555</v>
      </c>
      <c r="T633" s="10">
        <f t="shared" si="77"/>
        <v>42518.563993055555</v>
      </c>
      <c r="U633" s="12">
        <f t="shared" si="78"/>
        <v>42489.563993055555</v>
      </c>
      <c r="V633" s="11">
        <f t="shared" si="79"/>
        <v>42489.563993055555</v>
      </c>
    </row>
    <row r="634" spans="1:22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72"/>
        <v>0</v>
      </c>
      <c r="P634" s="6" t="e">
        <f t="shared" si="73"/>
        <v>#DIV/0!</v>
      </c>
      <c r="Q634" t="str">
        <f t="shared" si="74"/>
        <v>technology</v>
      </c>
      <c r="R634" t="str">
        <f t="shared" si="75"/>
        <v>web</v>
      </c>
      <c r="S634" s="10">
        <f t="shared" si="76"/>
        <v>42303.450983796291</v>
      </c>
      <c r="T634" s="10">
        <f t="shared" si="77"/>
        <v>42333.492650462962</v>
      </c>
      <c r="U634" s="12">
        <f t="shared" si="78"/>
        <v>42303.450983796291</v>
      </c>
      <c r="V634" s="11">
        <f t="shared" si="79"/>
        <v>42303.450983796291</v>
      </c>
    </row>
    <row r="635" spans="1:22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72"/>
        <v>0.1245</v>
      </c>
      <c r="P635" s="6">
        <f t="shared" si="73"/>
        <v>49.8</v>
      </c>
      <c r="Q635" t="str">
        <f t="shared" si="74"/>
        <v>technology</v>
      </c>
      <c r="R635" t="str">
        <f t="shared" si="75"/>
        <v>web</v>
      </c>
      <c r="S635" s="10">
        <f t="shared" si="76"/>
        <v>42507.090995370374</v>
      </c>
      <c r="T635" s="10">
        <f t="shared" si="77"/>
        <v>42538.749999999993</v>
      </c>
      <c r="U635" s="12">
        <f t="shared" si="78"/>
        <v>42507.090995370374</v>
      </c>
      <c r="V635" s="11">
        <f t="shared" si="79"/>
        <v>42507.090995370374</v>
      </c>
    </row>
    <row r="636" spans="1:22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72"/>
        <v>2.0000000000000001E-4</v>
      </c>
      <c r="P636" s="6">
        <f t="shared" si="73"/>
        <v>1</v>
      </c>
      <c r="Q636" t="str">
        <f t="shared" si="74"/>
        <v>technology</v>
      </c>
      <c r="R636" t="str">
        <f t="shared" si="75"/>
        <v>web</v>
      </c>
      <c r="S636" s="10">
        <f t="shared" si="76"/>
        <v>42031.720243055555</v>
      </c>
      <c r="T636" s="10">
        <f t="shared" si="77"/>
        <v>42061.720243055555</v>
      </c>
      <c r="U636" s="12">
        <f t="shared" si="78"/>
        <v>42031.720243055555</v>
      </c>
      <c r="V636" s="11">
        <f t="shared" si="79"/>
        <v>42031.720243055555</v>
      </c>
    </row>
    <row r="637" spans="1:22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72"/>
        <v>8.0000000000000007E-5</v>
      </c>
      <c r="P637" s="6">
        <f t="shared" si="73"/>
        <v>2</v>
      </c>
      <c r="Q637" t="str">
        <f t="shared" si="74"/>
        <v>technology</v>
      </c>
      <c r="R637" t="str">
        <f t="shared" si="75"/>
        <v>web</v>
      </c>
      <c r="S637" s="10">
        <f t="shared" si="76"/>
        <v>42075.883819444447</v>
      </c>
      <c r="T637" s="10">
        <f t="shared" si="77"/>
        <v>42105.883819444447</v>
      </c>
      <c r="U637" s="12">
        <f t="shared" si="78"/>
        <v>42075.883819444447</v>
      </c>
      <c r="V637" s="11">
        <f t="shared" si="79"/>
        <v>42075.883819444447</v>
      </c>
    </row>
    <row r="638" spans="1:22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72"/>
        <v>2E-3</v>
      </c>
      <c r="P638" s="6">
        <f t="shared" si="73"/>
        <v>4</v>
      </c>
      <c r="Q638" t="str">
        <f t="shared" si="74"/>
        <v>technology</v>
      </c>
      <c r="R638" t="str">
        <f t="shared" si="75"/>
        <v>web</v>
      </c>
      <c r="S638" s="10">
        <f t="shared" si="76"/>
        <v>42131.247106481482</v>
      </c>
      <c r="T638" s="10">
        <f t="shared" si="77"/>
        <v>42161.240972222215</v>
      </c>
      <c r="U638" s="12">
        <f t="shared" si="78"/>
        <v>42131.247106481482</v>
      </c>
      <c r="V638" s="11">
        <f t="shared" si="79"/>
        <v>42131.247106481482</v>
      </c>
    </row>
    <row r="639" spans="1:22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72"/>
        <v>0</v>
      </c>
      <c r="P639" s="6" t="e">
        <f t="shared" si="73"/>
        <v>#DIV/0!</v>
      </c>
      <c r="Q639" t="str">
        <f t="shared" si="74"/>
        <v>technology</v>
      </c>
      <c r="R639" t="str">
        <f t="shared" si="75"/>
        <v>web</v>
      </c>
      <c r="S639" s="10">
        <f t="shared" si="76"/>
        <v>42762.75368055555</v>
      </c>
      <c r="T639" s="10">
        <f t="shared" si="77"/>
        <v>42791.75277777778</v>
      </c>
      <c r="U639" s="12">
        <f t="shared" si="78"/>
        <v>42762.75368055555</v>
      </c>
      <c r="V639" s="11">
        <f t="shared" si="79"/>
        <v>42762.75368055555</v>
      </c>
    </row>
    <row r="640" spans="1:22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72"/>
        <v>9.0000000000000006E-5</v>
      </c>
      <c r="P640" s="6">
        <f t="shared" si="73"/>
        <v>3</v>
      </c>
      <c r="Q640" t="str">
        <f t="shared" si="74"/>
        <v>technology</v>
      </c>
      <c r="R640" t="str">
        <f t="shared" si="75"/>
        <v>web</v>
      </c>
      <c r="S640" s="10">
        <f t="shared" si="76"/>
        <v>42759.384976851848</v>
      </c>
      <c r="T640" s="10">
        <f t="shared" si="77"/>
        <v>42819.343310185184</v>
      </c>
      <c r="U640" s="12">
        <f t="shared" si="78"/>
        <v>42759.384976851848</v>
      </c>
      <c r="V640" s="11">
        <f t="shared" si="79"/>
        <v>42759.384976851848</v>
      </c>
    </row>
    <row r="641" spans="1:22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72"/>
        <v>9.9999999999999995E-7</v>
      </c>
      <c r="P641" s="6">
        <f t="shared" si="73"/>
        <v>1</v>
      </c>
      <c r="Q641" t="str">
        <f t="shared" si="74"/>
        <v>technology</v>
      </c>
      <c r="R641" t="str">
        <f t="shared" si="75"/>
        <v>web</v>
      </c>
      <c r="S641" s="10">
        <f t="shared" si="76"/>
        <v>41865.374942129631</v>
      </c>
      <c r="T641" s="10">
        <f t="shared" si="77"/>
        <v>41925.374942129631</v>
      </c>
      <c r="U641" s="12">
        <f t="shared" si="78"/>
        <v>41865.374942129631</v>
      </c>
      <c r="V641" s="11">
        <f t="shared" si="79"/>
        <v>41865.374942129631</v>
      </c>
    </row>
    <row r="642" spans="1:22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80">E642/D642</f>
        <v>1.4428571428571428</v>
      </c>
      <c r="P642" s="6">
        <f t="shared" si="73"/>
        <v>50.5</v>
      </c>
      <c r="Q642" t="str">
        <f t="shared" si="74"/>
        <v>technology</v>
      </c>
      <c r="R642" t="str">
        <f t="shared" si="75"/>
        <v>wearables</v>
      </c>
      <c r="S642" s="10">
        <f t="shared" si="76"/>
        <v>42683.21197916667</v>
      </c>
      <c r="T642" s="10">
        <f t="shared" si="77"/>
        <v>42698.749999999993</v>
      </c>
      <c r="U642" s="12">
        <f t="shared" si="78"/>
        <v>42683.21197916667</v>
      </c>
      <c r="V642" s="11">
        <f t="shared" si="79"/>
        <v>42683.21197916667</v>
      </c>
    </row>
    <row r="643" spans="1:22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80"/>
        <v>1.1916249999999999</v>
      </c>
      <c r="P643" s="6">
        <f t="shared" ref="P643:P706" si="81">E643/L643</f>
        <v>151.31746031746033</v>
      </c>
      <c r="Q643" t="str">
        <f t="shared" ref="Q643:Q706" si="82">LEFT(N643,SEARCH("/",N643)-1)</f>
        <v>technology</v>
      </c>
      <c r="R643" t="str">
        <f t="shared" ref="R643:R706" si="83">RIGHT(N643,LEN(N643)-SEARCH("/",N643))</f>
        <v>wearables</v>
      </c>
      <c r="S643" s="10">
        <f t="shared" ref="S643:S706" si="84">(((J643/60)/60)/24)+DATE(1970,1,1)+(-5/24)</f>
        <v>42199.361666666664</v>
      </c>
      <c r="T643" s="10">
        <f t="shared" ref="T643:T706" si="85">(((I643/60)/60)/24)+DATE(1970,1,1)+(-5/24)</f>
        <v>42229.361666666664</v>
      </c>
      <c r="U643" s="12">
        <f t="shared" ref="U643:U706" si="86">S643</f>
        <v>42199.361666666664</v>
      </c>
      <c r="V643" s="11">
        <f t="shared" ref="V643:V706" si="87">S643</f>
        <v>42199.361666666664</v>
      </c>
    </row>
    <row r="644" spans="1:22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80"/>
        <v>14.604850000000001</v>
      </c>
      <c r="P644" s="6">
        <f t="shared" si="81"/>
        <v>134.3592456301748</v>
      </c>
      <c r="Q644" t="str">
        <f t="shared" si="82"/>
        <v>technology</v>
      </c>
      <c r="R644" t="str">
        <f t="shared" si="83"/>
        <v>wearables</v>
      </c>
      <c r="S644" s="10">
        <f t="shared" si="84"/>
        <v>42199.442986111106</v>
      </c>
      <c r="T644" s="10">
        <f t="shared" si="85"/>
        <v>42235.442986111106</v>
      </c>
      <c r="U644" s="12">
        <f t="shared" si="86"/>
        <v>42199.442986111106</v>
      </c>
      <c r="V644" s="11">
        <f t="shared" si="87"/>
        <v>42199.442986111106</v>
      </c>
    </row>
    <row r="645" spans="1:22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80"/>
        <v>1.0580799999999999</v>
      </c>
      <c r="P645" s="6">
        <f t="shared" si="81"/>
        <v>174.02631578947367</v>
      </c>
      <c r="Q645" t="str">
        <f t="shared" si="82"/>
        <v>technology</v>
      </c>
      <c r="R645" t="str">
        <f t="shared" si="83"/>
        <v>wearables</v>
      </c>
      <c r="S645" s="10">
        <f t="shared" si="84"/>
        <v>42100.43373842592</v>
      </c>
      <c r="T645" s="10">
        <f t="shared" si="85"/>
        <v>42155.43373842592</v>
      </c>
      <c r="U645" s="12">
        <f t="shared" si="86"/>
        <v>42100.43373842592</v>
      </c>
      <c r="V645" s="11">
        <f t="shared" si="87"/>
        <v>42100.43373842592</v>
      </c>
    </row>
    <row r="646" spans="1:22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80"/>
        <v>3.0011791999999997</v>
      </c>
      <c r="P646" s="6">
        <f t="shared" si="81"/>
        <v>73.486268364348675</v>
      </c>
      <c r="Q646" t="str">
        <f t="shared" si="82"/>
        <v>technology</v>
      </c>
      <c r="R646" t="str">
        <f t="shared" si="83"/>
        <v>wearables</v>
      </c>
      <c r="S646" s="10">
        <f t="shared" si="84"/>
        <v>41898.457627314812</v>
      </c>
      <c r="T646" s="10">
        <f t="shared" si="85"/>
        <v>41940.833333333328</v>
      </c>
      <c r="U646" s="12">
        <f t="shared" si="86"/>
        <v>41898.457627314812</v>
      </c>
      <c r="V646" s="11">
        <f t="shared" si="87"/>
        <v>41898.457627314812</v>
      </c>
    </row>
    <row r="647" spans="1:22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80"/>
        <v>2.7869999999999999</v>
      </c>
      <c r="P647" s="6">
        <f t="shared" si="81"/>
        <v>23.518987341772153</v>
      </c>
      <c r="Q647" t="str">
        <f t="shared" si="82"/>
        <v>technology</v>
      </c>
      <c r="R647" t="str">
        <f t="shared" si="83"/>
        <v>wearables</v>
      </c>
      <c r="S647" s="10">
        <f t="shared" si="84"/>
        <v>42563.817986111106</v>
      </c>
      <c r="T647" s="10">
        <f t="shared" si="85"/>
        <v>42593.817986111106</v>
      </c>
      <c r="U647" s="12">
        <f t="shared" si="86"/>
        <v>42563.817986111106</v>
      </c>
      <c r="V647" s="11">
        <f t="shared" si="87"/>
        <v>42563.817986111106</v>
      </c>
    </row>
    <row r="648" spans="1:22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80"/>
        <v>1.3187625000000001</v>
      </c>
      <c r="P648" s="6">
        <f t="shared" si="81"/>
        <v>39.074444444444445</v>
      </c>
      <c r="Q648" t="str">
        <f t="shared" si="82"/>
        <v>technology</v>
      </c>
      <c r="R648" t="str">
        <f t="shared" si="83"/>
        <v>wearables</v>
      </c>
      <c r="S648" s="10">
        <f t="shared" si="84"/>
        <v>41832.644293981481</v>
      </c>
      <c r="T648" s="10">
        <f t="shared" si="85"/>
        <v>41862.644293981481</v>
      </c>
      <c r="U648" s="12">
        <f t="shared" si="86"/>
        <v>41832.644293981481</v>
      </c>
      <c r="V648" s="11">
        <f t="shared" si="87"/>
        <v>41832.644293981481</v>
      </c>
    </row>
    <row r="649" spans="1:22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80"/>
        <v>1.0705</v>
      </c>
      <c r="P649" s="6">
        <f t="shared" si="81"/>
        <v>125.94117647058823</v>
      </c>
      <c r="Q649" t="str">
        <f t="shared" si="82"/>
        <v>technology</v>
      </c>
      <c r="R649" t="str">
        <f t="shared" si="83"/>
        <v>wearables</v>
      </c>
      <c r="S649" s="10">
        <f t="shared" si="84"/>
        <v>42416.559594907405</v>
      </c>
      <c r="T649" s="10">
        <f t="shared" si="85"/>
        <v>42446.517928240741</v>
      </c>
      <c r="U649" s="12">
        <f t="shared" si="86"/>
        <v>42416.559594907405</v>
      </c>
      <c r="V649" s="11">
        <f t="shared" si="87"/>
        <v>42416.559594907405</v>
      </c>
    </row>
    <row r="650" spans="1:22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80"/>
        <v>1.2682285714285715</v>
      </c>
      <c r="P650" s="6">
        <f t="shared" si="81"/>
        <v>1644</v>
      </c>
      <c r="Q650" t="str">
        <f t="shared" si="82"/>
        <v>technology</v>
      </c>
      <c r="R650" t="str">
        <f t="shared" si="83"/>
        <v>wearables</v>
      </c>
      <c r="S650" s="10">
        <f t="shared" si="84"/>
        <v>41891.485046296293</v>
      </c>
      <c r="T650" s="10">
        <f t="shared" si="85"/>
        <v>41926.485046296293</v>
      </c>
      <c r="U650" s="12">
        <f t="shared" si="86"/>
        <v>41891.485046296293</v>
      </c>
      <c r="V650" s="11">
        <f t="shared" si="87"/>
        <v>41891.485046296293</v>
      </c>
    </row>
    <row r="651" spans="1:22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80"/>
        <v>1.3996</v>
      </c>
      <c r="P651" s="6">
        <f t="shared" si="81"/>
        <v>42.670731707317074</v>
      </c>
      <c r="Q651" t="str">
        <f t="shared" si="82"/>
        <v>technology</v>
      </c>
      <c r="R651" t="str">
        <f t="shared" si="83"/>
        <v>wearables</v>
      </c>
      <c r="S651" s="10">
        <f t="shared" si="84"/>
        <v>41877.703854166662</v>
      </c>
      <c r="T651" s="10">
        <f t="shared" si="85"/>
        <v>41898.703854166662</v>
      </c>
      <c r="U651" s="12">
        <f t="shared" si="86"/>
        <v>41877.703854166662</v>
      </c>
      <c r="V651" s="11">
        <f t="shared" si="87"/>
        <v>41877.703854166662</v>
      </c>
    </row>
    <row r="652" spans="1:22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80"/>
        <v>1.1240000000000001</v>
      </c>
      <c r="P652" s="6">
        <f t="shared" si="81"/>
        <v>35.125</v>
      </c>
      <c r="Q652" t="str">
        <f t="shared" si="82"/>
        <v>technology</v>
      </c>
      <c r="R652" t="str">
        <f t="shared" si="83"/>
        <v>wearables</v>
      </c>
      <c r="S652" s="10">
        <f t="shared" si="84"/>
        <v>41931.828518518516</v>
      </c>
      <c r="T652" s="10">
        <f t="shared" si="85"/>
        <v>41991.870185185187</v>
      </c>
      <c r="U652" s="12">
        <f t="shared" si="86"/>
        <v>41931.828518518516</v>
      </c>
      <c r="V652" s="11">
        <f t="shared" si="87"/>
        <v>41931.828518518516</v>
      </c>
    </row>
    <row r="653" spans="1:22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80"/>
        <v>1.00528</v>
      </c>
      <c r="P653" s="6">
        <f t="shared" si="81"/>
        <v>239.35238095238094</v>
      </c>
      <c r="Q653" t="str">
        <f t="shared" si="82"/>
        <v>technology</v>
      </c>
      <c r="R653" t="str">
        <f t="shared" si="83"/>
        <v>wearables</v>
      </c>
      <c r="S653" s="10">
        <f t="shared" si="84"/>
        <v>41955.809155092589</v>
      </c>
      <c r="T653" s="10">
        <f t="shared" si="85"/>
        <v>41985.809155092589</v>
      </c>
      <c r="U653" s="12">
        <f t="shared" si="86"/>
        <v>41955.809155092589</v>
      </c>
      <c r="V653" s="11">
        <f t="shared" si="87"/>
        <v>41955.809155092589</v>
      </c>
    </row>
    <row r="654" spans="1:22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80"/>
        <v>1.0046666666666666</v>
      </c>
      <c r="P654" s="6">
        <f t="shared" si="81"/>
        <v>107.64285714285714</v>
      </c>
      <c r="Q654" t="str">
        <f t="shared" si="82"/>
        <v>technology</v>
      </c>
      <c r="R654" t="str">
        <f t="shared" si="83"/>
        <v>wearables</v>
      </c>
      <c r="S654" s="10">
        <f t="shared" si="84"/>
        <v>42675.482060185182</v>
      </c>
      <c r="T654" s="10">
        <f t="shared" si="85"/>
        <v>42705.523726851847</v>
      </c>
      <c r="U654" s="12">
        <f t="shared" si="86"/>
        <v>42675.482060185182</v>
      </c>
      <c r="V654" s="11">
        <f t="shared" si="87"/>
        <v>42675.482060185182</v>
      </c>
    </row>
    <row r="655" spans="1:22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80"/>
        <v>1.4144600000000001</v>
      </c>
      <c r="P655" s="6">
        <f t="shared" si="81"/>
        <v>95.830623306233065</v>
      </c>
      <c r="Q655" t="str">
        <f t="shared" si="82"/>
        <v>technology</v>
      </c>
      <c r="R655" t="str">
        <f t="shared" si="83"/>
        <v>wearables</v>
      </c>
      <c r="S655" s="10">
        <f t="shared" si="84"/>
        <v>42199.410185185181</v>
      </c>
      <c r="T655" s="10">
        <f t="shared" si="85"/>
        <v>42236.410185185181</v>
      </c>
      <c r="U655" s="12">
        <f t="shared" si="86"/>
        <v>42199.410185185181</v>
      </c>
      <c r="V655" s="11">
        <f t="shared" si="87"/>
        <v>42199.410185185181</v>
      </c>
    </row>
    <row r="656" spans="1:22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80"/>
        <v>2.6729166666666666</v>
      </c>
      <c r="P656" s="6">
        <f t="shared" si="81"/>
        <v>31.663376110562684</v>
      </c>
      <c r="Q656" t="str">
        <f t="shared" si="82"/>
        <v>technology</v>
      </c>
      <c r="R656" t="str">
        <f t="shared" si="83"/>
        <v>wearables</v>
      </c>
      <c r="S656" s="10">
        <f t="shared" si="84"/>
        <v>42163.748993055553</v>
      </c>
      <c r="T656" s="10">
        <f t="shared" si="85"/>
        <v>42193.748993055553</v>
      </c>
      <c r="U656" s="12">
        <f t="shared" si="86"/>
        <v>42163.748993055553</v>
      </c>
      <c r="V656" s="11">
        <f t="shared" si="87"/>
        <v>42163.748993055553</v>
      </c>
    </row>
    <row r="657" spans="1:22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80"/>
        <v>1.4688749999999999</v>
      </c>
      <c r="P657" s="6">
        <f t="shared" si="81"/>
        <v>42.886861313868614</v>
      </c>
      <c r="Q657" t="str">
        <f t="shared" si="82"/>
        <v>technology</v>
      </c>
      <c r="R657" t="str">
        <f t="shared" si="83"/>
        <v>wearables</v>
      </c>
      <c r="S657" s="10">
        <f t="shared" si="84"/>
        <v>42045.748981481483</v>
      </c>
      <c r="T657" s="10">
        <f t="shared" si="85"/>
        <v>42075.707314814812</v>
      </c>
      <c r="U657" s="12">
        <f t="shared" si="86"/>
        <v>42045.748981481483</v>
      </c>
      <c r="V657" s="11">
        <f t="shared" si="87"/>
        <v>42045.748981481483</v>
      </c>
    </row>
    <row r="658" spans="1:22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80"/>
        <v>2.1356000000000002</v>
      </c>
      <c r="P658" s="6">
        <f t="shared" si="81"/>
        <v>122.73563218390805</v>
      </c>
      <c r="Q658" t="str">
        <f t="shared" si="82"/>
        <v>technology</v>
      </c>
      <c r="R658" t="str">
        <f t="shared" si="83"/>
        <v>wearables</v>
      </c>
      <c r="S658" s="10">
        <f t="shared" si="84"/>
        <v>42417.596284722218</v>
      </c>
      <c r="T658" s="10">
        <f t="shared" si="85"/>
        <v>42477.554618055547</v>
      </c>
      <c r="U658" s="12">
        <f t="shared" si="86"/>
        <v>42417.596284722218</v>
      </c>
      <c r="V658" s="11">
        <f t="shared" si="87"/>
        <v>42417.596284722218</v>
      </c>
    </row>
    <row r="659" spans="1:22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80"/>
        <v>1.2569999999999999</v>
      </c>
      <c r="P659" s="6">
        <f t="shared" si="81"/>
        <v>190.45454545454547</v>
      </c>
      <c r="Q659" t="str">
        <f t="shared" si="82"/>
        <v>technology</v>
      </c>
      <c r="R659" t="str">
        <f t="shared" si="83"/>
        <v>wearables</v>
      </c>
      <c r="S659" s="10">
        <f t="shared" si="84"/>
        <v>42331.637407407405</v>
      </c>
      <c r="T659" s="10">
        <f t="shared" si="85"/>
        <v>42361.637407407405</v>
      </c>
      <c r="U659" s="12">
        <f t="shared" si="86"/>
        <v>42331.637407407405</v>
      </c>
      <c r="V659" s="11">
        <f t="shared" si="87"/>
        <v>42331.637407407405</v>
      </c>
    </row>
    <row r="660" spans="1:22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80"/>
        <v>1.0446206037108834</v>
      </c>
      <c r="P660" s="6">
        <f t="shared" si="81"/>
        <v>109.33695652173913</v>
      </c>
      <c r="Q660" t="str">
        <f t="shared" si="82"/>
        <v>technology</v>
      </c>
      <c r="R660" t="str">
        <f t="shared" si="83"/>
        <v>wearables</v>
      </c>
      <c r="S660" s="10">
        <f t="shared" si="84"/>
        <v>42178.952418981477</v>
      </c>
      <c r="T660" s="10">
        <f t="shared" si="85"/>
        <v>42211.541666666664</v>
      </c>
      <c r="U660" s="12">
        <f t="shared" si="86"/>
        <v>42178.952418981477</v>
      </c>
      <c r="V660" s="11">
        <f t="shared" si="87"/>
        <v>42178.952418981477</v>
      </c>
    </row>
    <row r="661" spans="1:22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80"/>
        <v>1.0056666666666667</v>
      </c>
      <c r="P661" s="6">
        <f t="shared" si="81"/>
        <v>143.66666666666666</v>
      </c>
      <c r="Q661" t="str">
        <f t="shared" si="82"/>
        <v>technology</v>
      </c>
      <c r="R661" t="str">
        <f t="shared" si="83"/>
        <v>wearables</v>
      </c>
      <c r="S661" s="10">
        <f t="shared" si="84"/>
        <v>42209.385358796295</v>
      </c>
      <c r="T661" s="10">
        <f t="shared" si="85"/>
        <v>42239.385358796295</v>
      </c>
      <c r="U661" s="12">
        <f t="shared" si="86"/>
        <v>42209.385358796295</v>
      </c>
      <c r="V661" s="11">
        <f t="shared" si="87"/>
        <v>42209.385358796295</v>
      </c>
    </row>
    <row r="662" spans="1:22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80"/>
        <v>3.058E-2</v>
      </c>
      <c r="P662" s="6">
        <f t="shared" si="81"/>
        <v>84.944444444444443</v>
      </c>
      <c r="Q662" t="str">
        <f t="shared" si="82"/>
        <v>technology</v>
      </c>
      <c r="R662" t="str">
        <f t="shared" si="83"/>
        <v>wearables</v>
      </c>
      <c r="S662" s="10">
        <f t="shared" si="84"/>
        <v>41922.533321759256</v>
      </c>
      <c r="T662" s="10">
        <f t="shared" si="85"/>
        <v>41952.574988425928</v>
      </c>
      <c r="U662" s="12">
        <f t="shared" si="86"/>
        <v>41922.533321759256</v>
      </c>
      <c r="V662" s="11">
        <f t="shared" si="87"/>
        <v>41922.533321759256</v>
      </c>
    </row>
    <row r="663" spans="1:22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80"/>
        <v>9.4999999999999998E-3</v>
      </c>
      <c r="P663" s="6">
        <f t="shared" si="81"/>
        <v>10.555555555555555</v>
      </c>
      <c r="Q663" t="str">
        <f t="shared" si="82"/>
        <v>technology</v>
      </c>
      <c r="R663" t="str">
        <f t="shared" si="83"/>
        <v>wearables</v>
      </c>
      <c r="S663" s="10">
        <f t="shared" si="84"/>
        <v>42636.437025462961</v>
      </c>
      <c r="T663" s="10">
        <f t="shared" si="85"/>
        <v>42666.437025462961</v>
      </c>
      <c r="U663" s="12">
        <f t="shared" si="86"/>
        <v>42636.437025462961</v>
      </c>
      <c r="V663" s="11">
        <f t="shared" si="87"/>
        <v>42636.437025462961</v>
      </c>
    </row>
    <row r="664" spans="1:22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80"/>
        <v>4.0000000000000001E-3</v>
      </c>
      <c r="P664" s="6">
        <f t="shared" si="81"/>
        <v>39</v>
      </c>
      <c r="Q664" t="str">
        <f t="shared" si="82"/>
        <v>technology</v>
      </c>
      <c r="R664" t="str">
        <f t="shared" si="83"/>
        <v>wearables</v>
      </c>
      <c r="S664" s="10">
        <f t="shared" si="84"/>
        <v>41990.229710648149</v>
      </c>
      <c r="T664" s="10">
        <f t="shared" si="85"/>
        <v>42020.229710648149</v>
      </c>
      <c r="U664" s="12">
        <f t="shared" si="86"/>
        <v>41990.229710648149</v>
      </c>
      <c r="V664" s="11">
        <f t="shared" si="87"/>
        <v>41990.229710648149</v>
      </c>
    </row>
    <row r="665" spans="1:22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80"/>
        <v>3.5000000000000001E-3</v>
      </c>
      <c r="P665" s="6">
        <f t="shared" si="81"/>
        <v>100</v>
      </c>
      <c r="Q665" t="str">
        <f t="shared" si="82"/>
        <v>technology</v>
      </c>
      <c r="R665" t="str">
        <f t="shared" si="83"/>
        <v>wearables</v>
      </c>
      <c r="S665" s="10">
        <f t="shared" si="84"/>
        <v>42173.634907407402</v>
      </c>
      <c r="T665" s="10">
        <f t="shared" si="85"/>
        <v>42203.634907407402</v>
      </c>
      <c r="U665" s="12">
        <f t="shared" si="86"/>
        <v>42173.634907407402</v>
      </c>
      <c r="V665" s="11">
        <f t="shared" si="87"/>
        <v>42173.634907407402</v>
      </c>
    </row>
    <row r="666" spans="1:22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80"/>
        <v>7.5333333333333335E-2</v>
      </c>
      <c r="P666" s="6">
        <f t="shared" si="81"/>
        <v>31.172413793103448</v>
      </c>
      <c r="Q666" t="str">
        <f t="shared" si="82"/>
        <v>technology</v>
      </c>
      <c r="R666" t="str">
        <f t="shared" si="83"/>
        <v>wearables</v>
      </c>
      <c r="S666" s="10">
        <f t="shared" si="84"/>
        <v>42077.458043981482</v>
      </c>
      <c r="T666" s="10">
        <f t="shared" si="85"/>
        <v>42107.458043981482</v>
      </c>
      <c r="U666" s="12">
        <f t="shared" si="86"/>
        <v>42077.458043981482</v>
      </c>
      <c r="V666" s="11">
        <f t="shared" si="87"/>
        <v>42077.458043981482</v>
      </c>
    </row>
    <row r="667" spans="1:22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80"/>
        <v>0.18640000000000001</v>
      </c>
      <c r="P667" s="6">
        <f t="shared" si="81"/>
        <v>155.33333333333334</v>
      </c>
      <c r="Q667" t="str">
        <f t="shared" si="82"/>
        <v>technology</v>
      </c>
      <c r="R667" t="str">
        <f t="shared" si="83"/>
        <v>wearables</v>
      </c>
      <c r="S667" s="10">
        <f t="shared" si="84"/>
        <v>42688.503020833326</v>
      </c>
      <c r="T667" s="10">
        <f t="shared" si="85"/>
        <v>42748.503020833326</v>
      </c>
      <c r="U667" s="12">
        <f t="shared" si="86"/>
        <v>42688.503020833326</v>
      </c>
      <c r="V667" s="11">
        <f t="shared" si="87"/>
        <v>42688.503020833326</v>
      </c>
    </row>
    <row r="668" spans="1:22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80"/>
        <v>4.0000000000000003E-5</v>
      </c>
      <c r="P668" s="6">
        <f t="shared" si="81"/>
        <v>2</v>
      </c>
      <c r="Q668" t="str">
        <f t="shared" si="82"/>
        <v>technology</v>
      </c>
      <c r="R668" t="str">
        <f t="shared" si="83"/>
        <v>wearables</v>
      </c>
      <c r="S668" s="10">
        <f t="shared" si="84"/>
        <v>41838.623819444445</v>
      </c>
      <c r="T668" s="10">
        <f t="shared" si="85"/>
        <v>41868.623819444445</v>
      </c>
      <c r="U668" s="12">
        <f t="shared" si="86"/>
        <v>41838.623819444445</v>
      </c>
      <c r="V668" s="11">
        <f t="shared" si="87"/>
        <v>41838.623819444445</v>
      </c>
    </row>
    <row r="669" spans="1:22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80"/>
        <v>0.1002</v>
      </c>
      <c r="P669" s="6">
        <f t="shared" si="81"/>
        <v>178.92857142857142</v>
      </c>
      <c r="Q669" t="str">
        <f t="shared" si="82"/>
        <v>technology</v>
      </c>
      <c r="R669" t="str">
        <f t="shared" si="83"/>
        <v>wearables</v>
      </c>
      <c r="S669" s="10">
        <f t="shared" si="84"/>
        <v>42632.165081018517</v>
      </c>
      <c r="T669" s="10">
        <f t="shared" si="85"/>
        <v>42672.165081018517</v>
      </c>
      <c r="U669" s="12">
        <f t="shared" si="86"/>
        <v>42632.165081018517</v>
      </c>
      <c r="V669" s="11">
        <f t="shared" si="87"/>
        <v>42632.165081018517</v>
      </c>
    </row>
    <row r="670" spans="1:22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80"/>
        <v>4.5600000000000002E-2</v>
      </c>
      <c r="P670" s="6">
        <f t="shared" si="81"/>
        <v>27.36</v>
      </c>
      <c r="Q670" t="str">
        <f t="shared" si="82"/>
        <v>technology</v>
      </c>
      <c r="R670" t="str">
        <f t="shared" si="83"/>
        <v>wearables</v>
      </c>
      <c r="S670" s="10">
        <f t="shared" si="84"/>
        <v>42090.622939814813</v>
      </c>
      <c r="T670" s="10">
        <f t="shared" si="85"/>
        <v>42135.622939814813</v>
      </c>
      <c r="U670" s="12">
        <f t="shared" si="86"/>
        <v>42090.622939814813</v>
      </c>
      <c r="V670" s="11">
        <f t="shared" si="87"/>
        <v>42090.622939814813</v>
      </c>
    </row>
    <row r="671" spans="1:22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80"/>
        <v>0.21507499999999999</v>
      </c>
      <c r="P671" s="6">
        <f t="shared" si="81"/>
        <v>1536.25</v>
      </c>
      <c r="Q671" t="str">
        <f t="shared" si="82"/>
        <v>technology</v>
      </c>
      <c r="R671" t="str">
        <f t="shared" si="83"/>
        <v>wearables</v>
      </c>
      <c r="S671" s="10">
        <f t="shared" si="84"/>
        <v>42527.417337962957</v>
      </c>
      <c r="T671" s="10">
        <f t="shared" si="85"/>
        <v>42557.417337962957</v>
      </c>
      <c r="U671" s="12">
        <f t="shared" si="86"/>
        <v>42527.417337962957</v>
      </c>
      <c r="V671" s="11">
        <f t="shared" si="87"/>
        <v>42527.417337962957</v>
      </c>
    </row>
    <row r="672" spans="1:22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80"/>
        <v>0.29276666666666668</v>
      </c>
      <c r="P672" s="6">
        <f t="shared" si="81"/>
        <v>84.99677419354839</v>
      </c>
      <c r="Q672" t="str">
        <f t="shared" si="82"/>
        <v>technology</v>
      </c>
      <c r="R672" t="str">
        <f t="shared" si="83"/>
        <v>wearables</v>
      </c>
      <c r="S672" s="10">
        <f t="shared" si="84"/>
        <v>42506.501388888886</v>
      </c>
      <c r="T672" s="10">
        <f t="shared" si="85"/>
        <v>42540.131944444445</v>
      </c>
      <c r="U672" s="12">
        <f t="shared" si="86"/>
        <v>42506.501388888886</v>
      </c>
      <c r="V672" s="11">
        <f t="shared" si="87"/>
        <v>42506.501388888886</v>
      </c>
    </row>
    <row r="673" spans="1:22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80"/>
        <v>0.39426666666666665</v>
      </c>
      <c r="P673" s="6">
        <f t="shared" si="81"/>
        <v>788.5333333333333</v>
      </c>
      <c r="Q673" t="str">
        <f t="shared" si="82"/>
        <v>technology</v>
      </c>
      <c r="R673" t="str">
        <f t="shared" si="83"/>
        <v>wearables</v>
      </c>
      <c r="S673" s="10">
        <f t="shared" si="84"/>
        <v>41984.484398148146</v>
      </c>
      <c r="T673" s="10">
        <f t="shared" si="85"/>
        <v>42017.958333333336</v>
      </c>
      <c r="U673" s="12">
        <f t="shared" si="86"/>
        <v>41984.484398148146</v>
      </c>
      <c r="V673" s="11">
        <f t="shared" si="87"/>
        <v>41984.484398148146</v>
      </c>
    </row>
    <row r="674" spans="1:22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80"/>
        <v>0.21628</v>
      </c>
      <c r="P674" s="6">
        <f t="shared" si="81"/>
        <v>50.29767441860465</v>
      </c>
      <c r="Q674" t="str">
        <f t="shared" si="82"/>
        <v>technology</v>
      </c>
      <c r="R674" t="str">
        <f t="shared" si="83"/>
        <v>wearables</v>
      </c>
      <c r="S674" s="10">
        <f t="shared" si="84"/>
        <v>41974.011157407404</v>
      </c>
      <c r="T674" s="10">
        <f t="shared" si="85"/>
        <v>42004.999305555553</v>
      </c>
      <c r="U674" s="12">
        <f t="shared" si="86"/>
        <v>41974.011157407404</v>
      </c>
      <c r="V674" s="11">
        <f t="shared" si="87"/>
        <v>41974.011157407404</v>
      </c>
    </row>
    <row r="675" spans="1:22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80"/>
        <v>2.0500000000000002E-3</v>
      </c>
      <c r="P675" s="6">
        <f t="shared" si="81"/>
        <v>68.333333333333329</v>
      </c>
      <c r="Q675" t="str">
        <f t="shared" si="82"/>
        <v>technology</v>
      </c>
      <c r="R675" t="str">
        <f t="shared" si="83"/>
        <v>wearables</v>
      </c>
      <c r="S675" s="10">
        <f t="shared" si="84"/>
        <v>41838.6321412037</v>
      </c>
      <c r="T675" s="10">
        <f t="shared" si="85"/>
        <v>41883.6321412037</v>
      </c>
      <c r="U675" s="12">
        <f t="shared" si="86"/>
        <v>41838.6321412037</v>
      </c>
      <c r="V675" s="11">
        <f t="shared" si="87"/>
        <v>41838.6321412037</v>
      </c>
    </row>
    <row r="676" spans="1:22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80"/>
        <v>2.9999999999999997E-4</v>
      </c>
      <c r="P676" s="6">
        <f t="shared" si="81"/>
        <v>7.5</v>
      </c>
      <c r="Q676" t="str">
        <f t="shared" si="82"/>
        <v>technology</v>
      </c>
      <c r="R676" t="str">
        <f t="shared" si="83"/>
        <v>wearables</v>
      </c>
      <c r="S676" s="10">
        <f t="shared" si="84"/>
        <v>41802.907719907402</v>
      </c>
      <c r="T676" s="10">
        <f t="shared" si="85"/>
        <v>41862.907719907402</v>
      </c>
      <c r="U676" s="12">
        <f t="shared" si="86"/>
        <v>41802.907719907402</v>
      </c>
      <c r="V676" s="11">
        <f t="shared" si="87"/>
        <v>41802.907719907402</v>
      </c>
    </row>
    <row r="677" spans="1:22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80"/>
        <v>0.14849999999999999</v>
      </c>
      <c r="P677" s="6">
        <f t="shared" si="81"/>
        <v>34.269230769230766</v>
      </c>
      <c r="Q677" t="str">
        <f t="shared" si="82"/>
        <v>technology</v>
      </c>
      <c r="R677" t="str">
        <f t="shared" si="83"/>
        <v>wearables</v>
      </c>
      <c r="S677" s="10">
        <f t="shared" si="84"/>
        <v>41975.722268518519</v>
      </c>
      <c r="T677" s="10">
        <f t="shared" si="85"/>
        <v>42005.082638888889</v>
      </c>
      <c r="U677" s="12">
        <f t="shared" si="86"/>
        <v>41975.722268518519</v>
      </c>
      <c r="V677" s="11">
        <f t="shared" si="87"/>
        <v>41975.722268518519</v>
      </c>
    </row>
    <row r="678" spans="1:22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80"/>
        <v>1.4710000000000001E-2</v>
      </c>
      <c r="P678" s="6">
        <f t="shared" si="81"/>
        <v>61.291666666666664</v>
      </c>
      <c r="Q678" t="str">
        <f t="shared" si="82"/>
        <v>technology</v>
      </c>
      <c r="R678" t="str">
        <f t="shared" si="83"/>
        <v>wearables</v>
      </c>
      <c r="S678" s="10">
        <f t="shared" si="84"/>
        <v>42012.559965277782</v>
      </c>
      <c r="T678" s="10">
        <f t="shared" si="85"/>
        <v>42042.559965277782</v>
      </c>
      <c r="U678" s="12">
        <f t="shared" si="86"/>
        <v>42012.559965277782</v>
      </c>
      <c r="V678" s="11">
        <f t="shared" si="87"/>
        <v>42012.559965277782</v>
      </c>
    </row>
    <row r="679" spans="1:22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80"/>
        <v>0.25584000000000001</v>
      </c>
      <c r="P679" s="6">
        <f t="shared" si="81"/>
        <v>133.25</v>
      </c>
      <c r="Q679" t="str">
        <f t="shared" si="82"/>
        <v>technology</v>
      </c>
      <c r="R679" t="str">
        <f t="shared" si="83"/>
        <v>wearables</v>
      </c>
      <c r="S679" s="10">
        <f t="shared" si="84"/>
        <v>42504.195543981477</v>
      </c>
      <c r="T679" s="10">
        <f t="shared" si="85"/>
        <v>42549.195543981477</v>
      </c>
      <c r="U679" s="12">
        <f t="shared" si="86"/>
        <v>42504.195543981477</v>
      </c>
      <c r="V679" s="11">
        <f t="shared" si="87"/>
        <v>42504.195543981477</v>
      </c>
    </row>
    <row r="680" spans="1:22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80"/>
        <v>3.8206896551724136E-2</v>
      </c>
      <c r="P680" s="6">
        <f t="shared" si="81"/>
        <v>65.17647058823529</v>
      </c>
      <c r="Q680" t="str">
        <f t="shared" si="82"/>
        <v>technology</v>
      </c>
      <c r="R680" t="str">
        <f t="shared" si="83"/>
        <v>wearables</v>
      </c>
      <c r="S680" s="10">
        <f t="shared" si="84"/>
        <v>42481.168263888881</v>
      </c>
      <c r="T680" s="10">
        <f t="shared" si="85"/>
        <v>42511.168263888881</v>
      </c>
      <c r="U680" s="12">
        <f t="shared" si="86"/>
        <v>42481.168263888881</v>
      </c>
      <c r="V680" s="11">
        <f t="shared" si="87"/>
        <v>42481.168263888881</v>
      </c>
    </row>
    <row r="681" spans="1:22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80"/>
        <v>0.15485964912280703</v>
      </c>
      <c r="P681" s="6">
        <f t="shared" si="81"/>
        <v>93.90425531914893</v>
      </c>
      <c r="Q681" t="str">
        <f t="shared" si="82"/>
        <v>technology</v>
      </c>
      <c r="R681" t="str">
        <f t="shared" si="83"/>
        <v>wearables</v>
      </c>
      <c r="S681" s="10">
        <f t="shared" si="84"/>
        <v>42556.487372685187</v>
      </c>
      <c r="T681" s="10">
        <f t="shared" si="85"/>
        <v>42616.487372685187</v>
      </c>
      <c r="U681" s="12">
        <f t="shared" si="86"/>
        <v>42556.487372685187</v>
      </c>
      <c r="V681" s="11">
        <f t="shared" si="87"/>
        <v>42556.487372685187</v>
      </c>
    </row>
    <row r="682" spans="1:22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80"/>
        <v>0.25912000000000002</v>
      </c>
      <c r="P682" s="6">
        <f t="shared" si="81"/>
        <v>150.65116279069767</v>
      </c>
      <c r="Q682" t="str">
        <f t="shared" si="82"/>
        <v>technology</v>
      </c>
      <c r="R682" t="str">
        <f t="shared" si="83"/>
        <v>wearables</v>
      </c>
      <c r="S682" s="10">
        <f t="shared" si="84"/>
        <v>41864.293182870366</v>
      </c>
      <c r="T682" s="10">
        <f t="shared" si="85"/>
        <v>41899.293182870366</v>
      </c>
      <c r="U682" s="12">
        <f t="shared" si="86"/>
        <v>41864.293182870366</v>
      </c>
      <c r="V682" s="11">
        <f t="shared" si="87"/>
        <v>41864.293182870366</v>
      </c>
    </row>
    <row r="683" spans="1:22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80"/>
        <v>4.0000000000000002E-4</v>
      </c>
      <c r="P683" s="6">
        <f t="shared" si="81"/>
        <v>1</v>
      </c>
      <c r="Q683" t="str">
        <f t="shared" si="82"/>
        <v>technology</v>
      </c>
      <c r="R683" t="str">
        <f t="shared" si="83"/>
        <v>wearables</v>
      </c>
      <c r="S683" s="10">
        <f t="shared" si="84"/>
        <v>42639.597268518519</v>
      </c>
      <c r="T683" s="10">
        <f t="shared" si="85"/>
        <v>42669.597268518519</v>
      </c>
      <c r="U683" s="12">
        <f t="shared" si="86"/>
        <v>42639.597268518519</v>
      </c>
      <c r="V683" s="11">
        <f t="shared" si="87"/>
        <v>42639.597268518519</v>
      </c>
    </row>
    <row r="684" spans="1:22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80"/>
        <v>1.06E-3</v>
      </c>
      <c r="P684" s="6">
        <f t="shared" si="81"/>
        <v>13.25</v>
      </c>
      <c r="Q684" t="str">
        <f t="shared" si="82"/>
        <v>technology</v>
      </c>
      <c r="R684" t="str">
        <f t="shared" si="83"/>
        <v>wearables</v>
      </c>
      <c r="S684" s="10">
        <f t="shared" si="84"/>
        <v>42778.556967592587</v>
      </c>
      <c r="T684" s="10">
        <f t="shared" si="85"/>
        <v>42808.51530092593</v>
      </c>
      <c r="U684" s="12">
        <f t="shared" si="86"/>
        <v>42778.556967592587</v>
      </c>
      <c r="V684" s="11">
        <f t="shared" si="87"/>
        <v>42778.556967592587</v>
      </c>
    </row>
    <row r="685" spans="1:22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80"/>
        <v>8.5142857142857138E-3</v>
      </c>
      <c r="P685" s="6">
        <f t="shared" si="81"/>
        <v>99.333333333333329</v>
      </c>
      <c r="Q685" t="str">
        <f t="shared" si="82"/>
        <v>technology</v>
      </c>
      <c r="R685" t="str">
        <f t="shared" si="83"/>
        <v>wearables</v>
      </c>
      <c r="S685" s="10">
        <f t="shared" si="84"/>
        <v>42634.691712962966</v>
      </c>
      <c r="T685" s="10">
        <f t="shared" si="85"/>
        <v>42674.691712962966</v>
      </c>
      <c r="U685" s="12">
        <f t="shared" si="86"/>
        <v>42634.691712962966</v>
      </c>
      <c r="V685" s="11">
        <f t="shared" si="87"/>
        <v>42634.691712962966</v>
      </c>
    </row>
    <row r="686" spans="1:22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80"/>
        <v>7.4837500000000001E-2</v>
      </c>
      <c r="P686" s="6">
        <f t="shared" si="81"/>
        <v>177.39259259259259</v>
      </c>
      <c r="Q686" t="str">
        <f t="shared" si="82"/>
        <v>technology</v>
      </c>
      <c r="R686" t="str">
        <f t="shared" si="83"/>
        <v>wearables</v>
      </c>
      <c r="S686" s="10">
        <f t="shared" si="84"/>
        <v>41809.26494212963</v>
      </c>
      <c r="T686" s="10">
        <f t="shared" si="85"/>
        <v>41844.916666666664</v>
      </c>
      <c r="U686" s="12">
        <f t="shared" si="86"/>
        <v>41809.26494212963</v>
      </c>
      <c r="V686" s="11">
        <f t="shared" si="87"/>
        <v>41809.26494212963</v>
      </c>
    </row>
    <row r="687" spans="1:22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80"/>
        <v>0.27650000000000002</v>
      </c>
      <c r="P687" s="6">
        <f t="shared" si="81"/>
        <v>55.3</v>
      </c>
      <c r="Q687" t="str">
        <f t="shared" si="82"/>
        <v>technology</v>
      </c>
      <c r="R687" t="str">
        <f t="shared" si="83"/>
        <v>wearables</v>
      </c>
      <c r="S687" s="10">
        <f t="shared" si="84"/>
        <v>41971.658240740733</v>
      </c>
      <c r="T687" s="10">
        <f t="shared" si="85"/>
        <v>42016.658240740733</v>
      </c>
      <c r="U687" s="12">
        <f t="shared" si="86"/>
        <v>41971.658240740733</v>
      </c>
      <c r="V687" s="11">
        <f t="shared" si="87"/>
        <v>41971.658240740733</v>
      </c>
    </row>
    <row r="688" spans="1:22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80"/>
        <v>0</v>
      </c>
      <c r="P688" s="6" t="e">
        <f t="shared" si="81"/>
        <v>#DIV/0!</v>
      </c>
      <c r="Q688" t="str">
        <f t="shared" si="82"/>
        <v>technology</v>
      </c>
      <c r="R688" t="str">
        <f t="shared" si="83"/>
        <v>wearables</v>
      </c>
      <c r="S688" s="10">
        <f t="shared" si="84"/>
        <v>42189.464930555558</v>
      </c>
      <c r="T688" s="10">
        <f t="shared" si="85"/>
        <v>42219.464930555558</v>
      </c>
      <c r="U688" s="12">
        <f t="shared" si="86"/>
        <v>42189.464930555558</v>
      </c>
      <c r="V688" s="11">
        <f t="shared" si="87"/>
        <v>42189.464930555558</v>
      </c>
    </row>
    <row r="689" spans="1:22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80"/>
        <v>3.5499999999999997E-2</v>
      </c>
      <c r="P689" s="6">
        <f t="shared" si="81"/>
        <v>591.66666666666663</v>
      </c>
      <c r="Q689" t="str">
        <f t="shared" si="82"/>
        <v>technology</v>
      </c>
      <c r="R689" t="str">
        <f t="shared" si="83"/>
        <v>wearables</v>
      </c>
      <c r="S689" s="10">
        <f t="shared" si="84"/>
        <v>42711.542280092595</v>
      </c>
      <c r="T689" s="10">
        <f t="shared" si="85"/>
        <v>42771.542280092595</v>
      </c>
      <c r="U689" s="12">
        <f t="shared" si="86"/>
        <v>42711.542280092595</v>
      </c>
      <c r="V689" s="11">
        <f t="shared" si="87"/>
        <v>42711.542280092595</v>
      </c>
    </row>
    <row r="690" spans="1:22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80"/>
        <v>0.72989999999999999</v>
      </c>
      <c r="P690" s="6">
        <f t="shared" si="81"/>
        <v>405.5</v>
      </c>
      <c r="Q690" t="str">
        <f t="shared" si="82"/>
        <v>technology</v>
      </c>
      <c r="R690" t="str">
        <f t="shared" si="83"/>
        <v>wearables</v>
      </c>
      <c r="S690" s="10">
        <f t="shared" si="84"/>
        <v>42261.896446759252</v>
      </c>
      <c r="T690" s="10">
        <f t="shared" si="85"/>
        <v>42291.896446759252</v>
      </c>
      <c r="U690" s="12">
        <f t="shared" si="86"/>
        <v>42261.896446759252</v>
      </c>
      <c r="V690" s="11">
        <f t="shared" si="87"/>
        <v>42261.896446759252</v>
      </c>
    </row>
    <row r="691" spans="1:22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80"/>
        <v>0.57648750000000004</v>
      </c>
      <c r="P691" s="6">
        <f t="shared" si="81"/>
        <v>343.14732142857144</v>
      </c>
      <c r="Q691" t="str">
        <f t="shared" si="82"/>
        <v>technology</v>
      </c>
      <c r="R691" t="str">
        <f t="shared" si="83"/>
        <v>wearables</v>
      </c>
      <c r="S691" s="10">
        <f t="shared" si="84"/>
        <v>42675.459456018514</v>
      </c>
      <c r="T691" s="10">
        <f t="shared" si="85"/>
        <v>42711.999305555553</v>
      </c>
      <c r="U691" s="12">
        <f t="shared" si="86"/>
        <v>42675.459456018514</v>
      </c>
      <c r="V691" s="11">
        <f t="shared" si="87"/>
        <v>42675.459456018514</v>
      </c>
    </row>
    <row r="692" spans="1:22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80"/>
        <v>0.1234</v>
      </c>
      <c r="P692" s="6">
        <f t="shared" si="81"/>
        <v>72.588235294117652</v>
      </c>
      <c r="Q692" t="str">
        <f t="shared" si="82"/>
        <v>technology</v>
      </c>
      <c r="R692" t="str">
        <f t="shared" si="83"/>
        <v>wearables</v>
      </c>
      <c r="S692" s="10">
        <f t="shared" si="84"/>
        <v>42579.426400462959</v>
      </c>
      <c r="T692" s="10">
        <f t="shared" si="85"/>
        <v>42622.041666666664</v>
      </c>
      <c r="U692" s="12">
        <f t="shared" si="86"/>
        <v>42579.426400462959</v>
      </c>
      <c r="V692" s="11">
        <f t="shared" si="87"/>
        <v>42579.426400462959</v>
      </c>
    </row>
    <row r="693" spans="1:22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80"/>
        <v>5.1999999999999998E-3</v>
      </c>
      <c r="P693" s="6">
        <f t="shared" si="81"/>
        <v>26</v>
      </c>
      <c r="Q693" t="str">
        <f t="shared" si="82"/>
        <v>technology</v>
      </c>
      <c r="R693" t="str">
        <f t="shared" si="83"/>
        <v>wearables</v>
      </c>
      <c r="S693" s="10">
        <f t="shared" si="84"/>
        <v>42157.819976851846</v>
      </c>
      <c r="T693" s="10">
        <f t="shared" si="85"/>
        <v>42185.819976851846</v>
      </c>
      <c r="U693" s="12">
        <f t="shared" si="86"/>
        <v>42157.819976851846</v>
      </c>
      <c r="V693" s="11">
        <f t="shared" si="87"/>
        <v>42157.819976851846</v>
      </c>
    </row>
    <row r="694" spans="1:22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80"/>
        <v>6.5299999999999997E-2</v>
      </c>
      <c r="P694" s="6">
        <f t="shared" si="81"/>
        <v>6.4975124378109452</v>
      </c>
      <c r="Q694" t="str">
        <f t="shared" si="82"/>
        <v>technology</v>
      </c>
      <c r="R694" t="str">
        <f t="shared" si="83"/>
        <v>wearables</v>
      </c>
      <c r="S694" s="10">
        <f t="shared" si="84"/>
        <v>42696.167395833334</v>
      </c>
      <c r="T694" s="10">
        <f t="shared" si="85"/>
        <v>42726.167395833334</v>
      </c>
      <c r="U694" s="12">
        <f t="shared" si="86"/>
        <v>42696.167395833334</v>
      </c>
      <c r="V694" s="11">
        <f t="shared" si="87"/>
        <v>42696.167395833334</v>
      </c>
    </row>
    <row r="695" spans="1:22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80"/>
        <v>0.35338000000000003</v>
      </c>
      <c r="P695" s="6">
        <f t="shared" si="81"/>
        <v>119.38513513513513</v>
      </c>
      <c r="Q695" t="str">
        <f t="shared" si="82"/>
        <v>technology</v>
      </c>
      <c r="R695" t="str">
        <f t="shared" si="83"/>
        <v>wearables</v>
      </c>
      <c r="S695" s="10">
        <f t="shared" si="84"/>
        <v>42094.599849537037</v>
      </c>
      <c r="T695" s="10">
        <f t="shared" si="85"/>
        <v>42124.599849537037</v>
      </c>
      <c r="U695" s="12">
        <f t="shared" si="86"/>
        <v>42094.599849537037</v>
      </c>
      <c r="V695" s="11">
        <f t="shared" si="87"/>
        <v>42094.599849537037</v>
      </c>
    </row>
    <row r="696" spans="1:22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80"/>
        <v>3.933333333333333E-3</v>
      </c>
      <c r="P696" s="6">
        <f t="shared" si="81"/>
        <v>84.285714285714292</v>
      </c>
      <c r="Q696" t="str">
        <f t="shared" si="82"/>
        <v>technology</v>
      </c>
      <c r="R696" t="str">
        <f t="shared" si="83"/>
        <v>wearables</v>
      </c>
      <c r="S696" s="10">
        <f t="shared" si="84"/>
        <v>42737.455543981479</v>
      </c>
      <c r="T696" s="10">
        <f t="shared" si="85"/>
        <v>42767.455543981479</v>
      </c>
      <c r="U696" s="12">
        <f t="shared" si="86"/>
        <v>42737.455543981479</v>
      </c>
      <c r="V696" s="11">
        <f t="shared" si="87"/>
        <v>42737.455543981479</v>
      </c>
    </row>
    <row r="697" spans="1:22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80"/>
        <v>1.06E-2</v>
      </c>
      <c r="P697" s="6">
        <f t="shared" si="81"/>
        <v>90.857142857142861</v>
      </c>
      <c r="Q697" t="str">
        <f t="shared" si="82"/>
        <v>technology</v>
      </c>
      <c r="R697" t="str">
        <f t="shared" si="83"/>
        <v>wearables</v>
      </c>
      <c r="S697" s="10">
        <f t="shared" si="84"/>
        <v>41913.312731481477</v>
      </c>
      <c r="T697" s="10">
        <f t="shared" si="85"/>
        <v>41943.312731481477</v>
      </c>
      <c r="U697" s="12">
        <f t="shared" si="86"/>
        <v>41913.312731481477</v>
      </c>
      <c r="V697" s="11">
        <f t="shared" si="87"/>
        <v>41913.312731481477</v>
      </c>
    </row>
    <row r="698" spans="1:22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80"/>
        <v>5.7142857142857145E-6</v>
      </c>
      <c r="P698" s="6">
        <f t="shared" si="81"/>
        <v>1</v>
      </c>
      <c r="Q698" t="str">
        <f t="shared" si="82"/>
        <v>technology</v>
      </c>
      <c r="R698" t="str">
        <f t="shared" si="83"/>
        <v>wearables</v>
      </c>
      <c r="S698" s="10">
        <f t="shared" si="84"/>
        <v>41815.718773148146</v>
      </c>
      <c r="T698" s="10">
        <f t="shared" si="85"/>
        <v>41845.718773148146</v>
      </c>
      <c r="U698" s="12">
        <f t="shared" si="86"/>
        <v>41815.718773148146</v>
      </c>
      <c r="V698" s="11">
        <f t="shared" si="87"/>
        <v>41815.718773148146</v>
      </c>
    </row>
    <row r="699" spans="1:22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80"/>
        <v>0.46379999999999999</v>
      </c>
      <c r="P699" s="6">
        <f t="shared" si="81"/>
        <v>20.342105263157894</v>
      </c>
      <c r="Q699" t="str">
        <f t="shared" si="82"/>
        <v>technology</v>
      </c>
      <c r="R699" t="str">
        <f t="shared" si="83"/>
        <v>wearables</v>
      </c>
      <c r="S699" s="10">
        <f t="shared" si="84"/>
        <v>42388.314687500002</v>
      </c>
      <c r="T699" s="10">
        <f t="shared" si="85"/>
        <v>42403.314687500002</v>
      </c>
      <c r="U699" s="12">
        <f t="shared" si="86"/>
        <v>42388.314687500002</v>
      </c>
      <c r="V699" s="11">
        <f t="shared" si="87"/>
        <v>42388.314687500002</v>
      </c>
    </row>
    <row r="700" spans="1:22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80"/>
        <v>0.15390000000000001</v>
      </c>
      <c r="P700" s="6">
        <f t="shared" si="81"/>
        <v>530.68965517241384</v>
      </c>
      <c r="Q700" t="str">
        <f t="shared" si="82"/>
        <v>technology</v>
      </c>
      <c r="R700" t="str">
        <f t="shared" si="83"/>
        <v>wearables</v>
      </c>
      <c r="S700" s="10">
        <f t="shared" si="84"/>
        <v>41866.72274305555</v>
      </c>
      <c r="T700" s="10">
        <f t="shared" si="85"/>
        <v>41899.875</v>
      </c>
      <c r="U700" s="12">
        <f t="shared" si="86"/>
        <v>41866.72274305555</v>
      </c>
      <c r="V700" s="11">
        <f t="shared" si="87"/>
        <v>41866.72274305555</v>
      </c>
    </row>
    <row r="701" spans="1:22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80"/>
        <v>0.824221076923077</v>
      </c>
      <c r="P701" s="6">
        <f t="shared" si="81"/>
        <v>120.39184269662923</v>
      </c>
      <c r="Q701" t="str">
        <f t="shared" si="82"/>
        <v>technology</v>
      </c>
      <c r="R701" t="str">
        <f t="shared" si="83"/>
        <v>wearables</v>
      </c>
      <c r="S701" s="10">
        <f t="shared" si="84"/>
        <v>41563.277175925927</v>
      </c>
      <c r="T701" s="10">
        <f t="shared" si="85"/>
        <v>41600.458333333328</v>
      </c>
      <c r="U701" s="12">
        <f t="shared" si="86"/>
        <v>41563.277175925927</v>
      </c>
      <c r="V701" s="11">
        <f t="shared" si="87"/>
        <v>41563.277175925927</v>
      </c>
    </row>
    <row r="702" spans="1:22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80"/>
        <v>2.6866666666666667E-2</v>
      </c>
      <c r="P702" s="6">
        <f t="shared" si="81"/>
        <v>13</v>
      </c>
      <c r="Q702" t="str">
        <f t="shared" si="82"/>
        <v>technology</v>
      </c>
      <c r="R702" t="str">
        <f t="shared" si="83"/>
        <v>wearables</v>
      </c>
      <c r="S702" s="10">
        <f t="shared" si="84"/>
        <v>42715.480104166665</v>
      </c>
      <c r="T702" s="10">
        <f t="shared" si="85"/>
        <v>42745.480104166665</v>
      </c>
      <c r="U702" s="12">
        <f t="shared" si="86"/>
        <v>42715.480104166665</v>
      </c>
      <c r="V702" s="11">
        <f t="shared" si="87"/>
        <v>42715.480104166665</v>
      </c>
    </row>
    <row r="703" spans="1:22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80"/>
        <v>0.26600000000000001</v>
      </c>
      <c r="P703" s="6">
        <f t="shared" si="81"/>
        <v>291.33333333333331</v>
      </c>
      <c r="Q703" t="str">
        <f t="shared" si="82"/>
        <v>technology</v>
      </c>
      <c r="R703" t="str">
        <f t="shared" si="83"/>
        <v>wearables</v>
      </c>
      <c r="S703" s="10">
        <f t="shared" si="84"/>
        <v>41813.454629629625</v>
      </c>
      <c r="T703" s="10">
        <f t="shared" si="85"/>
        <v>41843.454629629625</v>
      </c>
      <c r="U703" s="12">
        <f t="shared" si="86"/>
        <v>41813.454629629625</v>
      </c>
      <c r="V703" s="11">
        <f t="shared" si="87"/>
        <v>41813.454629629625</v>
      </c>
    </row>
    <row r="704" spans="1:22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80"/>
        <v>0.30813400000000002</v>
      </c>
      <c r="P704" s="6">
        <f t="shared" si="81"/>
        <v>124.9191891891892</v>
      </c>
      <c r="Q704" t="str">
        <f t="shared" si="82"/>
        <v>technology</v>
      </c>
      <c r="R704" t="str">
        <f t="shared" si="83"/>
        <v>wearables</v>
      </c>
      <c r="S704" s="10">
        <f t="shared" si="84"/>
        <v>42668.518368055556</v>
      </c>
      <c r="T704" s="10">
        <f t="shared" si="85"/>
        <v>42698.560034722213</v>
      </c>
      <c r="U704" s="12">
        <f t="shared" si="86"/>
        <v>42668.518368055556</v>
      </c>
      <c r="V704" s="11">
        <f t="shared" si="87"/>
        <v>42668.518368055556</v>
      </c>
    </row>
    <row r="705" spans="1:22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80"/>
        <v>5.5800000000000002E-2</v>
      </c>
      <c r="P705" s="6">
        <f t="shared" si="81"/>
        <v>119.57142857142857</v>
      </c>
      <c r="Q705" t="str">
        <f t="shared" si="82"/>
        <v>technology</v>
      </c>
      <c r="R705" t="str">
        <f t="shared" si="83"/>
        <v>wearables</v>
      </c>
      <c r="S705" s="10">
        <f t="shared" si="84"/>
        <v>42711.742465277777</v>
      </c>
      <c r="T705" s="10">
        <f t="shared" si="85"/>
        <v>42766.772222222215</v>
      </c>
      <c r="U705" s="12">
        <f t="shared" si="86"/>
        <v>42711.742465277777</v>
      </c>
      <c r="V705" s="11">
        <f t="shared" si="87"/>
        <v>42711.742465277777</v>
      </c>
    </row>
    <row r="706" spans="1:22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88">E706/D706</f>
        <v>8.7454545454545458E-3</v>
      </c>
      <c r="P706" s="6">
        <f t="shared" si="81"/>
        <v>120.25</v>
      </c>
      <c r="Q706" t="str">
        <f t="shared" si="82"/>
        <v>technology</v>
      </c>
      <c r="R706" t="str">
        <f t="shared" si="83"/>
        <v>wearables</v>
      </c>
      <c r="S706" s="10">
        <f t="shared" si="84"/>
        <v>42725.984583333331</v>
      </c>
      <c r="T706" s="10">
        <f t="shared" si="85"/>
        <v>42785.984583333331</v>
      </c>
      <c r="U706" s="12">
        <f t="shared" si="86"/>
        <v>42725.984583333331</v>
      </c>
      <c r="V706" s="11">
        <f t="shared" si="87"/>
        <v>42725.984583333331</v>
      </c>
    </row>
    <row r="707" spans="1:22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88"/>
        <v>9.7699999999999992E-3</v>
      </c>
      <c r="P707" s="6">
        <f t="shared" ref="P707:P770" si="89">E707/L707</f>
        <v>195.4</v>
      </c>
      <c r="Q707" t="str">
        <f t="shared" ref="Q707:Q770" si="90">LEFT(N707,SEARCH("/",N707)-1)</f>
        <v>technology</v>
      </c>
      <c r="R707" t="str">
        <f t="shared" ref="R707:R770" si="91">RIGHT(N707,LEN(N707)-SEARCH("/",N707))</f>
        <v>wearables</v>
      </c>
      <c r="S707" s="10">
        <f t="shared" ref="S707:S770" si="92">(((J707/60)/60)/24)+DATE(1970,1,1)+(-5/24)</f>
        <v>42726.283310185179</v>
      </c>
      <c r="T707" s="10">
        <f t="shared" ref="T707:T770" si="93">(((I707/60)/60)/24)+DATE(1970,1,1)+(-5/24)</f>
        <v>42756.283310185179</v>
      </c>
      <c r="U707" s="12">
        <f t="shared" ref="U707:U770" si="94">S707</f>
        <v>42726.283310185179</v>
      </c>
      <c r="V707" s="11">
        <f t="shared" ref="V707:V770" si="95">S707</f>
        <v>42726.283310185179</v>
      </c>
    </row>
    <row r="708" spans="1:22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88"/>
        <v>0</v>
      </c>
      <c r="P708" s="6" t="e">
        <f t="shared" si="89"/>
        <v>#DIV/0!</v>
      </c>
      <c r="Q708" t="str">
        <f t="shared" si="90"/>
        <v>technology</v>
      </c>
      <c r="R708" t="str">
        <f t="shared" si="91"/>
        <v>wearables</v>
      </c>
      <c r="S708" s="10">
        <f t="shared" si="92"/>
        <v>42676.786840277775</v>
      </c>
      <c r="T708" s="10">
        <f t="shared" si="93"/>
        <v>42718.568749999999</v>
      </c>
      <c r="U708" s="12">
        <f t="shared" si="94"/>
        <v>42676.786840277775</v>
      </c>
      <c r="V708" s="11">
        <f t="shared" si="95"/>
        <v>42676.786840277775</v>
      </c>
    </row>
    <row r="709" spans="1:22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88"/>
        <v>0.78927352941176465</v>
      </c>
      <c r="P709" s="6">
        <f t="shared" si="89"/>
        <v>117.69868421052631</v>
      </c>
      <c r="Q709" t="str">
        <f t="shared" si="90"/>
        <v>technology</v>
      </c>
      <c r="R709" t="str">
        <f t="shared" si="91"/>
        <v>wearables</v>
      </c>
      <c r="S709" s="10">
        <f t="shared" si="92"/>
        <v>42696.45517361111</v>
      </c>
      <c r="T709" s="10">
        <f t="shared" si="93"/>
        <v>42736.45517361111</v>
      </c>
      <c r="U709" s="12">
        <f t="shared" si="94"/>
        <v>42696.45517361111</v>
      </c>
      <c r="V709" s="11">
        <f t="shared" si="95"/>
        <v>42696.45517361111</v>
      </c>
    </row>
    <row r="710" spans="1:22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88"/>
        <v>0.22092500000000001</v>
      </c>
      <c r="P710" s="6">
        <f t="shared" si="89"/>
        <v>23.948509485094849</v>
      </c>
      <c r="Q710" t="str">
        <f t="shared" si="90"/>
        <v>technology</v>
      </c>
      <c r="R710" t="str">
        <f t="shared" si="91"/>
        <v>wearables</v>
      </c>
      <c r="S710" s="10">
        <f t="shared" si="92"/>
        <v>41835.372685185182</v>
      </c>
      <c r="T710" s="10">
        <f t="shared" si="93"/>
        <v>41895.372685185182</v>
      </c>
      <c r="U710" s="12">
        <f t="shared" si="94"/>
        <v>41835.372685185182</v>
      </c>
      <c r="V710" s="11">
        <f t="shared" si="95"/>
        <v>41835.372685185182</v>
      </c>
    </row>
    <row r="711" spans="1:22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88"/>
        <v>4.0666666666666663E-3</v>
      </c>
      <c r="P711" s="6">
        <f t="shared" si="89"/>
        <v>30.5</v>
      </c>
      <c r="Q711" t="str">
        <f t="shared" si="90"/>
        <v>technology</v>
      </c>
      <c r="R711" t="str">
        <f t="shared" si="91"/>
        <v>wearables</v>
      </c>
      <c r="S711" s="10">
        <f t="shared" si="92"/>
        <v>41947.832858796297</v>
      </c>
      <c r="T711" s="10">
        <f t="shared" si="93"/>
        <v>41977.832858796297</v>
      </c>
      <c r="U711" s="12">
        <f t="shared" si="94"/>
        <v>41947.832858796297</v>
      </c>
      <c r="V711" s="11">
        <f t="shared" si="95"/>
        <v>41947.832858796297</v>
      </c>
    </row>
    <row r="712" spans="1:22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88"/>
        <v>0</v>
      </c>
      <c r="P712" s="6" t="e">
        <f t="shared" si="89"/>
        <v>#DIV/0!</v>
      </c>
      <c r="Q712" t="str">
        <f t="shared" si="90"/>
        <v>technology</v>
      </c>
      <c r="R712" t="str">
        <f t="shared" si="91"/>
        <v>wearables</v>
      </c>
      <c r="S712" s="10">
        <f t="shared" si="92"/>
        <v>41837.776643518519</v>
      </c>
      <c r="T712" s="10">
        <f t="shared" si="93"/>
        <v>41870.822222222218</v>
      </c>
      <c r="U712" s="12">
        <f t="shared" si="94"/>
        <v>41837.776643518519</v>
      </c>
      <c r="V712" s="11">
        <f t="shared" si="95"/>
        <v>41837.776643518519</v>
      </c>
    </row>
    <row r="713" spans="1:22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88"/>
        <v>0.33790999999999999</v>
      </c>
      <c r="P713" s="6">
        <f t="shared" si="89"/>
        <v>99.973372781065095</v>
      </c>
      <c r="Q713" t="str">
        <f t="shared" si="90"/>
        <v>technology</v>
      </c>
      <c r="R713" t="str">
        <f t="shared" si="91"/>
        <v>wearables</v>
      </c>
      <c r="S713" s="10">
        <f t="shared" si="92"/>
        <v>42678.250787037039</v>
      </c>
      <c r="T713" s="10">
        <f t="shared" si="93"/>
        <v>42718.292453703696</v>
      </c>
      <c r="U713" s="12">
        <f t="shared" si="94"/>
        <v>42678.250787037039</v>
      </c>
      <c r="V713" s="11">
        <f t="shared" si="95"/>
        <v>42678.250787037039</v>
      </c>
    </row>
    <row r="714" spans="1:22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88"/>
        <v>2.1649484536082476E-3</v>
      </c>
      <c r="P714" s="6">
        <f t="shared" si="89"/>
        <v>26.25</v>
      </c>
      <c r="Q714" t="str">
        <f t="shared" si="90"/>
        <v>technology</v>
      </c>
      <c r="R714" t="str">
        <f t="shared" si="91"/>
        <v>wearables</v>
      </c>
      <c r="S714" s="10">
        <f t="shared" si="92"/>
        <v>42384.472592592596</v>
      </c>
      <c r="T714" s="10">
        <f t="shared" si="93"/>
        <v>42414.472592592596</v>
      </c>
      <c r="U714" s="12">
        <f t="shared" si="94"/>
        <v>42384.472592592596</v>
      </c>
      <c r="V714" s="11">
        <f t="shared" si="95"/>
        <v>42384.472592592596</v>
      </c>
    </row>
    <row r="715" spans="1:22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88"/>
        <v>7.9600000000000001E-3</v>
      </c>
      <c r="P715" s="6">
        <f t="shared" si="89"/>
        <v>199</v>
      </c>
      <c r="Q715" t="str">
        <f t="shared" si="90"/>
        <v>technology</v>
      </c>
      <c r="R715" t="str">
        <f t="shared" si="91"/>
        <v>wearables</v>
      </c>
      <c r="S715" s="10">
        <f t="shared" si="92"/>
        <v>42496.320972222216</v>
      </c>
      <c r="T715" s="10">
        <f t="shared" si="93"/>
        <v>42526.320972222216</v>
      </c>
      <c r="U715" s="12">
        <f t="shared" si="94"/>
        <v>42496.320972222216</v>
      </c>
      <c r="V715" s="11">
        <f t="shared" si="95"/>
        <v>42496.320972222216</v>
      </c>
    </row>
    <row r="716" spans="1:22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88"/>
        <v>0.14993333333333334</v>
      </c>
      <c r="P716" s="6">
        <f t="shared" si="89"/>
        <v>80.321428571428569</v>
      </c>
      <c r="Q716" t="str">
        <f t="shared" si="90"/>
        <v>technology</v>
      </c>
      <c r="R716" t="str">
        <f t="shared" si="91"/>
        <v>wearables</v>
      </c>
      <c r="S716" s="10">
        <f t="shared" si="92"/>
        <v>42734.579652777778</v>
      </c>
      <c r="T716" s="10">
        <f t="shared" si="93"/>
        <v>42794.579652777778</v>
      </c>
      <c r="U716" s="12">
        <f t="shared" si="94"/>
        <v>42734.579652777778</v>
      </c>
      <c r="V716" s="11">
        <f t="shared" si="95"/>
        <v>42734.579652777778</v>
      </c>
    </row>
    <row r="717" spans="1:22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88"/>
        <v>5.0509090909090906E-2</v>
      </c>
      <c r="P717" s="6">
        <f t="shared" si="89"/>
        <v>115.75</v>
      </c>
      <c r="Q717" t="str">
        <f t="shared" si="90"/>
        <v>technology</v>
      </c>
      <c r="R717" t="str">
        <f t="shared" si="91"/>
        <v>wearables</v>
      </c>
      <c r="S717" s="10">
        <f t="shared" si="92"/>
        <v>42272.8824074074</v>
      </c>
      <c r="T717" s="10">
        <f t="shared" si="93"/>
        <v>42312.924074074072</v>
      </c>
      <c r="U717" s="12">
        <f t="shared" si="94"/>
        <v>42272.8824074074</v>
      </c>
      <c r="V717" s="11">
        <f t="shared" si="95"/>
        <v>42272.8824074074</v>
      </c>
    </row>
    <row r="718" spans="1:22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88"/>
        <v>0.10214285714285715</v>
      </c>
      <c r="P718" s="6">
        <f t="shared" si="89"/>
        <v>44.6875</v>
      </c>
      <c r="Q718" t="str">
        <f t="shared" si="90"/>
        <v>technology</v>
      </c>
      <c r="R718" t="str">
        <f t="shared" si="91"/>
        <v>wearables</v>
      </c>
      <c r="S718" s="10">
        <f t="shared" si="92"/>
        <v>41940.450312499997</v>
      </c>
      <c r="T718" s="10">
        <f t="shared" si="93"/>
        <v>41973.791666666664</v>
      </c>
      <c r="U718" s="12">
        <f t="shared" si="94"/>
        <v>41940.450312499997</v>
      </c>
      <c r="V718" s="11">
        <f t="shared" si="95"/>
        <v>41940.450312499997</v>
      </c>
    </row>
    <row r="719" spans="1:22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88"/>
        <v>3.0500000000000002E-3</v>
      </c>
      <c r="P719" s="6">
        <f t="shared" si="89"/>
        <v>76.25</v>
      </c>
      <c r="Q719" t="str">
        <f t="shared" si="90"/>
        <v>technology</v>
      </c>
      <c r="R719" t="str">
        <f t="shared" si="91"/>
        <v>wearables</v>
      </c>
      <c r="S719" s="10">
        <f t="shared" si="92"/>
        <v>41857.645856481482</v>
      </c>
      <c r="T719" s="10">
        <f t="shared" si="93"/>
        <v>41887.645856481482</v>
      </c>
      <c r="U719" s="12">
        <f t="shared" si="94"/>
        <v>41857.645856481482</v>
      </c>
      <c r="V719" s="11">
        <f t="shared" si="95"/>
        <v>41857.645856481482</v>
      </c>
    </row>
    <row r="720" spans="1:22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88"/>
        <v>7.4999999999999997E-3</v>
      </c>
      <c r="P720" s="6">
        <f t="shared" si="89"/>
        <v>22.5</v>
      </c>
      <c r="Q720" t="str">
        <f t="shared" si="90"/>
        <v>technology</v>
      </c>
      <c r="R720" t="str">
        <f t="shared" si="91"/>
        <v>wearables</v>
      </c>
      <c r="S720" s="10">
        <f t="shared" si="92"/>
        <v>42752.637118055551</v>
      </c>
      <c r="T720" s="10">
        <f t="shared" si="93"/>
        <v>42784.040972222218</v>
      </c>
      <c r="U720" s="12">
        <f t="shared" si="94"/>
        <v>42752.637118055551</v>
      </c>
      <c r="V720" s="11">
        <f t="shared" si="95"/>
        <v>42752.637118055551</v>
      </c>
    </row>
    <row r="721" spans="1:22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88"/>
        <v>1.2933333333333333E-2</v>
      </c>
      <c r="P721" s="6">
        <f t="shared" si="89"/>
        <v>19.399999999999999</v>
      </c>
      <c r="Q721" t="str">
        <f t="shared" si="90"/>
        <v>technology</v>
      </c>
      <c r="R721" t="str">
        <f t="shared" si="91"/>
        <v>wearables</v>
      </c>
      <c r="S721" s="10">
        <f t="shared" si="92"/>
        <v>42408.83189814815</v>
      </c>
      <c r="T721" s="10">
        <f t="shared" si="93"/>
        <v>42422.83189814815</v>
      </c>
      <c r="U721" s="12">
        <f t="shared" si="94"/>
        <v>42408.83189814815</v>
      </c>
      <c r="V721" s="11">
        <f t="shared" si="95"/>
        <v>42408.83189814815</v>
      </c>
    </row>
    <row r="722" spans="1:22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88"/>
        <v>1.4394736842105262</v>
      </c>
      <c r="P722" s="6">
        <f t="shared" si="89"/>
        <v>66.707317073170728</v>
      </c>
      <c r="Q722" t="str">
        <f t="shared" si="90"/>
        <v>publishing</v>
      </c>
      <c r="R722" t="str">
        <f t="shared" si="91"/>
        <v>nonfiction</v>
      </c>
      <c r="S722" s="10">
        <f t="shared" si="92"/>
        <v>40909.440868055557</v>
      </c>
      <c r="T722" s="10">
        <f t="shared" si="93"/>
        <v>40937.440868055557</v>
      </c>
      <c r="U722" s="12">
        <f t="shared" si="94"/>
        <v>40909.440868055557</v>
      </c>
      <c r="V722" s="11">
        <f t="shared" si="95"/>
        <v>40909.440868055557</v>
      </c>
    </row>
    <row r="723" spans="1:22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88"/>
        <v>1.2210975609756098</v>
      </c>
      <c r="P723" s="6">
        <f t="shared" si="89"/>
        <v>84.142857142857139</v>
      </c>
      <c r="Q723" t="str">
        <f t="shared" si="90"/>
        <v>publishing</v>
      </c>
      <c r="R723" t="str">
        <f t="shared" si="91"/>
        <v>nonfiction</v>
      </c>
      <c r="S723" s="10">
        <f t="shared" si="92"/>
        <v>41807.363506944443</v>
      </c>
      <c r="T723" s="10">
        <f t="shared" si="93"/>
        <v>41852.363506944443</v>
      </c>
      <c r="U723" s="12">
        <f t="shared" si="94"/>
        <v>41807.363506944443</v>
      </c>
      <c r="V723" s="11">
        <f t="shared" si="95"/>
        <v>41807.363506944443</v>
      </c>
    </row>
    <row r="724" spans="1:22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88"/>
        <v>1.3202400000000001</v>
      </c>
      <c r="P724" s="6">
        <f t="shared" si="89"/>
        <v>215.72549019607843</v>
      </c>
      <c r="Q724" t="str">
        <f t="shared" si="90"/>
        <v>publishing</v>
      </c>
      <c r="R724" t="str">
        <f t="shared" si="91"/>
        <v>nonfiction</v>
      </c>
      <c r="S724" s="10">
        <f t="shared" si="92"/>
        <v>40977.596967592588</v>
      </c>
      <c r="T724" s="10">
        <f t="shared" si="93"/>
        <v>41007.555300925924</v>
      </c>
      <c r="U724" s="12">
        <f t="shared" si="94"/>
        <v>40977.596967592588</v>
      </c>
      <c r="V724" s="11">
        <f t="shared" si="95"/>
        <v>40977.596967592588</v>
      </c>
    </row>
    <row r="725" spans="1:22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88"/>
        <v>1.0938000000000001</v>
      </c>
      <c r="P725" s="6">
        <f t="shared" si="89"/>
        <v>54.69</v>
      </c>
      <c r="Q725" t="str">
        <f t="shared" si="90"/>
        <v>publishing</v>
      </c>
      <c r="R725" t="str">
        <f t="shared" si="91"/>
        <v>nonfiction</v>
      </c>
      <c r="S725" s="10">
        <f t="shared" si="92"/>
        <v>42184.608206018522</v>
      </c>
      <c r="T725" s="10">
        <f t="shared" si="93"/>
        <v>42214.957638888889</v>
      </c>
      <c r="U725" s="12">
        <f t="shared" si="94"/>
        <v>42184.608206018522</v>
      </c>
      <c r="V725" s="11">
        <f t="shared" si="95"/>
        <v>42184.608206018522</v>
      </c>
    </row>
    <row r="726" spans="1:22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88"/>
        <v>1.0547157142857144</v>
      </c>
      <c r="P726" s="6">
        <f t="shared" si="89"/>
        <v>51.62944055944056</v>
      </c>
      <c r="Q726" t="str">
        <f t="shared" si="90"/>
        <v>publishing</v>
      </c>
      <c r="R726" t="str">
        <f t="shared" si="91"/>
        <v>nonfiction</v>
      </c>
      <c r="S726" s="10">
        <f t="shared" si="92"/>
        <v>40694.430127314808</v>
      </c>
      <c r="T726" s="10">
        <f t="shared" si="93"/>
        <v>40724.430127314808</v>
      </c>
      <c r="U726" s="12">
        <f t="shared" si="94"/>
        <v>40694.430127314808</v>
      </c>
      <c r="V726" s="11">
        <f t="shared" si="95"/>
        <v>40694.430127314808</v>
      </c>
    </row>
    <row r="727" spans="1:22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88"/>
        <v>1.0035000000000001</v>
      </c>
      <c r="P727" s="6">
        <f t="shared" si="89"/>
        <v>143.35714285714286</v>
      </c>
      <c r="Q727" t="str">
        <f t="shared" si="90"/>
        <v>publishing</v>
      </c>
      <c r="R727" t="str">
        <f t="shared" si="91"/>
        <v>nonfiction</v>
      </c>
      <c r="S727" s="10">
        <f t="shared" si="92"/>
        <v>42321.417962962958</v>
      </c>
      <c r="T727" s="10">
        <f t="shared" si="93"/>
        <v>42351.417962962958</v>
      </c>
      <c r="U727" s="12">
        <f t="shared" si="94"/>
        <v>42321.417962962958</v>
      </c>
      <c r="V727" s="11">
        <f t="shared" si="95"/>
        <v>42321.417962962958</v>
      </c>
    </row>
    <row r="728" spans="1:22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88"/>
        <v>1.014</v>
      </c>
      <c r="P728" s="6">
        <f t="shared" si="89"/>
        <v>72.428571428571431</v>
      </c>
      <c r="Q728" t="str">
        <f t="shared" si="90"/>
        <v>publishing</v>
      </c>
      <c r="R728" t="str">
        <f t="shared" si="91"/>
        <v>nonfiction</v>
      </c>
      <c r="S728" s="10">
        <f t="shared" si="92"/>
        <v>41345.834340277775</v>
      </c>
      <c r="T728" s="10">
        <f t="shared" si="93"/>
        <v>41375.834340277775</v>
      </c>
      <c r="U728" s="12">
        <f t="shared" si="94"/>
        <v>41345.834340277775</v>
      </c>
      <c r="V728" s="11">
        <f t="shared" si="95"/>
        <v>41345.834340277775</v>
      </c>
    </row>
    <row r="729" spans="1:22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88"/>
        <v>1.5551428571428572</v>
      </c>
      <c r="P729" s="6">
        <f t="shared" si="89"/>
        <v>36.530201342281877</v>
      </c>
      <c r="Q729" t="str">
        <f t="shared" si="90"/>
        <v>publishing</v>
      </c>
      <c r="R729" t="str">
        <f t="shared" si="91"/>
        <v>nonfiction</v>
      </c>
      <c r="S729" s="10">
        <f t="shared" si="92"/>
        <v>41246.811909722215</v>
      </c>
      <c r="T729" s="10">
        <f t="shared" si="93"/>
        <v>41288.680555555555</v>
      </c>
      <c r="U729" s="12">
        <f t="shared" si="94"/>
        <v>41246.811909722215</v>
      </c>
      <c r="V729" s="11">
        <f t="shared" si="95"/>
        <v>41246.811909722215</v>
      </c>
    </row>
    <row r="730" spans="1:22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88"/>
        <v>1.05566</v>
      </c>
      <c r="P730" s="6">
        <f t="shared" si="89"/>
        <v>60.903461538461535</v>
      </c>
      <c r="Q730" t="str">
        <f t="shared" si="90"/>
        <v>publishing</v>
      </c>
      <c r="R730" t="str">
        <f t="shared" si="91"/>
        <v>nonfiction</v>
      </c>
      <c r="S730" s="10">
        <f t="shared" si="92"/>
        <v>40731.629131944443</v>
      </c>
      <c r="T730" s="10">
        <f t="shared" si="93"/>
        <v>40776.629131944443</v>
      </c>
      <c r="U730" s="12">
        <f t="shared" si="94"/>
        <v>40731.629131944443</v>
      </c>
      <c r="V730" s="11">
        <f t="shared" si="95"/>
        <v>40731.629131944443</v>
      </c>
    </row>
    <row r="731" spans="1:22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88"/>
        <v>1.3065</v>
      </c>
      <c r="P731" s="6">
        <f t="shared" si="89"/>
        <v>43.55</v>
      </c>
      <c r="Q731" t="str">
        <f t="shared" si="90"/>
        <v>publishing</v>
      </c>
      <c r="R731" t="str">
        <f t="shared" si="91"/>
        <v>nonfiction</v>
      </c>
      <c r="S731" s="10">
        <f t="shared" si="92"/>
        <v>41110.97755787037</v>
      </c>
      <c r="T731" s="10">
        <f t="shared" si="93"/>
        <v>41170.97755787037</v>
      </c>
      <c r="U731" s="12">
        <f t="shared" si="94"/>
        <v>41110.97755787037</v>
      </c>
      <c r="V731" s="11">
        <f t="shared" si="95"/>
        <v>41110.97755787037</v>
      </c>
    </row>
    <row r="732" spans="1:22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88"/>
        <v>1.3219000000000001</v>
      </c>
      <c r="P732" s="6">
        <f t="shared" si="89"/>
        <v>99.766037735849054</v>
      </c>
      <c r="Q732" t="str">
        <f t="shared" si="90"/>
        <v>publishing</v>
      </c>
      <c r="R732" t="str">
        <f t="shared" si="91"/>
        <v>nonfiction</v>
      </c>
      <c r="S732" s="10">
        <f t="shared" si="92"/>
        <v>40854.536932870367</v>
      </c>
      <c r="T732" s="10">
        <f t="shared" si="93"/>
        <v>40884.536932870367</v>
      </c>
      <c r="U732" s="12">
        <f t="shared" si="94"/>
        <v>40854.536932870367</v>
      </c>
      <c r="V732" s="11">
        <f t="shared" si="95"/>
        <v>40854.536932870367</v>
      </c>
    </row>
    <row r="733" spans="1:22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88"/>
        <v>1.26</v>
      </c>
      <c r="P733" s="6">
        <f t="shared" si="89"/>
        <v>88.732394366197184</v>
      </c>
      <c r="Q733" t="str">
        <f t="shared" si="90"/>
        <v>publishing</v>
      </c>
      <c r="R733" t="str">
        <f t="shared" si="91"/>
        <v>nonfiction</v>
      </c>
      <c r="S733" s="10">
        <f t="shared" si="92"/>
        <v>40879.587349537032</v>
      </c>
      <c r="T733" s="10">
        <f t="shared" si="93"/>
        <v>40930.041666666664</v>
      </c>
      <c r="U733" s="12">
        <f t="shared" si="94"/>
        <v>40879.587349537032</v>
      </c>
      <c r="V733" s="11">
        <f t="shared" si="95"/>
        <v>40879.587349537032</v>
      </c>
    </row>
    <row r="734" spans="1:22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88"/>
        <v>1.6</v>
      </c>
      <c r="P734" s="6">
        <f t="shared" si="89"/>
        <v>4.9230769230769234</v>
      </c>
      <c r="Q734" t="str">
        <f t="shared" si="90"/>
        <v>publishing</v>
      </c>
      <c r="R734" t="str">
        <f t="shared" si="91"/>
        <v>nonfiction</v>
      </c>
      <c r="S734" s="10">
        <f t="shared" si="92"/>
        <v>41486.21598379629</v>
      </c>
      <c r="T734" s="10">
        <f t="shared" si="93"/>
        <v>41546.21598379629</v>
      </c>
      <c r="U734" s="12">
        <f t="shared" si="94"/>
        <v>41486.21598379629</v>
      </c>
      <c r="V734" s="11">
        <f t="shared" si="95"/>
        <v>41486.21598379629</v>
      </c>
    </row>
    <row r="735" spans="1:22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88"/>
        <v>1.2048000000000001</v>
      </c>
      <c r="P735" s="6">
        <f t="shared" si="89"/>
        <v>17.822485207100591</v>
      </c>
      <c r="Q735" t="str">
        <f t="shared" si="90"/>
        <v>publishing</v>
      </c>
      <c r="R735" t="str">
        <f t="shared" si="91"/>
        <v>nonfiction</v>
      </c>
      <c r="S735" s="10">
        <f t="shared" si="92"/>
        <v>41598.211712962962</v>
      </c>
      <c r="T735" s="10">
        <f t="shared" si="93"/>
        <v>41628.211712962962</v>
      </c>
      <c r="U735" s="12">
        <f t="shared" si="94"/>
        <v>41598.211712962962</v>
      </c>
      <c r="V735" s="11">
        <f t="shared" si="95"/>
        <v>41598.211712962962</v>
      </c>
    </row>
    <row r="736" spans="1:22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88"/>
        <v>1.2552941176470589</v>
      </c>
      <c r="P736" s="6">
        <f t="shared" si="89"/>
        <v>187.19298245614036</v>
      </c>
      <c r="Q736" t="str">
        <f t="shared" si="90"/>
        <v>publishing</v>
      </c>
      <c r="R736" t="str">
        <f t="shared" si="91"/>
        <v>nonfiction</v>
      </c>
      <c r="S736" s="10">
        <f t="shared" si="92"/>
        <v>42101.956249999996</v>
      </c>
      <c r="T736" s="10">
        <f t="shared" si="93"/>
        <v>42132.999999999993</v>
      </c>
      <c r="U736" s="12">
        <f t="shared" si="94"/>
        <v>42101.956249999996</v>
      </c>
      <c r="V736" s="11">
        <f t="shared" si="95"/>
        <v>42101.956249999996</v>
      </c>
    </row>
    <row r="737" spans="1:22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88"/>
        <v>1.1440638297872341</v>
      </c>
      <c r="P737" s="6">
        <f t="shared" si="89"/>
        <v>234.80786026200875</v>
      </c>
      <c r="Q737" t="str">
        <f t="shared" si="90"/>
        <v>publishing</v>
      </c>
      <c r="R737" t="str">
        <f t="shared" si="91"/>
        <v>nonfiction</v>
      </c>
      <c r="S737" s="10">
        <f t="shared" si="92"/>
        <v>41945.821134259255</v>
      </c>
      <c r="T737" s="10">
        <f t="shared" si="93"/>
        <v>41976.818749999999</v>
      </c>
      <c r="U737" s="12">
        <f t="shared" si="94"/>
        <v>41945.821134259255</v>
      </c>
      <c r="V737" s="11">
        <f t="shared" si="95"/>
        <v>41945.821134259255</v>
      </c>
    </row>
    <row r="738" spans="1:22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88"/>
        <v>3.151388888888889</v>
      </c>
      <c r="P738" s="6">
        <f t="shared" si="89"/>
        <v>105.04629629629629</v>
      </c>
      <c r="Q738" t="str">
        <f t="shared" si="90"/>
        <v>publishing</v>
      </c>
      <c r="R738" t="str">
        <f t="shared" si="91"/>
        <v>nonfiction</v>
      </c>
      <c r="S738" s="10">
        <f t="shared" si="92"/>
        <v>41579.525925925926</v>
      </c>
      <c r="T738" s="10">
        <f t="shared" si="93"/>
        <v>41598.999305555553</v>
      </c>
      <c r="U738" s="12">
        <f t="shared" si="94"/>
        <v>41579.525925925926</v>
      </c>
      <c r="V738" s="11">
        <f t="shared" si="95"/>
        <v>41579.525925925926</v>
      </c>
    </row>
    <row r="739" spans="1:22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88"/>
        <v>1.224</v>
      </c>
      <c r="P739" s="6">
        <f t="shared" si="89"/>
        <v>56.666666666666664</v>
      </c>
      <c r="Q739" t="str">
        <f t="shared" si="90"/>
        <v>publishing</v>
      </c>
      <c r="R739" t="str">
        <f t="shared" si="91"/>
        <v>nonfiction</v>
      </c>
      <c r="S739" s="10">
        <f t="shared" si="92"/>
        <v>41667.066979166666</v>
      </c>
      <c r="T739" s="10">
        <f t="shared" si="93"/>
        <v>41684.625</v>
      </c>
      <c r="U739" s="12">
        <f t="shared" si="94"/>
        <v>41667.066979166666</v>
      </c>
      <c r="V739" s="11">
        <f t="shared" si="95"/>
        <v>41667.066979166666</v>
      </c>
    </row>
    <row r="740" spans="1:22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88"/>
        <v>1.0673333333333332</v>
      </c>
      <c r="P740" s="6">
        <f t="shared" si="89"/>
        <v>39.048780487804876</v>
      </c>
      <c r="Q740" t="str">
        <f t="shared" si="90"/>
        <v>publishing</v>
      </c>
      <c r="R740" t="str">
        <f t="shared" si="91"/>
        <v>nonfiction</v>
      </c>
      <c r="S740" s="10">
        <f t="shared" si="92"/>
        <v>41943.395763888882</v>
      </c>
      <c r="T740" s="10">
        <f t="shared" si="93"/>
        <v>41973.999305555553</v>
      </c>
      <c r="U740" s="12">
        <f t="shared" si="94"/>
        <v>41943.395763888882</v>
      </c>
      <c r="V740" s="11">
        <f t="shared" si="95"/>
        <v>41943.395763888882</v>
      </c>
    </row>
    <row r="741" spans="1:22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88"/>
        <v>1.5833333333333333</v>
      </c>
      <c r="P741" s="6">
        <f t="shared" si="89"/>
        <v>68.345323741007192</v>
      </c>
      <c r="Q741" t="str">
        <f t="shared" si="90"/>
        <v>publishing</v>
      </c>
      <c r="R741" t="str">
        <f t="shared" si="91"/>
        <v>nonfiction</v>
      </c>
      <c r="S741" s="10">
        <f t="shared" si="92"/>
        <v>41829.294317129628</v>
      </c>
      <c r="T741" s="10">
        <f t="shared" si="93"/>
        <v>41862.294317129628</v>
      </c>
      <c r="U741" s="12">
        <f t="shared" si="94"/>
        <v>41829.294317129628</v>
      </c>
      <c r="V741" s="11">
        <f t="shared" si="95"/>
        <v>41829.294317129628</v>
      </c>
    </row>
    <row r="742" spans="1:22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88"/>
        <v>1.0740000000000001</v>
      </c>
      <c r="P742" s="6">
        <f t="shared" si="89"/>
        <v>169.57894736842104</v>
      </c>
      <c r="Q742" t="str">
        <f t="shared" si="90"/>
        <v>publishing</v>
      </c>
      <c r="R742" t="str">
        <f t="shared" si="91"/>
        <v>nonfiction</v>
      </c>
      <c r="S742" s="10">
        <f t="shared" si="92"/>
        <v>42161.93844907407</v>
      </c>
      <c r="T742" s="10">
        <f t="shared" si="93"/>
        <v>42175.93844907407</v>
      </c>
      <c r="U742" s="12">
        <f t="shared" si="94"/>
        <v>42161.93844907407</v>
      </c>
      <c r="V742" s="11">
        <f t="shared" si="95"/>
        <v>42161.93844907407</v>
      </c>
    </row>
    <row r="743" spans="1:22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88"/>
        <v>1.0226</v>
      </c>
      <c r="P743" s="6">
        <f t="shared" si="89"/>
        <v>141.42340425531913</v>
      </c>
      <c r="Q743" t="str">
        <f t="shared" si="90"/>
        <v>publishing</v>
      </c>
      <c r="R743" t="str">
        <f t="shared" si="91"/>
        <v>nonfiction</v>
      </c>
      <c r="S743" s="10">
        <f t="shared" si="92"/>
        <v>41401.439884259256</v>
      </c>
      <c r="T743" s="10">
        <f t="shared" si="93"/>
        <v>41436.439884259256</v>
      </c>
      <c r="U743" s="12">
        <f t="shared" si="94"/>
        <v>41401.439884259256</v>
      </c>
      <c r="V743" s="11">
        <f t="shared" si="95"/>
        <v>41401.439884259256</v>
      </c>
    </row>
    <row r="744" spans="1:22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88"/>
        <v>1.1071428571428572</v>
      </c>
      <c r="P744" s="6">
        <f t="shared" si="89"/>
        <v>67.391304347826093</v>
      </c>
      <c r="Q744" t="str">
        <f t="shared" si="90"/>
        <v>publishing</v>
      </c>
      <c r="R744" t="str">
        <f t="shared" si="91"/>
        <v>nonfiction</v>
      </c>
      <c r="S744" s="10">
        <f t="shared" si="92"/>
        <v>41689.709629629629</v>
      </c>
      <c r="T744" s="10">
        <f t="shared" si="93"/>
        <v>41719.667962962958</v>
      </c>
      <c r="U744" s="12">
        <f t="shared" si="94"/>
        <v>41689.709629629629</v>
      </c>
      <c r="V744" s="11">
        <f t="shared" si="95"/>
        <v>41689.709629629629</v>
      </c>
    </row>
    <row r="745" spans="1:22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88"/>
        <v>1.48</v>
      </c>
      <c r="P745" s="6">
        <f t="shared" si="89"/>
        <v>54.266666666666666</v>
      </c>
      <c r="Q745" t="str">
        <f t="shared" si="90"/>
        <v>publishing</v>
      </c>
      <c r="R745" t="str">
        <f t="shared" si="91"/>
        <v>nonfiction</v>
      </c>
      <c r="S745" s="10">
        <f t="shared" si="92"/>
        <v>40990.500983796293</v>
      </c>
      <c r="T745" s="10">
        <f t="shared" si="93"/>
        <v>41015.666666666664</v>
      </c>
      <c r="U745" s="12">
        <f t="shared" si="94"/>
        <v>40990.500983796293</v>
      </c>
      <c r="V745" s="11">
        <f t="shared" si="95"/>
        <v>40990.500983796293</v>
      </c>
    </row>
    <row r="746" spans="1:22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88"/>
        <v>1.0232000000000001</v>
      </c>
      <c r="P746" s="6">
        <f t="shared" si="89"/>
        <v>82.516129032258064</v>
      </c>
      <c r="Q746" t="str">
        <f t="shared" si="90"/>
        <v>publishing</v>
      </c>
      <c r="R746" t="str">
        <f t="shared" si="91"/>
        <v>nonfiction</v>
      </c>
      <c r="S746" s="10">
        <f t="shared" si="92"/>
        <v>41226.748877314814</v>
      </c>
      <c r="T746" s="10">
        <f t="shared" si="93"/>
        <v>41256.748877314814</v>
      </c>
      <c r="U746" s="12">
        <f t="shared" si="94"/>
        <v>41226.748877314814</v>
      </c>
      <c r="V746" s="11">
        <f t="shared" si="95"/>
        <v>41226.748877314814</v>
      </c>
    </row>
    <row r="747" spans="1:22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88"/>
        <v>1.7909909909909909</v>
      </c>
      <c r="P747" s="6">
        <f t="shared" si="89"/>
        <v>53.729729729729726</v>
      </c>
      <c r="Q747" t="str">
        <f t="shared" si="90"/>
        <v>publishing</v>
      </c>
      <c r="R747" t="str">
        <f t="shared" si="91"/>
        <v>nonfiction</v>
      </c>
      <c r="S747" s="10">
        <f t="shared" si="92"/>
        <v>41367.363946759258</v>
      </c>
      <c r="T747" s="10">
        <f t="shared" si="93"/>
        <v>41397.363946759258</v>
      </c>
      <c r="U747" s="12">
        <f t="shared" si="94"/>
        <v>41367.363946759258</v>
      </c>
      <c r="V747" s="11">
        <f t="shared" si="95"/>
        <v>41367.363946759258</v>
      </c>
    </row>
    <row r="748" spans="1:22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88"/>
        <v>1.1108135252761968</v>
      </c>
      <c r="P748" s="6">
        <f t="shared" si="89"/>
        <v>34.206185567010309</v>
      </c>
      <c r="Q748" t="str">
        <f t="shared" si="90"/>
        <v>publishing</v>
      </c>
      <c r="R748" t="str">
        <f t="shared" si="91"/>
        <v>nonfiction</v>
      </c>
      <c r="S748" s="10">
        <f t="shared" si="92"/>
        <v>41156.834594907406</v>
      </c>
      <c r="T748" s="10">
        <f t="shared" si="93"/>
        <v>41174.957638888889</v>
      </c>
      <c r="U748" s="12">
        <f t="shared" si="94"/>
        <v>41156.834594907406</v>
      </c>
      <c r="V748" s="11">
        <f t="shared" si="95"/>
        <v>41156.834594907406</v>
      </c>
    </row>
    <row r="749" spans="1:22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88"/>
        <v>1.0004285714285714</v>
      </c>
      <c r="P749" s="6">
        <f t="shared" si="89"/>
        <v>127.32727272727273</v>
      </c>
      <c r="Q749" t="str">
        <f t="shared" si="90"/>
        <v>publishing</v>
      </c>
      <c r="R749" t="str">
        <f t="shared" si="91"/>
        <v>nonfiction</v>
      </c>
      <c r="S749" s="10">
        <f t="shared" si="92"/>
        <v>41988.340497685182</v>
      </c>
      <c r="T749" s="10">
        <f t="shared" si="93"/>
        <v>42019.245833333327</v>
      </c>
      <c r="U749" s="12">
        <f t="shared" si="94"/>
        <v>41988.340497685182</v>
      </c>
      <c r="V749" s="11">
        <f t="shared" si="95"/>
        <v>41988.340497685182</v>
      </c>
    </row>
    <row r="750" spans="1:22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88"/>
        <v>1.0024999999999999</v>
      </c>
      <c r="P750" s="6">
        <f t="shared" si="89"/>
        <v>45.56818181818182</v>
      </c>
      <c r="Q750" t="str">
        <f t="shared" si="90"/>
        <v>publishing</v>
      </c>
      <c r="R750" t="str">
        <f t="shared" si="91"/>
        <v>nonfiction</v>
      </c>
      <c r="S750" s="10">
        <f t="shared" si="92"/>
        <v>41831.638495370367</v>
      </c>
      <c r="T750" s="10">
        <f t="shared" si="93"/>
        <v>41861.638495370367</v>
      </c>
      <c r="U750" s="12">
        <f t="shared" si="94"/>
        <v>41831.638495370367</v>
      </c>
      <c r="V750" s="11">
        <f t="shared" si="95"/>
        <v>41831.638495370367</v>
      </c>
    </row>
    <row r="751" spans="1:22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88"/>
        <v>1.0556000000000001</v>
      </c>
      <c r="P751" s="6">
        <f t="shared" si="89"/>
        <v>95.963636363636368</v>
      </c>
      <c r="Q751" t="str">
        <f t="shared" si="90"/>
        <v>publishing</v>
      </c>
      <c r="R751" t="str">
        <f t="shared" si="91"/>
        <v>nonfiction</v>
      </c>
      <c r="S751" s="10">
        <f t="shared" si="92"/>
        <v>42733.732986111114</v>
      </c>
      <c r="T751" s="10">
        <f t="shared" si="93"/>
        <v>42763.732986111114</v>
      </c>
      <c r="U751" s="12">
        <f t="shared" si="94"/>
        <v>42733.732986111114</v>
      </c>
      <c r="V751" s="11">
        <f t="shared" si="95"/>
        <v>42733.732986111114</v>
      </c>
    </row>
    <row r="752" spans="1:22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88"/>
        <v>1.0258775877587758</v>
      </c>
      <c r="P752" s="6">
        <f t="shared" si="89"/>
        <v>77.271186440677965</v>
      </c>
      <c r="Q752" t="str">
        <f t="shared" si="90"/>
        <v>publishing</v>
      </c>
      <c r="R752" t="str">
        <f t="shared" si="91"/>
        <v>nonfiction</v>
      </c>
      <c r="S752" s="10">
        <f t="shared" si="92"/>
        <v>41299.669814814813</v>
      </c>
      <c r="T752" s="10">
        <f t="shared" si="93"/>
        <v>41329.669814814813</v>
      </c>
      <c r="U752" s="12">
        <f t="shared" si="94"/>
        <v>41299.669814814813</v>
      </c>
      <c r="V752" s="11">
        <f t="shared" si="95"/>
        <v>41299.669814814813</v>
      </c>
    </row>
    <row r="753" spans="1:22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88"/>
        <v>1.1850000000000001</v>
      </c>
      <c r="P753" s="6">
        <f t="shared" si="89"/>
        <v>57.338709677419352</v>
      </c>
      <c r="Q753" t="str">
        <f t="shared" si="90"/>
        <v>publishing</v>
      </c>
      <c r="R753" t="str">
        <f t="shared" si="91"/>
        <v>nonfiction</v>
      </c>
      <c r="S753" s="10">
        <f t="shared" si="92"/>
        <v>40713.422164351847</v>
      </c>
      <c r="T753" s="10">
        <f t="shared" si="93"/>
        <v>40759.422164351847</v>
      </c>
      <c r="U753" s="12">
        <f t="shared" si="94"/>
        <v>40713.422164351847</v>
      </c>
      <c r="V753" s="11">
        <f t="shared" si="95"/>
        <v>40713.422164351847</v>
      </c>
    </row>
    <row r="754" spans="1:22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88"/>
        <v>1.117</v>
      </c>
      <c r="P754" s="6">
        <f t="shared" si="89"/>
        <v>53.19047619047619</v>
      </c>
      <c r="Q754" t="str">
        <f t="shared" si="90"/>
        <v>publishing</v>
      </c>
      <c r="R754" t="str">
        <f t="shared" si="91"/>
        <v>nonfiction</v>
      </c>
      <c r="S754" s="10">
        <f t="shared" si="92"/>
        <v>42639.213159722225</v>
      </c>
      <c r="T754" s="10">
        <f t="shared" si="93"/>
        <v>42659.249999999993</v>
      </c>
      <c r="U754" s="12">
        <f t="shared" si="94"/>
        <v>42639.213159722225</v>
      </c>
      <c r="V754" s="11">
        <f t="shared" si="95"/>
        <v>42639.213159722225</v>
      </c>
    </row>
    <row r="755" spans="1:22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88"/>
        <v>1.28</v>
      </c>
      <c r="P755" s="6">
        <f t="shared" si="89"/>
        <v>492.30769230769232</v>
      </c>
      <c r="Q755" t="str">
        <f t="shared" si="90"/>
        <v>publishing</v>
      </c>
      <c r="R755" t="str">
        <f t="shared" si="91"/>
        <v>nonfiction</v>
      </c>
      <c r="S755" s="10">
        <f t="shared" si="92"/>
        <v>42019.381840277776</v>
      </c>
      <c r="T755" s="10">
        <f t="shared" si="93"/>
        <v>42049.381840277776</v>
      </c>
      <c r="U755" s="12">
        <f t="shared" si="94"/>
        <v>42019.381840277776</v>
      </c>
      <c r="V755" s="11">
        <f t="shared" si="95"/>
        <v>42019.381840277776</v>
      </c>
    </row>
    <row r="756" spans="1:22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88"/>
        <v>1.0375000000000001</v>
      </c>
      <c r="P756" s="6">
        <f t="shared" si="89"/>
        <v>42.346938775510203</v>
      </c>
      <c r="Q756" t="str">
        <f t="shared" si="90"/>
        <v>publishing</v>
      </c>
      <c r="R756" t="str">
        <f t="shared" si="91"/>
        <v>nonfiction</v>
      </c>
      <c r="S756" s="10">
        <f t="shared" si="92"/>
        <v>41249.54075231481</v>
      </c>
      <c r="T756" s="10">
        <f t="shared" si="93"/>
        <v>41279.54075231481</v>
      </c>
      <c r="U756" s="12">
        <f t="shared" si="94"/>
        <v>41249.54075231481</v>
      </c>
      <c r="V756" s="11">
        <f t="shared" si="95"/>
        <v>41249.54075231481</v>
      </c>
    </row>
    <row r="757" spans="1:22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88"/>
        <v>1.0190760000000001</v>
      </c>
      <c r="P757" s="6">
        <f t="shared" si="89"/>
        <v>37.466029411764708</v>
      </c>
      <c r="Q757" t="str">
        <f t="shared" si="90"/>
        <v>publishing</v>
      </c>
      <c r="R757" t="str">
        <f t="shared" si="91"/>
        <v>nonfiction</v>
      </c>
      <c r="S757" s="10">
        <f t="shared" si="92"/>
        <v>41383.396724537037</v>
      </c>
      <c r="T757" s="10">
        <f t="shared" si="93"/>
        <v>41413.820138888885</v>
      </c>
      <c r="U757" s="12">
        <f t="shared" si="94"/>
        <v>41383.396724537037</v>
      </c>
      <c r="V757" s="11">
        <f t="shared" si="95"/>
        <v>41383.396724537037</v>
      </c>
    </row>
    <row r="758" spans="1:22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88"/>
        <v>1.177142857142857</v>
      </c>
      <c r="P758" s="6">
        <f t="shared" si="89"/>
        <v>37.454545454545453</v>
      </c>
      <c r="Q758" t="str">
        <f t="shared" si="90"/>
        <v>publishing</v>
      </c>
      <c r="R758" t="str">
        <f t="shared" si="91"/>
        <v>nonfiction</v>
      </c>
      <c r="S758" s="10">
        <f t="shared" si="92"/>
        <v>40590.558553240735</v>
      </c>
      <c r="T758" s="10">
        <f t="shared" si="93"/>
        <v>40651.516886574071</v>
      </c>
      <c r="U758" s="12">
        <f t="shared" si="94"/>
        <v>40590.558553240735</v>
      </c>
      <c r="V758" s="11">
        <f t="shared" si="95"/>
        <v>40590.558553240735</v>
      </c>
    </row>
    <row r="759" spans="1:22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88"/>
        <v>2.38</v>
      </c>
      <c r="P759" s="6">
        <f t="shared" si="89"/>
        <v>33.055555555555557</v>
      </c>
      <c r="Q759" t="str">
        <f t="shared" si="90"/>
        <v>publishing</v>
      </c>
      <c r="R759" t="str">
        <f t="shared" si="91"/>
        <v>nonfiction</v>
      </c>
      <c r="S759" s="10">
        <f t="shared" si="92"/>
        <v>41234.846226851849</v>
      </c>
      <c r="T759" s="10">
        <f t="shared" si="93"/>
        <v>41248.846226851849</v>
      </c>
      <c r="U759" s="12">
        <f t="shared" si="94"/>
        <v>41234.846226851849</v>
      </c>
      <c r="V759" s="11">
        <f t="shared" si="95"/>
        <v>41234.846226851849</v>
      </c>
    </row>
    <row r="760" spans="1:22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88"/>
        <v>1.02</v>
      </c>
      <c r="P760" s="6">
        <f t="shared" si="89"/>
        <v>134.21052631578948</v>
      </c>
      <c r="Q760" t="str">
        <f t="shared" si="90"/>
        <v>publishing</v>
      </c>
      <c r="R760" t="str">
        <f t="shared" si="91"/>
        <v>nonfiction</v>
      </c>
      <c r="S760" s="10">
        <f t="shared" si="92"/>
        <v>40429.628101851849</v>
      </c>
      <c r="T760" s="10">
        <f t="shared" si="93"/>
        <v>40459.628101851849</v>
      </c>
      <c r="U760" s="12">
        <f t="shared" si="94"/>
        <v>40429.628101851849</v>
      </c>
      <c r="V760" s="11">
        <f t="shared" si="95"/>
        <v>40429.628101851849</v>
      </c>
    </row>
    <row r="761" spans="1:22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88"/>
        <v>1.0192000000000001</v>
      </c>
      <c r="P761" s="6">
        <f t="shared" si="89"/>
        <v>51.474747474747474</v>
      </c>
      <c r="Q761" t="str">
        <f t="shared" si="90"/>
        <v>publishing</v>
      </c>
      <c r="R761" t="str">
        <f t="shared" si="91"/>
        <v>nonfiction</v>
      </c>
      <c r="S761" s="10">
        <f t="shared" si="92"/>
        <v>41789.121979166666</v>
      </c>
      <c r="T761" s="10">
        <f t="shared" si="93"/>
        <v>41829.121979166666</v>
      </c>
      <c r="U761" s="12">
        <f t="shared" si="94"/>
        <v>41789.121979166666</v>
      </c>
      <c r="V761" s="11">
        <f t="shared" si="95"/>
        <v>41789.121979166666</v>
      </c>
    </row>
    <row r="762" spans="1:22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88"/>
        <v>0</v>
      </c>
      <c r="P762" s="6" t="e">
        <f t="shared" si="89"/>
        <v>#DIV/0!</v>
      </c>
      <c r="Q762" t="str">
        <f t="shared" si="90"/>
        <v>publishing</v>
      </c>
      <c r="R762" t="str">
        <f t="shared" si="91"/>
        <v>fiction</v>
      </c>
      <c r="S762" s="10">
        <f t="shared" si="92"/>
        <v>42670.555706018517</v>
      </c>
      <c r="T762" s="10">
        <f t="shared" si="93"/>
        <v>42700.597372685181</v>
      </c>
      <c r="U762" s="12">
        <f t="shared" si="94"/>
        <v>42670.555706018517</v>
      </c>
      <c r="V762" s="11">
        <f t="shared" si="95"/>
        <v>42670.555706018517</v>
      </c>
    </row>
    <row r="763" spans="1:22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88"/>
        <v>4.7E-2</v>
      </c>
      <c r="P763" s="6">
        <f t="shared" si="89"/>
        <v>39.166666666666664</v>
      </c>
      <c r="Q763" t="str">
        <f t="shared" si="90"/>
        <v>publishing</v>
      </c>
      <c r="R763" t="str">
        <f t="shared" si="91"/>
        <v>fiction</v>
      </c>
      <c r="S763" s="10">
        <f t="shared" si="92"/>
        <v>41642.543124999997</v>
      </c>
      <c r="T763" s="10">
        <f t="shared" si="93"/>
        <v>41672.543124999997</v>
      </c>
      <c r="U763" s="12">
        <f t="shared" si="94"/>
        <v>41642.543124999997</v>
      </c>
      <c r="V763" s="11">
        <f t="shared" si="95"/>
        <v>41642.543124999997</v>
      </c>
    </row>
    <row r="764" spans="1:22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88"/>
        <v>0</v>
      </c>
      <c r="P764" s="6" t="e">
        <f t="shared" si="89"/>
        <v>#DIV/0!</v>
      </c>
      <c r="Q764" t="str">
        <f t="shared" si="90"/>
        <v>publishing</v>
      </c>
      <c r="R764" t="str">
        <f t="shared" si="91"/>
        <v>fiction</v>
      </c>
      <c r="S764" s="10">
        <f t="shared" si="92"/>
        <v>42690.65011574074</v>
      </c>
      <c r="T764" s="10">
        <f t="shared" si="93"/>
        <v>42708.041666666664</v>
      </c>
      <c r="U764" s="12">
        <f t="shared" si="94"/>
        <v>42690.65011574074</v>
      </c>
      <c r="V764" s="11">
        <f t="shared" si="95"/>
        <v>42690.65011574074</v>
      </c>
    </row>
    <row r="765" spans="1:22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88"/>
        <v>1.1655011655011655E-3</v>
      </c>
      <c r="P765" s="6">
        <f t="shared" si="89"/>
        <v>5</v>
      </c>
      <c r="Q765" t="str">
        <f t="shared" si="90"/>
        <v>publishing</v>
      </c>
      <c r="R765" t="str">
        <f t="shared" si="91"/>
        <v>fiction</v>
      </c>
      <c r="S765" s="10">
        <f t="shared" si="92"/>
        <v>41471.238518518512</v>
      </c>
      <c r="T765" s="10">
        <f t="shared" si="93"/>
        <v>41501.238518518512</v>
      </c>
      <c r="U765" s="12">
        <f t="shared" si="94"/>
        <v>41471.238518518512</v>
      </c>
      <c r="V765" s="11">
        <f t="shared" si="95"/>
        <v>41471.238518518512</v>
      </c>
    </row>
    <row r="766" spans="1:22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88"/>
        <v>0</v>
      </c>
      <c r="P766" s="6" t="e">
        <f t="shared" si="89"/>
        <v>#DIV/0!</v>
      </c>
      <c r="Q766" t="str">
        <f t="shared" si="90"/>
        <v>publishing</v>
      </c>
      <c r="R766" t="str">
        <f t="shared" si="91"/>
        <v>fiction</v>
      </c>
      <c r="S766" s="10">
        <f t="shared" si="92"/>
        <v>42226.964826388888</v>
      </c>
      <c r="T766" s="10">
        <f t="shared" si="93"/>
        <v>42256.964826388888</v>
      </c>
      <c r="U766" s="12">
        <f t="shared" si="94"/>
        <v>42226.964826388888</v>
      </c>
      <c r="V766" s="11">
        <f t="shared" si="95"/>
        <v>42226.964826388888</v>
      </c>
    </row>
    <row r="767" spans="1:22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88"/>
        <v>0.36014285714285715</v>
      </c>
      <c r="P767" s="6">
        <f t="shared" si="89"/>
        <v>57.295454545454547</v>
      </c>
      <c r="Q767" t="str">
        <f t="shared" si="90"/>
        <v>publishing</v>
      </c>
      <c r="R767" t="str">
        <f t="shared" si="91"/>
        <v>fiction</v>
      </c>
      <c r="S767" s="10">
        <f t="shared" si="92"/>
        <v>41901.334305555552</v>
      </c>
      <c r="T767" s="10">
        <f t="shared" si="93"/>
        <v>41931.334305555552</v>
      </c>
      <c r="U767" s="12">
        <f t="shared" si="94"/>
        <v>41901.334305555552</v>
      </c>
      <c r="V767" s="11">
        <f t="shared" si="95"/>
        <v>41901.334305555552</v>
      </c>
    </row>
    <row r="768" spans="1:22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88"/>
        <v>0</v>
      </c>
      <c r="P768" s="6" t="e">
        <f t="shared" si="89"/>
        <v>#DIV/0!</v>
      </c>
      <c r="Q768" t="str">
        <f t="shared" si="90"/>
        <v>publishing</v>
      </c>
      <c r="R768" t="str">
        <f t="shared" si="91"/>
        <v>fiction</v>
      </c>
      <c r="S768" s="10">
        <f t="shared" si="92"/>
        <v>42021.57503472222</v>
      </c>
      <c r="T768" s="10">
        <f t="shared" si="93"/>
        <v>42051.57503472222</v>
      </c>
      <c r="U768" s="12">
        <f t="shared" si="94"/>
        <v>42021.57503472222</v>
      </c>
      <c r="V768" s="11">
        <f t="shared" si="95"/>
        <v>42021.57503472222</v>
      </c>
    </row>
    <row r="769" spans="1:22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88"/>
        <v>3.5400000000000001E-2</v>
      </c>
      <c r="P769" s="6">
        <f t="shared" si="89"/>
        <v>59</v>
      </c>
      <c r="Q769" t="str">
        <f t="shared" si="90"/>
        <v>publishing</v>
      </c>
      <c r="R769" t="str">
        <f t="shared" si="91"/>
        <v>fiction</v>
      </c>
      <c r="S769" s="10">
        <f t="shared" si="92"/>
        <v>42114.935300925928</v>
      </c>
      <c r="T769" s="10">
        <f t="shared" si="93"/>
        <v>42144.935300925928</v>
      </c>
      <c r="U769" s="12">
        <f t="shared" si="94"/>
        <v>42114.935300925928</v>
      </c>
      <c r="V769" s="11">
        <f t="shared" si="95"/>
        <v>42114.935300925928</v>
      </c>
    </row>
    <row r="770" spans="1:22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96">E770/D770</f>
        <v>0</v>
      </c>
      <c r="P770" s="6" t="e">
        <f t="shared" si="89"/>
        <v>#DIV/0!</v>
      </c>
      <c r="Q770" t="str">
        <f t="shared" si="90"/>
        <v>publishing</v>
      </c>
      <c r="R770" t="str">
        <f t="shared" si="91"/>
        <v>fiction</v>
      </c>
      <c r="S770" s="10">
        <f t="shared" si="92"/>
        <v>41593.998726851853</v>
      </c>
      <c r="T770" s="10">
        <f t="shared" si="93"/>
        <v>41623.998726851853</v>
      </c>
      <c r="U770" s="12">
        <f t="shared" si="94"/>
        <v>41593.998726851853</v>
      </c>
      <c r="V770" s="11">
        <f t="shared" si="95"/>
        <v>41593.998726851853</v>
      </c>
    </row>
    <row r="771" spans="1:22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96"/>
        <v>0.41399999999999998</v>
      </c>
      <c r="P771" s="6">
        <f t="shared" ref="P771:P834" si="97">E771/L771</f>
        <v>31.846153846153847</v>
      </c>
      <c r="Q771" t="str">
        <f t="shared" ref="Q771:Q834" si="98">LEFT(N771,SEARCH("/",N771)-1)</f>
        <v>publishing</v>
      </c>
      <c r="R771" t="str">
        <f t="shared" ref="R771:R834" si="99">RIGHT(N771,LEN(N771)-SEARCH("/",N771))</f>
        <v>fiction</v>
      </c>
      <c r="S771" s="10">
        <f t="shared" ref="S771:S834" si="100">(((J771/60)/60)/24)+DATE(1970,1,1)+(-5/24)</f>
        <v>41604.788124999999</v>
      </c>
      <c r="T771" s="10">
        <f t="shared" ref="T771:T834" si="101">(((I771/60)/60)/24)+DATE(1970,1,1)+(-5/24)</f>
        <v>41634.788124999999</v>
      </c>
      <c r="U771" s="12">
        <f t="shared" ref="U771:U834" si="102">S771</f>
        <v>41604.788124999999</v>
      </c>
      <c r="V771" s="11">
        <f t="shared" ref="V771:V834" si="103">S771</f>
        <v>41604.788124999999</v>
      </c>
    </row>
    <row r="772" spans="1:22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96"/>
        <v>0</v>
      </c>
      <c r="P772" s="6" t="e">
        <f t="shared" si="97"/>
        <v>#DIV/0!</v>
      </c>
      <c r="Q772" t="str">
        <f t="shared" si="98"/>
        <v>publishing</v>
      </c>
      <c r="R772" t="str">
        <f t="shared" si="99"/>
        <v>fiction</v>
      </c>
      <c r="S772" s="10">
        <f t="shared" si="100"/>
        <v>41289.791307870371</v>
      </c>
      <c r="T772" s="10">
        <f t="shared" si="101"/>
        <v>41329.791307870371</v>
      </c>
      <c r="U772" s="12">
        <f t="shared" si="102"/>
        <v>41289.791307870371</v>
      </c>
      <c r="V772" s="11">
        <f t="shared" si="103"/>
        <v>41289.791307870371</v>
      </c>
    </row>
    <row r="773" spans="1:22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96"/>
        <v>2.631578947368421E-4</v>
      </c>
      <c r="P773" s="6">
        <f t="shared" si="97"/>
        <v>10</v>
      </c>
      <c r="Q773" t="str">
        <f t="shared" si="98"/>
        <v>publishing</v>
      </c>
      <c r="R773" t="str">
        <f t="shared" si="99"/>
        <v>fiction</v>
      </c>
      <c r="S773" s="10">
        <f t="shared" si="100"/>
        <v>42349.615763888891</v>
      </c>
      <c r="T773" s="10">
        <f t="shared" si="101"/>
        <v>42399.615763888891</v>
      </c>
      <c r="U773" s="12">
        <f t="shared" si="102"/>
        <v>42349.615763888891</v>
      </c>
      <c r="V773" s="11">
        <f t="shared" si="103"/>
        <v>42349.615763888891</v>
      </c>
    </row>
    <row r="774" spans="1:22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96"/>
        <v>3.3333333333333333E-2</v>
      </c>
      <c r="P774" s="6">
        <f t="shared" si="97"/>
        <v>50</v>
      </c>
      <c r="Q774" t="str">
        <f t="shared" si="98"/>
        <v>publishing</v>
      </c>
      <c r="R774" t="str">
        <f t="shared" si="99"/>
        <v>fiction</v>
      </c>
      <c r="S774" s="10">
        <f t="shared" si="100"/>
        <v>40067.848599537036</v>
      </c>
      <c r="T774" s="10">
        <f t="shared" si="101"/>
        <v>40117.957638888889</v>
      </c>
      <c r="U774" s="12">
        <f t="shared" si="102"/>
        <v>40067.848599537036</v>
      </c>
      <c r="V774" s="11">
        <f t="shared" si="103"/>
        <v>40067.848599537036</v>
      </c>
    </row>
    <row r="775" spans="1:22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96"/>
        <v>8.5129023676509714E-3</v>
      </c>
      <c r="P775" s="6">
        <f t="shared" si="97"/>
        <v>16</v>
      </c>
      <c r="Q775" t="str">
        <f t="shared" si="98"/>
        <v>publishing</v>
      </c>
      <c r="R775" t="str">
        <f t="shared" si="99"/>
        <v>fiction</v>
      </c>
      <c r="S775" s="10">
        <f t="shared" si="100"/>
        <v>42100.527604166658</v>
      </c>
      <c r="T775" s="10">
        <f t="shared" si="101"/>
        <v>42134.750694444439</v>
      </c>
      <c r="U775" s="12">
        <f t="shared" si="102"/>
        <v>42100.527604166658</v>
      </c>
      <c r="V775" s="11">
        <f t="shared" si="103"/>
        <v>42100.527604166658</v>
      </c>
    </row>
    <row r="776" spans="1:22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96"/>
        <v>0.70199999999999996</v>
      </c>
      <c r="P776" s="6">
        <f t="shared" si="97"/>
        <v>39</v>
      </c>
      <c r="Q776" t="str">
        <f t="shared" si="98"/>
        <v>publishing</v>
      </c>
      <c r="R776" t="str">
        <f t="shared" si="99"/>
        <v>fiction</v>
      </c>
      <c r="S776" s="10">
        <f t="shared" si="100"/>
        <v>41663.571967592587</v>
      </c>
      <c r="T776" s="10">
        <f t="shared" si="101"/>
        <v>41693.571967592587</v>
      </c>
      <c r="U776" s="12">
        <f t="shared" si="102"/>
        <v>41663.571967592587</v>
      </c>
      <c r="V776" s="11">
        <f t="shared" si="103"/>
        <v>41663.571967592587</v>
      </c>
    </row>
    <row r="777" spans="1:22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96"/>
        <v>1.7000000000000001E-2</v>
      </c>
      <c r="P777" s="6">
        <f t="shared" si="97"/>
        <v>34</v>
      </c>
      <c r="Q777" t="str">
        <f t="shared" si="98"/>
        <v>publishing</v>
      </c>
      <c r="R777" t="str">
        <f t="shared" si="99"/>
        <v>fiction</v>
      </c>
      <c r="S777" s="10">
        <f t="shared" si="100"/>
        <v>40862.851793981477</v>
      </c>
      <c r="T777" s="10">
        <f t="shared" si="101"/>
        <v>40892.851793981477</v>
      </c>
      <c r="U777" s="12">
        <f t="shared" si="102"/>
        <v>40862.851793981477</v>
      </c>
      <c r="V777" s="11">
        <f t="shared" si="103"/>
        <v>40862.851793981477</v>
      </c>
    </row>
    <row r="778" spans="1:22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96"/>
        <v>0.51400000000000001</v>
      </c>
      <c r="P778" s="6">
        <f t="shared" si="97"/>
        <v>63.122807017543863</v>
      </c>
      <c r="Q778" t="str">
        <f t="shared" si="98"/>
        <v>publishing</v>
      </c>
      <c r="R778" t="str">
        <f t="shared" si="99"/>
        <v>fiction</v>
      </c>
      <c r="S778" s="10">
        <f t="shared" si="100"/>
        <v>42250.477372685178</v>
      </c>
      <c r="T778" s="10">
        <f t="shared" si="101"/>
        <v>42287.999999999993</v>
      </c>
      <c r="U778" s="12">
        <f t="shared" si="102"/>
        <v>42250.477372685178</v>
      </c>
      <c r="V778" s="11">
        <f t="shared" si="103"/>
        <v>42250.477372685178</v>
      </c>
    </row>
    <row r="779" spans="1:22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96"/>
        <v>7.0000000000000001E-3</v>
      </c>
      <c r="P779" s="6">
        <f t="shared" si="97"/>
        <v>7</v>
      </c>
      <c r="Q779" t="str">
        <f t="shared" si="98"/>
        <v>publishing</v>
      </c>
      <c r="R779" t="str">
        <f t="shared" si="99"/>
        <v>fiction</v>
      </c>
      <c r="S779" s="10">
        <f t="shared" si="100"/>
        <v>41456.772881944438</v>
      </c>
      <c r="T779" s="10">
        <f t="shared" si="101"/>
        <v>41486.772881944438</v>
      </c>
      <c r="U779" s="12">
        <f t="shared" si="102"/>
        <v>41456.772881944438</v>
      </c>
      <c r="V779" s="11">
        <f t="shared" si="103"/>
        <v>41456.772881944438</v>
      </c>
    </row>
    <row r="780" spans="1:22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96"/>
        <v>4.0000000000000001E-3</v>
      </c>
      <c r="P780" s="6">
        <f t="shared" si="97"/>
        <v>2</v>
      </c>
      <c r="Q780" t="str">
        <f t="shared" si="98"/>
        <v>publishing</v>
      </c>
      <c r="R780" t="str">
        <f t="shared" si="99"/>
        <v>fiction</v>
      </c>
      <c r="S780" s="10">
        <f t="shared" si="100"/>
        <v>41729.493981481479</v>
      </c>
      <c r="T780" s="10">
        <f t="shared" si="101"/>
        <v>41759.493981481479</v>
      </c>
      <c r="U780" s="12">
        <f t="shared" si="102"/>
        <v>41729.493981481479</v>
      </c>
      <c r="V780" s="11">
        <f t="shared" si="103"/>
        <v>41729.493981481479</v>
      </c>
    </row>
    <row r="781" spans="1:22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96"/>
        <v>2.6666666666666668E-2</v>
      </c>
      <c r="P781" s="6">
        <f t="shared" si="97"/>
        <v>66.666666666666671</v>
      </c>
      <c r="Q781" t="str">
        <f t="shared" si="98"/>
        <v>publishing</v>
      </c>
      <c r="R781" t="str">
        <f t="shared" si="99"/>
        <v>fiction</v>
      </c>
      <c r="S781" s="10">
        <f t="shared" si="100"/>
        <v>40436.475752314815</v>
      </c>
      <c r="T781" s="10">
        <f t="shared" si="101"/>
        <v>40465.958333333328</v>
      </c>
      <c r="U781" s="12">
        <f t="shared" si="102"/>
        <v>40436.475752314815</v>
      </c>
      <c r="V781" s="11">
        <f t="shared" si="103"/>
        <v>40436.475752314815</v>
      </c>
    </row>
    <row r="782" spans="1:22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96"/>
        <v>1.04</v>
      </c>
      <c r="P782" s="6">
        <f t="shared" si="97"/>
        <v>38.518518518518519</v>
      </c>
      <c r="Q782" t="str">
        <f t="shared" si="98"/>
        <v>music</v>
      </c>
      <c r="R782" t="str">
        <f t="shared" si="99"/>
        <v>rock</v>
      </c>
      <c r="S782" s="10">
        <f t="shared" si="100"/>
        <v>40636.465567129628</v>
      </c>
      <c r="T782" s="10">
        <f t="shared" si="101"/>
        <v>40666.465567129628</v>
      </c>
      <c r="U782" s="12">
        <f t="shared" si="102"/>
        <v>40636.465567129628</v>
      </c>
      <c r="V782" s="11">
        <f t="shared" si="103"/>
        <v>40636.465567129628</v>
      </c>
    </row>
    <row r="783" spans="1:22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96"/>
        <v>1.3315375</v>
      </c>
      <c r="P783" s="6">
        <f t="shared" si="97"/>
        <v>42.609200000000001</v>
      </c>
      <c r="Q783" t="str">
        <f t="shared" si="98"/>
        <v>music</v>
      </c>
      <c r="R783" t="str">
        <f t="shared" si="99"/>
        <v>rock</v>
      </c>
      <c r="S783" s="10">
        <f t="shared" si="100"/>
        <v>41402.792523148149</v>
      </c>
      <c r="T783" s="10">
        <f t="shared" si="101"/>
        <v>41432.792523148149</v>
      </c>
      <c r="U783" s="12">
        <f t="shared" si="102"/>
        <v>41402.792523148149</v>
      </c>
      <c r="V783" s="11">
        <f t="shared" si="103"/>
        <v>41402.792523148149</v>
      </c>
    </row>
    <row r="784" spans="1:22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96"/>
        <v>1</v>
      </c>
      <c r="P784" s="6">
        <f t="shared" si="97"/>
        <v>50</v>
      </c>
      <c r="Q784" t="str">
        <f t="shared" si="98"/>
        <v>music</v>
      </c>
      <c r="R784" t="str">
        <f t="shared" si="99"/>
        <v>rock</v>
      </c>
      <c r="S784" s="10">
        <f t="shared" si="100"/>
        <v>41116.549791666665</v>
      </c>
      <c r="T784" s="10">
        <f t="shared" si="101"/>
        <v>41146.549791666665</v>
      </c>
      <c r="U784" s="12">
        <f t="shared" si="102"/>
        <v>41116.549791666665</v>
      </c>
      <c r="V784" s="11">
        <f t="shared" si="103"/>
        <v>41116.549791666665</v>
      </c>
    </row>
    <row r="785" spans="1:22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96"/>
        <v>1.4813333333333334</v>
      </c>
      <c r="P785" s="6">
        <f t="shared" si="97"/>
        <v>63.485714285714288</v>
      </c>
      <c r="Q785" t="str">
        <f t="shared" si="98"/>
        <v>music</v>
      </c>
      <c r="R785" t="str">
        <f t="shared" si="99"/>
        <v>rock</v>
      </c>
      <c r="S785" s="10">
        <f t="shared" si="100"/>
        <v>40987.565381944441</v>
      </c>
      <c r="T785" s="10">
        <f t="shared" si="101"/>
        <v>41026.708333333328</v>
      </c>
      <c r="U785" s="12">
        <f t="shared" si="102"/>
        <v>40987.565381944441</v>
      </c>
      <c r="V785" s="11">
        <f t="shared" si="103"/>
        <v>40987.565381944441</v>
      </c>
    </row>
    <row r="786" spans="1:22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96"/>
        <v>1.0249999999999999</v>
      </c>
      <c r="P786" s="6">
        <f t="shared" si="97"/>
        <v>102.5</v>
      </c>
      <c r="Q786" t="str">
        <f t="shared" si="98"/>
        <v>music</v>
      </c>
      <c r="R786" t="str">
        <f t="shared" si="99"/>
        <v>rock</v>
      </c>
      <c r="S786" s="10">
        <f t="shared" si="100"/>
        <v>41674.941192129627</v>
      </c>
      <c r="T786" s="10">
        <f t="shared" si="101"/>
        <v>41714.899525462963</v>
      </c>
      <c r="U786" s="12">
        <f t="shared" si="102"/>
        <v>41674.941192129627</v>
      </c>
      <c r="V786" s="11">
        <f t="shared" si="103"/>
        <v>41674.941192129627</v>
      </c>
    </row>
    <row r="787" spans="1:22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96"/>
        <v>1.8062799999999999</v>
      </c>
      <c r="P787" s="6">
        <f t="shared" si="97"/>
        <v>31.142758620689655</v>
      </c>
      <c r="Q787" t="str">
        <f t="shared" si="98"/>
        <v>music</v>
      </c>
      <c r="R787" t="str">
        <f t="shared" si="99"/>
        <v>rock</v>
      </c>
      <c r="S787" s="10">
        <f t="shared" si="100"/>
        <v>41303.385590277772</v>
      </c>
      <c r="T787" s="10">
        <f t="shared" si="101"/>
        <v>41333.385590277772</v>
      </c>
      <c r="U787" s="12">
        <f t="shared" si="102"/>
        <v>41303.385590277772</v>
      </c>
      <c r="V787" s="11">
        <f t="shared" si="103"/>
        <v>41303.385590277772</v>
      </c>
    </row>
    <row r="788" spans="1:22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96"/>
        <v>1.4279999999999999</v>
      </c>
      <c r="P788" s="6">
        <f t="shared" si="97"/>
        <v>162.27272727272728</v>
      </c>
      <c r="Q788" t="str">
        <f t="shared" si="98"/>
        <v>music</v>
      </c>
      <c r="R788" t="str">
        <f t="shared" si="99"/>
        <v>rock</v>
      </c>
      <c r="S788" s="10">
        <f t="shared" si="100"/>
        <v>40982.847615740735</v>
      </c>
      <c r="T788" s="10">
        <f t="shared" si="101"/>
        <v>41040.44930555555</v>
      </c>
      <c r="U788" s="12">
        <f t="shared" si="102"/>
        <v>40982.847615740735</v>
      </c>
      <c r="V788" s="11">
        <f t="shared" si="103"/>
        <v>40982.847615740735</v>
      </c>
    </row>
    <row r="789" spans="1:22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96"/>
        <v>1.1416666666666666</v>
      </c>
      <c r="P789" s="6">
        <f t="shared" si="97"/>
        <v>80.588235294117652</v>
      </c>
      <c r="Q789" t="str">
        <f t="shared" si="98"/>
        <v>music</v>
      </c>
      <c r="R789" t="str">
        <f t="shared" si="99"/>
        <v>rock</v>
      </c>
      <c r="S789" s="10">
        <f t="shared" si="100"/>
        <v>41549.419282407405</v>
      </c>
      <c r="T789" s="10">
        <f t="shared" si="101"/>
        <v>41579.419282407405</v>
      </c>
      <c r="U789" s="12">
        <f t="shared" si="102"/>
        <v>41549.419282407405</v>
      </c>
      <c r="V789" s="11">
        <f t="shared" si="103"/>
        <v>41549.419282407405</v>
      </c>
    </row>
    <row r="790" spans="1:22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96"/>
        <v>2.03505</v>
      </c>
      <c r="P790" s="6">
        <f t="shared" si="97"/>
        <v>59.85441176470588</v>
      </c>
      <c r="Q790" t="str">
        <f t="shared" si="98"/>
        <v>music</v>
      </c>
      <c r="R790" t="str">
        <f t="shared" si="99"/>
        <v>rock</v>
      </c>
      <c r="S790" s="10">
        <f t="shared" si="100"/>
        <v>41058.798472222217</v>
      </c>
      <c r="T790" s="10">
        <f t="shared" si="101"/>
        <v>41096.957638888889</v>
      </c>
      <c r="U790" s="12">
        <f t="shared" si="102"/>
        <v>41058.798472222217</v>
      </c>
      <c r="V790" s="11">
        <f t="shared" si="103"/>
        <v>41058.798472222217</v>
      </c>
    </row>
    <row r="791" spans="1:22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96"/>
        <v>1.0941176470588236</v>
      </c>
      <c r="P791" s="6">
        <f t="shared" si="97"/>
        <v>132.85714285714286</v>
      </c>
      <c r="Q791" t="str">
        <f t="shared" si="98"/>
        <v>music</v>
      </c>
      <c r="R791" t="str">
        <f t="shared" si="99"/>
        <v>rock</v>
      </c>
      <c r="S791" s="10">
        <f t="shared" si="100"/>
        <v>41276.977777777778</v>
      </c>
      <c r="T791" s="10">
        <f t="shared" si="101"/>
        <v>41295.124305555553</v>
      </c>
      <c r="U791" s="12">
        <f t="shared" si="102"/>
        <v>41276.977777777778</v>
      </c>
      <c r="V791" s="11">
        <f t="shared" si="103"/>
        <v>41276.977777777778</v>
      </c>
    </row>
    <row r="792" spans="1:22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96"/>
        <v>1.443746</v>
      </c>
      <c r="P792" s="6">
        <f t="shared" si="97"/>
        <v>92.547820512820508</v>
      </c>
      <c r="Q792" t="str">
        <f t="shared" si="98"/>
        <v>music</v>
      </c>
      <c r="R792" t="str">
        <f t="shared" si="99"/>
        <v>rock</v>
      </c>
      <c r="S792" s="10">
        <f t="shared" si="100"/>
        <v>41275.839571759258</v>
      </c>
      <c r="T792" s="10">
        <f t="shared" si="101"/>
        <v>41305.839571759258</v>
      </c>
      <c r="U792" s="12">
        <f t="shared" si="102"/>
        <v>41275.839571759258</v>
      </c>
      <c r="V792" s="11">
        <f t="shared" si="103"/>
        <v>41275.839571759258</v>
      </c>
    </row>
    <row r="793" spans="1:22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96"/>
        <v>1.0386666666666666</v>
      </c>
      <c r="P793" s="6">
        <f t="shared" si="97"/>
        <v>60.859375</v>
      </c>
      <c r="Q793" t="str">
        <f t="shared" si="98"/>
        <v>music</v>
      </c>
      <c r="R793" t="str">
        <f t="shared" si="99"/>
        <v>rock</v>
      </c>
      <c r="S793" s="10">
        <f t="shared" si="100"/>
        <v>41557.572291666664</v>
      </c>
      <c r="T793" s="10">
        <f t="shared" si="101"/>
        <v>41591.040972222218</v>
      </c>
      <c r="U793" s="12">
        <f t="shared" si="102"/>
        <v>41557.572291666664</v>
      </c>
      <c r="V793" s="11">
        <f t="shared" si="103"/>
        <v>41557.572291666664</v>
      </c>
    </row>
    <row r="794" spans="1:22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96"/>
        <v>1.0044440000000001</v>
      </c>
      <c r="P794" s="6">
        <f t="shared" si="97"/>
        <v>41.851833333333339</v>
      </c>
      <c r="Q794" t="str">
        <f t="shared" si="98"/>
        <v>music</v>
      </c>
      <c r="R794" t="str">
        <f t="shared" si="99"/>
        <v>rock</v>
      </c>
      <c r="S794" s="10">
        <f t="shared" si="100"/>
        <v>41555.665312500001</v>
      </c>
      <c r="T794" s="10">
        <f t="shared" si="101"/>
        <v>41585.706979166665</v>
      </c>
      <c r="U794" s="12">
        <f t="shared" si="102"/>
        <v>41555.665312500001</v>
      </c>
      <c r="V794" s="11">
        <f t="shared" si="103"/>
        <v>41555.665312500001</v>
      </c>
    </row>
    <row r="795" spans="1:22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96"/>
        <v>1.0277927272727272</v>
      </c>
      <c r="P795" s="6">
        <f t="shared" si="97"/>
        <v>88.325937499999995</v>
      </c>
      <c r="Q795" t="str">
        <f t="shared" si="98"/>
        <v>music</v>
      </c>
      <c r="R795" t="str">
        <f t="shared" si="99"/>
        <v>rock</v>
      </c>
      <c r="S795" s="10">
        <f t="shared" si="100"/>
        <v>41442.532916666663</v>
      </c>
      <c r="T795" s="10">
        <f t="shared" si="101"/>
        <v>41457.999305555553</v>
      </c>
      <c r="U795" s="12">
        <f t="shared" si="102"/>
        <v>41442.532916666663</v>
      </c>
      <c r="V795" s="11">
        <f t="shared" si="103"/>
        <v>41442.532916666663</v>
      </c>
    </row>
    <row r="796" spans="1:22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96"/>
        <v>1.0531250000000001</v>
      </c>
      <c r="P796" s="6">
        <f t="shared" si="97"/>
        <v>158.96226415094338</v>
      </c>
      <c r="Q796" t="str">
        <f t="shared" si="98"/>
        <v>music</v>
      </c>
      <c r="R796" t="str">
        <f t="shared" si="99"/>
        <v>rock</v>
      </c>
      <c r="S796" s="10">
        <f t="shared" si="100"/>
        <v>40735.906678240739</v>
      </c>
      <c r="T796" s="10">
        <f t="shared" si="101"/>
        <v>40791.504166666666</v>
      </c>
      <c r="U796" s="12">
        <f t="shared" si="102"/>
        <v>40735.906678240739</v>
      </c>
      <c r="V796" s="11">
        <f t="shared" si="103"/>
        <v>40735.906678240739</v>
      </c>
    </row>
    <row r="797" spans="1:22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96"/>
        <v>1.1178571428571429</v>
      </c>
      <c r="P797" s="6">
        <f t="shared" si="97"/>
        <v>85.054347826086953</v>
      </c>
      <c r="Q797" t="str">
        <f t="shared" si="98"/>
        <v>music</v>
      </c>
      <c r="R797" t="str">
        <f t="shared" si="99"/>
        <v>rock</v>
      </c>
      <c r="S797" s="10">
        <f t="shared" si="100"/>
        <v>40963.404699074068</v>
      </c>
      <c r="T797" s="10">
        <f t="shared" si="101"/>
        <v>41005.999305555553</v>
      </c>
      <c r="U797" s="12">
        <f t="shared" si="102"/>
        <v>40963.404699074068</v>
      </c>
      <c r="V797" s="11">
        <f t="shared" si="103"/>
        <v>40963.404699074068</v>
      </c>
    </row>
    <row r="798" spans="1:22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96"/>
        <v>1.0135000000000001</v>
      </c>
      <c r="P798" s="6">
        <f t="shared" si="97"/>
        <v>112.61111111111111</v>
      </c>
      <c r="Q798" t="str">
        <f t="shared" si="98"/>
        <v>music</v>
      </c>
      <c r="R798" t="str">
        <f t="shared" si="99"/>
        <v>rock</v>
      </c>
      <c r="S798" s="10">
        <f t="shared" si="100"/>
        <v>41502.674594907403</v>
      </c>
      <c r="T798" s="10">
        <f t="shared" si="101"/>
        <v>41532.673611111109</v>
      </c>
      <c r="U798" s="12">
        <f t="shared" si="102"/>
        <v>41502.674594907403</v>
      </c>
      <c r="V798" s="11">
        <f t="shared" si="103"/>
        <v>41502.674594907403</v>
      </c>
    </row>
    <row r="799" spans="1:22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96"/>
        <v>1.0753333333333333</v>
      </c>
      <c r="P799" s="6">
        <f t="shared" si="97"/>
        <v>45.436619718309856</v>
      </c>
      <c r="Q799" t="str">
        <f t="shared" si="98"/>
        <v>music</v>
      </c>
      <c r="R799" t="str">
        <f t="shared" si="99"/>
        <v>rock</v>
      </c>
      <c r="S799" s="10">
        <f t="shared" si="100"/>
        <v>40996.785740740735</v>
      </c>
      <c r="T799" s="10">
        <f t="shared" si="101"/>
        <v>41027.958333333328</v>
      </c>
      <c r="U799" s="12">
        <f t="shared" si="102"/>
        <v>40996.785740740735</v>
      </c>
      <c r="V799" s="11">
        <f t="shared" si="103"/>
        <v>40996.785740740735</v>
      </c>
    </row>
    <row r="800" spans="1:22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96"/>
        <v>1.1488571428571428</v>
      </c>
      <c r="P800" s="6">
        <f t="shared" si="97"/>
        <v>46.218390804597703</v>
      </c>
      <c r="Q800" t="str">
        <f t="shared" si="98"/>
        <v>music</v>
      </c>
      <c r="R800" t="str">
        <f t="shared" si="99"/>
        <v>rock</v>
      </c>
      <c r="S800" s="10">
        <f t="shared" si="100"/>
        <v>41882.381793981483</v>
      </c>
      <c r="T800" s="10">
        <f t="shared" si="101"/>
        <v>41912.381793981483</v>
      </c>
      <c r="U800" s="12">
        <f t="shared" si="102"/>
        <v>41882.381793981483</v>
      </c>
      <c r="V800" s="11">
        <f t="shared" si="103"/>
        <v>41882.381793981483</v>
      </c>
    </row>
    <row r="801" spans="1:22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96"/>
        <v>1.0002</v>
      </c>
      <c r="P801" s="6">
        <f t="shared" si="97"/>
        <v>178.60714285714286</v>
      </c>
      <c r="Q801" t="str">
        <f t="shared" si="98"/>
        <v>music</v>
      </c>
      <c r="R801" t="str">
        <f t="shared" si="99"/>
        <v>rock</v>
      </c>
      <c r="S801" s="10">
        <f t="shared" si="100"/>
        <v>40996.458865740737</v>
      </c>
      <c r="T801" s="10">
        <f t="shared" si="101"/>
        <v>41026.458865740737</v>
      </c>
      <c r="U801" s="12">
        <f t="shared" si="102"/>
        <v>40996.458865740737</v>
      </c>
      <c r="V801" s="11">
        <f t="shared" si="103"/>
        <v>40996.458865740737</v>
      </c>
    </row>
    <row r="802" spans="1:22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96"/>
        <v>1.5213333333333334</v>
      </c>
      <c r="P802" s="6">
        <f t="shared" si="97"/>
        <v>40.75</v>
      </c>
      <c r="Q802" t="str">
        <f t="shared" si="98"/>
        <v>music</v>
      </c>
      <c r="R802" t="str">
        <f t="shared" si="99"/>
        <v>rock</v>
      </c>
      <c r="S802" s="10">
        <f t="shared" si="100"/>
        <v>41863.225162037037</v>
      </c>
      <c r="T802" s="10">
        <f t="shared" si="101"/>
        <v>41893.225162037037</v>
      </c>
      <c r="U802" s="12">
        <f t="shared" si="102"/>
        <v>41863.225162037037</v>
      </c>
      <c r="V802" s="11">
        <f t="shared" si="103"/>
        <v>41863.225162037037</v>
      </c>
    </row>
    <row r="803" spans="1:22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96"/>
        <v>1.1152149999999998</v>
      </c>
      <c r="P803" s="6">
        <f t="shared" si="97"/>
        <v>43.733921568627444</v>
      </c>
      <c r="Q803" t="str">
        <f t="shared" si="98"/>
        <v>music</v>
      </c>
      <c r="R803" t="str">
        <f t="shared" si="99"/>
        <v>rock</v>
      </c>
      <c r="S803" s="10">
        <f t="shared" si="100"/>
        <v>40695.587037037032</v>
      </c>
      <c r="T803" s="10">
        <f t="shared" si="101"/>
        <v>40725.587037037032</v>
      </c>
      <c r="U803" s="12">
        <f t="shared" si="102"/>
        <v>40695.587037037032</v>
      </c>
      <c r="V803" s="11">
        <f t="shared" si="103"/>
        <v>40695.587037037032</v>
      </c>
    </row>
    <row r="804" spans="1:22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96"/>
        <v>1.0133333333333334</v>
      </c>
      <c r="P804" s="6">
        <f t="shared" si="97"/>
        <v>81.066666666666663</v>
      </c>
      <c r="Q804" t="str">
        <f t="shared" si="98"/>
        <v>music</v>
      </c>
      <c r="R804" t="str">
        <f t="shared" si="99"/>
        <v>rock</v>
      </c>
      <c r="S804" s="10">
        <f t="shared" si="100"/>
        <v>41122.813935185186</v>
      </c>
      <c r="T804" s="10">
        <f t="shared" si="101"/>
        <v>41168.961805555555</v>
      </c>
      <c r="U804" s="12">
        <f t="shared" si="102"/>
        <v>41122.813935185186</v>
      </c>
      <c r="V804" s="11">
        <f t="shared" si="103"/>
        <v>41122.813935185186</v>
      </c>
    </row>
    <row r="805" spans="1:22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96"/>
        <v>1.232608695652174</v>
      </c>
      <c r="P805" s="6">
        <f t="shared" si="97"/>
        <v>74.60526315789474</v>
      </c>
      <c r="Q805" t="str">
        <f t="shared" si="98"/>
        <v>music</v>
      </c>
      <c r="R805" t="str">
        <f t="shared" si="99"/>
        <v>rock</v>
      </c>
      <c r="S805" s="10">
        <f t="shared" si="100"/>
        <v>40665.741643518515</v>
      </c>
      <c r="T805" s="10">
        <f t="shared" si="101"/>
        <v>40691.833333333328</v>
      </c>
      <c r="U805" s="12">
        <f t="shared" si="102"/>
        <v>40665.741643518515</v>
      </c>
      <c r="V805" s="11">
        <f t="shared" si="103"/>
        <v>40665.741643518515</v>
      </c>
    </row>
    <row r="806" spans="1:22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96"/>
        <v>1</v>
      </c>
      <c r="P806" s="6">
        <f t="shared" si="97"/>
        <v>305.55555555555554</v>
      </c>
      <c r="Q806" t="str">
        <f t="shared" si="98"/>
        <v>music</v>
      </c>
      <c r="R806" t="str">
        <f t="shared" si="99"/>
        <v>rock</v>
      </c>
      <c r="S806" s="10">
        <f t="shared" si="100"/>
        <v>40729.897291666668</v>
      </c>
      <c r="T806" s="10">
        <f t="shared" si="101"/>
        <v>40746.957638888889</v>
      </c>
      <c r="U806" s="12">
        <f t="shared" si="102"/>
        <v>40729.897291666668</v>
      </c>
      <c r="V806" s="11">
        <f t="shared" si="103"/>
        <v>40729.897291666668</v>
      </c>
    </row>
    <row r="807" spans="1:22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96"/>
        <v>1.05</v>
      </c>
      <c r="P807" s="6">
        <f t="shared" si="97"/>
        <v>58.333333333333336</v>
      </c>
      <c r="Q807" t="str">
        <f t="shared" si="98"/>
        <v>music</v>
      </c>
      <c r="R807" t="str">
        <f t="shared" si="99"/>
        <v>rock</v>
      </c>
      <c r="S807" s="10">
        <f t="shared" si="100"/>
        <v>40690.614722222221</v>
      </c>
      <c r="T807" s="10">
        <f t="shared" si="101"/>
        <v>40740.75</v>
      </c>
      <c r="U807" s="12">
        <f t="shared" si="102"/>
        <v>40690.614722222221</v>
      </c>
      <c r="V807" s="11">
        <f t="shared" si="103"/>
        <v>40690.614722222221</v>
      </c>
    </row>
    <row r="808" spans="1:22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96"/>
        <v>1.0443750000000001</v>
      </c>
      <c r="P808" s="6">
        <f t="shared" si="97"/>
        <v>117.67605633802818</v>
      </c>
      <c r="Q808" t="str">
        <f t="shared" si="98"/>
        <v>music</v>
      </c>
      <c r="R808" t="str">
        <f t="shared" si="99"/>
        <v>rock</v>
      </c>
      <c r="S808" s="10">
        <f t="shared" si="100"/>
        <v>40763.483090277776</v>
      </c>
      <c r="T808" s="10">
        <f t="shared" si="101"/>
        <v>40793.483090277776</v>
      </c>
      <c r="U808" s="12">
        <f t="shared" si="102"/>
        <v>40763.483090277776</v>
      </c>
      <c r="V808" s="11">
        <f t="shared" si="103"/>
        <v>40763.483090277776</v>
      </c>
    </row>
    <row r="809" spans="1:22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96"/>
        <v>1.05125</v>
      </c>
      <c r="P809" s="6">
        <f t="shared" si="97"/>
        <v>73.771929824561397</v>
      </c>
      <c r="Q809" t="str">
        <f t="shared" si="98"/>
        <v>music</v>
      </c>
      <c r="R809" t="str">
        <f t="shared" si="99"/>
        <v>rock</v>
      </c>
      <c r="S809" s="10">
        <f t="shared" si="100"/>
        <v>42759.420266203706</v>
      </c>
      <c r="T809" s="10">
        <f t="shared" si="101"/>
        <v>42794.874999999993</v>
      </c>
      <c r="U809" s="12">
        <f t="shared" si="102"/>
        <v>42759.420266203706</v>
      </c>
      <c r="V809" s="11">
        <f t="shared" si="103"/>
        <v>42759.420266203706</v>
      </c>
    </row>
    <row r="810" spans="1:22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96"/>
        <v>1</v>
      </c>
      <c r="P810" s="6">
        <f t="shared" si="97"/>
        <v>104.65116279069767</v>
      </c>
      <c r="Q810" t="str">
        <f t="shared" si="98"/>
        <v>music</v>
      </c>
      <c r="R810" t="str">
        <f t="shared" si="99"/>
        <v>rock</v>
      </c>
      <c r="S810" s="10">
        <f t="shared" si="100"/>
        <v>41961.892199074071</v>
      </c>
      <c r="T810" s="10">
        <f t="shared" si="101"/>
        <v>41994.999305555553</v>
      </c>
      <c r="U810" s="12">
        <f t="shared" si="102"/>
        <v>41961.892199074071</v>
      </c>
      <c r="V810" s="11">
        <f t="shared" si="103"/>
        <v>41961.892199074071</v>
      </c>
    </row>
    <row r="811" spans="1:22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96"/>
        <v>1.03775</v>
      </c>
      <c r="P811" s="6">
        <f t="shared" si="97"/>
        <v>79.82692307692308</v>
      </c>
      <c r="Q811" t="str">
        <f t="shared" si="98"/>
        <v>music</v>
      </c>
      <c r="R811" t="str">
        <f t="shared" si="99"/>
        <v>rock</v>
      </c>
      <c r="S811" s="10">
        <f t="shared" si="100"/>
        <v>41628.625347222223</v>
      </c>
      <c r="T811" s="10">
        <f t="shared" si="101"/>
        <v>41658.625347222223</v>
      </c>
      <c r="U811" s="12">
        <f t="shared" si="102"/>
        <v>41628.625347222223</v>
      </c>
      <c r="V811" s="11">
        <f t="shared" si="103"/>
        <v>41628.625347222223</v>
      </c>
    </row>
    <row r="812" spans="1:22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96"/>
        <v>1.05</v>
      </c>
      <c r="P812" s="6">
        <f t="shared" si="97"/>
        <v>58.333333333333336</v>
      </c>
      <c r="Q812" t="str">
        <f t="shared" si="98"/>
        <v>music</v>
      </c>
      <c r="R812" t="str">
        <f t="shared" si="99"/>
        <v>rock</v>
      </c>
      <c r="S812" s="10">
        <f t="shared" si="100"/>
        <v>41122.847939814812</v>
      </c>
      <c r="T812" s="10">
        <f t="shared" si="101"/>
        <v>41152.847939814812</v>
      </c>
      <c r="U812" s="12">
        <f t="shared" si="102"/>
        <v>41122.847939814812</v>
      </c>
      <c r="V812" s="11">
        <f t="shared" si="103"/>
        <v>41122.847939814812</v>
      </c>
    </row>
    <row r="813" spans="1:22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96"/>
        <v>1.04</v>
      </c>
      <c r="P813" s="6">
        <f t="shared" si="97"/>
        <v>86.666666666666671</v>
      </c>
      <c r="Q813" t="str">
        <f t="shared" si="98"/>
        <v>music</v>
      </c>
      <c r="R813" t="str">
        <f t="shared" si="99"/>
        <v>rock</v>
      </c>
      <c r="S813" s="10">
        <f t="shared" si="100"/>
        <v>41443.435208333329</v>
      </c>
      <c r="T813" s="10">
        <f t="shared" si="101"/>
        <v>41465.494444444441</v>
      </c>
      <c r="U813" s="12">
        <f t="shared" si="102"/>
        <v>41443.435208333329</v>
      </c>
      <c r="V813" s="11">
        <f t="shared" si="103"/>
        <v>41443.435208333329</v>
      </c>
    </row>
    <row r="814" spans="1:22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96"/>
        <v>1.5183333333333333</v>
      </c>
      <c r="P814" s="6">
        <f t="shared" si="97"/>
        <v>27.606060606060606</v>
      </c>
      <c r="Q814" t="str">
        <f t="shared" si="98"/>
        <v>music</v>
      </c>
      <c r="R814" t="str">
        <f t="shared" si="99"/>
        <v>rock</v>
      </c>
      <c r="S814" s="10">
        <f t="shared" si="100"/>
        <v>41281.809629629628</v>
      </c>
      <c r="T814" s="10">
        <f t="shared" si="101"/>
        <v>41334.373611111107</v>
      </c>
      <c r="U814" s="12">
        <f t="shared" si="102"/>
        <v>41281.809629629628</v>
      </c>
      <c r="V814" s="11">
        <f t="shared" si="103"/>
        <v>41281.809629629628</v>
      </c>
    </row>
    <row r="815" spans="1:22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96"/>
        <v>1.59996</v>
      </c>
      <c r="P815" s="6">
        <f t="shared" si="97"/>
        <v>24.999375000000001</v>
      </c>
      <c r="Q815" t="str">
        <f t="shared" si="98"/>
        <v>music</v>
      </c>
      <c r="R815" t="str">
        <f t="shared" si="99"/>
        <v>rock</v>
      </c>
      <c r="S815" s="10">
        <f t="shared" si="100"/>
        <v>41080.751909722218</v>
      </c>
      <c r="T815" s="10">
        <f t="shared" si="101"/>
        <v>41110.751909722218</v>
      </c>
      <c r="U815" s="12">
        <f t="shared" si="102"/>
        <v>41080.751909722218</v>
      </c>
      <c r="V815" s="11">
        <f t="shared" si="103"/>
        <v>41080.751909722218</v>
      </c>
    </row>
    <row r="816" spans="1:22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96"/>
        <v>1.2729999999999999</v>
      </c>
      <c r="P816" s="6">
        <f t="shared" si="97"/>
        <v>45.464285714285715</v>
      </c>
      <c r="Q816" t="str">
        <f t="shared" si="98"/>
        <v>music</v>
      </c>
      <c r="R816" t="str">
        <f t="shared" si="99"/>
        <v>rock</v>
      </c>
      <c r="S816" s="10">
        <f t="shared" si="100"/>
        <v>40679.534733796296</v>
      </c>
      <c r="T816" s="10">
        <f t="shared" si="101"/>
        <v>40694.544444444444</v>
      </c>
      <c r="U816" s="12">
        <f t="shared" si="102"/>
        <v>40679.534733796296</v>
      </c>
      <c r="V816" s="11">
        <f t="shared" si="103"/>
        <v>40679.534733796296</v>
      </c>
    </row>
    <row r="817" spans="1:22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96"/>
        <v>1.07</v>
      </c>
      <c r="P817" s="6">
        <f t="shared" si="97"/>
        <v>99.534883720930239</v>
      </c>
      <c r="Q817" t="str">
        <f t="shared" si="98"/>
        <v>music</v>
      </c>
      <c r="R817" t="str">
        <f t="shared" si="99"/>
        <v>rock</v>
      </c>
      <c r="S817" s="10">
        <f t="shared" si="100"/>
        <v>41914.70952546296</v>
      </c>
      <c r="T817" s="10">
        <f t="shared" si="101"/>
        <v>41944.70952546296</v>
      </c>
      <c r="U817" s="12">
        <f t="shared" si="102"/>
        <v>41914.70952546296</v>
      </c>
      <c r="V817" s="11">
        <f t="shared" si="103"/>
        <v>41914.70952546296</v>
      </c>
    </row>
    <row r="818" spans="1:22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96"/>
        <v>1.1512214285714286</v>
      </c>
      <c r="P818" s="6">
        <f t="shared" si="97"/>
        <v>39.31</v>
      </c>
      <c r="Q818" t="str">
        <f t="shared" si="98"/>
        <v>music</v>
      </c>
      <c r="R818" t="str">
        <f t="shared" si="99"/>
        <v>rock</v>
      </c>
      <c r="S818" s="10">
        <f t="shared" si="100"/>
        <v>41341.662534722222</v>
      </c>
      <c r="T818" s="10">
        <f t="shared" si="101"/>
        <v>41373.0625</v>
      </c>
      <c r="U818" s="12">
        <f t="shared" si="102"/>
        <v>41341.662534722222</v>
      </c>
      <c r="V818" s="11">
        <f t="shared" si="103"/>
        <v>41341.662534722222</v>
      </c>
    </row>
    <row r="819" spans="1:22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96"/>
        <v>1.3711066666666665</v>
      </c>
      <c r="P819" s="6">
        <f t="shared" si="97"/>
        <v>89.419999999999987</v>
      </c>
      <c r="Q819" t="str">
        <f t="shared" si="98"/>
        <v>music</v>
      </c>
      <c r="R819" t="str">
        <f t="shared" si="99"/>
        <v>rock</v>
      </c>
      <c r="S819" s="10">
        <f t="shared" si="100"/>
        <v>40925.391331018516</v>
      </c>
      <c r="T819" s="10">
        <f t="shared" si="101"/>
        <v>40978.999305555553</v>
      </c>
      <c r="U819" s="12">
        <f t="shared" si="102"/>
        <v>40925.391331018516</v>
      </c>
      <c r="V819" s="11">
        <f t="shared" si="103"/>
        <v>40925.391331018516</v>
      </c>
    </row>
    <row r="820" spans="1:22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96"/>
        <v>1.5571428571428572</v>
      </c>
      <c r="P820" s="6">
        <f t="shared" si="97"/>
        <v>28.684210526315791</v>
      </c>
      <c r="Q820" t="str">
        <f t="shared" si="98"/>
        <v>music</v>
      </c>
      <c r="R820" t="str">
        <f t="shared" si="99"/>
        <v>rock</v>
      </c>
      <c r="S820" s="10">
        <f t="shared" si="100"/>
        <v>41120.67454861111</v>
      </c>
      <c r="T820" s="10">
        <f t="shared" si="101"/>
        <v>41128.500694444439</v>
      </c>
      <c r="U820" s="12">
        <f t="shared" si="102"/>
        <v>41120.67454861111</v>
      </c>
      <c r="V820" s="11">
        <f t="shared" si="103"/>
        <v>41120.67454861111</v>
      </c>
    </row>
    <row r="821" spans="1:22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96"/>
        <v>1.0874999999999999</v>
      </c>
      <c r="P821" s="6">
        <f t="shared" si="97"/>
        <v>31.071428571428573</v>
      </c>
      <c r="Q821" t="str">
        <f t="shared" si="98"/>
        <v>music</v>
      </c>
      <c r="R821" t="str">
        <f t="shared" si="99"/>
        <v>rock</v>
      </c>
      <c r="S821" s="10">
        <f t="shared" si="100"/>
        <v>41619.789976851847</v>
      </c>
      <c r="T821" s="10">
        <f t="shared" si="101"/>
        <v>41628.988888888889</v>
      </c>
      <c r="U821" s="12">
        <f t="shared" si="102"/>
        <v>41619.789976851847</v>
      </c>
      <c r="V821" s="11">
        <f t="shared" si="103"/>
        <v>41619.789976851847</v>
      </c>
    </row>
    <row r="822" spans="1:22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96"/>
        <v>1.3405</v>
      </c>
      <c r="P822" s="6">
        <f t="shared" si="97"/>
        <v>70.55263157894737</v>
      </c>
      <c r="Q822" t="str">
        <f t="shared" si="98"/>
        <v>music</v>
      </c>
      <c r="R822" t="str">
        <f t="shared" si="99"/>
        <v>rock</v>
      </c>
      <c r="S822" s="10">
        <f t="shared" si="100"/>
        <v>41768.633587962962</v>
      </c>
      <c r="T822" s="10">
        <f t="shared" si="101"/>
        <v>41799</v>
      </c>
      <c r="U822" s="12">
        <f t="shared" si="102"/>
        <v>41768.633587962962</v>
      </c>
      <c r="V822" s="11">
        <f t="shared" si="103"/>
        <v>41768.633587962962</v>
      </c>
    </row>
    <row r="823" spans="1:22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96"/>
        <v>1</v>
      </c>
      <c r="P823" s="6">
        <f t="shared" si="97"/>
        <v>224.12820512820514</v>
      </c>
      <c r="Q823" t="str">
        <f t="shared" si="98"/>
        <v>music</v>
      </c>
      <c r="R823" t="str">
        <f t="shared" si="99"/>
        <v>rock</v>
      </c>
      <c r="S823" s="10">
        <f t="shared" si="100"/>
        <v>42093.71371527778</v>
      </c>
      <c r="T823" s="10">
        <f t="shared" si="101"/>
        <v>42127.959027777775</v>
      </c>
      <c r="U823" s="12">
        <f t="shared" si="102"/>
        <v>42093.71371527778</v>
      </c>
      <c r="V823" s="11">
        <f t="shared" si="103"/>
        <v>42093.71371527778</v>
      </c>
    </row>
    <row r="824" spans="1:22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96"/>
        <v>1.1916666666666667</v>
      </c>
      <c r="P824" s="6">
        <f t="shared" si="97"/>
        <v>51.811594202898547</v>
      </c>
      <c r="Q824" t="str">
        <f t="shared" si="98"/>
        <v>music</v>
      </c>
      <c r="R824" t="str">
        <f t="shared" si="99"/>
        <v>rock</v>
      </c>
      <c r="S824" s="10">
        <f t="shared" si="100"/>
        <v>41157.739004629628</v>
      </c>
      <c r="T824" s="10">
        <f t="shared" si="101"/>
        <v>41187.739004629628</v>
      </c>
      <c r="U824" s="12">
        <f t="shared" si="102"/>
        <v>41157.739004629628</v>
      </c>
      <c r="V824" s="11">
        <f t="shared" si="103"/>
        <v>41157.739004629628</v>
      </c>
    </row>
    <row r="825" spans="1:22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96"/>
        <v>1.7949999999999999</v>
      </c>
      <c r="P825" s="6">
        <f t="shared" si="97"/>
        <v>43.515151515151516</v>
      </c>
      <c r="Q825" t="str">
        <f t="shared" si="98"/>
        <v>music</v>
      </c>
      <c r="R825" t="str">
        <f t="shared" si="99"/>
        <v>rock</v>
      </c>
      <c r="S825" s="10">
        <f t="shared" si="100"/>
        <v>42055.764490740738</v>
      </c>
      <c r="T825" s="10">
        <f t="shared" si="101"/>
        <v>42085.722824074073</v>
      </c>
      <c r="U825" s="12">
        <f t="shared" si="102"/>
        <v>42055.764490740738</v>
      </c>
      <c r="V825" s="11">
        <f t="shared" si="103"/>
        <v>42055.764490740738</v>
      </c>
    </row>
    <row r="826" spans="1:22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96"/>
        <v>1.3438124999999999</v>
      </c>
      <c r="P826" s="6">
        <f t="shared" si="97"/>
        <v>39.816666666666663</v>
      </c>
      <c r="Q826" t="str">
        <f t="shared" si="98"/>
        <v>music</v>
      </c>
      <c r="R826" t="str">
        <f t="shared" si="99"/>
        <v>rock</v>
      </c>
      <c r="S826" s="10">
        <f t="shared" si="100"/>
        <v>40250.033773148149</v>
      </c>
      <c r="T826" s="10">
        <f t="shared" si="101"/>
        <v>40286.082638888889</v>
      </c>
      <c r="U826" s="12">
        <f t="shared" si="102"/>
        <v>40250.033773148149</v>
      </c>
      <c r="V826" s="11">
        <f t="shared" si="103"/>
        <v>40250.033773148149</v>
      </c>
    </row>
    <row r="827" spans="1:22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96"/>
        <v>1.0043200000000001</v>
      </c>
      <c r="P827" s="6">
        <f t="shared" si="97"/>
        <v>126.8080808080808</v>
      </c>
      <c r="Q827" t="str">
        <f t="shared" si="98"/>
        <v>music</v>
      </c>
      <c r="R827" t="str">
        <f t="shared" si="99"/>
        <v>rock</v>
      </c>
      <c r="S827" s="10">
        <f t="shared" si="100"/>
        <v>41186.098194444443</v>
      </c>
      <c r="T827" s="10">
        <f t="shared" si="101"/>
        <v>41211.098194444443</v>
      </c>
      <c r="U827" s="12">
        <f t="shared" si="102"/>
        <v>41186.098194444443</v>
      </c>
      <c r="V827" s="11">
        <f t="shared" si="103"/>
        <v>41186.098194444443</v>
      </c>
    </row>
    <row r="828" spans="1:22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96"/>
        <v>1.0145454545454546</v>
      </c>
      <c r="P828" s="6">
        <f t="shared" si="97"/>
        <v>113.87755102040816</v>
      </c>
      <c r="Q828" t="str">
        <f t="shared" si="98"/>
        <v>music</v>
      </c>
      <c r="R828" t="str">
        <f t="shared" si="99"/>
        <v>rock</v>
      </c>
      <c r="S828" s="10">
        <f t="shared" si="100"/>
        <v>40972.830208333333</v>
      </c>
      <c r="T828" s="10">
        <f t="shared" si="101"/>
        <v>40993.788541666661</v>
      </c>
      <c r="U828" s="12">
        <f t="shared" si="102"/>
        <v>40972.830208333333</v>
      </c>
      <c r="V828" s="11">
        <f t="shared" si="103"/>
        <v>40972.830208333333</v>
      </c>
    </row>
    <row r="829" spans="1:22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96"/>
        <v>1.0333333333333334</v>
      </c>
      <c r="P829" s="6">
        <f t="shared" si="97"/>
        <v>28.181818181818183</v>
      </c>
      <c r="Q829" t="str">
        <f t="shared" si="98"/>
        <v>music</v>
      </c>
      <c r="R829" t="str">
        <f t="shared" si="99"/>
        <v>rock</v>
      </c>
      <c r="S829" s="10">
        <f t="shared" si="100"/>
        <v>40927.265127314815</v>
      </c>
      <c r="T829" s="10">
        <f t="shared" si="101"/>
        <v>40953.617361111108</v>
      </c>
      <c r="U829" s="12">
        <f t="shared" si="102"/>
        <v>40927.265127314815</v>
      </c>
      <c r="V829" s="11">
        <f t="shared" si="103"/>
        <v>40927.265127314815</v>
      </c>
    </row>
    <row r="830" spans="1:22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96"/>
        <v>1.07</v>
      </c>
      <c r="P830" s="6">
        <f t="shared" si="97"/>
        <v>36.60526315789474</v>
      </c>
      <c r="Q830" t="str">
        <f t="shared" si="98"/>
        <v>music</v>
      </c>
      <c r="R830" t="str">
        <f t="shared" si="99"/>
        <v>rock</v>
      </c>
      <c r="S830" s="10">
        <f t="shared" si="100"/>
        <v>41072.84238425926</v>
      </c>
      <c r="T830" s="10">
        <f t="shared" si="101"/>
        <v>41085.474999999999</v>
      </c>
      <c r="U830" s="12">
        <f t="shared" si="102"/>
        <v>41072.84238425926</v>
      </c>
      <c r="V830" s="11">
        <f t="shared" si="103"/>
        <v>41072.84238425926</v>
      </c>
    </row>
    <row r="831" spans="1:22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96"/>
        <v>1.04</v>
      </c>
      <c r="P831" s="6">
        <f t="shared" si="97"/>
        <v>32.5</v>
      </c>
      <c r="Q831" t="str">
        <f t="shared" si="98"/>
        <v>music</v>
      </c>
      <c r="R831" t="str">
        <f t="shared" si="99"/>
        <v>rock</v>
      </c>
      <c r="S831" s="10">
        <f t="shared" si="100"/>
        <v>42504.593055555553</v>
      </c>
      <c r="T831" s="10">
        <f t="shared" si="101"/>
        <v>42564.593055555553</v>
      </c>
      <c r="U831" s="12">
        <f t="shared" si="102"/>
        <v>42504.593055555553</v>
      </c>
      <c r="V831" s="11">
        <f t="shared" si="103"/>
        <v>42504.593055555553</v>
      </c>
    </row>
    <row r="832" spans="1:22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96"/>
        <v>1.0783333333333334</v>
      </c>
      <c r="P832" s="6">
        <f t="shared" si="97"/>
        <v>60.65625</v>
      </c>
      <c r="Q832" t="str">
        <f t="shared" si="98"/>
        <v>music</v>
      </c>
      <c r="R832" t="str">
        <f t="shared" si="99"/>
        <v>rock</v>
      </c>
      <c r="S832" s="10">
        <f t="shared" si="100"/>
        <v>41325.317418981482</v>
      </c>
      <c r="T832" s="10">
        <f t="shared" si="101"/>
        <v>41355.27575231481</v>
      </c>
      <c r="U832" s="12">
        <f t="shared" si="102"/>
        <v>41325.317418981482</v>
      </c>
      <c r="V832" s="11">
        <f t="shared" si="103"/>
        <v>41325.317418981482</v>
      </c>
    </row>
    <row r="833" spans="1:22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96"/>
        <v>2.3333333333333335</v>
      </c>
      <c r="P833" s="6">
        <f t="shared" si="97"/>
        <v>175</v>
      </c>
      <c r="Q833" t="str">
        <f t="shared" si="98"/>
        <v>music</v>
      </c>
      <c r="R833" t="str">
        <f t="shared" si="99"/>
        <v>rock</v>
      </c>
      <c r="S833" s="10">
        <f t="shared" si="100"/>
        <v>40996.438587962963</v>
      </c>
      <c r="T833" s="10">
        <f t="shared" si="101"/>
        <v>41026.438587962963</v>
      </c>
      <c r="U833" s="12">
        <f t="shared" si="102"/>
        <v>40996.438587962963</v>
      </c>
      <c r="V833" s="11">
        <f t="shared" si="103"/>
        <v>40996.438587962963</v>
      </c>
    </row>
    <row r="834" spans="1:22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104">E834/D834</f>
        <v>1.0060706666666666</v>
      </c>
      <c r="P834" s="6">
        <f t="shared" si="97"/>
        <v>97.993896103896105</v>
      </c>
      <c r="Q834" t="str">
        <f t="shared" si="98"/>
        <v>music</v>
      </c>
      <c r="R834" t="str">
        <f t="shared" si="99"/>
        <v>rock</v>
      </c>
      <c r="S834" s="10">
        <f t="shared" si="100"/>
        <v>40869.466840277775</v>
      </c>
      <c r="T834" s="10">
        <f t="shared" si="101"/>
        <v>40929.134027777778</v>
      </c>
      <c r="U834" s="12">
        <f t="shared" si="102"/>
        <v>40869.466840277775</v>
      </c>
      <c r="V834" s="11">
        <f t="shared" si="103"/>
        <v>40869.466840277775</v>
      </c>
    </row>
    <row r="835" spans="1:22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104"/>
        <v>1.0166666666666666</v>
      </c>
      <c r="P835" s="6">
        <f t="shared" ref="P835:P898" si="105">E835/L835</f>
        <v>148.78048780487805</v>
      </c>
      <c r="Q835" t="str">
        <f t="shared" ref="Q835:Q898" si="106">LEFT(N835,SEARCH("/",N835)-1)</f>
        <v>music</v>
      </c>
      <c r="R835" t="str">
        <f t="shared" ref="R835:R898" si="107">RIGHT(N835,LEN(N835)-SEARCH("/",N835))</f>
        <v>rock</v>
      </c>
      <c r="S835" s="10">
        <f t="shared" ref="S835:S898" si="108">(((J835/60)/60)/24)+DATE(1970,1,1)+(-5/24)</f>
        <v>41718.669849537036</v>
      </c>
      <c r="T835" s="10">
        <f t="shared" ref="T835:T898" si="109">(((I835/60)/60)/24)+DATE(1970,1,1)+(-5/24)</f>
        <v>41748.669849537036</v>
      </c>
      <c r="U835" s="12">
        <f t="shared" ref="U835:U898" si="110">S835</f>
        <v>41718.669849537036</v>
      </c>
      <c r="V835" s="11">
        <f t="shared" ref="V835:V898" si="111">S835</f>
        <v>41718.669849537036</v>
      </c>
    </row>
    <row r="836" spans="1:22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04"/>
        <v>1.3101818181818181</v>
      </c>
      <c r="P836" s="6">
        <f t="shared" si="105"/>
        <v>96.08</v>
      </c>
      <c r="Q836" t="str">
        <f t="shared" si="106"/>
        <v>music</v>
      </c>
      <c r="R836" t="str">
        <f t="shared" si="107"/>
        <v>rock</v>
      </c>
      <c r="S836" s="10">
        <f t="shared" si="108"/>
        <v>41422.614490740736</v>
      </c>
      <c r="T836" s="10">
        <f t="shared" si="109"/>
        <v>41455.957638888889</v>
      </c>
      <c r="U836" s="12">
        <f t="shared" si="110"/>
        <v>41422.614490740736</v>
      </c>
      <c r="V836" s="11">
        <f t="shared" si="111"/>
        <v>41422.614490740736</v>
      </c>
    </row>
    <row r="837" spans="1:22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04"/>
        <v>1.1725000000000001</v>
      </c>
      <c r="P837" s="6">
        <f t="shared" si="105"/>
        <v>58.625</v>
      </c>
      <c r="Q837" t="str">
        <f t="shared" si="106"/>
        <v>music</v>
      </c>
      <c r="R837" t="str">
        <f t="shared" si="107"/>
        <v>rock</v>
      </c>
      <c r="S837" s="10">
        <f t="shared" si="108"/>
        <v>41005.249513888884</v>
      </c>
      <c r="T837" s="10">
        <f t="shared" si="109"/>
        <v>41047.916666666664</v>
      </c>
      <c r="U837" s="12">
        <f t="shared" si="110"/>
        <v>41005.249513888884</v>
      </c>
      <c r="V837" s="11">
        <f t="shared" si="111"/>
        <v>41005.249513888884</v>
      </c>
    </row>
    <row r="838" spans="1:22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04"/>
        <v>1.009304</v>
      </c>
      <c r="P838" s="6">
        <f t="shared" si="105"/>
        <v>109.70695652173914</v>
      </c>
      <c r="Q838" t="str">
        <f t="shared" si="106"/>
        <v>music</v>
      </c>
      <c r="R838" t="str">
        <f t="shared" si="107"/>
        <v>rock</v>
      </c>
      <c r="S838" s="10">
        <f t="shared" si="108"/>
        <v>41523.848587962959</v>
      </c>
      <c r="T838" s="10">
        <f t="shared" si="109"/>
        <v>41553.848587962959</v>
      </c>
      <c r="U838" s="12">
        <f t="shared" si="110"/>
        <v>41523.848587962959</v>
      </c>
      <c r="V838" s="11">
        <f t="shared" si="111"/>
        <v>41523.848587962959</v>
      </c>
    </row>
    <row r="839" spans="1:22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04"/>
        <v>1.218</v>
      </c>
      <c r="P839" s="6">
        <f t="shared" si="105"/>
        <v>49.112903225806448</v>
      </c>
      <c r="Q839" t="str">
        <f t="shared" si="106"/>
        <v>music</v>
      </c>
      <c r="R839" t="str">
        <f t="shared" si="107"/>
        <v>rock</v>
      </c>
      <c r="S839" s="10">
        <f t="shared" si="108"/>
        <v>41730.79006944444</v>
      </c>
      <c r="T839" s="10">
        <f t="shared" si="109"/>
        <v>41760.79006944444</v>
      </c>
      <c r="U839" s="12">
        <f t="shared" si="110"/>
        <v>41730.79006944444</v>
      </c>
      <c r="V839" s="11">
        <f t="shared" si="111"/>
        <v>41730.79006944444</v>
      </c>
    </row>
    <row r="840" spans="1:22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04"/>
        <v>1.454</v>
      </c>
      <c r="P840" s="6">
        <f t="shared" si="105"/>
        <v>47.672131147540981</v>
      </c>
      <c r="Q840" t="str">
        <f t="shared" si="106"/>
        <v>music</v>
      </c>
      <c r="R840" t="str">
        <f t="shared" si="107"/>
        <v>rock</v>
      </c>
      <c r="S840" s="10">
        <f t="shared" si="108"/>
        <v>40895.689641203702</v>
      </c>
      <c r="T840" s="10">
        <f t="shared" si="109"/>
        <v>40925.689641203702</v>
      </c>
      <c r="U840" s="12">
        <f t="shared" si="110"/>
        <v>40895.689641203702</v>
      </c>
      <c r="V840" s="11">
        <f t="shared" si="111"/>
        <v>40895.689641203702</v>
      </c>
    </row>
    <row r="841" spans="1:22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04"/>
        <v>1.166166</v>
      </c>
      <c r="P841" s="6">
        <f t="shared" si="105"/>
        <v>60.737812499999997</v>
      </c>
      <c r="Q841" t="str">
        <f t="shared" si="106"/>
        <v>music</v>
      </c>
      <c r="R841" t="str">
        <f t="shared" si="107"/>
        <v>rock</v>
      </c>
      <c r="S841" s="10">
        <f t="shared" si="108"/>
        <v>41144.555046296293</v>
      </c>
      <c r="T841" s="10">
        <f t="shared" si="109"/>
        <v>41174.555046296293</v>
      </c>
      <c r="U841" s="12">
        <f t="shared" si="110"/>
        <v>41144.555046296293</v>
      </c>
      <c r="V841" s="11">
        <f t="shared" si="111"/>
        <v>41144.555046296293</v>
      </c>
    </row>
    <row r="842" spans="1:22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04"/>
        <v>1.2041660000000001</v>
      </c>
      <c r="P842" s="6">
        <f t="shared" si="105"/>
        <v>63.37715789473684</v>
      </c>
      <c r="Q842" t="str">
        <f t="shared" si="106"/>
        <v>music</v>
      </c>
      <c r="R842" t="str">
        <f t="shared" si="107"/>
        <v>metal</v>
      </c>
      <c r="S842" s="10">
        <f t="shared" si="108"/>
        <v>42607.018368055556</v>
      </c>
      <c r="T842" s="10">
        <f t="shared" si="109"/>
        <v>42637.018368055556</v>
      </c>
      <c r="U842" s="12">
        <f t="shared" si="110"/>
        <v>42607.018368055556</v>
      </c>
      <c r="V842" s="11">
        <f t="shared" si="111"/>
        <v>42607.018368055556</v>
      </c>
    </row>
    <row r="843" spans="1:22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04"/>
        <v>1.0132000000000001</v>
      </c>
      <c r="P843" s="6">
        <f t="shared" si="105"/>
        <v>53.893617021276597</v>
      </c>
      <c r="Q843" t="str">
        <f t="shared" si="106"/>
        <v>music</v>
      </c>
      <c r="R843" t="str">
        <f t="shared" si="107"/>
        <v>metal</v>
      </c>
      <c r="S843" s="10">
        <f t="shared" si="108"/>
        <v>41923.63035879629</v>
      </c>
      <c r="T843" s="10">
        <f t="shared" si="109"/>
        <v>41953.672025462954</v>
      </c>
      <c r="U843" s="12">
        <f t="shared" si="110"/>
        <v>41923.63035879629</v>
      </c>
      <c r="V843" s="11">
        <f t="shared" si="111"/>
        <v>41923.63035879629</v>
      </c>
    </row>
    <row r="844" spans="1:22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04"/>
        <v>1.0431999999999999</v>
      </c>
      <c r="P844" s="6">
        <f t="shared" si="105"/>
        <v>66.871794871794876</v>
      </c>
      <c r="Q844" t="str">
        <f t="shared" si="106"/>
        <v>music</v>
      </c>
      <c r="R844" t="str">
        <f t="shared" si="107"/>
        <v>metal</v>
      </c>
      <c r="S844" s="10">
        <f t="shared" si="108"/>
        <v>41526.384062500001</v>
      </c>
      <c r="T844" s="10">
        <f t="shared" si="109"/>
        <v>41560.957638888889</v>
      </c>
      <c r="U844" s="12">
        <f t="shared" si="110"/>
        <v>41526.384062500001</v>
      </c>
      <c r="V844" s="11">
        <f t="shared" si="111"/>
        <v>41526.384062500001</v>
      </c>
    </row>
    <row r="845" spans="1:22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04"/>
        <v>2.6713333333333331</v>
      </c>
      <c r="P845" s="6">
        <f t="shared" si="105"/>
        <v>63.102362204724407</v>
      </c>
      <c r="Q845" t="str">
        <f t="shared" si="106"/>
        <v>music</v>
      </c>
      <c r="R845" t="str">
        <f t="shared" si="107"/>
        <v>metal</v>
      </c>
      <c r="S845" s="10">
        <f t="shared" si="108"/>
        <v>42695.049537037034</v>
      </c>
      <c r="T845" s="10">
        <f t="shared" si="109"/>
        <v>42712.124999999993</v>
      </c>
      <c r="U845" s="12">
        <f t="shared" si="110"/>
        <v>42695.049537037034</v>
      </c>
      <c r="V845" s="11">
        <f t="shared" si="111"/>
        <v>42695.049537037034</v>
      </c>
    </row>
    <row r="846" spans="1:22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04"/>
        <v>1.9413333333333334</v>
      </c>
      <c r="P846" s="6">
        <f t="shared" si="105"/>
        <v>36.628930817610062</v>
      </c>
      <c r="Q846" t="str">
        <f t="shared" si="106"/>
        <v>music</v>
      </c>
      <c r="R846" t="str">
        <f t="shared" si="107"/>
        <v>metal</v>
      </c>
      <c r="S846" s="10">
        <f t="shared" si="108"/>
        <v>41905.476296296292</v>
      </c>
      <c r="T846" s="10">
        <f t="shared" si="109"/>
        <v>41943.999305555553</v>
      </c>
      <c r="U846" s="12">
        <f t="shared" si="110"/>
        <v>41905.476296296292</v>
      </c>
      <c r="V846" s="11">
        <f t="shared" si="111"/>
        <v>41905.476296296292</v>
      </c>
    </row>
    <row r="847" spans="1:22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04"/>
        <v>1.203802</v>
      </c>
      <c r="P847" s="6">
        <f t="shared" si="105"/>
        <v>34.005706214689269</v>
      </c>
      <c r="Q847" t="str">
        <f t="shared" si="106"/>
        <v>music</v>
      </c>
      <c r="R847" t="str">
        <f t="shared" si="107"/>
        <v>metal</v>
      </c>
      <c r="S847" s="10">
        <f t="shared" si="108"/>
        <v>42577.997638888883</v>
      </c>
      <c r="T847" s="10">
        <f t="shared" si="109"/>
        <v>42617.957638888889</v>
      </c>
      <c r="U847" s="12">
        <f t="shared" si="110"/>
        <v>42577.997638888883</v>
      </c>
      <c r="V847" s="11">
        <f t="shared" si="111"/>
        <v>42577.997638888883</v>
      </c>
    </row>
    <row r="848" spans="1:22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04"/>
        <v>1.2200090909090908</v>
      </c>
      <c r="P848" s="6">
        <f t="shared" si="105"/>
        <v>28.553404255319148</v>
      </c>
      <c r="Q848" t="str">
        <f t="shared" si="106"/>
        <v>music</v>
      </c>
      <c r="R848" t="str">
        <f t="shared" si="107"/>
        <v>metal</v>
      </c>
      <c r="S848" s="10">
        <f t="shared" si="108"/>
        <v>41694.183506944442</v>
      </c>
      <c r="T848" s="10">
        <f t="shared" si="109"/>
        <v>41708.375</v>
      </c>
      <c r="U848" s="12">
        <f t="shared" si="110"/>
        <v>41694.183506944442</v>
      </c>
      <c r="V848" s="11">
        <f t="shared" si="111"/>
        <v>41694.183506944442</v>
      </c>
    </row>
    <row r="849" spans="1:22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04"/>
        <v>1</v>
      </c>
      <c r="P849" s="6">
        <f t="shared" si="105"/>
        <v>10</v>
      </c>
      <c r="Q849" t="str">
        <f t="shared" si="106"/>
        <v>music</v>
      </c>
      <c r="R849" t="str">
        <f t="shared" si="107"/>
        <v>metal</v>
      </c>
      <c r="S849" s="10">
        <f t="shared" si="108"/>
        <v>42165.590000000004</v>
      </c>
      <c r="T849" s="10">
        <f t="shared" si="109"/>
        <v>42195.590000000004</v>
      </c>
      <c r="U849" s="12">
        <f t="shared" si="110"/>
        <v>42165.590000000004</v>
      </c>
      <c r="V849" s="11">
        <f t="shared" si="111"/>
        <v>42165.590000000004</v>
      </c>
    </row>
    <row r="850" spans="1:22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04"/>
        <v>1</v>
      </c>
      <c r="P850" s="6">
        <f t="shared" si="105"/>
        <v>18.75</v>
      </c>
      <c r="Q850" t="str">
        <f t="shared" si="106"/>
        <v>music</v>
      </c>
      <c r="R850" t="str">
        <f t="shared" si="107"/>
        <v>metal</v>
      </c>
      <c r="S850" s="10">
        <f t="shared" si="108"/>
        <v>42078.583715277775</v>
      </c>
      <c r="T850" s="10">
        <f t="shared" si="109"/>
        <v>42108.583715277775</v>
      </c>
      <c r="U850" s="12">
        <f t="shared" si="110"/>
        <v>42078.583715277775</v>
      </c>
      <c r="V850" s="11">
        <f t="shared" si="111"/>
        <v>42078.583715277775</v>
      </c>
    </row>
    <row r="851" spans="1:22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04"/>
        <v>1.1990000000000001</v>
      </c>
      <c r="P851" s="6">
        <f t="shared" si="105"/>
        <v>41.704347826086959</v>
      </c>
      <c r="Q851" t="str">
        <f t="shared" si="106"/>
        <v>music</v>
      </c>
      <c r="R851" t="str">
        <f t="shared" si="107"/>
        <v>metal</v>
      </c>
      <c r="S851" s="10">
        <f t="shared" si="108"/>
        <v>42050.94055555555</v>
      </c>
      <c r="T851" s="10">
        <f t="shared" si="109"/>
        <v>42078.898888888885</v>
      </c>
      <c r="U851" s="12">
        <f t="shared" si="110"/>
        <v>42050.94055555555</v>
      </c>
      <c r="V851" s="11">
        <f t="shared" si="111"/>
        <v>42050.94055555555</v>
      </c>
    </row>
    <row r="852" spans="1:22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04"/>
        <v>1.55175</v>
      </c>
      <c r="P852" s="6">
        <f t="shared" si="105"/>
        <v>46.669172932330824</v>
      </c>
      <c r="Q852" t="str">
        <f t="shared" si="106"/>
        <v>music</v>
      </c>
      <c r="R852" t="str">
        <f t="shared" si="107"/>
        <v>metal</v>
      </c>
      <c r="S852" s="10">
        <f t="shared" si="108"/>
        <v>42452.619409722225</v>
      </c>
      <c r="T852" s="10">
        <f t="shared" si="109"/>
        <v>42484.999305555553</v>
      </c>
      <c r="U852" s="12">
        <f t="shared" si="110"/>
        <v>42452.619409722225</v>
      </c>
      <c r="V852" s="11">
        <f t="shared" si="111"/>
        <v>42452.619409722225</v>
      </c>
    </row>
    <row r="853" spans="1:22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04"/>
        <v>1.3045</v>
      </c>
      <c r="P853" s="6">
        <f t="shared" si="105"/>
        <v>37.271428571428572</v>
      </c>
      <c r="Q853" t="str">
        <f t="shared" si="106"/>
        <v>music</v>
      </c>
      <c r="R853" t="str">
        <f t="shared" si="107"/>
        <v>metal</v>
      </c>
      <c r="S853" s="10">
        <f t="shared" si="108"/>
        <v>42522.671909722216</v>
      </c>
      <c r="T853" s="10">
        <f t="shared" si="109"/>
        <v>42582.614583333336</v>
      </c>
      <c r="U853" s="12">
        <f t="shared" si="110"/>
        <v>42522.671909722216</v>
      </c>
      <c r="V853" s="11">
        <f t="shared" si="111"/>
        <v>42522.671909722216</v>
      </c>
    </row>
    <row r="854" spans="1:22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04"/>
        <v>1.0497142857142858</v>
      </c>
      <c r="P854" s="6">
        <f t="shared" si="105"/>
        <v>59.258064516129032</v>
      </c>
      <c r="Q854" t="str">
        <f t="shared" si="106"/>
        <v>music</v>
      </c>
      <c r="R854" t="str">
        <f t="shared" si="107"/>
        <v>metal</v>
      </c>
      <c r="S854" s="10">
        <f t="shared" si="108"/>
        <v>42656.59716435185</v>
      </c>
      <c r="T854" s="10">
        <f t="shared" si="109"/>
        <v>42667.666666666664</v>
      </c>
      <c r="U854" s="12">
        <f t="shared" si="110"/>
        <v>42656.59716435185</v>
      </c>
      <c r="V854" s="11">
        <f t="shared" si="111"/>
        <v>42656.59716435185</v>
      </c>
    </row>
    <row r="855" spans="1:22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04"/>
        <v>1</v>
      </c>
      <c r="P855" s="6">
        <f t="shared" si="105"/>
        <v>30</v>
      </c>
      <c r="Q855" t="str">
        <f t="shared" si="106"/>
        <v>music</v>
      </c>
      <c r="R855" t="str">
        <f t="shared" si="107"/>
        <v>metal</v>
      </c>
      <c r="S855" s="10">
        <f t="shared" si="108"/>
        <v>42021.62394675926</v>
      </c>
      <c r="T855" s="10">
        <f t="shared" si="109"/>
        <v>42051.62394675926</v>
      </c>
      <c r="U855" s="12">
        <f t="shared" si="110"/>
        <v>42021.62394675926</v>
      </c>
      <c r="V855" s="11">
        <f t="shared" si="111"/>
        <v>42021.62394675926</v>
      </c>
    </row>
    <row r="856" spans="1:22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04"/>
        <v>1.1822050359712231</v>
      </c>
      <c r="P856" s="6">
        <f t="shared" si="105"/>
        <v>65.8623246492986</v>
      </c>
      <c r="Q856" t="str">
        <f t="shared" si="106"/>
        <v>music</v>
      </c>
      <c r="R856" t="str">
        <f t="shared" si="107"/>
        <v>metal</v>
      </c>
      <c r="S856" s="10">
        <f t="shared" si="108"/>
        <v>42702.004004629627</v>
      </c>
      <c r="T856" s="10">
        <f t="shared" si="109"/>
        <v>42732.004004629627</v>
      </c>
      <c r="U856" s="12">
        <f t="shared" si="110"/>
        <v>42702.004004629627</v>
      </c>
      <c r="V856" s="11">
        <f t="shared" si="111"/>
        <v>42702.004004629627</v>
      </c>
    </row>
    <row r="857" spans="1:22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04"/>
        <v>1.0344827586206897</v>
      </c>
      <c r="P857" s="6">
        <f t="shared" si="105"/>
        <v>31.914893617021278</v>
      </c>
      <c r="Q857" t="str">
        <f t="shared" si="106"/>
        <v>music</v>
      </c>
      <c r="R857" t="str">
        <f t="shared" si="107"/>
        <v>metal</v>
      </c>
      <c r="S857" s="10">
        <f t="shared" si="108"/>
        <v>42544.916863425926</v>
      </c>
      <c r="T857" s="10">
        <f t="shared" si="109"/>
        <v>42574.916863425926</v>
      </c>
      <c r="U857" s="12">
        <f t="shared" si="110"/>
        <v>42544.916863425926</v>
      </c>
      <c r="V857" s="11">
        <f t="shared" si="111"/>
        <v>42544.916863425926</v>
      </c>
    </row>
    <row r="858" spans="1:22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04"/>
        <v>2.1800000000000002</v>
      </c>
      <c r="P858" s="6">
        <f t="shared" si="105"/>
        <v>19.464285714285715</v>
      </c>
      <c r="Q858" t="str">
        <f t="shared" si="106"/>
        <v>music</v>
      </c>
      <c r="R858" t="str">
        <f t="shared" si="107"/>
        <v>metal</v>
      </c>
      <c r="S858" s="10">
        <f t="shared" si="108"/>
        <v>42609.103657407402</v>
      </c>
      <c r="T858" s="10">
        <f t="shared" si="109"/>
        <v>42668.583333333336</v>
      </c>
      <c r="U858" s="12">
        <f t="shared" si="110"/>
        <v>42609.103657407402</v>
      </c>
      <c r="V858" s="11">
        <f t="shared" si="111"/>
        <v>42609.103657407402</v>
      </c>
    </row>
    <row r="859" spans="1:22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04"/>
        <v>1</v>
      </c>
      <c r="P859" s="6">
        <f t="shared" si="105"/>
        <v>50</v>
      </c>
      <c r="Q859" t="str">
        <f t="shared" si="106"/>
        <v>music</v>
      </c>
      <c r="R859" t="str">
        <f t="shared" si="107"/>
        <v>metal</v>
      </c>
      <c r="S859" s="10">
        <f t="shared" si="108"/>
        <v>42291.373043981475</v>
      </c>
      <c r="T859" s="10">
        <f t="shared" si="109"/>
        <v>42333.414710648147</v>
      </c>
      <c r="U859" s="12">
        <f t="shared" si="110"/>
        <v>42291.373043981475</v>
      </c>
      <c r="V859" s="11">
        <f t="shared" si="111"/>
        <v>42291.373043981475</v>
      </c>
    </row>
    <row r="860" spans="1:22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04"/>
        <v>1.4400583333333332</v>
      </c>
      <c r="P860" s="6">
        <f t="shared" si="105"/>
        <v>22.737763157894737</v>
      </c>
      <c r="Q860" t="str">
        <f t="shared" si="106"/>
        <v>music</v>
      </c>
      <c r="R860" t="str">
        <f t="shared" si="107"/>
        <v>metal</v>
      </c>
      <c r="S860" s="10">
        <f t="shared" si="108"/>
        <v>42079.537245370368</v>
      </c>
      <c r="T860" s="10">
        <f t="shared" si="109"/>
        <v>42109.749305555553</v>
      </c>
      <c r="U860" s="12">
        <f t="shared" si="110"/>
        <v>42079.537245370368</v>
      </c>
      <c r="V860" s="11">
        <f t="shared" si="111"/>
        <v>42079.537245370368</v>
      </c>
    </row>
    <row r="861" spans="1:22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04"/>
        <v>1.0467500000000001</v>
      </c>
      <c r="P861" s="6">
        <f t="shared" si="105"/>
        <v>42.724489795918366</v>
      </c>
      <c r="Q861" t="str">
        <f t="shared" si="106"/>
        <v>music</v>
      </c>
      <c r="R861" t="str">
        <f t="shared" si="107"/>
        <v>metal</v>
      </c>
      <c r="S861" s="10">
        <f t="shared" si="108"/>
        <v>42128.611898148149</v>
      </c>
      <c r="T861" s="10">
        <f t="shared" si="109"/>
        <v>42158.791666666664</v>
      </c>
      <c r="U861" s="12">
        <f t="shared" si="110"/>
        <v>42128.611898148149</v>
      </c>
      <c r="V861" s="11">
        <f t="shared" si="111"/>
        <v>42128.611898148149</v>
      </c>
    </row>
    <row r="862" spans="1:22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04"/>
        <v>0.18142857142857144</v>
      </c>
      <c r="P862" s="6">
        <f t="shared" si="105"/>
        <v>52.916666666666664</v>
      </c>
      <c r="Q862" t="str">
        <f t="shared" si="106"/>
        <v>music</v>
      </c>
      <c r="R862" t="str">
        <f t="shared" si="107"/>
        <v>jazz</v>
      </c>
      <c r="S862" s="10">
        <f t="shared" si="108"/>
        <v>41570.274456018517</v>
      </c>
      <c r="T862" s="10">
        <f t="shared" si="109"/>
        <v>41600.316122685181</v>
      </c>
      <c r="U862" s="12">
        <f t="shared" si="110"/>
        <v>41570.274456018517</v>
      </c>
      <c r="V862" s="11">
        <f t="shared" si="111"/>
        <v>41570.274456018517</v>
      </c>
    </row>
    <row r="863" spans="1:22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04"/>
        <v>2.2444444444444444E-2</v>
      </c>
      <c r="P863" s="6">
        <f t="shared" si="105"/>
        <v>50.5</v>
      </c>
      <c r="Q863" t="str">
        <f t="shared" si="106"/>
        <v>music</v>
      </c>
      <c r="R863" t="str">
        <f t="shared" si="107"/>
        <v>jazz</v>
      </c>
      <c r="S863" s="10">
        <f t="shared" si="108"/>
        <v>42599.756990740738</v>
      </c>
      <c r="T863" s="10">
        <f t="shared" si="109"/>
        <v>42629.756990740738</v>
      </c>
      <c r="U863" s="12">
        <f t="shared" si="110"/>
        <v>42599.756990740738</v>
      </c>
      <c r="V863" s="11">
        <f t="shared" si="111"/>
        <v>42599.756990740738</v>
      </c>
    </row>
    <row r="864" spans="1:22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04"/>
        <v>3.3999999999999998E-3</v>
      </c>
      <c r="P864" s="6">
        <f t="shared" si="105"/>
        <v>42.5</v>
      </c>
      <c r="Q864" t="str">
        <f t="shared" si="106"/>
        <v>music</v>
      </c>
      <c r="R864" t="str">
        <f t="shared" si="107"/>
        <v>jazz</v>
      </c>
      <c r="S864" s="10">
        <f t="shared" si="108"/>
        <v>41559.346620370365</v>
      </c>
      <c r="T864" s="10">
        <f t="shared" si="109"/>
        <v>41589.388287037036</v>
      </c>
      <c r="U864" s="12">
        <f t="shared" si="110"/>
        <v>41559.346620370365</v>
      </c>
      <c r="V864" s="11">
        <f t="shared" si="111"/>
        <v>41559.346620370365</v>
      </c>
    </row>
    <row r="865" spans="1:22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04"/>
        <v>4.4999999999999998E-2</v>
      </c>
      <c r="P865" s="6">
        <f t="shared" si="105"/>
        <v>18</v>
      </c>
      <c r="Q865" t="str">
        <f t="shared" si="106"/>
        <v>music</v>
      </c>
      <c r="R865" t="str">
        <f t="shared" si="107"/>
        <v>jazz</v>
      </c>
      <c r="S865" s="10">
        <f t="shared" si="108"/>
        <v>40920.909328703703</v>
      </c>
      <c r="T865" s="10">
        <f t="shared" si="109"/>
        <v>40950.909328703703</v>
      </c>
      <c r="U865" s="12">
        <f t="shared" si="110"/>
        <v>40920.909328703703</v>
      </c>
      <c r="V865" s="11">
        <f t="shared" si="111"/>
        <v>40920.909328703703</v>
      </c>
    </row>
    <row r="866" spans="1:22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04"/>
        <v>0.41538461538461541</v>
      </c>
      <c r="P866" s="6">
        <f t="shared" si="105"/>
        <v>34.177215189873415</v>
      </c>
      <c r="Q866" t="str">
        <f t="shared" si="106"/>
        <v>music</v>
      </c>
      <c r="R866" t="str">
        <f t="shared" si="107"/>
        <v>jazz</v>
      </c>
      <c r="S866" s="10">
        <f t="shared" si="108"/>
        <v>41540.898587962962</v>
      </c>
      <c r="T866" s="10">
        <f t="shared" si="109"/>
        <v>41563.207638888889</v>
      </c>
      <c r="U866" s="12">
        <f t="shared" si="110"/>
        <v>41540.898587962962</v>
      </c>
      <c r="V866" s="11">
        <f t="shared" si="111"/>
        <v>41540.898587962962</v>
      </c>
    </row>
    <row r="867" spans="1:22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04"/>
        <v>2.0454545454545454E-2</v>
      </c>
      <c r="P867" s="6">
        <f t="shared" si="105"/>
        <v>22.5</v>
      </c>
      <c r="Q867" t="str">
        <f t="shared" si="106"/>
        <v>music</v>
      </c>
      <c r="R867" t="str">
        <f t="shared" si="107"/>
        <v>jazz</v>
      </c>
      <c r="S867" s="10">
        <f t="shared" si="108"/>
        <v>41230.564780092594</v>
      </c>
      <c r="T867" s="10">
        <f t="shared" si="109"/>
        <v>41290.564780092594</v>
      </c>
      <c r="U867" s="12">
        <f t="shared" si="110"/>
        <v>41230.564780092594</v>
      </c>
      <c r="V867" s="11">
        <f t="shared" si="111"/>
        <v>41230.564780092594</v>
      </c>
    </row>
    <row r="868" spans="1:22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04"/>
        <v>0.18285714285714286</v>
      </c>
      <c r="P868" s="6">
        <f t="shared" si="105"/>
        <v>58.18181818181818</v>
      </c>
      <c r="Q868" t="str">
        <f t="shared" si="106"/>
        <v>music</v>
      </c>
      <c r="R868" t="str">
        <f t="shared" si="107"/>
        <v>jazz</v>
      </c>
      <c r="S868" s="10">
        <f t="shared" si="108"/>
        <v>42025.429606481477</v>
      </c>
      <c r="T868" s="10">
        <f t="shared" si="109"/>
        <v>42063.423611111109</v>
      </c>
      <c r="U868" s="12">
        <f t="shared" si="110"/>
        <v>42025.429606481477</v>
      </c>
      <c r="V868" s="11">
        <f t="shared" si="111"/>
        <v>42025.429606481477</v>
      </c>
    </row>
    <row r="869" spans="1:22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04"/>
        <v>0.2402</v>
      </c>
      <c r="P869" s="6">
        <f t="shared" si="105"/>
        <v>109.18181818181819</v>
      </c>
      <c r="Q869" t="str">
        <f t="shared" si="106"/>
        <v>music</v>
      </c>
      <c r="R869" t="str">
        <f t="shared" si="107"/>
        <v>jazz</v>
      </c>
      <c r="S869" s="10">
        <f t="shared" si="108"/>
        <v>40087.897060185183</v>
      </c>
      <c r="T869" s="10">
        <f t="shared" si="109"/>
        <v>40147.999305555553</v>
      </c>
      <c r="U869" s="12">
        <f t="shared" si="110"/>
        <v>40087.897060185183</v>
      </c>
      <c r="V869" s="11">
        <f t="shared" si="111"/>
        <v>40087.897060185183</v>
      </c>
    </row>
    <row r="870" spans="1:22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04"/>
        <v>1.1111111111111111E-3</v>
      </c>
      <c r="P870" s="6">
        <f t="shared" si="105"/>
        <v>50</v>
      </c>
      <c r="Q870" t="str">
        <f t="shared" si="106"/>
        <v>music</v>
      </c>
      <c r="R870" t="str">
        <f t="shared" si="107"/>
        <v>jazz</v>
      </c>
      <c r="S870" s="10">
        <f t="shared" si="108"/>
        <v>41615.819421296292</v>
      </c>
      <c r="T870" s="10">
        <f t="shared" si="109"/>
        <v>41645.819421296292</v>
      </c>
      <c r="U870" s="12">
        <f t="shared" si="110"/>
        <v>41615.819421296292</v>
      </c>
      <c r="V870" s="11">
        <f t="shared" si="111"/>
        <v>41615.819421296292</v>
      </c>
    </row>
    <row r="871" spans="1:22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04"/>
        <v>0.11818181818181818</v>
      </c>
      <c r="P871" s="6">
        <f t="shared" si="105"/>
        <v>346.66666666666669</v>
      </c>
      <c r="Q871" t="str">
        <f t="shared" si="106"/>
        <v>music</v>
      </c>
      <c r="R871" t="str">
        <f t="shared" si="107"/>
        <v>jazz</v>
      </c>
      <c r="S871" s="10">
        <f t="shared" si="108"/>
        <v>41342.637233796297</v>
      </c>
      <c r="T871" s="10">
        <f t="shared" si="109"/>
        <v>41372.595567129625</v>
      </c>
      <c r="U871" s="12">
        <f t="shared" si="110"/>
        <v>41342.637233796297</v>
      </c>
      <c r="V871" s="11">
        <f t="shared" si="111"/>
        <v>41342.637233796297</v>
      </c>
    </row>
    <row r="872" spans="1:22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04"/>
        <v>3.0999999999999999E-3</v>
      </c>
      <c r="P872" s="6">
        <f t="shared" si="105"/>
        <v>12.4</v>
      </c>
      <c r="Q872" t="str">
        <f t="shared" si="106"/>
        <v>music</v>
      </c>
      <c r="R872" t="str">
        <f t="shared" si="107"/>
        <v>jazz</v>
      </c>
      <c r="S872" s="10">
        <f t="shared" si="108"/>
        <v>41487.813923611109</v>
      </c>
      <c r="T872" s="10">
        <f t="shared" si="109"/>
        <v>41517.813923611109</v>
      </c>
      <c r="U872" s="12">
        <f t="shared" si="110"/>
        <v>41487.813923611109</v>
      </c>
      <c r="V872" s="11">
        <f t="shared" si="111"/>
        <v>41487.813923611109</v>
      </c>
    </row>
    <row r="873" spans="1:22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04"/>
        <v>5.4166666666666669E-2</v>
      </c>
      <c r="P873" s="6">
        <f t="shared" si="105"/>
        <v>27.083333333333332</v>
      </c>
      <c r="Q873" t="str">
        <f t="shared" si="106"/>
        <v>music</v>
      </c>
      <c r="R873" t="str">
        <f t="shared" si="107"/>
        <v>jazz</v>
      </c>
      <c r="S873" s="10">
        <f t="shared" si="108"/>
        <v>41577.352951388886</v>
      </c>
      <c r="T873" s="10">
        <f t="shared" si="109"/>
        <v>41607.39461805555</v>
      </c>
      <c r="U873" s="12">
        <f t="shared" si="110"/>
        <v>41577.352951388886</v>
      </c>
      <c r="V873" s="11">
        <f t="shared" si="111"/>
        <v>41577.352951388886</v>
      </c>
    </row>
    <row r="874" spans="1:22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04"/>
        <v>8.1250000000000003E-3</v>
      </c>
      <c r="P874" s="6">
        <f t="shared" si="105"/>
        <v>32.5</v>
      </c>
      <c r="Q874" t="str">
        <f t="shared" si="106"/>
        <v>music</v>
      </c>
      <c r="R874" t="str">
        <f t="shared" si="107"/>
        <v>jazz</v>
      </c>
      <c r="S874" s="10">
        <f t="shared" si="108"/>
        <v>40567.617210648146</v>
      </c>
      <c r="T874" s="10">
        <f t="shared" si="109"/>
        <v>40612.617210648146</v>
      </c>
      <c r="U874" s="12">
        <f t="shared" si="110"/>
        <v>40567.617210648146</v>
      </c>
      <c r="V874" s="11">
        <f t="shared" si="111"/>
        <v>40567.617210648146</v>
      </c>
    </row>
    <row r="875" spans="1:22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04"/>
        <v>1.2857142857142857E-2</v>
      </c>
      <c r="P875" s="6">
        <f t="shared" si="105"/>
        <v>9</v>
      </c>
      <c r="Q875" t="str">
        <f t="shared" si="106"/>
        <v>music</v>
      </c>
      <c r="R875" t="str">
        <f t="shared" si="107"/>
        <v>jazz</v>
      </c>
      <c r="S875" s="10">
        <f t="shared" si="108"/>
        <v>41183.958796296298</v>
      </c>
      <c r="T875" s="10">
        <f t="shared" si="109"/>
        <v>41224.000462962962</v>
      </c>
      <c r="U875" s="12">
        <f t="shared" si="110"/>
        <v>41183.958796296298</v>
      </c>
      <c r="V875" s="11">
        <f t="shared" si="111"/>
        <v>41183.958796296298</v>
      </c>
    </row>
    <row r="876" spans="1:22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04"/>
        <v>0.24333333333333335</v>
      </c>
      <c r="P876" s="6">
        <f t="shared" si="105"/>
        <v>34.761904761904759</v>
      </c>
      <c r="Q876" t="str">
        <f t="shared" si="106"/>
        <v>music</v>
      </c>
      <c r="R876" t="str">
        <f t="shared" si="107"/>
        <v>jazz</v>
      </c>
      <c r="S876" s="10">
        <f t="shared" si="108"/>
        <v>41368.375393518516</v>
      </c>
      <c r="T876" s="10">
        <f t="shared" si="109"/>
        <v>41398.375393518516</v>
      </c>
      <c r="U876" s="12">
        <f t="shared" si="110"/>
        <v>41368.375393518516</v>
      </c>
      <c r="V876" s="11">
        <f t="shared" si="111"/>
        <v>41368.375393518516</v>
      </c>
    </row>
    <row r="877" spans="1:22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04"/>
        <v>0</v>
      </c>
      <c r="P877" s="6" t="e">
        <f t="shared" si="105"/>
        <v>#DIV/0!</v>
      </c>
      <c r="Q877" t="str">
        <f t="shared" si="106"/>
        <v>music</v>
      </c>
      <c r="R877" t="str">
        <f t="shared" si="107"/>
        <v>jazz</v>
      </c>
      <c r="S877" s="10">
        <f t="shared" si="108"/>
        <v>42248.515405092585</v>
      </c>
      <c r="T877" s="10">
        <f t="shared" si="109"/>
        <v>42268.515405092585</v>
      </c>
      <c r="U877" s="12">
        <f t="shared" si="110"/>
        <v>42248.515405092585</v>
      </c>
      <c r="V877" s="11">
        <f t="shared" si="111"/>
        <v>42248.515405092585</v>
      </c>
    </row>
    <row r="878" spans="1:22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04"/>
        <v>0.40799492385786801</v>
      </c>
      <c r="P878" s="6">
        <f t="shared" si="105"/>
        <v>28.577777777777779</v>
      </c>
      <c r="Q878" t="str">
        <f t="shared" si="106"/>
        <v>music</v>
      </c>
      <c r="R878" t="str">
        <f t="shared" si="107"/>
        <v>jazz</v>
      </c>
      <c r="S878" s="10">
        <f t="shared" si="108"/>
        <v>41276.288506944438</v>
      </c>
      <c r="T878" s="10">
        <f t="shared" si="109"/>
        <v>41309.288506944438</v>
      </c>
      <c r="U878" s="12">
        <f t="shared" si="110"/>
        <v>41276.288506944438</v>
      </c>
      <c r="V878" s="11">
        <f t="shared" si="111"/>
        <v>41276.288506944438</v>
      </c>
    </row>
    <row r="879" spans="1:22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04"/>
        <v>0.67549999999999999</v>
      </c>
      <c r="P879" s="6">
        <f t="shared" si="105"/>
        <v>46.586206896551722</v>
      </c>
      <c r="Q879" t="str">
        <f t="shared" si="106"/>
        <v>music</v>
      </c>
      <c r="R879" t="str">
        <f t="shared" si="107"/>
        <v>jazz</v>
      </c>
      <c r="S879" s="10">
        <f t="shared" si="108"/>
        <v>41597.580555555556</v>
      </c>
      <c r="T879" s="10">
        <f t="shared" si="109"/>
        <v>41627.580555555556</v>
      </c>
      <c r="U879" s="12">
        <f t="shared" si="110"/>
        <v>41597.580555555556</v>
      </c>
      <c r="V879" s="11">
        <f t="shared" si="111"/>
        <v>41597.580555555556</v>
      </c>
    </row>
    <row r="880" spans="1:22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04"/>
        <v>1.2999999999999999E-2</v>
      </c>
      <c r="P880" s="6">
        <f t="shared" si="105"/>
        <v>32.5</v>
      </c>
      <c r="Q880" t="str">
        <f t="shared" si="106"/>
        <v>music</v>
      </c>
      <c r="R880" t="str">
        <f t="shared" si="107"/>
        <v>jazz</v>
      </c>
      <c r="S880" s="10">
        <f t="shared" si="108"/>
        <v>40505.024583333332</v>
      </c>
      <c r="T880" s="10">
        <f t="shared" si="109"/>
        <v>40535.024583333332</v>
      </c>
      <c r="U880" s="12">
        <f t="shared" si="110"/>
        <v>40505.024583333332</v>
      </c>
      <c r="V880" s="11">
        <f t="shared" si="111"/>
        <v>40505.024583333332</v>
      </c>
    </row>
    <row r="881" spans="1:22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04"/>
        <v>0.30666666666666664</v>
      </c>
      <c r="P881" s="6">
        <f t="shared" si="105"/>
        <v>21.466666666666665</v>
      </c>
      <c r="Q881" t="str">
        <f t="shared" si="106"/>
        <v>music</v>
      </c>
      <c r="R881" t="str">
        <f t="shared" si="107"/>
        <v>jazz</v>
      </c>
      <c r="S881" s="10">
        <f t="shared" si="108"/>
        <v>41037.621585648143</v>
      </c>
      <c r="T881" s="10">
        <f t="shared" si="109"/>
        <v>41058.621585648143</v>
      </c>
      <c r="U881" s="12">
        <f t="shared" si="110"/>
        <v>41037.621585648143</v>
      </c>
      <c r="V881" s="11">
        <f t="shared" si="111"/>
        <v>41037.621585648143</v>
      </c>
    </row>
    <row r="882" spans="1:22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04"/>
        <v>2.9894179894179893E-2</v>
      </c>
      <c r="P882" s="6">
        <f t="shared" si="105"/>
        <v>14.125</v>
      </c>
      <c r="Q882" t="str">
        <f t="shared" si="106"/>
        <v>music</v>
      </c>
      <c r="R882" t="str">
        <f t="shared" si="107"/>
        <v>indie rock</v>
      </c>
      <c r="S882" s="10">
        <f t="shared" si="108"/>
        <v>41179.112708333334</v>
      </c>
      <c r="T882" s="10">
        <f t="shared" si="109"/>
        <v>41212.112708333334</v>
      </c>
      <c r="U882" s="12">
        <f t="shared" si="110"/>
        <v>41179.112708333334</v>
      </c>
      <c r="V882" s="11">
        <f t="shared" si="111"/>
        <v>41179.112708333334</v>
      </c>
    </row>
    <row r="883" spans="1:22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04"/>
        <v>8.0000000000000002E-3</v>
      </c>
      <c r="P883" s="6">
        <f t="shared" si="105"/>
        <v>30</v>
      </c>
      <c r="Q883" t="str">
        <f t="shared" si="106"/>
        <v>music</v>
      </c>
      <c r="R883" t="str">
        <f t="shared" si="107"/>
        <v>indie rock</v>
      </c>
      <c r="S883" s="10">
        <f t="shared" si="108"/>
        <v>40877.042662037034</v>
      </c>
      <c r="T883" s="10">
        <f t="shared" si="109"/>
        <v>40922.042662037034</v>
      </c>
      <c r="U883" s="12">
        <f t="shared" si="110"/>
        <v>40877.042662037034</v>
      </c>
      <c r="V883" s="11">
        <f t="shared" si="111"/>
        <v>40877.042662037034</v>
      </c>
    </row>
    <row r="884" spans="1:22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04"/>
        <v>0.20133333333333334</v>
      </c>
      <c r="P884" s="6">
        <f t="shared" si="105"/>
        <v>21.571428571428573</v>
      </c>
      <c r="Q884" t="str">
        <f t="shared" si="106"/>
        <v>music</v>
      </c>
      <c r="R884" t="str">
        <f t="shared" si="107"/>
        <v>indie rock</v>
      </c>
      <c r="S884" s="10">
        <f t="shared" si="108"/>
        <v>40759.652199074073</v>
      </c>
      <c r="T884" s="10">
        <f t="shared" si="109"/>
        <v>40792.652199074073</v>
      </c>
      <c r="U884" s="12">
        <f t="shared" si="110"/>
        <v>40759.652199074073</v>
      </c>
      <c r="V884" s="11">
        <f t="shared" si="111"/>
        <v>40759.652199074073</v>
      </c>
    </row>
    <row r="885" spans="1:22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04"/>
        <v>0.4002</v>
      </c>
      <c r="P885" s="6">
        <f t="shared" si="105"/>
        <v>83.375</v>
      </c>
      <c r="Q885" t="str">
        <f t="shared" si="106"/>
        <v>music</v>
      </c>
      <c r="R885" t="str">
        <f t="shared" si="107"/>
        <v>indie rock</v>
      </c>
      <c r="S885" s="10">
        <f t="shared" si="108"/>
        <v>42371.727256944439</v>
      </c>
      <c r="T885" s="10">
        <f t="shared" si="109"/>
        <v>42431.727256944439</v>
      </c>
      <c r="U885" s="12">
        <f t="shared" si="110"/>
        <v>42371.727256944439</v>
      </c>
      <c r="V885" s="11">
        <f t="shared" si="111"/>
        <v>42371.727256944439</v>
      </c>
    </row>
    <row r="886" spans="1:22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04"/>
        <v>0.01</v>
      </c>
      <c r="P886" s="6">
        <f t="shared" si="105"/>
        <v>10</v>
      </c>
      <c r="Q886" t="str">
        <f t="shared" si="106"/>
        <v>music</v>
      </c>
      <c r="R886" t="str">
        <f t="shared" si="107"/>
        <v>indie rock</v>
      </c>
      <c r="S886" s="10">
        <f t="shared" si="108"/>
        <v>40981.594282407401</v>
      </c>
      <c r="T886" s="10">
        <f t="shared" si="109"/>
        <v>41040.896527777775</v>
      </c>
      <c r="U886" s="12">
        <f t="shared" si="110"/>
        <v>40981.594282407401</v>
      </c>
      <c r="V886" s="11">
        <f t="shared" si="111"/>
        <v>40981.594282407401</v>
      </c>
    </row>
    <row r="887" spans="1:22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04"/>
        <v>0.75</v>
      </c>
      <c r="P887" s="6">
        <f t="shared" si="105"/>
        <v>35.714285714285715</v>
      </c>
      <c r="Q887" t="str">
        <f t="shared" si="106"/>
        <v>music</v>
      </c>
      <c r="R887" t="str">
        <f t="shared" si="107"/>
        <v>indie rock</v>
      </c>
      <c r="S887" s="10">
        <f t="shared" si="108"/>
        <v>42713.732766203706</v>
      </c>
      <c r="T887" s="10">
        <f t="shared" si="109"/>
        <v>42734.732766203706</v>
      </c>
      <c r="U887" s="12">
        <f t="shared" si="110"/>
        <v>42713.732766203706</v>
      </c>
      <c r="V887" s="11">
        <f t="shared" si="111"/>
        <v>42713.732766203706</v>
      </c>
    </row>
    <row r="888" spans="1:22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04"/>
        <v>0.41</v>
      </c>
      <c r="P888" s="6">
        <f t="shared" si="105"/>
        <v>29.285714285714285</v>
      </c>
      <c r="Q888" t="str">
        <f t="shared" si="106"/>
        <v>music</v>
      </c>
      <c r="R888" t="str">
        <f t="shared" si="107"/>
        <v>indie rock</v>
      </c>
      <c r="S888" s="10">
        <f t="shared" si="108"/>
        <v>42603.662187499998</v>
      </c>
      <c r="T888" s="10">
        <f t="shared" si="109"/>
        <v>42628.662187499998</v>
      </c>
      <c r="U888" s="12">
        <f t="shared" si="110"/>
        <v>42603.662187499998</v>
      </c>
      <c r="V888" s="11">
        <f t="shared" si="111"/>
        <v>42603.662187499998</v>
      </c>
    </row>
    <row r="889" spans="1:22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04"/>
        <v>0</v>
      </c>
      <c r="P889" s="6" t="e">
        <f t="shared" si="105"/>
        <v>#DIV/0!</v>
      </c>
      <c r="Q889" t="str">
        <f t="shared" si="106"/>
        <v>music</v>
      </c>
      <c r="R889" t="str">
        <f t="shared" si="107"/>
        <v>indie rock</v>
      </c>
      <c r="S889" s="10">
        <f t="shared" si="108"/>
        <v>41026.75063657407</v>
      </c>
      <c r="T889" s="10">
        <f t="shared" si="109"/>
        <v>41056.75063657407</v>
      </c>
      <c r="U889" s="12">
        <f t="shared" si="110"/>
        <v>41026.75063657407</v>
      </c>
      <c r="V889" s="11">
        <f t="shared" si="111"/>
        <v>41026.75063657407</v>
      </c>
    </row>
    <row r="890" spans="1:22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04"/>
        <v>7.1999999999999995E-2</v>
      </c>
      <c r="P890" s="6">
        <f t="shared" si="105"/>
        <v>18</v>
      </c>
      <c r="Q890" t="str">
        <f t="shared" si="106"/>
        <v>music</v>
      </c>
      <c r="R890" t="str">
        <f t="shared" si="107"/>
        <v>indie rock</v>
      </c>
      <c r="S890" s="10">
        <f t="shared" si="108"/>
        <v>40751.544965277775</v>
      </c>
      <c r="T890" s="10">
        <f t="shared" si="109"/>
        <v>40787.041666666664</v>
      </c>
      <c r="U890" s="12">
        <f t="shared" si="110"/>
        <v>40751.544965277775</v>
      </c>
      <c r="V890" s="11">
        <f t="shared" si="111"/>
        <v>40751.544965277775</v>
      </c>
    </row>
    <row r="891" spans="1:22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04"/>
        <v>9.4412800000000005E-2</v>
      </c>
      <c r="P891" s="6">
        <f t="shared" si="105"/>
        <v>73.760000000000005</v>
      </c>
      <c r="Q891" t="str">
        <f t="shared" si="106"/>
        <v>music</v>
      </c>
      <c r="R891" t="str">
        <f t="shared" si="107"/>
        <v>indie rock</v>
      </c>
      <c r="S891" s="10">
        <f t="shared" si="108"/>
        <v>41887.575729166667</v>
      </c>
      <c r="T891" s="10">
        <f t="shared" si="109"/>
        <v>41917.575729166667</v>
      </c>
      <c r="U891" s="12">
        <f t="shared" si="110"/>
        <v>41887.575729166667</v>
      </c>
      <c r="V891" s="11">
        <f t="shared" si="111"/>
        <v>41887.575729166667</v>
      </c>
    </row>
    <row r="892" spans="1:22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04"/>
        <v>4.1666666666666664E-2</v>
      </c>
      <c r="P892" s="6">
        <f t="shared" si="105"/>
        <v>31.25</v>
      </c>
      <c r="Q892" t="str">
        <f t="shared" si="106"/>
        <v>music</v>
      </c>
      <c r="R892" t="str">
        <f t="shared" si="107"/>
        <v>indie rock</v>
      </c>
      <c r="S892" s="10">
        <f t="shared" si="108"/>
        <v>41569.490497685183</v>
      </c>
      <c r="T892" s="10">
        <f t="shared" si="109"/>
        <v>41599.532164351847</v>
      </c>
      <c r="U892" s="12">
        <f t="shared" si="110"/>
        <v>41569.490497685183</v>
      </c>
      <c r="V892" s="11">
        <f t="shared" si="111"/>
        <v>41569.490497685183</v>
      </c>
    </row>
    <row r="893" spans="1:22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04"/>
        <v>3.2500000000000001E-2</v>
      </c>
      <c r="P893" s="6">
        <f t="shared" si="105"/>
        <v>28.888888888888889</v>
      </c>
      <c r="Q893" t="str">
        <f t="shared" si="106"/>
        <v>music</v>
      </c>
      <c r="R893" t="str">
        <f t="shared" si="107"/>
        <v>indie rock</v>
      </c>
      <c r="S893" s="10">
        <f t="shared" si="108"/>
        <v>41841.823263888888</v>
      </c>
      <c r="T893" s="10">
        <f t="shared" si="109"/>
        <v>41871.823263888888</v>
      </c>
      <c r="U893" s="12">
        <f t="shared" si="110"/>
        <v>41841.823263888888</v>
      </c>
      <c r="V893" s="11">
        <f t="shared" si="111"/>
        <v>41841.823263888888</v>
      </c>
    </row>
    <row r="894" spans="1:22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04"/>
        <v>0.40749999999999997</v>
      </c>
      <c r="P894" s="6">
        <f t="shared" si="105"/>
        <v>143.8235294117647</v>
      </c>
      <c r="Q894" t="str">
        <f t="shared" si="106"/>
        <v>music</v>
      </c>
      <c r="R894" t="str">
        <f t="shared" si="107"/>
        <v>indie rock</v>
      </c>
      <c r="S894" s="10">
        <f t="shared" si="108"/>
        <v>40303.991701388884</v>
      </c>
      <c r="T894" s="10">
        <f t="shared" si="109"/>
        <v>40390.958333333328</v>
      </c>
      <c r="U894" s="12">
        <f t="shared" si="110"/>
        <v>40303.991701388884</v>
      </c>
      <c r="V894" s="11">
        <f t="shared" si="111"/>
        <v>40303.991701388884</v>
      </c>
    </row>
    <row r="895" spans="1:22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04"/>
        <v>0.1</v>
      </c>
      <c r="P895" s="6">
        <f t="shared" si="105"/>
        <v>40</v>
      </c>
      <c r="Q895" t="str">
        <f t="shared" si="106"/>
        <v>music</v>
      </c>
      <c r="R895" t="str">
        <f t="shared" si="107"/>
        <v>indie rock</v>
      </c>
      <c r="S895" s="10">
        <f t="shared" si="108"/>
        <v>42065.689386574071</v>
      </c>
      <c r="T895" s="10">
        <f t="shared" si="109"/>
        <v>42095.647719907407</v>
      </c>
      <c r="U895" s="12">
        <f t="shared" si="110"/>
        <v>42065.689386574071</v>
      </c>
      <c r="V895" s="11">
        <f t="shared" si="111"/>
        <v>42065.689386574071</v>
      </c>
    </row>
    <row r="896" spans="1:22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04"/>
        <v>0.39169999999999999</v>
      </c>
      <c r="P896" s="6">
        <f t="shared" si="105"/>
        <v>147.81132075471697</v>
      </c>
      <c r="Q896" t="str">
        <f t="shared" si="106"/>
        <v>music</v>
      </c>
      <c r="R896" t="str">
        <f t="shared" si="107"/>
        <v>indie rock</v>
      </c>
      <c r="S896" s="10">
        <f t="shared" si="108"/>
        <v>42496.773263888892</v>
      </c>
      <c r="T896" s="10">
        <f t="shared" si="109"/>
        <v>42526.773263888892</v>
      </c>
      <c r="U896" s="12">
        <f t="shared" si="110"/>
        <v>42496.773263888892</v>
      </c>
      <c r="V896" s="11">
        <f t="shared" si="111"/>
        <v>42496.773263888892</v>
      </c>
    </row>
    <row r="897" spans="1:22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04"/>
        <v>2.4375000000000001E-2</v>
      </c>
      <c r="P897" s="6">
        <f t="shared" si="105"/>
        <v>27.857142857142858</v>
      </c>
      <c r="Q897" t="str">
        <f t="shared" si="106"/>
        <v>music</v>
      </c>
      <c r="R897" t="str">
        <f t="shared" si="107"/>
        <v>indie rock</v>
      </c>
      <c r="S897" s="10">
        <f t="shared" si="108"/>
        <v>40430.919317129628</v>
      </c>
      <c r="T897" s="10">
        <f t="shared" si="109"/>
        <v>40475.919317129628</v>
      </c>
      <c r="U897" s="12">
        <f t="shared" si="110"/>
        <v>40430.919317129628</v>
      </c>
      <c r="V897" s="11">
        <f t="shared" si="111"/>
        <v>40430.919317129628</v>
      </c>
    </row>
    <row r="898" spans="1:22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112">E898/D898</f>
        <v>0.4</v>
      </c>
      <c r="P898" s="6">
        <f t="shared" si="105"/>
        <v>44.444444444444443</v>
      </c>
      <c r="Q898" t="str">
        <f t="shared" si="106"/>
        <v>music</v>
      </c>
      <c r="R898" t="str">
        <f t="shared" si="107"/>
        <v>indie rock</v>
      </c>
      <c r="S898" s="10">
        <f t="shared" si="108"/>
        <v>42218.664652777778</v>
      </c>
      <c r="T898" s="10">
        <f t="shared" si="109"/>
        <v>42243.958333333336</v>
      </c>
      <c r="U898" s="12">
        <f t="shared" si="110"/>
        <v>42218.664652777778</v>
      </c>
      <c r="V898" s="11">
        <f t="shared" si="111"/>
        <v>42218.664652777778</v>
      </c>
    </row>
    <row r="899" spans="1:22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112"/>
        <v>0</v>
      </c>
      <c r="P899" s="6" t="e">
        <f t="shared" ref="P899:P962" si="113">E899/L899</f>
        <v>#DIV/0!</v>
      </c>
      <c r="Q899" t="str">
        <f t="shared" ref="Q899:Q962" si="114">LEFT(N899,SEARCH("/",N899)-1)</f>
        <v>music</v>
      </c>
      <c r="R899" t="str">
        <f t="shared" ref="R899:R962" si="115">RIGHT(N899,LEN(N899)-SEARCH("/",N899))</f>
        <v>indie rock</v>
      </c>
      <c r="S899" s="10">
        <f t="shared" ref="S899:S962" si="116">(((J899/60)/60)/24)+DATE(1970,1,1)+(-5/24)</f>
        <v>41211.480416666665</v>
      </c>
      <c r="T899" s="10">
        <f t="shared" ref="T899:T962" si="117">(((I899/60)/60)/24)+DATE(1970,1,1)+(-5/24)</f>
        <v>41241.52208333333</v>
      </c>
      <c r="U899" s="12">
        <f t="shared" ref="U899:U962" si="118">S899</f>
        <v>41211.480416666665</v>
      </c>
      <c r="V899" s="11">
        <f t="shared" ref="V899:V962" si="119">S899</f>
        <v>41211.480416666665</v>
      </c>
    </row>
    <row r="900" spans="1:22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12"/>
        <v>2.8000000000000001E-2</v>
      </c>
      <c r="P900" s="6">
        <f t="shared" si="113"/>
        <v>35</v>
      </c>
      <c r="Q900" t="str">
        <f t="shared" si="114"/>
        <v>music</v>
      </c>
      <c r="R900" t="str">
        <f t="shared" si="115"/>
        <v>indie rock</v>
      </c>
      <c r="S900" s="10">
        <f t="shared" si="116"/>
        <v>40878.549884259257</v>
      </c>
      <c r="T900" s="10">
        <f t="shared" si="117"/>
        <v>40923.549884259257</v>
      </c>
      <c r="U900" s="12">
        <f t="shared" si="118"/>
        <v>40878.549884259257</v>
      </c>
      <c r="V900" s="11">
        <f t="shared" si="119"/>
        <v>40878.549884259257</v>
      </c>
    </row>
    <row r="901" spans="1:22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12"/>
        <v>0.37333333333333335</v>
      </c>
      <c r="P901" s="6">
        <f t="shared" si="113"/>
        <v>35</v>
      </c>
      <c r="Q901" t="str">
        <f t="shared" si="114"/>
        <v>music</v>
      </c>
      <c r="R901" t="str">
        <f t="shared" si="115"/>
        <v>indie rock</v>
      </c>
      <c r="S901" s="10">
        <f t="shared" si="116"/>
        <v>40645.890763888885</v>
      </c>
      <c r="T901" s="10">
        <f t="shared" si="117"/>
        <v>40690.890763888885</v>
      </c>
      <c r="U901" s="12">
        <f t="shared" si="118"/>
        <v>40645.890763888885</v>
      </c>
      <c r="V901" s="11">
        <f t="shared" si="119"/>
        <v>40645.890763888885</v>
      </c>
    </row>
    <row r="902" spans="1:22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12"/>
        <v>4.1999999999999997E-3</v>
      </c>
      <c r="P902" s="6">
        <f t="shared" si="113"/>
        <v>10.5</v>
      </c>
      <c r="Q902" t="str">
        <f t="shared" si="114"/>
        <v>music</v>
      </c>
      <c r="R902" t="str">
        <f t="shared" si="115"/>
        <v>jazz</v>
      </c>
      <c r="S902" s="10">
        <f t="shared" si="116"/>
        <v>42429.641226851854</v>
      </c>
      <c r="T902" s="10">
        <f t="shared" si="117"/>
        <v>42459.599560185183</v>
      </c>
      <c r="U902" s="12">
        <f t="shared" si="118"/>
        <v>42429.641226851854</v>
      </c>
      <c r="V902" s="11">
        <f t="shared" si="119"/>
        <v>42429.641226851854</v>
      </c>
    </row>
    <row r="903" spans="1:22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12"/>
        <v>0</v>
      </c>
      <c r="P903" s="6" t="e">
        <f t="shared" si="113"/>
        <v>#DIV/0!</v>
      </c>
      <c r="Q903" t="str">
        <f t="shared" si="114"/>
        <v>music</v>
      </c>
      <c r="R903" t="str">
        <f t="shared" si="115"/>
        <v>jazz</v>
      </c>
      <c r="S903" s="10">
        <f t="shared" si="116"/>
        <v>40291.603171296294</v>
      </c>
      <c r="T903" s="10">
        <f t="shared" si="117"/>
        <v>40337.59097222222</v>
      </c>
      <c r="U903" s="12">
        <f t="shared" si="118"/>
        <v>40291.603171296294</v>
      </c>
      <c r="V903" s="11">
        <f t="shared" si="119"/>
        <v>40291.603171296294</v>
      </c>
    </row>
    <row r="904" spans="1:22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12"/>
        <v>3.0000000000000001E-3</v>
      </c>
      <c r="P904" s="6">
        <f t="shared" si="113"/>
        <v>30</v>
      </c>
      <c r="Q904" t="str">
        <f t="shared" si="114"/>
        <v>music</v>
      </c>
      <c r="R904" t="str">
        <f t="shared" si="115"/>
        <v>jazz</v>
      </c>
      <c r="S904" s="10">
        <f t="shared" si="116"/>
        <v>41829.757199074069</v>
      </c>
      <c r="T904" s="10">
        <f t="shared" si="117"/>
        <v>41881.4375</v>
      </c>
      <c r="U904" s="12">
        <f t="shared" si="118"/>
        <v>41829.757199074069</v>
      </c>
      <c r="V904" s="11">
        <f t="shared" si="119"/>
        <v>41829.757199074069</v>
      </c>
    </row>
    <row r="905" spans="1:22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12"/>
        <v>3.2000000000000001E-2</v>
      </c>
      <c r="P905" s="6">
        <f t="shared" si="113"/>
        <v>40</v>
      </c>
      <c r="Q905" t="str">
        <f t="shared" si="114"/>
        <v>music</v>
      </c>
      <c r="R905" t="str">
        <f t="shared" si="115"/>
        <v>jazz</v>
      </c>
      <c r="S905" s="10">
        <f t="shared" si="116"/>
        <v>41149.587731481479</v>
      </c>
      <c r="T905" s="10">
        <f t="shared" si="117"/>
        <v>41174.892361111109</v>
      </c>
      <c r="U905" s="12">
        <f t="shared" si="118"/>
        <v>41149.587731481479</v>
      </c>
      <c r="V905" s="11">
        <f t="shared" si="119"/>
        <v>41149.587731481479</v>
      </c>
    </row>
    <row r="906" spans="1:22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12"/>
        <v>3.0200000000000001E-3</v>
      </c>
      <c r="P906" s="6">
        <f t="shared" si="113"/>
        <v>50.333333333333336</v>
      </c>
      <c r="Q906" t="str">
        <f t="shared" si="114"/>
        <v>music</v>
      </c>
      <c r="R906" t="str">
        <f t="shared" si="115"/>
        <v>jazz</v>
      </c>
      <c r="S906" s="10">
        <f t="shared" si="116"/>
        <v>42341.87195601852</v>
      </c>
      <c r="T906" s="10">
        <f t="shared" si="117"/>
        <v>42371.87195601852</v>
      </c>
      <c r="U906" s="12">
        <f t="shared" si="118"/>
        <v>42341.87195601852</v>
      </c>
      <c r="V906" s="11">
        <f t="shared" si="119"/>
        <v>42341.87195601852</v>
      </c>
    </row>
    <row r="907" spans="1:22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12"/>
        <v>3.0153846153846153E-2</v>
      </c>
      <c r="P907" s="6">
        <f t="shared" si="113"/>
        <v>32.666666666666664</v>
      </c>
      <c r="Q907" t="str">
        <f t="shared" si="114"/>
        <v>music</v>
      </c>
      <c r="R907" t="str">
        <f t="shared" si="115"/>
        <v>jazz</v>
      </c>
      <c r="S907" s="10">
        <f t="shared" si="116"/>
        <v>40507.031550925924</v>
      </c>
      <c r="T907" s="10">
        <f t="shared" si="117"/>
        <v>40567.031550925924</v>
      </c>
      <c r="U907" s="12">
        <f t="shared" si="118"/>
        <v>40507.031550925924</v>
      </c>
      <c r="V907" s="11">
        <f t="shared" si="119"/>
        <v>40507.031550925924</v>
      </c>
    </row>
    <row r="908" spans="1:22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12"/>
        <v>0</v>
      </c>
      <c r="P908" s="6" t="e">
        <f t="shared" si="113"/>
        <v>#DIV/0!</v>
      </c>
      <c r="Q908" t="str">
        <f t="shared" si="114"/>
        <v>music</v>
      </c>
      <c r="R908" t="str">
        <f t="shared" si="115"/>
        <v>jazz</v>
      </c>
      <c r="S908" s="10">
        <f t="shared" si="116"/>
        <v>41680.981365740736</v>
      </c>
      <c r="T908" s="10">
        <f t="shared" si="117"/>
        <v>41710.939699074072</v>
      </c>
      <c r="U908" s="12">
        <f t="shared" si="118"/>
        <v>41680.981365740736</v>
      </c>
      <c r="V908" s="11">
        <f t="shared" si="119"/>
        <v>41680.981365740736</v>
      </c>
    </row>
    <row r="909" spans="1:22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12"/>
        <v>0</v>
      </c>
      <c r="P909" s="6" t="e">
        <f t="shared" si="113"/>
        <v>#DIV/0!</v>
      </c>
      <c r="Q909" t="str">
        <f t="shared" si="114"/>
        <v>music</v>
      </c>
      <c r="R909" t="str">
        <f t="shared" si="115"/>
        <v>jazz</v>
      </c>
      <c r="S909" s="10">
        <f t="shared" si="116"/>
        <v>40766.9840625</v>
      </c>
      <c r="T909" s="10">
        <f t="shared" si="117"/>
        <v>40796.9840625</v>
      </c>
      <c r="U909" s="12">
        <f t="shared" si="118"/>
        <v>40766.9840625</v>
      </c>
      <c r="V909" s="11">
        <f t="shared" si="119"/>
        <v>40766.9840625</v>
      </c>
    </row>
    <row r="910" spans="1:22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12"/>
        <v>0</v>
      </c>
      <c r="P910" s="6" t="e">
        <f t="shared" si="113"/>
        <v>#DIV/0!</v>
      </c>
      <c r="Q910" t="str">
        <f t="shared" si="114"/>
        <v>music</v>
      </c>
      <c r="R910" t="str">
        <f t="shared" si="115"/>
        <v>jazz</v>
      </c>
      <c r="S910" s="10">
        <f t="shared" si="116"/>
        <v>40340.593229166661</v>
      </c>
      <c r="T910" s="10">
        <f t="shared" si="117"/>
        <v>40385.999305555553</v>
      </c>
      <c r="U910" s="12">
        <f t="shared" si="118"/>
        <v>40340.593229166661</v>
      </c>
      <c r="V910" s="11">
        <f t="shared" si="119"/>
        <v>40340.593229166661</v>
      </c>
    </row>
    <row r="911" spans="1:22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12"/>
        <v>3.2500000000000001E-2</v>
      </c>
      <c r="P911" s="6">
        <f t="shared" si="113"/>
        <v>65</v>
      </c>
      <c r="Q911" t="str">
        <f t="shared" si="114"/>
        <v>music</v>
      </c>
      <c r="R911" t="str">
        <f t="shared" si="115"/>
        <v>jazz</v>
      </c>
      <c r="S911" s="10">
        <f t="shared" si="116"/>
        <v>41081.481944444444</v>
      </c>
      <c r="T911" s="10">
        <f t="shared" si="117"/>
        <v>41112.958333333328</v>
      </c>
      <c r="U911" s="12">
        <f t="shared" si="118"/>
        <v>41081.481944444444</v>
      </c>
      <c r="V911" s="11">
        <f t="shared" si="119"/>
        <v>41081.481944444444</v>
      </c>
    </row>
    <row r="912" spans="1:22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12"/>
        <v>0.22363636363636363</v>
      </c>
      <c r="P912" s="6">
        <f t="shared" si="113"/>
        <v>24.6</v>
      </c>
      <c r="Q912" t="str">
        <f t="shared" si="114"/>
        <v>music</v>
      </c>
      <c r="R912" t="str">
        <f t="shared" si="115"/>
        <v>jazz</v>
      </c>
      <c r="S912" s="10">
        <f t="shared" si="116"/>
        <v>42737.337025462963</v>
      </c>
      <c r="T912" s="10">
        <f t="shared" si="117"/>
        <v>42797.337025462963</v>
      </c>
      <c r="U912" s="12">
        <f t="shared" si="118"/>
        <v>42737.337025462963</v>
      </c>
      <c r="V912" s="11">
        <f t="shared" si="119"/>
        <v>42737.337025462963</v>
      </c>
    </row>
    <row r="913" spans="1:22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12"/>
        <v>0</v>
      </c>
      <c r="P913" s="6" t="e">
        <f t="shared" si="113"/>
        <v>#DIV/0!</v>
      </c>
      <c r="Q913" t="str">
        <f t="shared" si="114"/>
        <v>music</v>
      </c>
      <c r="R913" t="str">
        <f t="shared" si="115"/>
        <v>jazz</v>
      </c>
      <c r="S913" s="10">
        <f t="shared" si="116"/>
        <v>41641.796817129631</v>
      </c>
      <c r="T913" s="10">
        <f t="shared" si="117"/>
        <v>41662.796817129631</v>
      </c>
      <c r="U913" s="12">
        <f t="shared" si="118"/>
        <v>41641.796817129631</v>
      </c>
      <c r="V913" s="11">
        <f t="shared" si="119"/>
        <v>41641.796817129631</v>
      </c>
    </row>
    <row r="914" spans="1:22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12"/>
        <v>8.5714285714285719E-3</v>
      </c>
      <c r="P914" s="6">
        <f t="shared" si="113"/>
        <v>15</v>
      </c>
      <c r="Q914" t="str">
        <f t="shared" si="114"/>
        <v>music</v>
      </c>
      <c r="R914" t="str">
        <f t="shared" si="115"/>
        <v>jazz</v>
      </c>
      <c r="S914" s="10">
        <f t="shared" si="116"/>
        <v>41193.901006944441</v>
      </c>
      <c r="T914" s="10">
        <f t="shared" si="117"/>
        <v>41253.942673611105</v>
      </c>
      <c r="U914" s="12">
        <f t="shared" si="118"/>
        <v>41193.901006944441</v>
      </c>
      <c r="V914" s="11">
        <f t="shared" si="119"/>
        <v>41193.901006944441</v>
      </c>
    </row>
    <row r="915" spans="1:22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12"/>
        <v>6.6066666666666662E-2</v>
      </c>
      <c r="P915" s="6">
        <f t="shared" si="113"/>
        <v>82.583333333333329</v>
      </c>
      <c r="Q915" t="str">
        <f t="shared" si="114"/>
        <v>music</v>
      </c>
      <c r="R915" t="str">
        <f t="shared" si="115"/>
        <v>jazz</v>
      </c>
      <c r="S915" s="10">
        <f t="shared" si="116"/>
        <v>41003.930775462963</v>
      </c>
      <c r="T915" s="10">
        <f t="shared" si="117"/>
        <v>41033.930775462963</v>
      </c>
      <c r="U915" s="12">
        <f t="shared" si="118"/>
        <v>41003.930775462963</v>
      </c>
      <c r="V915" s="11">
        <f t="shared" si="119"/>
        <v>41003.930775462963</v>
      </c>
    </row>
    <row r="916" spans="1:22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12"/>
        <v>0</v>
      </c>
      <c r="P916" s="6" t="e">
        <f t="shared" si="113"/>
        <v>#DIV/0!</v>
      </c>
      <c r="Q916" t="str">
        <f t="shared" si="114"/>
        <v>music</v>
      </c>
      <c r="R916" t="str">
        <f t="shared" si="115"/>
        <v>jazz</v>
      </c>
      <c r="S916" s="10">
        <f t="shared" si="116"/>
        <v>41116.554942129631</v>
      </c>
      <c r="T916" s="10">
        <f t="shared" si="117"/>
        <v>41146.554942129631</v>
      </c>
      <c r="U916" s="12">
        <f t="shared" si="118"/>
        <v>41116.554942129631</v>
      </c>
      <c r="V916" s="11">
        <f t="shared" si="119"/>
        <v>41116.554942129631</v>
      </c>
    </row>
    <row r="917" spans="1:22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12"/>
        <v>5.7692307692307696E-2</v>
      </c>
      <c r="P917" s="6">
        <f t="shared" si="113"/>
        <v>41.666666666666664</v>
      </c>
      <c r="Q917" t="str">
        <f t="shared" si="114"/>
        <v>music</v>
      </c>
      <c r="R917" t="str">
        <f t="shared" si="115"/>
        <v>jazz</v>
      </c>
      <c r="S917" s="10">
        <f t="shared" si="116"/>
        <v>40937.471226851849</v>
      </c>
      <c r="T917" s="10">
        <f t="shared" si="117"/>
        <v>40968.999305555553</v>
      </c>
      <c r="U917" s="12">
        <f t="shared" si="118"/>
        <v>40937.471226851849</v>
      </c>
      <c r="V917" s="11">
        <f t="shared" si="119"/>
        <v>40937.471226851849</v>
      </c>
    </row>
    <row r="918" spans="1:22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12"/>
        <v>0</v>
      </c>
      <c r="P918" s="6" t="e">
        <f t="shared" si="113"/>
        <v>#DIV/0!</v>
      </c>
      <c r="Q918" t="str">
        <f t="shared" si="114"/>
        <v>music</v>
      </c>
      <c r="R918" t="str">
        <f t="shared" si="115"/>
        <v>jazz</v>
      </c>
      <c r="S918" s="10">
        <f t="shared" si="116"/>
        <v>40434.645069444443</v>
      </c>
      <c r="T918" s="10">
        <f t="shared" si="117"/>
        <v>40473</v>
      </c>
      <c r="U918" s="12">
        <f t="shared" si="118"/>
        <v>40434.645069444443</v>
      </c>
      <c r="V918" s="11">
        <f t="shared" si="119"/>
        <v>40434.645069444443</v>
      </c>
    </row>
    <row r="919" spans="1:22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12"/>
        <v>6.0000000000000001E-3</v>
      </c>
      <c r="P919" s="6">
        <f t="shared" si="113"/>
        <v>30</v>
      </c>
      <c r="Q919" t="str">
        <f t="shared" si="114"/>
        <v>music</v>
      </c>
      <c r="R919" t="str">
        <f t="shared" si="115"/>
        <v>jazz</v>
      </c>
      <c r="S919" s="10">
        <f t="shared" si="116"/>
        <v>41802.735300925924</v>
      </c>
      <c r="T919" s="10">
        <f t="shared" si="117"/>
        <v>41833.895833333328</v>
      </c>
      <c r="U919" s="12">
        <f t="shared" si="118"/>
        <v>41802.735300925924</v>
      </c>
      <c r="V919" s="11">
        <f t="shared" si="119"/>
        <v>41802.735300925924</v>
      </c>
    </row>
    <row r="920" spans="1:22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12"/>
        <v>5.0256410256410255E-2</v>
      </c>
      <c r="P920" s="6">
        <f t="shared" si="113"/>
        <v>19.600000000000001</v>
      </c>
      <c r="Q920" t="str">
        <f t="shared" si="114"/>
        <v>music</v>
      </c>
      <c r="R920" t="str">
        <f t="shared" si="115"/>
        <v>jazz</v>
      </c>
      <c r="S920" s="10">
        <f t="shared" si="116"/>
        <v>41944.707881944443</v>
      </c>
      <c r="T920" s="10">
        <f t="shared" si="117"/>
        <v>41974.749548611107</v>
      </c>
      <c r="U920" s="12">
        <f t="shared" si="118"/>
        <v>41944.707881944443</v>
      </c>
      <c r="V920" s="11">
        <f t="shared" si="119"/>
        <v>41944.707881944443</v>
      </c>
    </row>
    <row r="921" spans="1:22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12"/>
        <v>5.0000000000000001E-3</v>
      </c>
      <c r="P921" s="6">
        <f t="shared" si="113"/>
        <v>100</v>
      </c>
      <c r="Q921" t="str">
        <f t="shared" si="114"/>
        <v>music</v>
      </c>
      <c r="R921" t="str">
        <f t="shared" si="115"/>
        <v>jazz</v>
      </c>
      <c r="S921" s="10">
        <f t="shared" si="116"/>
        <v>41227.433391203704</v>
      </c>
      <c r="T921" s="10">
        <f t="shared" si="117"/>
        <v>41262.433391203704</v>
      </c>
      <c r="U921" s="12">
        <f t="shared" si="118"/>
        <v>41227.433391203704</v>
      </c>
      <c r="V921" s="11">
        <f t="shared" si="119"/>
        <v>41227.433391203704</v>
      </c>
    </row>
    <row r="922" spans="1:22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12"/>
        <v>0</v>
      </c>
      <c r="P922" s="6" t="e">
        <f t="shared" si="113"/>
        <v>#DIV/0!</v>
      </c>
      <c r="Q922" t="str">
        <f t="shared" si="114"/>
        <v>music</v>
      </c>
      <c r="R922" t="str">
        <f t="shared" si="115"/>
        <v>jazz</v>
      </c>
      <c r="S922" s="10">
        <f t="shared" si="116"/>
        <v>41562.463217592594</v>
      </c>
      <c r="T922" s="10">
        <f t="shared" si="117"/>
        <v>41592.504884259259</v>
      </c>
      <c r="U922" s="12">
        <f t="shared" si="118"/>
        <v>41562.463217592594</v>
      </c>
      <c r="V922" s="11">
        <f t="shared" si="119"/>
        <v>41562.463217592594</v>
      </c>
    </row>
    <row r="923" spans="1:22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12"/>
        <v>0.309</v>
      </c>
      <c r="P923" s="6">
        <f t="shared" si="113"/>
        <v>231.75</v>
      </c>
      <c r="Q923" t="str">
        <f t="shared" si="114"/>
        <v>music</v>
      </c>
      <c r="R923" t="str">
        <f t="shared" si="115"/>
        <v>jazz</v>
      </c>
      <c r="S923" s="10">
        <f t="shared" si="116"/>
        <v>40846.962685185179</v>
      </c>
      <c r="T923" s="10">
        <f t="shared" si="117"/>
        <v>40889.004351851851</v>
      </c>
      <c r="U923" s="12">
        <f t="shared" si="118"/>
        <v>40846.962685185179</v>
      </c>
      <c r="V923" s="11">
        <f t="shared" si="119"/>
        <v>40846.962685185179</v>
      </c>
    </row>
    <row r="924" spans="1:22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12"/>
        <v>0.21037037037037037</v>
      </c>
      <c r="P924" s="6">
        <f t="shared" si="113"/>
        <v>189.33333333333334</v>
      </c>
      <c r="Q924" t="str">
        <f t="shared" si="114"/>
        <v>music</v>
      </c>
      <c r="R924" t="str">
        <f t="shared" si="115"/>
        <v>jazz</v>
      </c>
      <c r="S924" s="10">
        <f t="shared" si="116"/>
        <v>41878.32167824074</v>
      </c>
      <c r="T924" s="10">
        <f t="shared" si="117"/>
        <v>41913.32167824074</v>
      </c>
      <c r="U924" s="12">
        <f t="shared" si="118"/>
        <v>41878.32167824074</v>
      </c>
      <c r="V924" s="11">
        <f t="shared" si="119"/>
        <v>41878.32167824074</v>
      </c>
    </row>
    <row r="925" spans="1:22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12"/>
        <v>2.1999999999999999E-2</v>
      </c>
      <c r="P925" s="6">
        <f t="shared" si="113"/>
        <v>55</v>
      </c>
      <c r="Q925" t="str">
        <f t="shared" si="114"/>
        <v>music</v>
      </c>
      <c r="R925" t="str">
        <f t="shared" si="115"/>
        <v>jazz</v>
      </c>
      <c r="S925" s="10">
        <f t="shared" si="116"/>
        <v>41934.751423611109</v>
      </c>
      <c r="T925" s="10">
        <f t="shared" si="117"/>
        <v>41964.793090277781</v>
      </c>
      <c r="U925" s="12">
        <f t="shared" si="118"/>
        <v>41934.751423611109</v>
      </c>
      <c r="V925" s="11">
        <f t="shared" si="119"/>
        <v>41934.751423611109</v>
      </c>
    </row>
    <row r="926" spans="1:22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12"/>
        <v>0.109</v>
      </c>
      <c r="P926" s="6">
        <f t="shared" si="113"/>
        <v>21.8</v>
      </c>
      <c r="Q926" t="str">
        <f t="shared" si="114"/>
        <v>music</v>
      </c>
      <c r="R926" t="str">
        <f t="shared" si="115"/>
        <v>jazz</v>
      </c>
      <c r="S926" s="10">
        <f t="shared" si="116"/>
        <v>41288.734594907408</v>
      </c>
      <c r="T926" s="10">
        <f t="shared" si="117"/>
        <v>41318.734594907408</v>
      </c>
      <c r="U926" s="12">
        <f t="shared" si="118"/>
        <v>41288.734594907408</v>
      </c>
      <c r="V926" s="11">
        <f t="shared" si="119"/>
        <v>41288.734594907408</v>
      </c>
    </row>
    <row r="927" spans="1:22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12"/>
        <v>2.6666666666666668E-2</v>
      </c>
      <c r="P927" s="6">
        <f t="shared" si="113"/>
        <v>32</v>
      </c>
      <c r="Q927" t="str">
        <f t="shared" si="114"/>
        <v>music</v>
      </c>
      <c r="R927" t="str">
        <f t="shared" si="115"/>
        <v>jazz</v>
      </c>
      <c r="S927" s="10">
        <f t="shared" si="116"/>
        <v>41575.672581018516</v>
      </c>
      <c r="T927" s="10">
        <f t="shared" si="117"/>
        <v>41605.71424768518</v>
      </c>
      <c r="U927" s="12">
        <f t="shared" si="118"/>
        <v>41575.672581018516</v>
      </c>
      <c r="V927" s="11">
        <f t="shared" si="119"/>
        <v>41575.672581018516</v>
      </c>
    </row>
    <row r="928" spans="1:22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12"/>
        <v>0</v>
      </c>
      <c r="P928" s="6" t="e">
        <f t="shared" si="113"/>
        <v>#DIV/0!</v>
      </c>
      <c r="Q928" t="str">
        <f t="shared" si="114"/>
        <v>music</v>
      </c>
      <c r="R928" t="str">
        <f t="shared" si="115"/>
        <v>jazz</v>
      </c>
      <c r="S928" s="10">
        <f t="shared" si="116"/>
        <v>40337.811689814815</v>
      </c>
      <c r="T928" s="10">
        <f t="shared" si="117"/>
        <v>40367.736111111109</v>
      </c>
      <c r="U928" s="12">
        <f t="shared" si="118"/>
        <v>40337.811689814815</v>
      </c>
      <c r="V928" s="11">
        <f t="shared" si="119"/>
        <v>40337.811689814815</v>
      </c>
    </row>
    <row r="929" spans="1:22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12"/>
        <v>0</v>
      </c>
      <c r="P929" s="6" t="e">
        <f t="shared" si="113"/>
        <v>#DIV/0!</v>
      </c>
      <c r="Q929" t="str">
        <f t="shared" si="114"/>
        <v>music</v>
      </c>
      <c r="R929" t="str">
        <f t="shared" si="115"/>
        <v>jazz</v>
      </c>
      <c r="S929" s="10">
        <f t="shared" si="116"/>
        <v>41013.614525462959</v>
      </c>
      <c r="T929" s="10">
        <f t="shared" si="117"/>
        <v>41043.614525462959</v>
      </c>
      <c r="U929" s="12">
        <f t="shared" si="118"/>
        <v>41013.614525462959</v>
      </c>
      <c r="V929" s="11">
        <f t="shared" si="119"/>
        <v>41013.614525462959</v>
      </c>
    </row>
    <row r="930" spans="1:22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12"/>
        <v>0.10862068965517241</v>
      </c>
      <c r="P930" s="6">
        <f t="shared" si="113"/>
        <v>56.25</v>
      </c>
      <c r="Q930" t="str">
        <f t="shared" si="114"/>
        <v>music</v>
      </c>
      <c r="R930" t="str">
        <f t="shared" si="115"/>
        <v>jazz</v>
      </c>
      <c r="S930" s="10">
        <f t="shared" si="116"/>
        <v>41180.654085648144</v>
      </c>
      <c r="T930" s="10">
        <f t="shared" si="117"/>
        <v>41230.791666666664</v>
      </c>
      <c r="U930" s="12">
        <f t="shared" si="118"/>
        <v>41180.654085648144</v>
      </c>
      <c r="V930" s="11">
        <f t="shared" si="119"/>
        <v>41180.654085648144</v>
      </c>
    </row>
    <row r="931" spans="1:22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12"/>
        <v>0</v>
      </c>
      <c r="P931" s="6" t="e">
        <f t="shared" si="113"/>
        <v>#DIV/0!</v>
      </c>
      <c r="Q931" t="str">
        <f t="shared" si="114"/>
        <v>music</v>
      </c>
      <c r="R931" t="str">
        <f t="shared" si="115"/>
        <v>jazz</v>
      </c>
      <c r="S931" s="10">
        <f t="shared" si="116"/>
        <v>40978.029733796291</v>
      </c>
      <c r="T931" s="10">
        <f t="shared" si="117"/>
        <v>41007.988067129627</v>
      </c>
      <c r="U931" s="12">
        <f t="shared" si="118"/>
        <v>40978.029733796291</v>
      </c>
      <c r="V931" s="11">
        <f t="shared" si="119"/>
        <v>40978.029733796291</v>
      </c>
    </row>
    <row r="932" spans="1:22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12"/>
        <v>0.38333333333333336</v>
      </c>
      <c r="P932" s="6">
        <f t="shared" si="113"/>
        <v>69</v>
      </c>
      <c r="Q932" t="str">
        <f t="shared" si="114"/>
        <v>music</v>
      </c>
      <c r="R932" t="str">
        <f t="shared" si="115"/>
        <v>jazz</v>
      </c>
      <c r="S932" s="10">
        <f t="shared" si="116"/>
        <v>40312.707245370366</v>
      </c>
      <c r="T932" s="10">
        <f t="shared" si="117"/>
        <v>40354.688888888886</v>
      </c>
      <c r="U932" s="12">
        <f t="shared" si="118"/>
        <v>40312.707245370366</v>
      </c>
      <c r="V932" s="11">
        <f t="shared" si="119"/>
        <v>40312.707245370366</v>
      </c>
    </row>
    <row r="933" spans="1:22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12"/>
        <v>6.5500000000000003E-2</v>
      </c>
      <c r="P933" s="6">
        <f t="shared" si="113"/>
        <v>18.714285714285715</v>
      </c>
      <c r="Q933" t="str">
        <f t="shared" si="114"/>
        <v>music</v>
      </c>
      <c r="R933" t="str">
        <f t="shared" si="115"/>
        <v>jazz</v>
      </c>
      <c r="S933" s="10">
        <f t="shared" si="116"/>
        <v>41680.151643518519</v>
      </c>
      <c r="T933" s="10">
        <f t="shared" si="117"/>
        <v>41714.708333333328</v>
      </c>
      <c r="U933" s="12">
        <f t="shared" si="118"/>
        <v>41680.151643518519</v>
      </c>
      <c r="V933" s="11">
        <f t="shared" si="119"/>
        <v>41680.151643518519</v>
      </c>
    </row>
    <row r="934" spans="1:22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12"/>
        <v>0.14536842105263159</v>
      </c>
      <c r="P934" s="6">
        <f t="shared" si="113"/>
        <v>46.033333333333331</v>
      </c>
      <c r="Q934" t="str">
        <f t="shared" si="114"/>
        <v>music</v>
      </c>
      <c r="R934" t="str">
        <f t="shared" si="115"/>
        <v>jazz</v>
      </c>
      <c r="S934" s="10">
        <f t="shared" si="116"/>
        <v>41310.760937499996</v>
      </c>
      <c r="T934" s="10">
        <f t="shared" si="117"/>
        <v>41355.719270833331</v>
      </c>
      <c r="U934" s="12">
        <f t="shared" si="118"/>
        <v>41310.760937499996</v>
      </c>
      <c r="V934" s="11">
        <f t="shared" si="119"/>
        <v>41310.760937499996</v>
      </c>
    </row>
    <row r="935" spans="1:22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12"/>
        <v>0.06</v>
      </c>
      <c r="P935" s="6">
        <f t="shared" si="113"/>
        <v>60</v>
      </c>
      <c r="Q935" t="str">
        <f t="shared" si="114"/>
        <v>music</v>
      </c>
      <c r="R935" t="str">
        <f t="shared" si="115"/>
        <v>jazz</v>
      </c>
      <c r="S935" s="10">
        <f t="shared" si="116"/>
        <v>41710.960752314815</v>
      </c>
      <c r="T935" s="10">
        <f t="shared" si="117"/>
        <v>41770.960752314815</v>
      </c>
      <c r="U935" s="12">
        <f t="shared" si="118"/>
        <v>41710.960752314815</v>
      </c>
      <c r="V935" s="11">
        <f t="shared" si="119"/>
        <v>41710.960752314815</v>
      </c>
    </row>
    <row r="936" spans="1:22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12"/>
        <v>0.30399999999999999</v>
      </c>
      <c r="P936" s="6">
        <f t="shared" si="113"/>
        <v>50.666666666666664</v>
      </c>
      <c r="Q936" t="str">
        <f t="shared" si="114"/>
        <v>music</v>
      </c>
      <c r="R936" t="str">
        <f t="shared" si="115"/>
        <v>jazz</v>
      </c>
      <c r="S936" s="10">
        <f t="shared" si="116"/>
        <v>41733.528749999998</v>
      </c>
      <c r="T936" s="10">
        <f t="shared" si="117"/>
        <v>41763.041666666664</v>
      </c>
      <c r="U936" s="12">
        <f t="shared" si="118"/>
        <v>41733.528749999998</v>
      </c>
      <c r="V936" s="11">
        <f t="shared" si="119"/>
        <v>41733.528749999998</v>
      </c>
    </row>
    <row r="937" spans="1:22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12"/>
        <v>1.4285714285714285E-2</v>
      </c>
      <c r="P937" s="6">
        <f t="shared" si="113"/>
        <v>25</v>
      </c>
      <c r="Q937" t="str">
        <f t="shared" si="114"/>
        <v>music</v>
      </c>
      <c r="R937" t="str">
        <f t="shared" si="115"/>
        <v>jazz</v>
      </c>
      <c r="S937" s="10">
        <f t="shared" si="116"/>
        <v>42368.125335648147</v>
      </c>
      <c r="T937" s="10">
        <f t="shared" si="117"/>
        <v>42398.125335648147</v>
      </c>
      <c r="U937" s="12">
        <f t="shared" si="118"/>
        <v>42368.125335648147</v>
      </c>
      <c r="V937" s="11">
        <f t="shared" si="119"/>
        <v>42368.125335648147</v>
      </c>
    </row>
    <row r="938" spans="1:22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12"/>
        <v>0</v>
      </c>
      <c r="P938" s="6" t="e">
        <f t="shared" si="113"/>
        <v>#DIV/0!</v>
      </c>
      <c r="Q938" t="str">
        <f t="shared" si="114"/>
        <v>music</v>
      </c>
      <c r="R938" t="str">
        <f t="shared" si="115"/>
        <v>jazz</v>
      </c>
      <c r="S938" s="10">
        <f t="shared" si="116"/>
        <v>40882.815844907404</v>
      </c>
      <c r="T938" s="10">
        <f t="shared" si="117"/>
        <v>40926.625</v>
      </c>
      <c r="U938" s="12">
        <f t="shared" si="118"/>
        <v>40882.815844907404</v>
      </c>
      <c r="V938" s="11">
        <f t="shared" si="119"/>
        <v>40882.815844907404</v>
      </c>
    </row>
    <row r="939" spans="1:22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12"/>
        <v>1.1428571428571429E-2</v>
      </c>
      <c r="P939" s="6">
        <f t="shared" si="113"/>
        <v>20</v>
      </c>
      <c r="Q939" t="str">
        <f t="shared" si="114"/>
        <v>music</v>
      </c>
      <c r="R939" t="str">
        <f t="shared" si="115"/>
        <v>jazz</v>
      </c>
      <c r="S939" s="10">
        <f t="shared" si="116"/>
        <v>41551.589780092589</v>
      </c>
      <c r="T939" s="10">
        <f t="shared" si="117"/>
        <v>41581.63144675926</v>
      </c>
      <c r="U939" s="12">
        <f t="shared" si="118"/>
        <v>41551.589780092589</v>
      </c>
      <c r="V939" s="11">
        <f t="shared" si="119"/>
        <v>41551.589780092589</v>
      </c>
    </row>
    <row r="940" spans="1:22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12"/>
        <v>3.5714285714285713E-3</v>
      </c>
      <c r="P940" s="6">
        <f t="shared" si="113"/>
        <v>25</v>
      </c>
      <c r="Q940" t="str">
        <f t="shared" si="114"/>
        <v>music</v>
      </c>
      <c r="R940" t="str">
        <f t="shared" si="115"/>
        <v>jazz</v>
      </c>
      <c r="S940" s="10">
        <f t="shared" si="116"/>
        <v>41124.27138888889</v>
      </c>
      <c r="T940" s="10">
        <f t="shared" si="117"/>
        <v>41154.27138888889</v>
      </c>
      <c r="U940" s="12">
        <f t="shared" si="118"/>
        <v>41124.27138888889</v>
      </c>
      <c r="V940" s="11">
        <f t="shared" si="119"/>
        <v>41124.27138888889</v>
      </c>
    </row>
    <row r="941" spans="1:22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12"/>
        <v>1.4545454545454545E-2</v>
      </c>
      <c r="P941" s="6">
        <f t="shared" si="113"/>
        <v>20</v>
      </c>
      <c r="Q941" t="str">
        <f t="shared" si="114"/>
        <v>music</v>
      </c>
      <c r="R941" t="str">
        <f t="shared" si="115"/>
        <v>jazz</v>
      </c>
      <c r="S941" s="10">
        <f t="shared" si="116"/>
        <v>41416.554837962962</v>
      </c>
      <c r="T941" s="10">
        <f t="shared" si="117"/>
        <v>41455.623611111107</v>
      </c>
      <c r="U941" s="12">
        <f t="shared" si="118"/>
        <v>41416.554837962962</v>
      </c>
      <c r="V941" s="11">
        <f t="shared" si="119"/>
        <v>41416.554837962962</v>
      </c>
    </row>
    <row r="942" spans="1:22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12"/>
        <v>0.17155555555555554</v>
      </c>
      <c r="P942" s="6">
        <f t="shared" si="113"/>
        <v>110.28571428571429</v>
      </c>
      <c r="Q942" t="str">
        <f t="shared" si="114"/>
        <v>technology</v>
      </c>
      <c r="R942" t="str">
        <f t="shared" si="115"/>
        <v>wearables</v>
      </c>
      <c r="S942" s="10">
        <f t="shared" si="116"/>
        <v>42181.800069444442</v>
      </c>
      <c r="T942" s="10">
        <f t="shared" si="117"/>
        <v>42226.800069444442</v>
      </c>
      <c r="U942" s="12">
        <f t="shared" si="118"/>
        <v>42181.800069444442</v>
      </c>
      <c r="V942" s="11">
        <f t="shared" si="119"/>
        <v>42181.800069444442</v>
      </c>
    </row>
    <row r="943" spans="1:22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12"/>
        <v>2.3220000000000001E-2</v>
      </c>
      <c r="P943" s="6">
        <f t="shared" si="113"/>
        <v>37.451612903225808</v>
      </c>
      <c r="Q943" t="str">
        <f t="shared" si="114"/>
        <v>technology</v>
      </c>
      <c r="R943" t="str">
        <f t="shared" si="115"/>
        <v>wearables</v>
      </c>
      <c r="S943" s="10">
        <f t="shared" si="116"/>
        <v>42745.888252314813</v>
      </c>
      <c r="T943" s="10">
        <f t="shared" si="117"/>
        <v>42775.888252314813</v>
      </c>
      <c r="U943" s="12">
        <f t="shared" si="118"/>
        <v>42745.888252314813</v>
      </c>
      <c r="V943" s="11">
        <f t="shared" si="119"/>
        <v>42745.888252314813</v>
      </c>
    </row>
    <row r="944" spans="1:22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12"/>
        <v>8.9066666666666669E-2</v>
      </c>
      <c r="P944" s="6">
        <f t="shared" si="113"/>
        <v>41.75</v>
      </c>
      <c r="Q944" t="str">
        <f t="shared" si="114"/>
        <v>technology</v>
      </c>
      <c r="R944" t="str">
        <f t="shared" si="115"/>
        <v>wearables</v>
      </c>
      <c r="S944" s="10">
        <f t="shared" si="116"/>
        <v>42382.634953703695</v>
      </c>
      <c r="T944" s="10">
        <f t="shared" si="117"/>
        <v>42418.634953703695</v>
      </c>
      <c r="U944" s="12">
        <f t="shared" si="118"/>
        <v>42382.634953703695</v>
      </c>
      <c r="V944" s="11">
        <f t="shared" si="119"/>
        <v>42382.634953703695</v>
      </c>
    </row>
    <row r="945" spans="1:22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12"/>
        <v>9.633333333333334E-2</v>
      </c>
      <c r="P945" s="6">
        <f t="shared" si="113"/>
        <v>24.083333333333332</v>
      </c>
      <c r="Q945" t="str">
        <f t="shared" si="114"/>
        <v>technology</v>
      </c>
      <c r="R945" t="str">
        <f t="shared" si="115"/>
        <v>wearables</v>
      </c>
      <c r="S945" s="10">
        <f t="shared" si="116"/>
        <v>42673.459548611114</v>
      </c>
      <c r="T945" s="10">
        <f t="shared" si="117"/>
        <v>42703.501215277771</v>
      </c>
      <c r="U945" s="12">
        <f t="shared" si="118"/>
        <v>42673.459548611114</v>
      </c>
      <c r="V945" s="11">
        <f t="shared" si="119"/>
        <v>42673.459548611114</v>
      </c>
    </row>
    <row r="946" spans="1:22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12"/>
        <v>0.13325999999999999</v>
      </c>
      <c r="P946" s="6">
        <f t="shared" si="113"/>
        <v>69.40625</v>
      </c>
      <c r="Q946" t="str">
        <f t="shared" si="114"/>
        <v>technology</v>
      </c>
      <c r="R946" t="str">
        <f t="shared" si="115"/>
        <v>wearables</v>
      </c>
      <c r="S946" s="10">
        <f t="shared" si="116"/>
        <v>42444.375578703701</v>
      </c>
      <c r="T946" s="10">
        <f t="shared" si="117"/>
        <v>42478.374999999993</v>
      </c>
      <c r="U946" s="12">
        <f t="shared" si="118"/>
        <v>42444.375578703701</v>
      </c>
      <c r="V946" s="11">
        <f t="shared" si="119"/>
        <v>42444.375578703701</v>
      </c>
    </row>
    <row r="947" spans="1:22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12"/>
        <v>2.4840000000000001E-2</v>
      </c>
      <c r="P947" s="6">
        <f t="shared" si="113"/>
        <v>155.25</v>
      </c>
      <c r="Q947" t="str">
        <f t="shared" si="114"/>
        <v>technology</v>
      </c>
      <c r="R947" t="str">
        <f t="shared" si="115"/>
        <v>wearables</v>
      </c>
      <c r="S947" s="10">
        <f t="shared" si="116"/>
        <v>42732.664652777778</v>
      </c>
      <c r="T947" s="10">
        <f t="shared" si="117"/>
        <v>42784.790972222218</v>
      </c>
      <c r="U947" s="12">
        <f t="shared" si="118"/>
        <v>42732.664652777778</v>
      </c>
      <c r="V947" s="11">
        <f t="shared" si="119"/>
        <v>42732.664652777778</v>
      </c>
    </row>
    <row r="948" spans="1:22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12"/>
        <v>1.9066666666666666E-2</v>
      </c>
      <c r="P948" s="6">
        <f t="shared" si="113"/>
        <v>57.2</v>
      </c>
      <c r="Q948" t="str">
        <f t="shared" si="114"/>
        <v>technology</v>
      </c>
      <c r="R948" t="str">
        <f t="shared" si="115"/>
        <v>wearables</v>
      </c>
      <c r="S948" s="10">
        <f t="shared" si="116"/>
        <v>42592.542222222219</v>
      </c>
      <c r="T948" s="10">
        <f t="shared" si="117"/>
        <v>42622.542222222219</v>
      </c>
      <c r="U948" s="12">
        <f t="shared" si="118"/>
        <v>42592.542222222219</v>
      </c>
      <c r="V948" s="11">
        <f t="shared" si="119"/>
        <v>42592.542222222219</v>
      </c>
    </row>
    <row r="949" spans="1:22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12"/>
        <v>0</v>
      </c>
      <c r="P949" s="6" t="e">
        <f t="shared" si="113"/>
        <v>#DIV/0!</v>
      </c>
      <c r="Q949" t="str">
        <f t="shared" si="114"/>
        <v>technology</v>
      </c>
      <c r="R949" t="str">
        <f t="shared" si="115"/>
        <v>wearables</v>
      </c>
      <c r="S949" s="10">
        <f t="shared" si="116"/>
        <v>42491.57298611111</v>
      </c>
      <c r="T949" s="10">
        <f t="shared" si="117"/>
        <v>42551.57298611111</v>
      </c>
      <c r="U949" s="12">
        <f t="shared" si="118"/>
        <v>42491.57298611111</v>
      </c>
      <c r="V949" s="11">
        <f t="shared" si="119"/>
        <v>42491.57298611111</v>
      </c>
    </row>
    <row r="950" spans="1:22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12"/>
        <v>0.12</v>
      </c>
      <c r="P950" s="6">
        <f t="shared" si="113"/>
        <v>60</v>
      </c>
      <c r="Q950" t="str">
        <f t="shared" si="114"/>
        <v>technology</v>
      </c>
      <c r="R950" t="str">
        <f t="shared" si="115"/>
        <v>wearables</v>
      </c>
      <c r="S950" s="10">
        <f t="shared" si="116"/>
        <v>42411.619953703703</v>
      </c>
      <c r="T950" s="10">
        <f t="shared" si="117"/>
        <v>42441.619953703703</v>
      </c>
      <c r="U950" s="12">
        <f t="shared" si="118"/>
        <v>42411.619953703703</v>
      </c>
      <c r="V950" s="11">
        <f t="shared" si="119"/>
        <v>42411.619953703703</v>
      </c>
    </row>
    <row r="951" spans="1:22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12"/>
        <v>1.3650000000000001E-2</v>
      </c>
      <c r="P951" s="6">
        <f t="shared" si="113"/>
        <v>39</v>
      </c>
      <c r="Q951" t="str">
        <f t="shared" si="114"/>
        <v>technology</v>
      </c>
      <c r="R951" t="str">
        <f t="shared" si="115"/>
        <v>wearables</v>
      </c>
      <c r="S951" s="10">
        <f t="shared" si="116"/>
        <v>42360.835370370369</v>
      </c>
      <c r="T951" s="10">
        <f t="shared" si="117"/>
        <v>42420.835370370369</v>
      </c>
      <c r="U951" s="12">
        <f t="shared" si="118"/>
        <v>42360.835370370369</v>
      </c>
      <c r="V951" s="11">
        <f t="shared" si="119"/>
        <v>42360.835370370369</v>
      </c>
    </row>
    <row r="952" spans="1:22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12"/>
        <v>0.28039999999999998</v>
      </c>
      <c r="P952" s="6">
        <f t="shared" si="113"/>
        <v>58.416666666666664</v>
      </c>
      <c r="Q952" t="str">
        <f t="shared" si="114"/>
        <v>technology</v>
      </c>
      <c r="R952" t="str">
        <f t="shared" si="115"/>
        <v>wearables</v>
      </c>
      <c r="S952" s="10">
        <f t="shared" si="116"/>
        <v>42356.54237268518</v>
      </c>
      <c r="T952" s="10">
        <f t="shared" si="117"/>
        <v>42386.54237268518</v>
      </c>
      <c r="U952" s="12">
        <f t="shared" si="118"/>
        <v>42356.54237268518</v>
      </c>
      <c r="V952" s="11">
        <f t="shared" si="119"/>
        <v>42356.54237268518</v>
      </c>
    </row>
    <row r="953" spans="1:22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12"/>
        <v>0.38390000000000002</v>
      </c>
      <c r="P953" s="6">
        <f t="shared" si="113"/>
        <v>158.63636363636363</v>
      </c>
      <c r="Q953" t="str">
        <f t="shared" si="114"/>
        <v>technology</v>
      </c>
      <c r="R953" t="str">
        <f t="shared" si="115"/>
        <v>wearables</v>
      </c>
      <c r="S953" s="10">
        <f t="shared" si="116"/>
        <v>42480.44527777777</v>
      </c>
      <c r="T953" s="10">
        <f t="shared" si="117"/>
        <v>42525.44527777777</v>
      </c>
      <c r="U953" s="12">
        <f t="shared" si="118"/>
        <v>42480.44527777777</v>
      </c>
      <c r="V953" s="11">
        <f t="shared" si="119"/>
        <v>42480.44527777777</v>
      </c>
    </row>
    <row r="954" spans="1:22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12"/>
        <v>0.39942857142857141</v>
      </c>
      <c r="P954" s="6">
        <f t="shared" si="113"/>
        <v>99.857142857142861</v>
      </c>
      <c r="Q954" t="str">
        <f t="shared" si="114"/>
        <v>technology</v>
      </c>
      <c r="R954" t="str">
        <f t="shared" si="115"/>
        <v>wearables</v>
      </c>
      <c r="S954" s="10">
        <f t="shared" si="116"/>
        <v>42662.405231481483</v>
      </c>
      <c r="T954" s="10">
        <f t="shared" si="117"/>
        <v>42692.446898148148</v>
      </c>
      <c r="U954" s="12">
        <f t="shared" si="118"/>
        <v>42662.405231481483</v>
      </c>
      <c r="V954" s="11">
        <f t="shared" si="119"/>
        <v>42662.405231481483</v>
      </c>
    </row>
    <row r="955" spans="1:22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12"/>
        <v>8.3999999999999995E-3</v>
      </c>
      <c r="P955" s="6">
        <f t="shared" si="113"/>
        <v>25.2</v>
      </c>
      <c r="Q955" t="str">
        <f t="shared" si="114"/>
        <v>technology</v>
      </c>
      <c r="R955" t="str">
        <f t="shared" si="115"/>
        <v>wearables</v>
      </c>
      <c r="S955" s="10">
        <f t="shared" si="116"/>
        <v>41998.956006944441</v>
      </c>
      <c r="T955" s="10">
        <f t="shared" si="117"/>
        <v>42028.956006944441</v>
      </c>
      <c r="U955" s="12">
        <f t="shared" si="118"/>
        <v>41998.956006944441</v>
      </c>
      <c r="V955" s="11">
        <f t="shared" si="119"/>
        <v>41998.956006944441</v>
      </c>
    </row>
    <row r="956" spans="1:22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12"/>
        <v>0.43406666666666666</v>
      </c>
      <c r="P956" s="6">
        <f t="shared" si="113"/>
        <v>89.191780821917803</v>
      </c>
      <c r="Q956" t="str">
        <f t="shared" si="114"/>
        <v>technology</v>
      </c>
      <c r="R956" t="str">
        <f t="shared" si="115"/>
        <v>wearables</v>
      </c>
      <c r="S956" s="10">
        <f t="shared" si="116"/>
        <v>42194.625451388885</v>
      </c>
      <c r="T956" s="10">
        <f t="shared" si="117"/>
        <v>42236.625451388885</v>
      </c>
      <c r="U956" s="12">
        <f t="shared" si="118"/>
        <v>42194.625451388885</v>
      </c>
      <c r="V956" s="11">
        <f t="shared" si="119"/>
        <v>42194.625451388885</v>
      </c>
    </row>
    <row r="957" spans="1:22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12"/>
        <v>5.6613333333333335E-2</v>
      </c>
      <c r="P957" s="6">
        <f t="shared" si="113"/>
        <v>182.6236559139785</v>
      </c>
      <c r="Q957" t="str">
        <f t="shared" si="114"/>
        <v>technology</v>
      </c>
      <c r="R957" t="str">
        <f t="shared" si="115"/>
        <v>wearables</v>
      </c>
      <c r="S957" s="10">
        <f t="shared" si="116"/>
        <v>42586.086805555555</v>
      </c>
      <c r="T957" s="10">
        <f t="shared" si="117"/>
        <v>42626.086805555555</v>
      </c>
      <c r="U957" s="12">
        <f t="shared" si="118"/>
        <v>42586.086805555555</v>
      </c>
      <c r="V957" s="11">
        <f t="shared" si="119"/>
        <v>42586.086805555555</v>
      </c>
    </row>
    <row r="958" spans="1:22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12"/>
        <v>1.7219999999999999E-2</v>
      </c>
      <c r="P958" s="6">
        <f t="shared" si="113"/>
        <v>50.647058823529413</v>
      </c>
      <c r="Q958" t="str">
        <f t="shared" si="114"/>
        <v>technology</v>
      </c>
      <c r="R958" t="str">
        <f t="shared" si="115"/>
        <v>wearables</v>
      </c>
      <c r="S958" s="10">
        <f t="shared" si="116"/>
        <v>42060.705543981479</v>
      </c>
      <c r="T958" s="10">
        <f t="shared" si="117"/>
        <v>42120.663877314808</v>
      </c>
      <c r="U958" s="12">
        <f t="shared" si="118"/>
        <v>42060.705543981479</v>
      </c>
      <c r="V958" s="11">
        <f t="shared" si="119"/>
        <v>42060.705543981479</v>
      </c>
    </row>
    <row r="959" spans="1:22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12"/>
        <v>1.9416666666666665E-2</v>
      </c>
      <c r="P959" s="6">
        <f t="shared" si="113"/>
        <v>33.285714285714285</v>
      </c>
      <c r="Q959" t="str">
        <f t="shared" si="114"/>
        <v>technology</v>
      </c>
      <c r="R959" t="str">
        <f t="shared" si="115"/>
        <v>wearables</v>
      </c>
      <c r="S959" s="10">
        <f t="shared" si="116"/>
        <v>42660.344131944446</v>
      </c>
      <c r="T959" s="10">
        <f t="shared" si="117"/>
        <v>42691.385798611103</v>
      </c>
      <c r="U959" s="12">
        <f t="shared" si="118"/>
        <v>42660.344131944446</v>
      </c>
      <c r="V959" s="11">
        <f t="shared" si="119"/>
        <v>42660.344131944446</v>
      </c>
    </row>
    <row r="960" spans="1:22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12"/>
        <v>0.11328275684711328</v>
      </c>
      <c r="P960" s="6">
        <f t="shared" si="113"/>
        <v>51.823529411764703</v>
      </c>
      <c r="Q960" t="str">
        <f t="shared" si="114"/>
        <v>technology</v>
      </c>
      <c r="R960" t="str">
        <f t="shared" si="115"/>
        <v>wearables</v>
      </c>
      <c r="S960" s="10">
        <f t="shared" si="116"/>
        <v>42082.594479166662</v>
      </c>
      <c r="T960" s="10">
        <f t="shared" si="117"/>
        <v>42103.999305555553</v>
      </c>
      <c r="U960" s="12">
        <f t="shared" si="118"/>
        <v>42082.594479166662</v>
      </c>
      <c r="V960" s="11">
        <f t="shared" si="119"/>
        <v>42082.594479166662</v>
      </c>
    </row>
    <row r="961" spans="1:22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12"/>
        <v>0.3886</v>
      </c>
      <c r="P961" s="6">
        <f t="shared" si="113"/>
        <v>113.62573099415205</v>
      </c>
      <c r="Q961" t="str">
        <f t="shared" si="114"/>
        <v>technology</v>
      </c>
      <c r="R961" t="str">
        <f t="shared" si="115"/>
        <v>wearables</v>
      </c>
      <c r="S961" s="10">
        <f t="shared" si="116"/>
        <v>41992.96603009259</v>
      </c>
      <c r="T961" s="10">
        <f t="shared" si="117"/>
        <v>42022.96603009259</v>
      </c>
      <c r="U961" s="12">
        <f t="shared" si="118"/>
        <v>41992.96603009259</v>
      </c>
      <c r="V961" s="11">
        <f t="shared" si="119"/>
        <v>41992.96603009259</v>
      </c>
    </row>
    <row r="962" spans="1:22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120">E962/D962</f>
        <v>0.46100628930817611</v>
      </c>
      <c r="P962" s="6">
        <f t="shared" si="113"/>
        <v>136.46276595744681</v>
      </c>
      <c r="Q962" t="str">
        <f t="shared" si="114"/>
        <v>technology</v>
      </c>
      <c r="R962" t="str">
        <f t="shared" si="115"/>
        <v>wearables</v>
      </c>
      <c r="S962" s="10">
        <f t="shared" si="116"/>
        <v>42766.41846064815</v>
      </c>
      <c r="T962" s="10">
        <f t="shared" si="117"/>
        <v>42808.376793981479</v>
      </c>
      <c r="U962" s="12">
        <f t="shared" si="118"/>
        <v>42766.41846064815</v>
      </c>
      <c r="V962" s="11">
        <f t="shared" si="119"/>
        <v>42766.41846064815</v>
      </c>
    </row>
    <row r="963" spans="1:22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120"/>
        <v>0.42188421052631581</v>
      </c>
      <c r="P963" s="6">
        <f t="shared" ref="P963:P1026" si="121">E963/L963</f>
        <v>364.35454545454547</v>
      </c>
      <c r="Q963" t="str">
        <f t="shared" ref="Q963:Q1026" si="122">LEFT(N963,SEARCH("/",N963)-1)</f>
        <v>technology</v>
      </c>
      <c r="R963" t="str">
        <f t="shared" ref="R963:R1026" si="123">RIGHT(N963,LEN(N963)-SEARCH("/",N963))</f>
        <v>wearables</v>
      </c>
      <c r="S963" s="10">
        <f t="shared" ref="S963:S1026" si="124">(((J963/60)/60)/24)+DATE(1970,1,1)+(-5/24)</f>
        <v>42740.485358796293</v>
      </c>
      <c r="T963" s="10">
        <f t="shared" ref="T963:T1026" si="125">(((I963/60)/60)/24)+DATE(1970,1,1)+(-5/24)</f>
        <v>42786.583333333336</v>
      </c>
      <c r="U963" s="12">
        <f t="shared" ref="U963:U1026" si="126">S963</f>
        <v>42740.485358796293</v>
      </c>
      <c r="V963" s="11">
        <f t="shared" ref="V963:V1026" si="127">S963</f>
        <v>42740.485358796293</v>
      </c>
    </row>
    <row r="964" spans="1:22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20"/>
        <v>0.2848</v>
      </c>
      <c r="P964" s="6">
        <f t="shared" si="121"/>
        <v>19.243243243243242</v>
      </c>
      <c r="Q964" t="str">
        <f t="shared" si="122"/>
        <v>technology</v>
      </c>
      <c r="R964" t="str">
        <f t="shared" si="123"/>
        <v>wearables</v>
      </c>
      <c r="S964" s="10">
        <f t="shared" si="124"/>
        <v>42373.504085648143</v>
      </c>
      <c r="T964" s="10">
        <f t="shared" si="125"/>
        <v>42411.504085648143</v>
      </c>
      <c r="U964" s="12">
        <f t="shared" si="126"/>
        <v>42373.504085648143</v>
      </c>
      <c r="V964" s="11">
        <f t="shared" si="127"/>
        <v>42373.504085648143</v>
      </c>
    </row>
    <row r="965" spans="1:22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20"/>
        <v>1.0771428571428571E-2</v>
      </c>
      <c r="P965" s="6">
        <f t="shared" si="121"/>
        <v>41.888888888888886</v>
      </c>
      <c r="Q965" t="str">
        <f t="shared" si="122"/>
        <v>technology</v>
      </c>
      <c r="R965" t="str">
        <f t="shared" si="123"/>
        <v>wearables</v>
      </c>
      <c r="S965" s="10">
        <f t="shared" si="124"/>
        <v>42625.427303240744</v>
      </c>
      <c r="T965" s="10">
        <f t="shared" si="125"/>
        <v>42660.427303240744</v>
      </c>
      <c r="U965" s="12">
        <f t="shared" si="126"/>
        <v>42625.427303240744</v>
      </c>
      <c r="V965" s="11">
        <f t="shared" si="127"/>
        <v>42625.427303240744</v>
      </c>
    </row>
    <row r="966" spans="1:22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20"/>
        <v>7.9909090909090902E-3</v>
      </c>
      <c r="P966" s="6">
        <f t="shared" si="121"/>
        <v>30.310344827586206</v>
      </c>
      <c r="Q966" t="str">
        <f t="shared" si="122"/>
        <v>technology</v>
      </c>
      <c r="R966" t="str">
        <f t="shared" si="123"/>
        <v>wearables</v>
      </c>
      <c r="S966" s="10">
        <f t="shared" si="124"/>
        <v>42208.420358796291</v>
      </c>
      <c r="T966" s="10">
        <f t="shared" si="125"/>
        <v>42248.420358796291</v>
      </c>
      <c r="U966" s="12">
        <f t="shared" si="126"/>
        <v>42208.420358796291</v>
      </c>
      <c r="V966" s="11">
        <f t="shared" si="127"/>
        <v>42208.420358796291</v>
      </c>
    </row>
    <row r="967" spans="1:22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20"/>
        <v>1.192E-2</v>
      </c>
      <c r="P967" s="6">
        <f t="shared" si="121"/>
        <v>49.666666666666664</v>
      </c>
      <c r="Q967" t="str">
        <f t="shared" si="122"/>
        <v>technology</v>
      </c>
      <c r="R967" t="str">
        <f t="shared" si="123"/>
        <v>wearables</v>
      </c>
      <c r="S967" s="10">
        <f t="shared" si="124"/>
        <v>42636.808402777773</v>
      </c>
      <c r="T967" s="10">
        <f t="shared" si="125"/>
        <v>42668.957638888889</v>
      </c>
      <c r="U967" s="12">
        <f t="shared" si="126"/>
        <v>42636.808402777773</v>
      </c>
      <c r="V967" s="11">
        <f t="shared" si="127"/>
        <v>42636.808402777773</v>
      </c>
    </row>
    <row r="968" spans="1:22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20"/>
        <v>0.14799999999999999</v>
      </c>
      <c r="P968" s="6">
        <f t="shared" si="121"/>
        <v>59.2</v>
      </c>
      <c r="Q968" t="str">
        <f t="shared" si="122"/>
        <v>technology</v>
      </c>
      <c r="R968" t="str">
        <f t="shared" si="123"/>
        <v>wearables</v>
      </c>
      <c r="S968" s="10">
        <f t="shared" si="124"/>
        <v>42619.427453703705</v>
      </c>
      <c r="T968" s="10">
        <f t="shared" si="125"/>
        <v>42649.427453703705</v>
      </c>
      <c r="U968" s="12">
        <f t="shared" si="126"/>
        <v>42619.427453703705</v>
      </c>
      <c r="V968" s="11">
        <f t="shared" si="127"/>
        <v>42619.427453703705</v>
      </c>
    </row>
    <row r="969" spans="1:22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20"/>
        <v>0.17810000000000001</v>
      </c>
      <c r="P969" s="6">
        <f t="shared" si="121"/>
        <v>43.97530864197531</v>
      </c>
      <c r="Q969" t="str">
        <f t="shared" si="122"/>
        <v>technology</v>
      </c>
      <c r="R969" t="str">
        <f t="shared" si="123"/>
        <v>wearables</v>
      </c>
      <c r="S969" s="10">
        <f t="shared" si="124"/>
        <v>42422.045995370368</v>
      </c>
      <c r="T969" s="10">
        <f t="shared" si="125"/>
        <v>42482.004328703704</v>
      </c>
      <c r="U969" s="12">
        <f t="shared" si="126"/>
        <v>42422.045995370368</v>
      </c>
      <c r="V969" s="11">
        <f t="shared" si="127"/>
        <v>42422.045995370368</v>
      </c>
    </row>
    <row r="970" spans="1:22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20"/>
        <v>1.325E-2</v>
      </c>
      <c r="P970" s="6">
        <f t="shared" si="121"/>
        <v>26.5</v>
      </c>
      <c r="Q970" t="str">
        <f t="shared" si="122"/>
        <v>technology</v>
      </c>
      <c r="R970" t="str">
        <f t="shared" si="123"/>
        <v>wearables</v>
      </c>
      <c r="S970" s="10">
        <f t="shared" si="124"/>
        <v>41836.639282407406</v>
      </c>
      <c r="T970" s="10">
        <f t="shared" si="125"/>
        <v>41866.639282407406</v>
      </c>
      <c r="U970" s="12">
        <f t="shared" si="126"/>
        <v>41836.639282407406</v>
      </c>
      <c r="V970" s="11">
        <f t="shared" si="127"/>
        <v>41836.639282407406</v>
      </c>
    </row>
    <row r="971" spans="1:22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20"/>
        <v>0.46666666666666667</v>
      </c>
      <c r="P971" s="6">
        <f t="shared" si="121"/>
        <v>1272.7272727272727</v>
      </c>
      <c r="Q971" t="str">
        <f t="shared" si="122"/>
        <v>technology</v>
      </c>
      <c r="R971" t="str">
        <f t="shared" si="123"/>
        <v>wearables</v>
      </c>
      <c r="S971" s="10">
        <f t="shared" si="124"/>
        <v>42742.094988425924</v>
      </c>
      <c r="T971" s="10">
        <f t="shared" si="125"/>
        <v>42775.094988425924</v>
      </c>
      <c r="U971" s="12">
        <f t="shared" si="126"/>
        <v>42742.094988425924</v>
      </c>
      <c r="V971" s="11">
        <f t="shared" si="127"/>
        <v>42742.094988425924</v>
      </c>
    </row>
    <row r="972" spans="1:22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20"/>
        <v>0.4592</v>
      </c>
      <c r="P972" s="6">
        <f t="shared" si="121"/>
        <v>164</v>
      </c>
      <c r="Q972" t="str">
        <f t="shared" si="122"/>
        <v>technology</v>
      </c>
      <c r="R972" t="str">
        <f t="shared" si="123"/>
        <v>wearables</v>
      </c>
      <c r="S972" s="10">
        <f t="shared" si="124"/>
        <v>42721.012187499997</v>
      </c>
      <c r="T972" s="10">
        <f t="shared" si="125"/>
        <v>42757.999305555553</v>
      </c>
      <c r="U972" s="12">
        <f t="shared" si="126"/>
        <v>42721.012187499997</v>
      </c>
      <c r="V972" s="11">
        <f t="shared" si="127"/>
        <v>42721.012187499997</v>
      </c>
    </row>
    <row r="973" spans="1:22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20"/>
        <v>2.2599999999999999E-3</v>
      </c>
      <c r="P973" s="6">
        <f t="shared" si="121"/>
        <v>45.2</v>
      </c>
      <c r="Q973" t="str">
        <f t="shared" si="122"/>
        <v>technology</v>
      </c>
      <c r="R973" t="str">
        <f t="shared" si="123"/>
        <v>wearables</v>
      </c>
      <c r="S973" s="10">
        <f t="shared" si="124"/>
        <v>42111.500694444439</v>
      </c>
      <c r="T973" s="10">
        <f t="shared" si="125"/>
        <v>42156.500694444439</v>
      </c>
      <c r="U973" s="12">
        <f t="shared" si="126"/>
        <v>42111.500694444439</v>
      </c>
      <c r="V973" s="11">
        <f t="shared" si="127"/>
        <v>42111.500694444439</v>
      </c>
    </row>
    <row r="974" spans="1:22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20"/>
        <v>0.34625</v>
      </c>
      <c r="P974" s="6">
        <f t="shared" si="121"/>
        <v>153.88888888888889</v>
      </c>
      <c r="Q974" t="str">
        <f t="shared" si="122"/>
        <v>technology</v>
      </c>
      <c r="R974" t="str">
        <f t="shared" si="123"/>
        <v>wearables</v>
      </c>
      <c r="S974" s="10">
        <f t="shared" si="124"/>
        <v>41856.657384259255</v>
      </c>
      <c r="T974" s="10">
        <f t="shared" si="125"/>
        <v>41886.082638888889</v>
      </c>
      <c r="U974" s="12">
        <f t="shared" si="126"/>
        <v>41856.657384259255</v>
      </c>
      <c r="V974" s="11">
        <f t="shared" si="127"/>
        <v>41856.657384259255</v>
      </c>
    </row>
    <row r="975" spans="1:22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20"/>
        <v>2.0549999999999999E-2</v>
      </c>
      <c r="P975" s="6">
        <f t="shared" si="121"/>
        <v>51.375</v>
      </c>
      <c r="Q975" t="str">
        <f t="shared" si="122"/>
        <v>technology</v>
      </c>
      <c r="R975" t="str">
        <f t="shared" si="123"/>
        <v>wearables</v>
      </c>
      <c r="S975" s="10">
        <f t="shared" si="124"/>
        <v>42256.806631944441</v>
      </c>
      <c r="T975" s="10">
        <f t="shared" si="125"/>
        <v>42316.848298611112</v>
      </c>
      <c r="U975" s="12">
        <f t="shared" si="126"/>
        <v>42256.806631944441</v>
      </c>
      <c r="V975" s="11">
        <f t="shared" si="127"/>
        <v>42256.806631944441</v>
      </c>
    </row>
    <row r="976" spans="1:22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20"/>
        <v>5.5999999999999999E-3</v>
      </c>
      <c r="P976" s="6">
        <f t="shared" si="121"/>
        <v>93.333333333333329</v>
      </c>
      <c r="Q976" t="str">
        <f t="shared" si="122"/>
        <v>technology</v>
      </c>
      <c r="R976" t="str">
        <f t="shared" si="123"/>
        <v>wearables</v>
      </c>
      <c r="S976" s="10">
        <f t="shared" si="124"/>
        <v>42424.541157407402</v>
      </c>
      <c r="T976" s="10">
        <f t="shared" si="125"/>
        <v>42454.499490740738</v>
      </c>
      <c r="U976" s="12">
        <f t="shared" si="126"/>
        <v>42424.541157407402</v>
      </c>
      <c r="V976" s="11">
        <f t="shared" si="127"/>
        <v>42424.541157407402</v>
      </c>
    </row>
    <row r="977" spans="1:22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20"/>
        <v>2.6069999999999999E-2</v>
      </c>
      <c r="P977" s="6">
        <f t="shared" si="121"/>
        <v>108.625</v>
      </c>
      <c r="Q977" t="str">
        <f t="shared" si="122"/>
        <v>technology</v>
      </c>
      <c r="R977" t="str">
        <f t="shared" si="123"/>
        <v>wearables</v>
      </c>
      <c r="S977" s="10">
        <f t="shared" si="124"/>
        <v>42489.488252314812</v>
      </c>
      <c r="T977" s="10">
        <f t="shared" si="125"/>
        <v>42549.488252314812</v>
      </c>
      <c r="U977" s="12">
        <f t="shared" si="126"/>
        <v>42489.488252314812</v>
      </c>
      <c r="V977" s="11">
        <f t="shared" si="127"/>
        <v>42489.488252314812</v>
      </c>
    </row>
    <row r="978" spans="1:22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20"/>
        <v>1.9259999999999999E-2</v>
      </c>
      <c r="P978" s="6">
        <f t="shared" si="121"/>
        <v>160.5</v>
      </c>
      <c r="Q978" t="str">
        <f t="shared" si="122"/>
        <v>technology</v>
      </c>
      <c r="R978" t="str">
        <f t="shared" si="123"/>
        <v>wearables</v>
      </c>
      <c r="S978" s="10">
        <f t="shared" si="124"/>
        <v>42184.850659722222</v>
      </c>
      <c r="T978" s="10">
        <f t="shared" si="125"/>
        <v>42229.850659722222</v>
      </c>
      <c r="U978" s="12">
        <f t="shared" si="126"/>
        <v>42184.850659722222</v>
      </c>
      <c r="V978" s="11">
        <f t="shared" si="127"/>
        <v>42184.850659722222</v>
      </c>
    </row>
    <row r="979" spans="1:22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20"/>
        <v>0.33666666666666667</v>
      </c>
      <c r="P979" s="6">
        <f t="shared" si="121"/>
        <v>75.75</v>
      </c>
      <c r="Q979" t="str">
        <f t="shared" si="122"/>
        <v>technology</v>
      </c>
      <c r="R979" t="str">
        <f t="shared" si="123"/>
        <v>wearables</v>
      </c>
      <c r="S979" s="10">
        <f t="shared" si="124"/>
        <v>42391.733761574076</v>
      </c>
      <c r="T979" s="10">
        <f t="shared" si="125"/>
        <v>42421.733761574076</v>
      </c>
      <c r="U979" s="12">
        <f t="shared" si="126"/>
        <v>42391.733761574076</v>
      </c>
      <c r="V979" s="11">
        <f t="shared" si="127"/>
        <v>42391.733761574076</v>
      </c>
    </row>
    <row r="980" spans="1:22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20"/>
        <v>0.5626326718299024</v>
      </c>
      <c r="P980" s="6">
        <f t="shared" si="121"/>
        <v>790.83739837398377</v>
      </c>
      <c r="Q980" t="str">
        <f t="shared" si="122"/>
        <v>technology</v>
      </c>
      <c r="R980" t="str">
        <f t="shared" si="123"/>
        <v>wearables</v>
      </c>
      <c r="S980" s="10">
        <f t="shared" si="124"/>
        <v>42395.100706018515</v>
      </c>
      <c r="T980" s="10">
        <f t="shared" si="125"/>
        <v>42425.100706018515</v>
      </c>
      <c r="U980" s="12">
        <f t="shared" si="126"/>
        <v>42395.100706018515</v>
      </c>
      <c r="V980" s="11">
        <f t="shared" si="127"/>
        <v>42395.100706018515</v>
      </c>
    </row>
    <row r="981" spans="1:22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20"/>
        <v>0.82817600000000002</v>
      </c>
      <c r="P981" s="6">
        <f t="shared" si="121"/>
        <v>301.93916666666667</v>
      </c>
      <c r="Q981" t="str">
        <f t="shared" si="122"/>
        <v>technology</v>
      </c>
      <c r="R981" t="str">
        <f t="shared" si="123"/>
        <v>wearables</v>
      </c>
      <c r="S981" s="10">
        <f t="shared" si="124"/>
        <v>42506.208657407398</v>
      </c>
      <c r="T981" s="10">
        <f t="shared" si="125"/>
        <v>42541.582638888889</v>
      </c>
      <c r="U981" s="12">
        <f t="shared" si="126"/>
        <v>42506.208657407398</v>
      </c>
      <c r="V981" s="11">
        <f t="shared" si="127"/>
        <v>42506.208657407398</v>
      </c>
    </row>
    <row r="982" spans="1:22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20"/>
        <v>0.14860000000000001</v>
      </c>
      <c r="P982" s="6">
        <f t="shared" si="121"/>
        <v>47.935483870967744</v>
      </c>
      <c r="Q982" t="str">
        <f t="shared" si="122"/>
        <v>technology</v>
      </c>
      <c r="R982" t="str">
        <f t="shared" si="123"/>
        <v>wearables</v>
      </c>
      <c r="S982" s="10">
        <f t="shared" si="124"/>
        <v>41928.695856481478</v>
      </c>
      <c r="T982" s="10">
        <f t="shared" si="125"/>
        <v>41973.737523148149</v>
      </c>
      <c r="U982" s="12">
        <f t="shared" si="126"/>
        <v>41928.695856481478</v>
      </c>
      <c r="V982" s="11">
        <f t="shared" si="127"/>
        <v>41928.695856481478</v>
      </c>
    </row>
    <row r="983" spans="1:22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20"/>
        <v>1.2375123751237513E-4</v>
      </c>
      <c r="P983" s="6">
        <f t="shared" si="121"/>
        <v>2.75</v>
      </c>
      <c r="Q983" t="str">
        <f t="shared" si="122"/>
        <v>technology</v>
      </c>
      <c r="R983" t="str">
        <f t="shared" si="123"/>
        <v>wearables</v>
      </c>
      <c r="S983" s="10">
        <f t="shared" si="124"/>
        <v>41830.738680555551</v>
      </c>
      <c r="T983" s="10">
        <f t="shared" si="125"/>
        <v>41860.738680555551</v>
      </c>
      <c r="U983" s="12">
        <f t="shared" si="126"/>
        <v>41830.738680555551</v>
      </c>
      <c r="V983" s="11">
        <f t="shared" si="127"/>
        <v>41830.738680555551</v>
      </c>
    </row>
    <row r="984" spans="1:22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20"/>
        <v>1.7142857142857143E-4</v>
      </c>
      <c r="P984" s="6">
        <f t="shared" si="121"/>
        <v>1</v>
      </c>
      <c r="Q984" t="str">
        <f t="shared" si="122"/>
        <v>technology</v>
      </c>
      <c r="R984" t="str">
        <f t="shared" si="123"/>
        <v>wearables</v>
      </c>
      <c r="S984" s="10">
        <f t="shared" si="124"/>
        <v>42615.544976851852</v>
      </c>
      <c r="T984" s="10">
        <f t="shared" si="125"/>
        <v>42645.544976851852</v>
      </c>
      <c r="U984" s="12">
        <f t="shared" si="126"/>
        <v>42615.544976851852</v>
      </c>
      <c r="V984" s="11">
        <f t="shared" si="127"/>
        <v>42615.544976851852</v>
      </c>
    </row>
    <row r="985" spans="1:22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20"/>
        <v>0.2950613611721471</v>
      </c>
      <c r="P985" s="6">
        <f t="shared" si="121"/>
        <v>171.79329608938548</v>
      </c>
      <c r="Q985" t="str">
        <f t="shared" si="122"/>
        <v>technology</v>
      </c>
      <c r="R985" t="str">
        <f t="shared" si="123"/>
        <v>wearables</v>
      </c>
      <c r="S985" s="10">
        <f t="shared" si="124"/>
        <v>42574.459317129629</v>
      </c>
      <c r="T985" s="10">
        <f t="shared" si="125"/>
        <v>42605.662499999999</v>
      </c>
      <c r="U985" s="12">
        <f t="shared" si="126"/>
        <v>42574.459317129629</v>
      </c>
      <c r="V985" s="11">
        <f t="shared" si="127"/>
        <v>42574.459317129629</v>
      </c>
    </row>
    <row r="986" spans="1:22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20"/>
        <v>1.06E-2</v>
      </c>
      <c r="P986" s="6">
        <f t="shared" si="121"/>
        <v>35.333333333333336</v>
      </c>
      <c r="Q986" t="str">
        <f t="shared" si="122"/>
        <v>technology</v>
      </c>
      <c r="R986" t="str">
        <f t="shared" si="123"/>
        <v>wearables</v>
      </c>
      <c r="S986" s="10">
        <f t="shared" si="124"/>
        <v>42060.907499999994</v>
      </c>
      <c r="T986" s="10">
        <f t="shared" si="125"/>
        <v>42090.865833333337</v>
      </c>
      <c r="U986" s="12">
        <f t="shared" si="126"/>
        <v>42060.907499999994</v>
      </c>
      <c r="V986" s="11">
        <f t="shared" si="127"/>
        <v>42060.907499999994</v>
      </c>
    </row>
    <row r="987" spans="1:22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20"/>
        <v>6.2933333333333327E-2</v>
      </c>
      <c r="P987" s="6">
        <f t="shared" si="121"/>
        <v>82.086956521739125</v>
      </c>
      <c r="Q987" t="str">
        <f t="shared" si="122"/>
        <v>technology</v>
      </c>
      <c r="R987" t="str">
        <f t="shared" si="123"/>
        <v>wearables</v>
      </c>
      <c r="S987" s="10">
        <f t="shared" si="124"/>
        <v>42339.759375000001</v>
      </c>
      <c r="T987" s="10">
        <f t="shared" si="125"/>
        <v>42369.749999999993</v>
      </c>
      <c r="U987" s="12">
        <f t="shared" si="126"/>
        <v>42339.759375000001</v>
      </c>
      <c r="V987" s="11">
        <f t="shared" si="127"/>
        <v>42339.759375000001</v>
      </c>
    </row>
    <row r="988" spans="1:22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20"/>
        <v>0.1275</v>
      </c>
      <c r="P988" s="6">
        <f t="shared" si="121"/>
        <v>110.8695652173913</v>
      </c>
      <c r="Q988" t="str">
        <f t="shared" si="122"/>
        <v>technology</v>
      </c>
      <c r="R988" t="str">
        <f t="shared" si="123"/>
        <v>wearables</v>
      </c>
      <c r="S988" s="10">
        <f t="shared" si="124"/>
        <v>42324.559027777774</v>
      </c>
      <c r="T988" s="10">
        <f t="shared" si="125"/>
        <v>42378.791666666664</v>
      </c>
      <c r="U988" s="12">
        <f t="shared" si="126"/>
        <v>42324.559027777774</v>
      </c>
      <c r="V988" s="11">
        <f t="shared" si="127"/>
        <v>42324.559027777774</v>
      </c>
    </row>
    <row r="989" spans="1:22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20"/>
        <v>0.13220000000000001</v>
      </c>
      <c r="P989" s="6">
        <f t="shared" si="121"/>
        <v>161.21951219512195</v>
      </c>
      <c r="Q989" t="str">
        <f t="shared" si="122"/>
        <v>technology</v>
      </c>
      <c r="R989" t="str">
        <f t="shared" si="123"/>
        <v>wearables</v>
      </c>
      <c r="S989" s="10">
        <f t="shared" si="124"/>
        <v>41773.086226851847</v>
      </c>
      <c r="T989" s="10">
        <f t="shared" si="125"/>
        <v>41813.086226851847</v>
      </c>
      <c r="U989" s="12">
        <f t="shared" si="126"/>
        <v>41773.086226851847</v>
      </c>
      <c r="V989" s="11">
        <f t="shared" si="127"/>
        <v>41773.086226851847</v>
      </c>
    </row>
    <row r="990" spans="1:22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20"/>
        <v>0</v>
      </c>
      <c r="P990" s="6" t="e">
        <f t="shared" si="121"/>
        <v>#DIV/0!</v>
      </c>
      <c r="Q990" t="str">
        <f t="shared" si="122"/>
        <v>technology</v>
      </c>
      <c r="R990" t="str">
        <f t="shared" si="123"/>
        <v>wearables</v>
      </c>
      <c r="S990" s="10">
        <f t="shared" si="124"/>
        <v>42614.148437499993</v>
      </c>
      <c r="T990" s="10">
        <f t="shared" si="125"/>
        <v>42644.148437499993</v>
      </c>
      <c r="U990" s="12">
        <f t="shared" si="126"/>
        <v>42614.148437499993</v>
      </c>
      <c r="V990" s="11">
        <f t="shared" si="127"/>
        <v>42614.148437499993</v>
      </c>
    </row>
    <row r="991" spans="1:22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20"/>
        <v>0.16769999999999999</v>
      </c>
      <c r="P991" s="6">
        <f t="shared" si="121"/>
        <v>52.40625</v>
      </c>
      <c r="Q991" t="str">
        <f t="shared" si="122"/>
        <v>technology</v>
      </c>
      <c r="R991" t="str">
        <f t="shared" si="123"/>
        <v>wearables</v>
      </c>
      <c r="S991" s="10">
        <f t="shared" si="124"/>
        <v>42611.725636574069</v>
      </c>
      <c r="T991" s="10">
        <f t="shared" si="125"/>
        <v>42641.725636574069</v>
      </c>
      <c r="U991" s="12">
        <f t="shared" si="126"/>
        <v>42611.725636574069</v>
      </c>
      <c r="V991" s="11">
        <f t="shared" si="127"/>
        <v>42611.725636574069</v>
      </c>
    </row>
    <row r="992" spans="1:22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20"/>
        <v>1.0399999999999999E-3</v>
      </c>
      <c r="P992" s="6">
        <f t="shared" si="121"/>
        <v>13</v>
      </c>
      <c r="Q992" t="str">
        <f t="shared" si="122"/>
        <v>technology</v>
      </c>
      <c r="R992" t="str">
        <f t="shared" si="123"/>
        <v>wearables</v>
      </c>
      <c r="S992" s="10">
        <f t="shared" si="124"/>
        <v>41855.575972222221</v>
      </c>
      <c r="T992" s="10">
        <f t="shared" si="125"/>
        <v>41885.575972222221</v>
      </c>
      <c r="U992" s="12">
        <f t="shared" si="126"/>
        <v>41855.575972222221</v>
      </c>
      <c r="V992" s="11">
        <f t="shared" si="127"/>
        <v>41855.575972222221</v>
      </c>
    </row>
    <row r="993" spans="1:22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20"/>
        <v>4.24E-2</v>
      </c>
      <c r="P993" s="6">
        <f t="shared" si="121"/>
        <v>30.285714285714285</v>
      </c>
      <c r="Q993" t="str">
        <f t="shared" si="122"/>
        <v>technology</v>
      </c>
      <c r="R993" t="str">
        <f t="shared" si="123"/>
        <v>wearables</v>
      </c>
      <c r="S993" s="10">
        <f t="shared" si="124"/>
        <v>42538.548472222225</v>
      </c>
      <c r="T993" s="10">
        <f t="shared" si="125"/>
        <v>42563.57708333333</v>
      </c>
      <c r="U993" s="12">
        <f t="shared" si="126"/>
        <v>42538.548472222225</v>
      </c>
      <c r="V993" s="11">
        <f t="shared" si="127"/>
        <v>42538.548472222225</v>
      </c>
    </row>
    <row r="994" spans="1:22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20"/>
        <v>4.6699999999999997E-3</v>
      </c>
      <c r="P994" s="6">
        <f t="shared" si="121"/>
        <v>116.75</v>
      </c>
      <c r="Q994" t="str">
        <f t="shared" si="122"/>
        <v>technology</v>
      </c>
      <c r="R994" t="str">
        <f t="shared" si="123"/>
        <v>wearables</v>
      </c>
      <c r="S994" s="10">
        <f t="shared" si="124"/>
        <v>42437.71665509259</v>
      </c>
      <c r="T994" s="10">
        <f t="shared" si="125"/>
        <v>42497.674988425926</v>
      </c>
      <c r="U994" s="12">
        <f t="shared" si="126"/>
        <v>42437.71665509259</v>
      </c>
      <c r="V994" s="11">
        <f t="shared" si="127"/>
        <v>42437.71665509259</v>
      </c>
    </row>
    <row r="995" spans="1:22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20"/>
        <v>0.25087142857142858</v>
      </c>
      <c r="P995" s="6">
        <f t="shared" si="121"/>
        <v>89.59693877551021</v>
      </c>
      <c r="Q995" t="str">
        <f t="shared" si="122"/>
        <v>technology</v>
      </c>
      <c r="R995" t="str">
        <f t="shared" si="123"/>
        <v>wearables</v>
      </c>
      <c r="S995" s="10">
        <f t="shared" si="124"/>
        <v>42652.756574074076</v>
      </c>
      <c r="T995" s="10">
        <f t="shared" si="125"/>
        <v>42685.999999999993</v>
      </c>
      <c r="U995" s="12">
        <f t="shared" si="126"/>
        <v>42652.756574074076</v>
      </c>
      <c r="V995" s="11">
        <f t="shared" si="127"/>
        <v>42652.756574074076</v>
      </c>
    </row>
    <row r="996" spans="1:22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20"/>
        <v>2.3345000000000001E-2</v>
      </c>
      <c r="P996" s="6">
        <f t="shared" si="121"/>
        <v>424.45454545454544</v>
      </c>
      <c r="Q996" t="str">
        <f t="shared" si="122"/>
        <v>technology</v>
      </c>
      <c r="R996" t="str">
        <f t="shared" si="123"/>
        <v>wearables</v>
      </c>
      <c r="S996" s="10">
        <f t="shared" si="124"/>
        <v>41921.054745370369</v>
      </c>
      <c r="T996" s="10">
        <f t="shared" si="125"/>
        <v>41973.749305555553</v>
      </c>
      <c r="U996" s="12">
        <f t="shared" si="126"/>
        <v>41921.054745370369</v>
      </c>
      <c r="V996" s="11">
        <f t="shared" si="127"/>
        <v>41921.054745370369</v>
      </c>
    </row>
    <row r="997" spans="1:22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20"/>
        <v>7.2599999999999998E-2</v>
      </c>
      <c r="P997" s="6">
        <f t="shared" si="121"/>
        <v>80.666666666666671</v>
      </c>
      <c r="Q997" t="str">
        <f t="shared" si="122"/>
        <v>technology</v>
      </c>
      <c r="R997" t="str">
        <f t="shared" si="123"/>
        <v>wearables</v>
      </c>
      <c r="S997" s="10">
        <f t="shared" si="124"/>
        <v>41947.732407407406</v>
      </c>
      <c r="T997" s="10">
        <f t="shared" si="125"/>
        <v>41972.458333333336</v>
      </c>
      <c r="U997" s="12">
        <f t="shared" si="126"/>
        <v>41947.732407407406</v>
      </c>
      <c r="V997" s="11">
        <f t="shared" si="127"/>
        <v>41947.732407407406</v>
      </c>
    </row>
    <row r="998" spans="1:22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20"/>
        <v>1.6250000000000001E-2</v>
      </c>
      <c r="P998" s="6">
        <f t="shared" si="121"/>
        <v>13</v>
      </c>
      <c r="Q998" t="str">
        <f t="shared" si="122"/>
        <v>technology</v>
      </c>
      <c r="R998" t="str">
        <f t="shared" si="123"/>
        <v>wearables</v>
      </c>
      <c r="S998" s="10">
        <f t="shared" si="124"/>
        <v>41817.658101851848</v>
      </c>
      <c r="T998" s="10">
        <f t="shared" si="125"/>
        <v>41847.435416666667</v>
      </c>
      <c r="U998" s="12">
        <f t="shared" si="126"/>
        <v>41817.658101851848</v>
      </c>
      <c r="V998" s="11">
        <f t="shared" si="127"/>
        <v>41817.658101851848</v>
      </c>
    </row>
    <row r="999" spans="1:22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20"/>
        <v>1.2999999999999999E-2</v>
      </c>
      <c r="P999" s="6">
        <f t="shared" si="121"/>
        <v>8.125</v>
      </c>
      <c r="Q999" t="str">
        <f t="shared" si="122"/>
        <v>technology</v>
      </c>
      <c r="R999" t="str">
        <f t="shared" si="123"/>
        <v>wearables</v>
      </c>
      <c r="S999" s="10">
        <f t="shared" si="124"/>
        <v>41940.894641203704</v>
      </c>
      <c r="T999" s="10">
        <f t="shared" si="125"/>
        <v>41970.936307870368</v>
      </c>
      <c r="U999" s="12">
        <f t="shared" si="126"/>
        <v>41940.894641203704</v>
      </c>
      <c r="V999" s="11">
        <f t="shared" si="127"/>
        <v>41940.894641203704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20"/>
        <v>0.58558333333333334</v>
      </c>
      <c r="P1000" s="6">
        <f t="shared" si="121"/>
        <v>153.42794759825327</v>
      </c>
      <c r="Q1000" t="str">
        <f t="shared" si="122"/>
        <v>technology</v>
      </c>
      <c r="R1000" t="str">
        <f t="shared" si="123"/>
        <v>wearables</v>
      </c>
      <c r="S1000" s="10">
        <f t="shared" si="124"/>
        <v>42281.960659722223</v>
      </c>
      <c r="T1000" s="10">
        <f t="shared" si="125"/>
        <v>42327.002326388887</v>
      </c>
      <c r="U1000" s="12">
        <f t="shared" si="126"/>
        <v>42281.960659722223</v>
      </c>
      <c r="V1000" s="11">
        <f t="shared" si="127"/>
        <v>42281.960659722223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20"/>
        <v>7.7886666666666673E-2</v>
      </c>
      <c r="P1001" s="6">
        <f t="shared" si="121"/>
        <v>292.07499999999999</v>
      </c>
      <c r="Q1001" t="str">
        <f t="shared" si="122"/>
        <v>technology</v>
      </c>
      <c r="R1001" t="str">
        <f t="shared" si="123"/>
        <v>wearables</v>
      </c>
      <c r="S1001" s="10">
        <f t="shared" si="124"/>
        <v>41926.091319444444</v>
      </c>
      <c r="T1001" s="10">
        <f t="shared" si="125"/>
        <v>41956.126388888886</v>
      </c>
      <c r="U1001" s="12">
        <f t="shared" si="126"/>
        <v>41926.091319444444</v>
      </c>
      <c r="V1001" s="11">
        <f t="shared" si="127"/>
        <v>41926.091319444444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20"/>
        <v>2.2157147647256063E-2</v>
      </c>
      <c r="P1002" s="6">
        <f t="shared" si="121"/>
        <v>3304</v>
      </c>
      <c r="Q1002" t="str">
        <f t="shared" si="122"/>
        <v>technology</v>
      </c>
      <c r="R1002" t="str">
        <f t="shared" si="123"/>
        <v>wearables</v>
      </c>
      <c r="S1002" s="10">
        <f t="shared" si="124"/>
        <v>42748.851388888892</v>
      </c>
      <c r="T1002" s="10">
        <f t="shared" si="125"/>
        <v>42808.80972222222</v>
      </c>
      <c r="U1002" s="12">
        <f t="shared" si="126"/>
        <v>42748.851388888892</v>
      </c>
      <c r="V1002" s="11">
        <f t="shared" si="127"/>
        <v>42748.851388888892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20"/>
        <v>1.04</v>
      </c>
      <c r="P1003" s="6">
        <f t="shared" si="121"/>
        <v>1300</v>
      </c>
      <c r="Q1003" t="str">
        <f t="shared" si="122"/>
        <v>technology</v>
      </c>
      <c r="R1003" t="str">
        <f t="shared" si="123"/>
        <v>wearables</v>
      </c>
      <c r="S1003" s="10">
        <f t="shared" si="124"/>
        <v>42720.511724537035</v>
      </c>
      <c r="T1003" s="10">
        <f t="shared" si="125"/>
        <v>42765.511724537035</v>
      </c>
      <c r="U1003" s="12">
        <f t="shared" si="126"/>
        <v>42720.511724537035</v>
      </c>
      <c r="V1003" s="11">
        <f t="shared" si="127"/>
        <v>42720.511724537035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20"/>
        <v>0.29602960296029601</v>
      </c>
      <c r="P1004" s="6">
        <f t="shared" si="121"/>
        <v>134.54545454545453</v>
      </c>
      <c r="Q1004" t="str">
        <f t="shared" si="122"/>
        <v>technology</v>
      </c>
      <c r="R1004" t="str">
        <f t="shared" si="123"/>
        <v>wearables</v>
      </c>
      <c r="S1004" s="10">
        <f t="shared" si="124"/>
        <v>42325.475856481477</v>
      </c>
      <c r="T1004" s="10">
        <f t="shared" si="125"/>
        <v>42355.040972222218</v>
      </c>
      <c r="U1004" s="12">
        <f t="shared" si="126"/>
        <v>42325.475856481477</v>
      </c>
      <c r="V1004" s="11">
        <f t="shared" si="127"/>
        <v>42325.475856481477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20"/>
        <v>0.16055</v>
      </c>
      <c r="P1005" s="6">
        <f t="shared" si="121"/>
        <v>214.06666666666666</v>
      </c>
      <c r="Q1005" t="str">
        <f t="shared" si="122"/>
        <v>technology</v>
      </c>
      <c r="R1005" t="str">
        <f t="shared" si="123"/>
        <v>wearables</v>
      </c>
      <c r="S1005" s="10">
        <f t="shared" si="124"/>
        <v>42780.500706018516</v>
      </c>
      <c r="T1005" s="10">
        <f t="shared" si="125"/>
        <v>42810.459039351852</v>
      </c>
      <c r="U1005" s="12">
        <f t="shared" si="126"/>
        <v>42780.500706018516</v>
      </c>
      <c r="V1005" s="11">
        <f t="shared" si="127"/>
        <v>42780.500706018516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20"/>
        <v>0.82208000000000003</v>
      </c>
      <c r="P1006" s="6">
        <f t="shared" si="121"/>
        <v>216.33684210526314</v>
      </c>
      <c r="Q1006" t="str">
        <f t="shared" si="122"/>
        <v>technology</v>
      </c>
      <c r="R1006" t="str">
        <f t="shared" si="123"/>
        <v>wearables</v>
      </c>
      <c r="S1006" s="10">
        <f t="shared" si="124"/>
        <v>42388.5003125</v>
      </c>
      <c r="T1006" s="10">
        <f t="shared" si="125"/>
        <v>42418.5003125</v>
      </c>
      <c r="U1006" s="12">
        <f t="shared" si="126"/>
        <v>42388.5003125</v>
      </c>
      <c r="V1006" s="11">
        <f t="shared" si="127"/>
        <v>42388.5003125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20"/>
        <v>0.75051000000000001</v>
      </c>
      <c r="P1007" s="6">
        <f t="shared" si="121"/>
        <v>932.31055900621118</v>
      </c>
      <c r="Q1007" t="str">
        <f t="shared" si="122"/>
        <v>technology</v>
      </c>
      <c r="R1007" t="str">
        <f t="shared" si="123"/>
        <v>wearables</v>
      </c>
      <c r="S1007" s="10">
        <f t="shared" si="124"/>
        <v>42276.416469907403</v>
      </c>
      <c r="T1007" s="10">
        <f t="shared" si="125"/>
        <v>42307.416469907403</v>
      </c>
      <c r="U1007" s="12">
        <f t="shared" si="126"/>
        <v>42276.416469907403</v>
      </c>
      <c r="V1007" s="11">
        <f t="shared" si="127"/>
        <v>42276.416469907403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20"/>
        <v>5.8500000000000003E-2</v>
      </c>
      <c r="P1008" s="6">
        <f t="shared" si="121"/>
        <v>29.25</v>
      </c>
      <c r="Q1008" t="str">
        <f t="shared" si="122"/>
        <v>technology</v>
      </c>
      <c r="R1008" t="str">
        <f t="shared" si="123"/>
        <v>wearables</v>
      </c>
      <c r="S1008" s="10">
        <f t="shared" si="124"/>
        <v>41976.83185185185</v>
      </c>
      <c r="T1008" s="10">
        <f t="shared" si="125"/>
        <v>41985.09097222222</v>
      </c>
      <c r="U1008" s="12">
        <f t="shared" si="126"/>
        <v>41976.83185185185</v>
      </c>
      <c r="V1008" s="11">
        <f t="shared" si="127"/>
        <v>41976.83185185185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20"/>
        <v>0.44319999999999998</v>
      </c>
      <c r="P1009" s="6">
        <f t="shared" si="121"/>
        <v>174.94736842105263</v>
      </c>
      <c r="Q1009" t="str">
        <f t="shared" si="122"/>
        <v>technology</v>
      </c>
      <c r="R1009" t="str">
        <f t="shared" si="123"/>
        <v>wearables</v>
      </c>
      <c r="S1009" s="10">
        <f t="shared" si="124"/>
        <v>42676.3752662037</v>
      </c>
      <c r="T1009" s="10">
        <f t="shared" si="125"/>
        <v>42718.416932870365</v>
      </c>
      <c r="U1009" s="12">
        <f t="shared" si="126"/>
        <v>42676.3752662037</v>
      </c>
      <c r="V1009" s="11">
        <f t="shared" si="127"/>
        <v>42676.3752662037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20"/>
        <v>2.6737967914438501E-3</v>
      </c>
      <c r="P1010" s="6">
        <f t="shared" si="121"/>
        <v>250</v>
      </c>
      <c r="Q1010" t="str">
        <f t="shared" si="122"/>
        <v>technology</v>
      </c>
      <c r="R1010" t="str">
        <f t="shared" si="123"/>
        <v>wearables</v>
      </c>
      <c r="S1010" s="10">
        <f t="shared" si="124"/>
        <v>42702.600868055553</v>
      </c>
      <c r="T1010" s="10">
        <f t="shared" si="125"/>
        <v>42732.600868055553</v>
      </c>
      <c r="U1010" s="12">
        <f t="shared" si="126"/>
        <v>42702.600868055553</v>
      </c>
      <c r="V1010" s="11">
        <f t="shared" si="127"/>
        <v>42702.600868055553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20"/>
        <v>0.1313</v>
      </c>
      <c r="P1011" s="6">
        <f t="shared" si="121"/>
        <v>65</v>
      </c>
      <c r="Q1011" t="str">
        <f t="shared" si="122"/>
        <v>technology</v>
      </c>
      <c r="R1011" t="str">
        <f t="shared" si="123"/>
        <v>wearables</v>
      </c>
      <c r="S1011" s="10">
        <f t="shared" si="124"/>
        <v>42510.396365740737</v>
      </c>
      <c r="T1011" s="10">
        <f t="shared" si="125"/>
        <v>42540.396365740737</v>
      </c>
      <c r="U1011" s="12">
        <f t="shared" si="126"/>
        <v>42510.396365740737</v>
      </c>
      <c r="V1011" s="11">
        <f t="shared" si="127"/>
        <v>42510.396365740737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20"/>
        <v>1.9088937093275488E-3</v>
      </c>
      <c r="P1012" s="6">
        <f t="shared" si="121"/>
        <v>55</v>
      </c>
      <c r="Q1012" t="str">
        <f t="shared" si="122"/>
        <v>technology</v>
      </c>
      <c r="R1012" t="str">
        <f t="shared" si="123"/>
        <v>wearables</v>
      </c>
      <c r="S1012" s="10">
        <f t="shared" si="124"/>
        <v>42561.621087962958</v>
      </c>
      <c r="T1012" s="10">
        <f t="shared" si="125"/>
        <v>42617.915972222218</v>
      </c>
      <c r="U1012" s="12">
        <f t="shared" si="126"/>
        <v>42561.621087962958</v>
      </c>
      <c r="V1012" s="11">
        <f t="shared" si="127"/>
        <v>42561.621087962958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20"/>
        <v>3.7499999999999999E-3</v>
      </c>
      <c r="P1013" s="6">
        <f t="shared" si="121"/>
        <v>75</v>
      </c>
      <c r="Q1013" t="str">
        <f t="shared" si="122"/>
        <v>technology</v>
      </c>
      <c r="R1013" t="str">
        <f t="shared" si="123"/>
        <v>wearables</v>
      </c>
      <c r="S1013" s="10">
        <f t="shared" si="124"/>
        <v>41946.689756944441</v>
      </c>
      <c r="T1013" s="10">
        <f t="shared" si="125"/>
        <v>41991.689756944441</v>
      </c>
      <c r="U1013" s="12">
        <f t="shared" si="126"/>
        <v>41946.689756944441</v>
      </c>
      <c r="V1013" s="11">
        <f t="shared" si="127"/>
        <v>41946.689756944441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20"/>
        <v>215.35021</v>
      </c>
      <c r="P1014" s="6">
        <f t="shared" si="121"/>
        <v>1389.3561935483872</v>
      </c>
      <c r="Q1014" t="str">
        <f t="shared" si="122"/>
        <v>technology</v>
      </c>
      <c r="R1014" t="str">
        <f t="shared" si="123"/>
        <v>wearables</v>
      </c>
      <c r="S1014" s="10">
        <f t="shared" si="124"/>
        <v>42714.232083333329</v>
      </c>
      <c r="T1014" s="10">
        <f t="shared" si="125"/>
        <v>42759.232083333329</v>
      </c>
      <c r="U1014" s="12">
        <f t="shared" si="126"/>
        <v>42714.232083333329</v>
      </c>
      <c r="V1014" s="11">
        <f t="shared" si="127"/>
        <v>42714.232083333329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20"/>
        <v>0.34527999999999998</v>
      </c>
      <c r="P1015" s="6">
        <f t="shared" si="121"/>
        <v>95.911111111111111</v>
      </c>
      <c r="Q1015" t="str">
        <f t="shared" si="122"/>
        <v>technology</v>
      </c>
      <c r="R1015" t="str">
        <f t="shared" si="123"/>
        <v>wearables</v>
      </c>
      <c r="S1015" s="10">
        <f t="shared" si="124"/>
        <v>42339.625648148147</v>
      </c>
      <c r="T1015" s="10">
        <f t="shared" si="125"/>
        <v>42367.624999999993</v>
      </c>
      <c r="U1015" s="12">
        <f t="shared" si="126"/>
        <v>42339.625648148147</v>
      </c>
      <c r="V1015" s="11">
        <f t="shared" si="127"/>
        <v>42339.625648148147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20"/>
        <v>0.30599999999999999</v>
      </c>
      <c r="P1016" s="6">
        <f t="shared" si="121"/>
        <v>191.25</v>
      </c>
      <c r="Q1016" t="str">
        <f t="shared" si="122"/>
        <v>technology</v>
      </c>
      <c r="R1016" t="str">
        <f t="shared" si="123"/>
        <v>wearables</v>
      </c>
      <c r="S1016" s="10">
        <f t="shared" si="124"/>
        <v>41954.79415509259</v>
      </c>
      <c r="T1016" s="10">
        <f t="shared" si="125"/>
        <v>42004.79415509259</v>
      </c>
      <c r="U1016" s="12">
        <f t="shared" si="126"/>
        <v>41954.79415509259</v>
      </c>
      <c r="V1016" s="11">
        <f t="shared" si="127"/>
        <v>41954.79415509259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20"/>
        <v>2.6666666666666668E-2</v>
      </c>
      <c r="P1017" s="6">
        <f t="shared" si="121"/>
        <v>40</v>
      </c>
      <c r="Q1017" t="str">
        <f t="shared" si="122"/>
        <v>technology</v>
      </c>
      <c r="R1017" t="str">
        <f t="shared" si="123"/>
        <v>wearables</v>
      </c>
      <c r="S1017" s="10">
        <f t="shared" si="124"/>
        <v>42303.670081018521</v>
      </c>
      <c r="T1017" s="10">
        <f t="shared" si="125"/>
        <v>42333.711747685178</v>
      </c>
      <c r="U1017" s="12">
        <f t="shared" si="126"/>
        <v>42303.670081018521</v>
      </c>
      <c r="V1017" s="11">
        <f t="shared" si="127"/>
        <v>42303.670081018521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20"/>
        <v>2.8420000000000001E-2</v>
      </c>
      <c r="P1018" s="6">
        <f t="shared" si="121"/>
        <v>74.78947368421052</v>
      </c>
      <c r="Q1018" t="str">
        <f t="shared" si="122"/>
        <v>technology</v>
      </c>
      <c r="R1018" t="str">
        <f t="shared" si="123"/>
        <v>wearables</v>
      </c>
      <c r="S1018" s="10">
        <f t="shared" si="124"/>
        <v>42421.898796296293</v>
      </c>
      <c r="T1018" s="10">
        <f t="shared" si="125"/>
        <v>42466.857129629621</v>
      </c>
      <c r="U1018" s="12">
        <f t="shared" si="126"/>
        <v>42421.898796296293</v>
      </c>
      <c r="V1018" s="11">
        <f t="shared" si="127"/>
        <v>42421.898796296293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20"/>
        <v>0.22878799999999999</v>
      </c>
      <c r="P1019" s="6">
        <f t="shared" si="121"/>
        <v>161.11830985915492</v>
      </c>
      <c r="Q1019" t="str">
        <f t="shared" si="122"/>
        <v>technology</v>
      </c>
      <c r="R1019" t="str">
        <f t="shared" si="123"/>
        <v>wearables</v>
      </c>
      <c r="S1019" s="10">
        <f t="shared" si="124"/>
        <v>42289.466840277775</v>
      </c>
      <c r="T1019" s="10">
        <f t="shared" si="125"/>
        <v>42329.508506944439</v>
      </c>
      <c r="U1019" s="12">
        <f t="shared" si="126"/>
        <v>42289.466840277775</v>
      </c>
      <c r="V1019" s="11">
        <f t="shared" si="127"/>
        <v>42289.466840277775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20"/>
        <v>3.1050000000000001E-2</v>
      </c>
      <c r="P1020" s="6">
        <f t="shared" si="121"/>
        <v>88.714285714285708</v>
      </c>
      <c r="Q1020" t="str">
        <f t="shared" si="122"/>
        <v>technology</v>
      </c>
      <c r="R1020" t="str">
        <f t="shared" si="123"/>
        <v>wearables</v>
      </c>
      <c r="S1020" s="10">
        <f t="shared" si="124"/>
        <v>42535.283946759257</v>
      </c>
      <c r="T1020" s="10">
        <f t="shared" si="125"/>
        <v>42565.283946759257</v>
      </c>
      <c r="U1020" s="12">
        <f t="shared" si="126"/>
        <v>42535.283946759257</v>
      </c>
      <c r="V1020" s="11">
        <f t="shared" si="127"/>
        <v>42535.283946759257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ref="O1021" si="128">E1021/D1021</f>
        <v>0.47333333333333333</v>
      </c>
      <c r="P1021" s="6">
        <f t="shared" si="121"/>
        <v>53.25</v>
      </c>
      <c r="Q1021" t="str">
        <f t="shared" si="122"/>
        <v>technology</v>
      </c>
      <c r="R1021" t="str">
        <f t="shared" si="123"/>
        <v>wearables</v>
      </c>
      <c r="S1021" s="10">
        <f t="shared" si="124"/>
        <v>42009.765613425923</v>
      </c>
      <c r="T1021" s="10">
        <f t="shared" si="125"/>
        <v>42039.765613425923</v>
      </c>
      <c r="U1021" s="12">
        <f t="shared" si="126"/>
        <v>42009.765613425923</v>
      </c>
      <c r="V1021" s="11">
        <f t="shared" si="127"/>
        <v>42009.765613425923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20"/>
        <v>2.0554838709677421</v>
      </c>
      <c r="P1022" s="6">
        <f t="shared" si="121"/>
        <v>106.2</v>
      </c>
      <c r="Q1022" t="str">
        <f t="shared" si="122"/>
        <v>music</v>
      </c>
      <c r="R1022" t="str">
        <f t="shared" si="123"/>
        <v>electronic music</v>
      </c>
      <c r="S1022" s="10">
        <f t="shared" si="124"/>
        <v>42126.861215277771</v>
      </c>
      <c r="T1022" s="10">
        <f t="shared" si="125"/>
        <v>42156.824305555558</v>
      </c>
      <c r="U1022" s="12">
        <f t="shared" si="126"/>
        <v>42126.861215277771</v>
      </c>
      <c r="V1022" s="11">
        <f t="shared" si="127"/>
        <v>42126.861215277771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20"/>
        <v>3.5180366666666667</v>
      </c>
      <c r="P1023" s="6">
        <f t="shared" si="121"/>
        <v>22.079728033472804</v>
      </c>
      <c r="Q1023" t="str">
        <f t="shared" si="122"/>
        <v>music</v>
      </c>
      <c r="R1023" t="str">
        <f t="shared" si="123"/>
        <v>electronic music</v>
      </c>
      <c r="S1023" s="10">
        <f t="shared" si="124"/>
        <v>42271.043645833335</v>
      </c>
      <c r="T1023" s="10">
        <f t="shared" si="125"/>
        <v>42293.958333333336</v>
      </c>
      <c r="U1023" s="12">
        <f t="shared" si="126"/>
        <v>42271.043645833335</v>
      </c>
      <c r="V1023" s="11">
        <f t="shared" si="127"/>
        <v>42271.043645833335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20"/>
        <v>1.149</v>
      </c>
      <c r="P1024" s="6">
        <f t="shared" si="121"/>
        <v>31.054054054054053</v>
      </c>
      <c r="Q1024" t="str">
        <f t="shared" si="122"/>
        <v>music</v>
      </c>
      <c r="R1024" t="str">
        <f t="shared" si="123"/>
        <v>electronic music</v>
      </c>
      <c r="S1024" s="10">
        <f t="shared" si="124"/>
        <v>42111.438391203708</v>
      </c>
      <c r="T1024" s="10">
        <f t="shared" si="125"/>
        <v>42141.438391203708</v>
      </c>
      <c r="U1024" s="12">
        <f t="shared" si="126"/>
        <v>42111.438391203708</v>
      </c>
      <c r="V1024" s="11">
        <f t="shared" si="127"/>
        <v>42111.438391203708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20"/>
        <v>2.3715000000000002</v>
      </c>
      <c r="P1025" s="6">
        <f t="shared" si="121"/>
        <v>36.206106870229007</v>
      </c>
      <c r="Q1025" t="str">
        <f t="shared" si="122"/>
        <v>music</v>
      </c>
      <c r="R1025" t="str">
        <f t="shared" si="123"/>
        <v>electronic music</v>
      </c>
      <c r="S1025" s="10">
        <f t="shared" si="124"/>
        <v>42145.711354166669</v>
      </c>
      <c r="T1025" s="10">
        <f t="shared" si="125"/>
        <v>42175.711354166669</v>
      </c>
      <c r="U1025" s="12">
        <f t="shared" si="126"/>
        <v>42145.711354166669</v>
      </c>
      <c r="V1025" s="11">
        <f t="shared" si="127"/>
        <v>42145.711354166669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129">E1026/D1026</f>
        <v>1.1863774999999999</v>
      </c>
      <c r="P1026" s="6">
        <f t="shared" si="121"/>
        <v>388.9762295081967</v>
      </c>
      <c r="Q1026" t="str">
        <f t="shared" si="122"/>
        <v>music</v>
      </c>
      <c r="R1026" t="str">
        <f t="shared" si="123"/>
        <v>electronic music</v>
      </c>
      <c r="S1026" s="10">
        <f t="shared" si="124"/>
        <v>42370.372256944444</v>
      </c>
      <c r="T1026" s="10">
        <f t="shared" si="125"/>
        <v>42400.372256944444</v>
      </c>
      <c r="U1026" s="12">
        <f t="shared" si="126"/>
        <v>42370.372256944444</v>
      </c>
      <c r="V1026" s="11">
        <f t="shared" si="127"/>
        <v>42370.372256944444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129"/>
        <v>1.099283142857143</v>
      </c>
      <c r="P1027" s="6">
        <f t="shared" ref="P1027:P1090" si="130">E1027/L1027</f>
        <v>71.848571428571432</v>
      </c>
      <c r="Q1027" t="str">
        <f t="shared" ref="Q1027:Q1090" si="131">LEFT(N1027,SEARCH("/",N1027)-1)</f>
        <v>music</v>
      </c>
      <c r="R1027" t="str">
        <f t="shared" ref="R1027:R1090" si="132">RIGHT(N1027,LEN(N1027)-SEARCH("/",N1027))</f>
        <v>electronic music</v>
      </c>
      <c r="S1027" s="10">
        <f t="shared" ref="S1027:S1090" si="133">(((J1027/60)/60)/24)+DATE(1970,1,1)+(-5/24)</f>
        <v>42049.625428240739</v>
      </c>
      <c r="T1027" s="10">
        <f t="shared" ref="T1027:T1090" si="134">(((I1027/60)/60)/24)+DATE(1970,1,1)+(-5/24)</f>
        <v>42079.583761574067</v>
      </c>
      <c r="U1027" s="12">
        <f t="shared" ref="U1027:U1090" si="135">S1027</f>
        <v>42049.625428240739</v>
      </c>
      <c r="V1027" s="11">
        <f t="shared" ref="V1027:V1090" si="136">S1027</f>
        <v>42049.625428240739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29"/>
        <v>1.0000828571428571</v>
      </c>
      <c r="P1028" s="6">
        <f t="shared" si="130"/>
        <v>57.381803278688523</v>
      </c>
      <c r="Q1028" t="str">
        <f t="shared" si="131"/>
        <v>music</v>
      </c>
      <c r="R1028" t="str">
        <f t="shared" si="132"/>
        <v>electronic music</v>
      </c>
      <c r="S1028" s="10">
        <f t="shared" si="133"/>
        <v>42426.199259259258</v>
      </c>
      <c r="T1028" s="10">
        <f t="shared" si="134"/>
        <v>42460.157592592594</v>
      </c>
      <c r="U1028" s="12">
        <f t="shared" si="135"/>
        <v>42426.199259259258</v>
      </c>
      <c r="V1028" s="11">
        <f t="shared" si="136"/>
        <v>42426.199259259258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29"/>
        <v>1.0309292094387414</v>
      </c>
      <c r="P1029" s="6">
        <f t="shared" si="130"/>
        <v>69.666666666666671</v>
      </c>
      <c r="Q1029" t="str">
        <f t="shared" si="131"/>
        <v>music</v>
      </c>
      <c r="R1029" t="str">
        <f t="shared" si="132"/>
        <v>electronic music</v>
      </c>
      <c r="S1029" s="10">
        <f t="shared" si="133"/>
        <v>41904.825775462959</v>
      </c>
      <c r="T1029" s="10">
        <f t="shared" si="134"/>
        <v>41934.825775462959</v>
      </c>
      <c r="U1029" s="12">
        <f t="shared" si="135"/>
        <v>41904.825775462959</v>
      </c>
      <c r="V1029" s="11">
        <f t="shared" si="136"/>
        <v>41904.825775462959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29"/>
        <v>1.1727000000000001</v>
      </c>
      <c r="P1030" s="6">
        <f t="shared" si="130"/>
        <v>45.988235294117644</v>
      </c>
      <c r="Q1030" t="str">
        <f t="shared" si="131"/>
        <v>music</v>
      </c>
      <c r="R1030" t="str">
        <f t="shared" si="132"/>
        <v>electronic music</v>
      </c>
      <c r="S1030" s="10">
        <f t="shared" si="133"/>
        <v>42755.419039351851</v>
      </c>
      <c r="T1030" s="10">
        <f t="shared" si="134"/>
        <v>42800.624999999993</v>
      </c>
      <c r="U1030" s="12">
        <f t="shared" si="135"/>
        <v>42755.419039351851</v>
      </c>
      <c r="V1030" s="11">
        <f t="shared" si="136"/>
        <v>42755.419039351851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29"/>
        <v>1.1175999999999999</v>
      </c>
      <c r="P1031" s="6">
        <f t="shared" si="130"/>
        <v>79.262411347517727</v>
      </c>
      <c r="Q1031" t="str">
        <f t="shared" si="131"/>
        <v>music</v>
      </c>
      <c r="R1031" t="str">
        <f t="shared" si="132"/>
        <v>electronic music</v>
      </c>
      <c r="S1031" s="10">
        <f t="shared" si="133"/>
        <v>42044.503553240742</v>
      </c>
      <c r="T1031" s="10">
        <f t="shared" si="134"/>
        <v>42098.707638888889</v>
      </c>
      <c r="U1031" s="12">
        <f t="shared" si="135"/>
        <v>42044.503553240742</v>
      </c>
      <c r="V1031" s="11">
        <f t="shared" si="136"/>
        <v>42044.503553240742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29"/>
        <v>3.4209999999999998</v>
      </c>
      <c r="P1032" s="6">
        <f t="shared" si="130"/>
        <v>43.031446540880502</v>
      </c>
      <c r="Q1032" t="str">
        <f t="shared" si="131"/>
        <v>music</v>
      </c>
      <c r="R1032" t="str">
        <f t="shared" si="132"/>
        <v>electronic music</v>
      </c>
      <c r="S1032" s="10">
        <f t="shared" si="133"/>
        <v>42611.274872685179</v>
      </c>
      <c r="T1032" s="10">
        <f t="shared" si="134"/>
        <v>42625.274872685179</v>
      </c>
      <c r="U1032" s="12">
        <f t="shared" si="135"/>
        <v>42611.274872685179</v>
      </c>
      <c r="V1032" s="11">
        <f t="shared" si="136"/>
        <v>42611.274872685179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29"/>
        <v>1.0740000000000001</v>
      </c>
      <c r="P1033" s="6">
        <f t="shared" si="130"/>
        <v>108.48484848484848</v>
      </c>
      <c r="Q1033" t="str">
        <f t="shared" si="131"/>
        <v>music</v>
      </c>
      <c r="R1033" t="str">
        <f t="shared" si="132"/>
        <v>electronic music</v>
      </c>
      <c r="S1033" s="10">
        <f t="shared" si="133"/>
        <v>42324.555671296293</v>
      </c>
      <c r="T1033" s="10">
        <f t="shared" si="134"/>
        <v>42354.555671296293</v>
      </c>
      <c r="U1033" s="12">
        <f t="shared" si="135"/>
        <v>42324.555671296293</v>
      </c>
      <c r="V1033" s="11">
        <f t="shared" si="136"/>
        <v>42324.555671296293</v>
      </c>
    </row>
    <row r="1034" spans="1:22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29"/>
        <v>1.0849703703703704</v>
      </c>
      <c r="P1034" s="6">
        <f t="shared" si="130"/>
        <v>61.029583333333335</v>
      </c>
      <c r="Q1034" t="str">
        <f t="shared" si="131"/>
        <v>music</v>
      </c>
      <c r="R1034" t="str">
        <f t="shared" si="132"/>
        <v>electronic music</v>
      </c>
      <c r="S1034" s="10">
        <f t="shared" si="133"/>
        <v>42514.458622685182</v>
      </c>
      <c r="T1034" s="10">
        <f t="shared" si="134"/>
        <v>42544.458622685182</v>
      </c>
      <c r="U1034" s="12">
        <f t="shared" si="135"/>
        <v>42514.458622685182</v>
      </c>
      <c r="V1034" s="11">
        <f t="shared" si="136"/>
        <v>42514.458622685182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29"/>
        <v>1.0286144578313252</v>
      </c>
      <c r="P1035" s="6">
        <f t="shared" si="130"/>
        <v>50.592592592592595</v>
      </c>
      <c r="Q1035" t="str">
        <f t="shared" si="131"/>
        <v>music</v>
      </c>
      <c r="R1035" t="str">
        <f t="shared" si="132"/>
        <v>electronic music</v>
      </c>
      <c r="S1035" s="10">
        <f t="shared" si="133"/>
        <v>42688.524074074077</v>
      </c>
      <c r="T1035" s="10">
        <f t="shared" si="134"/>
        <v>42716.524074074077</v>
      </c>
      <c r="U1035" s="12">
        <f t="shared" si="135"/>
        <v>42688.524074074077</v>
      </c>
      <c r="V1035" s="11">
        <f t="shared" si="136"/>
        <v>42688.524074074077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29"/>
        <v>1.3000180000000001</v>
      </c>
      <c r="P1036" s="6">
        <f t="shared" si="130"/>
        <v>39.157168674698795</v>
      </c>
      <c r="Q1036" t="str">
        <f t="shared" si="131"/>
        <v>music</v>
      </c>
      <c r="R1036" t="str">
        <f t="shared" si="132"/>
        <v>electronic music</v>
      </c>
      <c r="S1036" s="10">
        <f t="shared" si="133"/>
        <v>42554.958379629628</v>
      </c>
      <c r="T1036" s="10">
        <f t="shared" si="134"/>
        <v>42586.957638888889</v>
      </c>
      <c r="U1036" s="12">
        <f t="shared" si="135"/>
        <v>42554.958379629628</v>
      </c>
      <c r="V1036" s="11">
        <f t="shared" si="136"/>
        <v>42554.958379629628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29"/>
        <v>1.0765217391304347</v>
      </c>
      <c r="P1037" s="6">
        <f t="shared" si="130"/>
        <v>65.15789473684211</v>
      </c>
      <c r="Q1037" t="str">
        <f t="shared" si="131"/>
        <v>music</v>
      </c>
      <c r="R1037" t="str">
        <f t="shared" si="132"/>
        <v>electronic music</v>
      </c>
      <c r="S1037" s="10">
        <f t="shared" si="133"/>
        <v>42016.43310185185</v>
      </c>
      <c r="T1037" s="10">
        <f t="shared" si="134"/>
        <v>42046.43310185185</v>
      </c>
      <c r="U1037" s="12">
        <f t="shared" si="135"/>
        <v>42016.43310185185</v>
      </c>
      <c r="V1037" s="11">
        <f t="shared" si="136"/>
        <v>42016.43310185185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29"/>
        <v>1.1236044444444444</v>
      </c>
      <c r="P1038" s="6">
        <f t="shared" si="130"/>
        <v>23.963127962085309</v>
      </c>
      <c r="Q1038" t="str">
        <f t="shared" si="131"/>
        <v>music</v>
      </c>
      <c r="R1038" t="str">
        <f t="shared" si="132"/>
        <v>electronic music</v>
      </c>
      <c r="S1038" s="10">
        <f t="shared" si="133"/>
        <v>41249.240624999999</v>
      </c>
      <c r="T1038" s="10">
        <f t="shared" si="134"/>
        <v>41281.125</v>
      </c>
      <c r="U1038" s="12">
        <f t="shared" si="135"/>
        <v>41249.240624999999</v>
      </c>
      <c r="V1038" s="11">
        <f t="shared" si="136"/>
        <v>41249.240624999999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29"/>
        <v>1.0209999999999999</v>
      </c>
      <c r="P1039" s="6">
        <f t="shared" si="130"/>
        <v>48.61904761904762</v>
      </c>
      <c r="Q1039" t="str">
        <f t="shared" si="131"/>
        <v>music</v>
      </c>
      <c r="R1039" t="str">
        <f t="shared" si="132"/>
        <v>electronic music</v>
      </c>
      <c r="S1039" s="10">
        <f t="shared" si="133"/>
        <v>42119.61414351852</v>
      </c>
      <c r="T1039" s="10">
        <f t="shared" si="134"/>
        <v>42141.999999999993</v>
      </c>
      <c r="U1039" s="12">
        <f t="shared" si="135"/>
        <v>42119.61414351852</v>
      </c>
      <c r="V1039" s="11">
        <f t="shared" si="136"/>
        <v>42119.61414351852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29"/>
        <v>1.4533333333333334</v>
      </c>
      <c r="P1040" s="6">
        <f t="shared" si="130"/>
        <v>35.73770491803279</v>
      </c>
      <c r="Q1040" t="str">
        <f t="shared" si="131"/>
        <v>music</v>
      </c>
      <c r="R1040" t="str">
        <f t="shared" si="132"/>
        <v>electronic music</v>
      </c>
      <c r="S1040" s="10">
        <f t="shared" si="133"/>
        <v>42418.023414351854</v>
      </c>
      <c r="T1040" s="10">
        <f t="shared" si="134"/>
        <v>42447.981747685182</v>
      </c>
      <c r="U1040" s="12">
        <f t="shared" si="135"/>
        <v>42418.023414351854</v>
      </c>
      <c r="V1040" s="11">
        <f t="shared" si="136"/>
        <v>42418.023414351854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29"/>
        <v>1.282</v>
      </c>
      <c r="P1041" s="6">
        <f t="shared" si="130"/>
        <v>21.366666666666667</v>
      </c>
      <c r="Q1041" t="str">
        <f t="shared" si="131"/>
        <v>music</v>
      </c>
      <c r="R1041" t="str">
        <f t="shared" si="132"/>
        <v>electronic music</v>
      </c>
      <c r="S1041" s="10">
        <f t="shared" si="133"/>
        <v>42691.900995370372</v>
      </c>
      <c r="T1041" s="10">
        <f t="shared" si="134"/>
        <v>42717.124305555553</v>
      </c>
      <c r="U1041" s="12">
        <f t="shared" si="135"/>
        <v>42691.900995370372</v>
      </c>
      <c r="V1041" s="11">
        <f t="shared" si="136"/>
        <v>42691.900995370372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29"/>
        <v>2.9411764705882353E-3</v>
      </c>
      <c r="P1042" s="6">
        <f t="shared" si="130"/>
        <v>250</v>
      </c>
      <c r="Q1042" t="str">
        <f t="shared" si="131"/>
        <v>journalism</v>
      </c>
      <c r="R1042" t="str">
        <f t="shared" si="132"/>
        <v>audio</v>
      </c>
      <c r="S1042" s="10">
        <f t="shared" si="133"/>
        <v>42579.500104166662</v>
      </c>
      <c r="T1042" s="10">
        <f t="shared" si="134"/>
        <v>42609.500104166662</v>
      </c>
      <c r="U1042" s="12">
        <f t="shared" si="135"/>
        <v>42579.500104166662</v>
      </c>
      <c r="V1042" s="11">
        <f t="shared" si="136"/>
        <v>42579.500104166662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29"/>
        <v>0</v>
      </c>
      <c r="P1043" s="6" t="e">
        <f t="shared" si="130"/>
        <v>#DIV/0!</v>
      </c>
      <c r="Q1043" t="str">
        <f t="shared" si="131"/>
        <v>journalism</v>
      </c>
      <c r="R1043" t="str">
        <f t="shared" si="132"/>
        <v>audio</v>
      </c>
      <c r="S1043" s="10">
        <f t="shared" si="133"/>
        <v>41830.851759259262</v>
      </c>
      <c r="T1043" s="10">
        <f t="shared" si="134"/>
        <v>41850.851759259262</v>
      </c>
      <c r="U1043" s="12">
        <f t="shared" si="135"/>
        <v>41830.851759259262</v>
      </c>
      <c r="V1043" s="11">
        <f t="shared" si="136"/>
        <v>41830.851759259262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29"/>
        <v>1.5384615384615385E-2</v>
      </c>
      <c r="P1044" s="6">
        <f t="shared" si="130"/>
        <v>10</v>
      </c>
      <c r="Q1044" t="str">
        <f t="shared" si="131"/>
        <v>journalism</v>
      </c>
      <c r="R1044" t="str">
        <f t="shared" si="132"/>
        <v>audio</v>
      </c>
      <c r="S1044" s="10">
        <f t="shared" si="133"/>
        <v>41851.487824074073</v>
      </c>
      <c r="T1044" s="10">
        <f t="shared" si="134"/>
        <v>41894.208333333328</v>
      </c>
      <c r="U1044" s="12">
        <f t="shared" si="135"/>
        <v>41851.487824074073</v>
      </c>
      <c r="V1044" s="11">
        <f t="shared" si="136"/>
        <v>41851.487824074073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29"/>
        <v>8.5370000000000001E-2</v>
      </c>
      <c r="P1045" s="6">
        <f t="shared" si="130"/>
        <v>29.236301369863014</v>
      </c>
      <c r="Q1045" t="str">
        <f t="shared" si="131"/>
        <v>journalism</v>
      </c>
      <c r="R1045" t="str">
        <f t="shared" si="132"/>
        <v>audio</v>
      </c>
      <c r="S1045" s="10">
        <f t="shared" si="133"/>
        <v>42114.044618055552</v>
      </c>
      <c r="T1045" s="10">
        <f t="shared" si="134"/>
        <v>42144.044618055552</v>
      </c>
      <c r="U1045" s="12">
        <f t="shared" si="135"/>
        <v>42114.044618055552</v>
      </c>
      <c r="V1045" s="11">
        <f t="shared" si="136"/>
        <v>42114.044618055552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29"/>
        <v>8.571428571428571E-4</v>
      </c>
      <c r="P1046" s="6">
        <f t="shared" si="130"/>
        <v>3</v>
      </c>
      <c r="Q1046" t="str">
        <f t="shared" si="131"/>
        <v>journalism</v>
      </c>
      <c r="R1046" t="str">
        <f t="shared" si="132"/>
        <v>audio</v>
      </c>
      <c r="S1046" s="10">
        <f t="shared" si="133"/>
        <v>42011.717604166661</v>
      </c>
      <c r="T1046" s="10">
        <f t="shared" si="134"/>
        <v>42068.643749999996</v>
      </c>
      <c r="U1046" s="12">
        <f t="shared" si="135"/>
        <v>42011.717604166661</v>
      </c>
      <c r="V1046" s="11">
        <f t="shared" si="136"/>
        <v>42011.717604166661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29"/>
        <v>2.6599999999999999E-2</v>
      </c>
      <c r="P1047" s="6">
        <f t="shared" si="130"/>
        <v>33.25</v>
      </c>
      <c r="Q1047" t="str">
        <f t="shared" si="131"/>
        <v>journalism</v>
      </c>
      <c r="R1047" t="str">
        <f t="shared" si="132"/>
        <v>audio</v>
      </c>
      <c r="S1047" s="10">
        <f t="shared" si="133"/>
        <v>41844.666087962964</v>
      </c>
      <c r="T1047" s="10">
        <f t="shared" si="134"/>
        <v>41874.666087962964</v>
      </c>
      <c r="U1047" s="12">
        <f t="shared" si="135"/>
        <v>41844.666087962964</v>
      </c>
      <c r="V1047" s="11">
        <f t="shared" si="136"/>
        <v>41844.666087962964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29"/>
        <v>0</v>
      </c>
      <c r="P1048" s="6" t="e">
        <f t="shared" si="130"/>
        <v>#DIV/0!</v>
      </c>
      <c r="Q1048" t="str">
        <f t="shared" si="131"/>
        <v>journalism</v>
      </c>
      <c r="R1048" t="str">
        <f t="shared" si="132"/>
        <v>audio</v>
      </c>
      <c r="S1048" s="10">
        <f t="shared" si="133"/>
        <v>42319.643055555549</v>
      </c>
      <c r="T1048" s="10">
        <f t="shared" si="134"/>
        <v>42364.643055555549</v>
      </c>
      <c r="U1048" s="12">
        <f t="shared" si="135"/>
        <v>42319.643055555549</v>
      </c>
      <c r="V1048" s="11">
        <f t="shared" si="136"/>
        <v>42319.643055555549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29"/>
        <v>5.0000000000000001E-4</v>
      </c>
      <c r="P1049" s="6">
        <f t="shared" si="130"/>
        <v>1</v>
      </c>
      <c r="Q1049" t="str">
        <f t="shared" si="131"/>
        <v>journalism</v>
      </c>
      <c r="R1049" t="str">
        <f t="shared" si="132"/>
        <v>audio</v>
      </c>
      <c r="S1049" s="10">
        <f t="shared" si="133"/>
        <v>41918.610127314809</v>
      </c>
      <c r="T1049" s="10">
        <f t="shared" si="134"/>
        <v>41948.65179398148</v>
      </c>
      <c r="U1049" s="12">
        <f t="shared" si="135"/>
        <v>41918.610127314809</v>
      </c>
      <c r="V1049" s="11">
        <f t="shared" si="136"/>
        <v>41918.610127314809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29"/>
        <v>1.4133333333333333E-2</v>
      </c>
      <c r="P1050" s="6">
        <f t="shared" si="130"/>
        <v>53</v>
      </c>
      <c r="Q1050" t="str">
        <f t="shared" si="131"/>
        <v>journalism</v>
      </c>
      <c r="R1050" t="str">
        <f t="shared" si="132"/>
        <v>audio</v>
      </c>
      <c r="S1050" s="10">
        <f t="shared" si="133"/>
        <v>42597.844780092586</v>
      </c>
      <c r="T1050" s="10">
        <f t="shared" si="134"/>
        <v>42637.844780092586</v>
      </c>
      <c r="U1050" s="12">
        <f t="shared" si="135"/>
        <v>42597.844780092586</v>
      </c>
      <c r="V1050" s="11">
        <f t="shared" si="136"/>
        <v>42597.844780092586</v>
      </c>
    </row>
    <row r="1051" spans="1:22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29"/>
        <v>0</v>
      </c>
      <c r="P1051" s="6" t="e">
        <f t="shared" si="130"/>
        <v>#DIV/0!</v>
      </c>
      <c r="Q1051" t="str">
        <f t="shared" si="131"/>
        <v>journalism</v>
      </c>
      <c r="R1051" t="str">
        <f t="shared" si="132"/>
        <v>audio</v>
      </c>
      <c r="S1051" s="10">
        <f t="shared" si="133"/>
        <v>42382.222743055558</v>
      </c>
      <c r="T1051" s="10">
        <f t="shared" si="134"/>
        <v>42412.222743055558</v>
      </c>
      <c r="U1051" s="12">
        <f t="shared" si="135"/>
        <v>42382.222743055558</v>
      </c>
      <c r="V1051" s="11">
        <f t="shared" si="136"/>
        <v>42382.222743055558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29"/>
        <v>0</v>
      </c>
      <c r="P1052" s="6" t="e">
        <f t="shared" si="130"/>
        <v>#DIV/0!</v>
      </c>
      <c r="Q1052" t="str">
        <f t="shared" si="131"/>
        <v>journalism</v>
      </c>
      <c r="R1052" t="str">
        <f t="shared" si="132"/>
        <v>audio</v>
      </c>
      <c r="S1052" s="10">
        <f t="shared" si="133"/>
        <v>42231.588854166665</v>
      </c>
      <c r="T1052" s="10">
        <f t="shared" si="134"/>
        <v>42261.588854166665</v>
      </c>
      <c r="U1052" s="12">
        <f t="shared" si="135"/>
        <v>42231.588854166665</v>
      </c>
      <c r="V1052" s="11">
        <f t="shared" si="136"/>
        <v>42231.588854166665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29"/>
        <v>0</v>
      </c>
      <c r="P1053" s="6" t="e">
        <f t="shared" si="130"/>
        <v>#DIV/0!</v>
      </c>
      <c r="Q1053" t="str">
        <f t="shared" si="131"/>
        <v>journalism</v>
      </c>
      <c r="R1053" t="str">
        <f t="shared" si="132"/>
        <v>audio</v>
      </c>
      <c r="S1053" s="10">
        <f t="shared" si="133"/>
        <v>41849.805844907409</v>
      </c>
      <c r="T1053" s="10">
        <f t="shared" si="134"/>
        <v>41877.805844907409</v>
      </c>
      <c r="U1053" s="12">
        <f t="shared" si="135"/>
        <v>41849.805844907409</v>
      </c>
      <c r="V1053" s="11">
        <f t="shared" si="136"/>
        <v>41849.805844907409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29"/>
        <v>0</v>
      </c>
      <c r="P1054" s="6" t="e">
        <f t="shared" si="130"/>
        <v>#DIV/0!</v>
      </c>
      <c r="Q1054" t="str">
        <f t="shared" si="131"/>
        <v>journalism</v>
      </c>
      <c r="R1054" t="str">
        <f t="shared" si="132"/>
        <v>audio</v>
      </c>
      <c r="S1054" s="10">
        <f t="shared" si="133"/>
        <v>42483.589062499996</v>
      </c>
      <c r="T1054" s="10">
        <f t="shared" si="134"/>
        <v>42527.631249999999</v>
      </c>
      <c r="U1054" s="12">
        <f t="shared" si="135"/>
        <v>42483.589062499996</v>
      </c>
      <c r="V1054" s="11">
        <f t="shared" si="136"/>
        <v>42483.589062499996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29"/>
        <v>0.01</v>
      </c>
      <c r="P1055" s="6">
        <f t="shared" si="130"/>
        <v>15</v>
      </c>
      <c r="Q1055" t="str">
        <f t="shared" si="131"/>
        <v>journalism</v>
      </c>
      <c r="R1055" t="str">
        <f t="shared" si="132"/>
        <v>audio</v>
      </c>
      <c r="S1055" s="10">
        <f t="shared" si="133"/>
        <v>42774.964490740742</v>
      </c>
      <c r="T1055" s="10">
        <f t="shared" si="134"/>
        <v>42799.964490740742</v>
      </c>
      <c r="U1055" s="12">
        <f t="shared" si="135"/>
        <v>42774.964490740742</v>
      </c>
      <c r="V1055" s="11">
        <f t="shared" si="136"/>
        <v>42774.964490740742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29"/>
        <v>0</v>
      </c>
      <c r="P1056" s="6" t="e">
        <f t="shared" si="130"/>
        <v>#DIV/0!</v>
      </c>
      <c r="Q1056" t="str">
        <f t="shared" si="131"/>
        <v>journalism</v>
      </c>
      <c r="R1056" t="str">
        <f t="shared" si="132"/>
        <v>audio</v>
      </c>
      <c r="S1056" s="10">
        <f t="shared" si="133"/>
        <v>41831.643506944441</v>
      </c>
      <c r="T1056" s="10">
        <f t="shared" si="134"/>
        <v>41861.708333333328</v>
      </c>
      <c r="U1056" s="12">
        <f t="shared" si="135"/>
        <v>41831.643506944441</v>
      </c>
      <c r="V1056" s="11">
        <f t="shared" si="136"/>
        <v>41831.643506944441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29"/>
        <v>0</v>
      </c>
      <c r="P1057" s="6" t="e">
        <f t="shared" si="130"/>
        <v>#DIV/0!</v>
      </c>
      <c r="Q1057" t="str">
        <f t="shared" si="131"/>
        <v>journalism</v>
      </c>
      <c r="R1057" t="str">
        <f t="shared" si="132"/>
        <v>audio</v>
      </c>
      <c r="S1057" s="10">
        <f t="shared" si="133"/>
        <v>42406.784085648142</v>
      </c>
      <c r="T1057" s="10">
        <f t="shared" si="134"/>
        <v>42436.784085648142</v>
      </c>
      <c r="U1057" s="12">
        <f t="shared" si="135"/>
        <v>42406.784085648142</v>
      </c>
      <c r="V1057" s="11">
        <f t="shared" si="136"/>
        <v>42406.784085648142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29"/>
        <v>0</v>
      </c>
      <c r="P1058" s="6" t="e">
        <f t="shared" si="130"/>
        <v>#DIV/0!</v>
      </c>
      <c r="Q1058" t="str">
        <f t="shared" si="131"/>
        <v>journalism</v>
      </c>
      <c r="R1058" t="str">
        <f t="shared" si="132"/>
        <v>audio</v>
      </c>
      <c r="S1058" s="10">
        <f t="shared" si="133"/>
        <v>42058.511307870365</v>
      </c>
      <c r="T1058" s="10">
        <f t="shared" si="134"/>
        <v>42118.469641203708</v>
      </c>
      <c r="U1058" s="12">
        <f t="shared" si="135"/>
        <v>42058.511307870365</v>
      </c>
      <c r="V1058" s="11">
        <f t="shared" si="136"/>
        <v>42058.511307870365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29"/>
        <v>0</v>
      </c>
      <c r="P1059" s="6" t="e">
        <f t="shared" si="130"/>
        <v>#DIV/0!</v>
      </c>
      <c r="Q1059" t="str">
        <f t="shared" si="131"/>
        <v>journalism</v>
      </c>
      <c r="R1059" t="str">
        <f t="shared" si="132"/>
        <v>audio</v>
      </c>
      <c r="S1059" s="10">
        <f t="shared" si="133"/>
        <v>42678.662997685176</v>
      </c>
      <c r="T1059" s="10">
        <f t="shared" si="134"/>
        <v>42708.704664351848</v>
      </c>
      <c r="U1059" s="12">
        <f t="shared" si="135"/>
        <v>42678.662997685176</v>
      </c>
      <c r="V1059" s="11">
        <f t="shared" si="136"/>
        <v>42678.662997685176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29"/>
        <v>0</v>
      </c>
      <c r="P1060" s="6" t="e">
        <f t="shared" si="130"/>
        <v>#DIV/0!</v>
      </c>
      <c r="Q1060" t="str">
        <f t="shared" si="131"/>
        <v>journalism</v>
      </c>
      <c r="R1060" t="str">
        <f t="shared" si="132"/>
        <v>audio</v>
      </c>
      <c r="S1060" s="10">
        <f t="shared" si="133"/>
        <v>42047.692627314813</v>
      </c>
      <c r="T1060" s="10">
        <f t="shared" si="134"/>
        <v>42088.791666666664</v>
      </c>
      <c r="U1060" s="12">
        <f t="shared" si="135"/>
        <v>42047.692627314813</v>
      </c>
      <c r="V1060" s="11">
        <f t="shared" si="136"/>
        <v>42047.692627314813</v>
      </c>
    </row>
    <row r="1061" spans="1:22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29"/>
        <v>0</v>
      </c>
      <c r="P1061" s="6" t="e">
        <f t="shared" si="130"/>
        <v>#DIV/0!</v>
      </c>
      <c r="Q1061" t="str">
        <f t="shared" si="131"/>
        <v>journalism</v>
      </c>
      <c r="R1061" t="str">
        <f t="shared" si="132"/>
        <v>audio</v>
      </c>
      <c r="S1061" s="10">
        <f t="shared" si="133"/>
        <v>42046.581666666665</v>
      </c>
      <c r="T1061" s="10">
        <f t="shared" si="134"/>
        <v>42076.54</v>
      </c>
      <c r="U1061" s="12">
        <f t="shared" si="135"/>
        <v>42046.581666666665</v>
      </c>
      <c r="V1061" s="11">
        <f t="shared" si="136"/>
        <v>42046.581666666665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29"/>
        <v>0.01</v>
      </c>
      <c r="P1062" s="6">
        <f t="shared" si="130"/>
        <v>50</v>
      </c>
      <c r="Q1062" t="str">
        <f t="shared" si="131"/>
        <v>journalism</v>
      </c>
      <c r="R1062" t="str">
        <f t="shared" si="132"/>
        <v>audio</v>
      </c>
      <c r="S1062" s="10">
        <f t="shared" si="133"/>
        <v>42079.704780092587</v>
      </c>
      <c r="T1062" s="10">
        <f t="shared" si="134"/>
        <v>42109.704780092587</v>
      </c>
      <c r="U1062" s="12">
        <f t="shared" si="135"/>
        <v>42079.704780092587</v>
      </c>
      <c r="V1062" s="11">
        <f t="shared" si="136"/>
        <v>42079.704780092587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29"/>
        <v>0</v>
      </c>
      <c r="P1063" s="6" t="e">
        <f t="shared" si="130"/>
        <v>#DIV/0!</v>
      </c>
      <c r="Q1063" t="str">
        <f t="shared" si="131"/>
        <v>journalism</v>
      </c>
      <c r="R1063" t="str">
        <f t="shared" si="132"/>
        <v>audio</v>
      </c>
      <c r="S1063" s="10">
        <f t="shared" si="133"/>
        <v>42432.068379629629</v>
      </c>
      <c r="T1063" s="10">
        <f t="shared" si="134"/>
        <v>42491.833333333336</v>
      </c>
      <c r="U1063" s="12">
        <f t="shared" si="135"/>
        <v>42432.068379629629</v>
      </c>
      <c r="V1063" s="11">
        <f t="shared" si="136"/>
        <v>42432.068379629629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29"/>
        <v>0.95477386934673369</v>
      </c>
      <c r="P1064" s="6">
        <f t="shared" si="130"/>
        <v>47.5</v>
      </c>
      <c r="Q1064" t="str">
        <f t="shared" si="131"/>
        <v>journalism</v>
      </c>
      <c r="R1064" t="str">
        <f t="shared" si="132"/>
        <v>audio</v>
      </c>
      <c r="S1064" s="10">
        <f t="shared" si="133"/>
        <v>42556.598854166667</v>
      </c>
      <c r="T1064" s="10">
        <f t="shared" si="134"/>
        <v>42563.598854166667</v>
      </c>
      <c r="U1064" s="12">
        <f t="shared" si="135"/>
        <v>42556.598854166667</v>
      </c>
      <c r="V1064" s="11">
        <f t="shared" si="136"/>
        <v>42556.598854166667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29"/>
        <v>0</v>
      </c>
      <c r="P1065" s="6" t="e">
        <f t="shared" si="130"/>
        <v>#DIV/0!</v>
      </c>
      <c r="Q1065" t="str">
        <f t="shared" si="131"/>
        <v>journalism</v>
      </c>
      <c r="R1065" t="str">
        <f t="shared" si="132"/>
        <v>audio</v>
      </c>
      <c r="S1065" s="10">
        <f t="shared" si="133"/>
        <v>42582.822476851848</v>
      </c>
      <c r="T1065" s="10">
        <f t="shared" si="134"/>
        <v>42612.822476851848</v>
      </c>
      <c r="U1065" s="12">
        <f t="shared" si="135"/>
        <v>42582.822476851848</v>
      </c>
      <c r="V1065" s="11">
        <f t="shared" si="136"/>
        <v>42582.822476851848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29"/>
        <v>8.9744444444444446E-2</v>
      </c>
      <c r="P1066" s="6">
        <f t="shared" si="130"/>
        <v>65.666666666666671</v>
      </c>
      <c r="Q1066" t="str">
        <f t="shared" si="131"/>
        <v>games</v>
      </c>
      <c r="R1066" t="str">
        <f t="shared" si="132"/>
        <v>video games</v>
      </c>
      <c r="S1066" s="10">
        <f t="shared" si="133"/>
        <v>41417.019710648143</v>
      </c>
      <c r="T1066" s="10">
        <f t="shared" si="134"/>
        <v>41462.019710648143</v>
      </c>
      <c r="U1066" s="12">
        <f t="shared" si="135"/>
        <v>41417.019710648143</v>
      </c>
      <c r="V1066" s="11">
        <f t="shared" si="136"/>
        <v>41417.019710648143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29"/>
        <v>2.7E-2</v>
      </c>
      <c r="P1067" s="6">
        <f t="shared" si="130"/>
        <v>16.2</v>
      </c>
      <c r="Q1067" t="str">
        <f t="shared" si="131"/>
        <v>games</v>
      </c>
      <c r="R1067" t="str">
        <f t="shared" si="132"/>
        <v>video games</v>
      </c>
      <c r="S1067" s="10">
        <f t="shared" si="133"/>
        <v>41661.172708333332</v>
      </c>
      <c r="T1067" s="10">
        <f t="shared" si="134"/>
        <v>41689.172708333332</v>
      </c>
      <c r="U1067" s="12">
        <f t="shared" si="135"/>
        <v>41661.172708333332</v>
      </c>
      <c r="V1067" s="11">
        <f t="shared" si="136"/>
        <v>41661.172708333332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29"/>
        <v>3.3673333333333333E-2</v>
      </c>
      <c r="P1068" s="6">
        <f t="shared" si="130"/>
        <v>34.128378378378379</v>
      </c>
      <c r="Q1068" t="str">
        <f t="shared" si="131"/>
        <v>games</v>
      </c>
      <c r="R1068" t="str">
        <f t="shared" si="132"/>
        <v>video games</v>
      </c>
      <c r="S1068" s="10">
        <f t="shared" si="133"/>
        <v>41445.754421296297</v>
      </c>
      <c r="T1068" s="10">
        <f t="shared" si="134"/>
        <v>41490.754421296297</v>
      </c>
      <c r="U1068" s="12">
        <f t="shared" si="135"/>
        <v>41445.754421296297</v>
      </c>
      <c r="V1068" s="11">
        <f t="shared" si="136"/>
        <v>41445.754421296297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29"/>
        <v>0.26</v>
      </c>
      <c r="P1069" s="6">
        <f t="shared" si="130"/>
        <v>13</v>
      </c>
      <c r="Q1069" t="str">
        <f t="shared" si="131"/>
        <v>games</v>
      </c>
      <c r="R1069" t="str">
        <f t="shared" si="132"/>
        <v>video games</v>
      </c>
      <c r="S1069" s="10">
        <f t="shared" si="133"/>
        <v>41599.647349537037</v>
      </c>
      <c r="T1069" s="10">
        <f t="shared" si="134"/>
        <v>41629.647349537037</v>
      </c>
      <c r="U1069" s="12">
        <f t="shared" si="135"/>
        <v>41599.647349537037</v>
      </c>
      <c r="V1069" s="11">
        <f t="shared" si="136"/>
        <v>41599.647349537037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29"/>
        <v>1.5E-3</v>
      </c>
      <c r="P1070" s="6">
        <f t="shared" si="130"/>
        <v>11.25</v>
      </c>
      <c r="Q1070" t="str">
        <f t="shared" si="131"/>
        <v>games</v>
      </c>
      <c r="R1070" t="str">
        <f t="shared" si="132"/>
        <v>video games</v>
      </c>
      <c r="S1070" s="10">
        <f t="shared" si="133"/>
        <v>42440.162777777768</v>
      </c>
      <c r="T1070" s="10">
        <f t="shared" si="134"/>
        <v>42470.121111111112</v>
      </c>
      <c r="U1070" s="12">
        <f t="shared" si="135"/>
        <v>42440.162777777768</v>
      </c>
      <c r="V1070" s="11">
        <f t="shared" si="136"/>
        <v>42440.162777777768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29"/>
        <v>0.38636363636363635</v>
      </c>
      <c r="P1071" s="6">
        <f t="shared" si="130"/>
        <v>40.476190476190474</v>
      </c>
      <c r="Q1071" t="str">
        <f t="shared" si="131"/>
        <v>games</v>
      </c>
      <c r="R1071" t="str">
        <f t="shared" si="132"/>
        <v>video games</v>
      </c>
      <c r="S1071" s="10">
        <f t="shared" si="133"/>
        <v>41572.021516203698</v>
      </c>
      <c r="T1071" s="10">
        <f t="shared" si="134"/>
        <v>41604.06318287037</v>
      </c>
      <c r="U1071" s="12">
        <f t="shared" si="135"/>
        <v>41572.021516203698</v>
      </c>
      <c r="V1071" s="11">
        <f t="shared" si="136"/>
        <v>41572.021516203698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29"/>
        <v>7.0000000000000001E-3</v>
      </c>
      <c r="P1072" s="6">
        <f t="shared" si="130"/>
        <v>35</v>
      </c>
      <c r="Q1072" t="str">
        <f t="shared" si="131"/>
        <v>games</v>
      </c>
      <c r="R1072" t="str">
        <f t="shared" si="132"/>
        <v>video games</v>
      </c>
      <c r="S1072" s="10">
        <f t="shared" si="133"/>
        <v>41162.803495370368</v>
      </c>
      <c r="T1072" s="10">
        <f t="shared" si="134"/>
        <v>41182.803495370368</v>
      </c>
      <c r="U1072" s="12">
        <f t="shared" si="135"/>
        <v>41162.803495370368</v>
      </c>
      <c r="V1072" s="11">
        <f t="shared" si="136"/>
        <v>41162.803495370368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29"/>
        <v>0</v>
      </c>
      <c r="P1073" s="6" t="e">
        <f t="shared" si="130"/>
        <v>#DIV/0!</v>
      </c>
      <c r="Q1073" t="str">
        <f t="shared" si="131"/>
        <v>games</v>
      </c>
      <c r="R1073" t="str">
        <f t="shared" si="132"/>
        <v>video games</v>
      </c>
      <c r="S1073" s="10">
        <f t="shared" si="133"/>
        <v>42295.545057870368</v>
      </c>
      <c r="T1073" s="10">
        <f t="shared" si="134"/>
        <v>42325.586724537039</v>
      </c>
      <c r="U1073" s="12">
        <f t="shared" si="135"/>
        <v>42295.545057870368</v>
      </c>
      <c r="V1073" s="11">
        <f t="shared" si="136"/>
        <v>42295.545057870368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29"/>
        <v>6.8000000000000005E-4</v>
      </c>
      <c r="P1074" s="6">
        <f t="shared" si="130"/>
        <v>12.75</v>
      </c>
      <c r="Q1074" t="str">
        <f t="shared" si="131"/>
        <v>games</v>
      </c>
      <c r="R1074" t="str">
        <f t="shared" si="132"/>
        <v>video games</v>
      </c>
      <c r="S1074" s="10">
        <f t="shared" si="133"/>
        <v>41645.623807870368</v>
      </c>
      <c r="T1074" s="10">
        <f t="shared" si="134"/>
        <v>41675.623807870368</v>
      </c>
      <c r="U1074" s="12">
        <f t="shared" si="135"/>
        <v>41645.623807870368</v>
      </c>
      <c r="V1074" s="11">
        <f t="shared" si="136"/>
        <v>41645.623807870368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29"/>
        <v>1.3333333333333334E-2</v>
      </c>
      <c r="P1075" s="6">
        <f t="shared" si="130"/>
        <v>10</v>
      </c>
      <c r="Q1075" t="str">
        <f t="shared" si="131"/>
        <v>games</v>
      </c>
      <c r="R1075" t="str">
        <f t="shared" si="132"/>
        <v>video games</v>
      </c>
      <c r="S1075" s="10">
        <f t="shared" si="133"/>
        <v>40802.756261574068</v>
      </c>
      <c r="T1075" s="10">
        <f t="shared" si="134"/>
        <v>40832.756261574068</v>
      </c>
      <c r="U1075" s="12">
        <f t="shared" si="135"/>
        <v>40802.756261574068</v>
      </c>
      <c r="V1075" s="11">
        <f t="shared" si="136"/>
        <v>40802.756261574068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29"/>
        <v>6.3092592592592589E-2</v>
      </c>
      <c r="P1076" s="6">
        <f t="shared" si="130"/>
        <v>113.56666666666666</v>
      </c>
      <c r="Q1076" t="str">
        <f t="shared" si="131"/>
        <v>games</v>
      </c>
      <c r="R1076" t="str">
        <f t="shared" si="132"/>
        <v>video games</v>
      </c>
      <c r="S1076" s="10">
        <f t="shared" si="133"/>
        <v>41612.964641203704</v>
      </c>
      <c r="T1076" s="10">
        <f t="shared" si="134"/>
        <v>41642.964641203704</v>
      </c>
      <c r="U1076" s="12">
        <f t="shared" si="135"/>
        <v>41612.964641203704</v>
      </c>
      <c r="V1076" s="11">
        <f t="shared" si="136"/>
        <v>41612.964641203704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29"/>
        <v>4.4999999999999998E-2</v>
      </c>
      <c r="P1077" s="6">
        <f t="shared" si="130"/>
        <v>15</v>
      </c>
      <c r="Q1077" t="str">
        <f t="shared" si="131"/>
        <v>games</v>
      </c>
      <c r="R1077" t="str">
        <f t="shared" si="132"/>
        <v>video games</v>
      </c>
      <c r="S1077" s="10">
        <f t="shared" si="133"/>
        <v>41005.695787037032</v>
      </c>
      <c r="T1077" s="10">
        <f t="shared" si="134"/>
        <v>41035.695787037032</v>
      </c>
      <c r="U1077" s="12">
        <f t="shared" si="135"/>
        <v>41005.695787037032</v>
      </c>
      <c r="V1077" s="11">
        <f t="shared" si="136"/>
        <v>41005.695787037032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29"/>
        <v>0.62765333333333329</v>
      </c>
      <c r="P1078" s="6">
        <f t="shared" si="130"/>
        <v>48.281025641025643</v>
      </c>
      <c r="Q1078" t="str">
        <f t="shared" si="131"/>
        <v>games</v>
      </c>
      <c r="R1078" t="str">
        <f t="shared" si="132"/>
        <v>video games</v>
      </c>
      <c r="S1078" s="10">
        <f t="shared" si="133"/>
        <v>41838.169560185182</v>
      </c>
      <c r="T1078" s="10">
        <f t="shared" si="134"/>
        <v>41893.169560185182</v>
      </c>
      <c r="U1078" s="12">
        <f t="shared" si="135"/>
        <v>41838.169560185182</v>
      </c>
      <c r="V1078" s="11">
        <f t="shared" si="136"/>
        <v>41838.169560185182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29"/>
        <v>0.29376000000000002</v>
      </c>
      <c r="P1079" s="6">
        <f t="shared" si="130"/>
        <v>43.976047904191617</v>
      </c>
      <c r="Q1079" t="str">
        <f t="shared" si="131"/>
        <v>games</v>
      </c>
      <c r="R1079" t="str">
        <f t="shared" si="132"/>
        <v>video games</v>
      </c>
      <c r="S1079" s="10">
        <f t="shared" si="133"/>
        <v>42352.958460648144</v>
      </c>
      <c r="T1079" s="10">
        <f t="shared" si="134"/>
        <v>42382.958460648144</v>
      </c>
      <c r="U1079" s="12">
        <f t="shared" si="135"/>
        <v>42352.958460648144</v>
      </c>
      <c r="V1079" s="11">
        <f t="shared" si="136"/>
        <v>42352.958460648144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29"/>
        <v>7.4999999999999997E-2</v>
      </c>
      <c r="P1080" s="6">
        <f t="shared" si="130"/>
        <v>9</v>
      </c>
      <c r="Q1080" t="str">
        <f t="shared" si="131"/>
        <v>games</v>
      </c>
      <c r="R1080" t="str">
        <f t="shared" si="132"/>
        <v>video games</v>
      </c>
      <c r="S1080" s="10">
        <f t="shared" si="133"/>
        <v>40700.987511574072</v>
      </c>
      <c r="T1080" s="10">
        <f t="shared" si="134"/>
        <v>40745.987511574072</v>
      </c>
      <c r="U1080" s="12">
        <f t="shared" si="135"/>
        <v>40700.987511574072</v>
      </c>
      <c r="V1080" s="11">
        <f t="shared" si="136"/>
        <v>40700.987511574072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29"/>
        <v>2.6076923076923077E-2</v>
      </c>
      <c r="P1081" s="6">
        <f t="shared" si="130"/>
        <v>37.666666666666664</v>
      </c>
      <c r="Q1081" t="str">
        <f t="shared" si="131"/>
        <v>games</v>
      </c>
      <c r="R1081" t="str">
        <f t="shared" si="132"/>
        <v>video games</v>
      </c>
      <c r="S1081" s="10">
        <f t="shared" si="133"/>
        <v>42479.35805555556</v>
      </c>
      <c r="T1081" s="10">
        <f t="shared" si="134"/>
        <v>42504.35805555556</v>
      </c>
      <c r="U1081" s="12">
        <f t="shared" si="135"/>
        <v>42479.35805555556</v>
      </c>
      <c r="V1081" s="11">
        <f t="shared" si="136"/>
        <v>42479.35805555556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29"/>
        <v>9.1050000000000006E-2</v>
      </c>
      <c r="P1082" s="6">
        <f t="shared" si="130"/>
        <v>18.581632653061224</v>
      </c>
      <c r="Q1082" t="str">
        <f t="shared" si="131"/>
        <v>games</v>
      </c>
      <c r="R1082" t="str">
        <f t="shared" si="132"/>
        <v>video games</v>
      </c>
      <c r="S1082" s="10">
        <f t="shared" si="133"/>
        <v>41739.929780092592</v>
      </c>
      <c r="T1082" s="10">
        <f t="shared" si="134"/>
        <v>41769.929780092592</v>
      </c>
      <c r="U1082" s="12">
        <f t="shared" si="135"/>
        <v>41739.929780092592</v>
      </c>
      <c r="V1082" s="11">
        <f t="shared" si="136"/>
        <v>41739.929780092592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29"/>
        <v>1.7647058823529413E-4</v>
      </c>
      <c r="P1083" s="6">
        <f t="shared" si="130"/>
        <v>3</v>
      </c>
      <c r="Q1083" t="str">
        <f t="shared" si="131"/>
        <v>games</v>
      </c>
      <c r="R1083" t="str">
        <f t="shared" si="132"/>
        <v>video games</v>
      </c>
      <c r="S1083" s="10">
        <f t="shared" si="133"/>
        <v>42002.718657407408</v>
      </c>
      <c r="T1083" s="10">
        <f t="shared" si="134"/>
        <v>42032.718657407408</v>
      </c>
      <c r="U1083" s="12">
        <f t="shared" si="135"/>
        <v>42002.718657407408</v>
      </c>
      <c r="V1083" s="11">
        <f t="shared" si="136"/>
        <v>42002.718657407408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29"/>
        <v>5.5999999999999999E-3</v>
      </c>
      <c r="P1084" s="6">
        <f t="shared" si="130"/>
        <v>18.666666666666668</v>
      </c>
      <c r="Q1084" t="str">
        <f t="shared" si="131"/>
        <v>games</v>
      </c>
      <c r="R1084" t="str">
        <f t="shared" si="132"/>
        <v>video games</v>
      </c>
      <c r="S1084" s="10">
        <f t="shared" si="133"/>
        <v>41101.697777777779</v>
      </c>
      <c r="T1084" s="10">
        <f t="shared" si="134"/>
        <v>41131.697777777779</v>
      </c>
      <c r="U1084" s="12">
        <f t="shared" si="135"/>
        <v>41101.697777777779</v>
      </c>
      <c r="V1084" s="11">
        <f t="shared" si="136"/>
        <v>41101.697777777779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29"/>
        <v>8.2000000000000007E-3</v>
      </c>
      <c r="P1085" s="6">
        <f t="shared" si="130"/>
        <v>410</v>
      </c>
      <c r="Q1085" t="str">
        <f t="shared" si="131"/>
        <v>games</v>
      </c>
      <c r="R1085" t="str">
        <f t="shared" si="132"/>
        <v>video games</v>
      </c>
      <c r="S1085" s="10">
        <f t="shared" si="133"/>
        <v>41793.451192129629</v>
      </c>
      <c r="T1085" s="10">
        <f t="shared" si="134"/>
        <v>41853.451192129629</v>
      </c>
      <c r="U1085" s="12">
        <f t="shared" si="135"/>
        <v>41793.451192129629</v>
      </c>
      <c r="V1085" s="11">
        <f t="shared" si="136"/>
        <v>41793.451192129629</v>
      </c>
    </row>
    <row r="1086" spans="1:22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29"/>
        <v>0</v>
      </c>
      <c r="P1086" s="6" t="e">
        <f t="shared" si="130"/>
        <v>#DIV/0!</v>
      </c>
      <c r="Q1086" t="str">
        <f t="shared" si="131"/>
        <v>games</v>
      </c>
      <c r="R1086" t="str">
        <f t="shared" si="132"/>
        <v>video games</v>
      </c>
      <c r="S1086" s="10">
        <f t="shared" si="133"/>
        <v>41829.703749999993</v>
      </c>
      <c r="T1086" s="10">
        <f t="shared" si="134"/>
        <v>41859.703749999993</v>
      </c>
      <c r="U1086" s="12">
        <f t="shared" si="135"/>
        <v>41829.703749999993</v>
      </c>
      <c r="V1086" s="11">
        <f t="shared" si="136"/>
        <v>41829.703749999993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29"/>
        <v>3.4200000000000001E-2</v>
      </c>
      <c r="P1087" s="6">
        <f t="shared" si="130"/>
        <v>114</v>
      </c>
      <c r="Q1087" t="str">
        <f t="shared" si="131"/>
        <v>games</v>
      </c>
      <c r="R1087" t="str">
        <f t="shared" si="132"/>
        <v>video games</v>
      </c>
      <c r="S1087" s="10">
        <f t="shared" si="133"/>
        <v>42413.462673611109</v>
      </c>
      <c r="T1087" s="10">
        <f t="shared" si="134"/>
        <v>42443.421006944445</v>
      </c>
      <c r="U1087" s="12">
        <f t="shared" si="135"/>
        <v>42413.462673611109</v>
      </c>
      <c r="V1087" s="11">
        <f t="shared" si="136"/>
        <v>42413.462673611109</v>
      </c>
    </row>
    <row r="1088" spans="1:22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29"/>
        <v>8.3333333333333339E-4</v>
      </c>
      <c r="P1088" s="6">
        <f t="shared" si="130"/>
        <v>7.5</v>
      </c>
      <c r="Q1088" t="str">
        <f t="shared" si="131"/>
        <v>games</v>
      </c>
      <c r="R1088" t="str">
        <f t="shared" si="132"/>
        <v>video games</v>
      </c>
      <c r="S1088" s="10">
        <f t="shared" si="133"/>
        <v>41845.658460648148</v>
      </c>
      <c r="T1088" s="10">
        <f t="shared" si="134"/>
        <v>41875.658460648148</v>
      </c>
      <c r="U1088" s="12">
        <f t="shared" si="135"/>
        <v>41845.658460648148</v>
      </c>
      <c r="V1088" s="11">
        <f t="shared" si="136"/>
        <v>41845.658460648148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29"/>
        <v>0</v>
      </c>
      <c r="P1089" s="6" t="e">
        <f t="shared" si="130"/>
        <v>#DIV/0!</v>
      </c>
      <c r="Q1089" t="str">
        <f t="shared" si="131"/>
        <v>games</v>
      </c>
      <c r="R1089" t="str">
        <f t="shared" si="132"/>
        <v>video games</v>
      </c>
      <c r="S1089" s="10">
        <f t="shared" si="133"/>
        <v>41775.505636574075</v>
      </c>
      <c r="T1089" s="10">
        <f t="shared" si="134"/>
        <v>41805.505636574075</v>
      </c>
      <c r="U1089" s="12">
        <f t="shared" si="135"/>
        <v>41775.505636574075</v>
      </c>
      <c r="V1089" s="11">
        <f t="shared" si="136"/>
        <v>41775.505636574075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137">E1090/D1090</f>
        <v>0.14182977777777778</v>
      </c>
      <c r="P1090" s="6">
        <f t="shared" si="130"/>
        <v>43.41727891156463</v>
      </c>
      <c r="Q1090" t="str">
        <f t="shared" si="131"/>
        <v>games</v>
      </c>
      <c r="R1090" t="str">
        <f t="shared" si="132"/>
        <v>video games</v>
      </c>
      <c r="S1090" s="10">
        <f t="shared" si="133"/>
        <v>41723.591053240736</v>
      </c>
      <c r="T1090" s="10">
        <f t="shared" si="134"/>
        <v>41753.591053240736</v>
      </c>
      <c r="U1090" s="12">
        <f t="shared" si="135"/>
        <v>41723.591053240736</v>
      </c>
      <c r="V1090" s="11">
        <f t="shared" si="136"/>
        <v>41723.591053240736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137"/>
        <v>7.8266666666666665E-2</v>
      </c>
      <c r="P1091" s="6">
        <f t="shared" ref="P1091:P1154" si="138">E1091/L1091</f>
        <v>23.959183673469386</v>
      </c>
      <c r="Q1091" t="str">
        <f t="shared" ref="Q1091:Q1154" si="139">LEFT(N1091,SEARCH("/",N1091)-1)</f>
        <v>games</v>
      </c>
      <c r="R1091" t="str">
        <f t="shared" ref="R1091:R1154" si="140">RIGHT(N1091,LEN(N1091)-SEARCH("/",N1091))</f>
        <v>video games</v>
      </c>
      <c r="S1091" s="10">
        <f t="shared" ref="S1091:S1154" si="141">(((J1091/60)/60)/24)+DATE(1970,1,1)+(-5/24)</f>
        <v>42150.981192129628</v>
      </c>
      <c r="T1091" s="10">
        <f t="shared" ref="T1091:T1154" si="142">(((I1091/60)/60)/24)+DATE(1970,1,1)+(-5/24)</f>
        <v>42180.981192129628</v>
      </c>
      <c r="U1091" s="12">
        <f t="shared" ref="U1091:U1154" si="143">S1091</f>
        <v>42150.981192129628</v>
      </c>
      <c r="V1091" s="11">
        <f t="shared" ref="V1091:V1154" si="144">S1091</f>
        <v>42150.981192129628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37"/>
        <v>3.8464497269020693E-4</v>
      </c>
      <c r="P1092" s="6">
        <f t="shared" si="138"/>
        <v>5</v>
      </c>
      <c r="Q1092" t="str">
        <f t="shared" si="139"/>
        <v>games</v>
      </c>
      <c r="R1092" t="str">
        <f t="shared" si="140"/>
        <v>video games</v>
      </c>
      <c r="S1092" s="10">
        <f t="shared" si="141"/>
        <v>42122.977465277778</v>
      </c>
      <c r="T1092" s="10">
        <f t="shared" si="142"/>
        <v>42152.977465277778</v>
      </c>
      <c r="U1092" s="12">
        <f t="shared" si="143"/>
        <v>42122.977465277778</v>
      </c>
      <c r="V1092" s="11">
        <f t="shared" si="144"/>
        <v>42122.977465277778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37"/>
        <v>0.125</v>
      </c>
      <c r="P1093" s="6">
        <f t="shared" si="138"/>
        <v>12.5</v>
      </c>
      <c r="Q1093" t="str">
        <f t="shared" si="139"/>
        <v>games</v>
      </c>
      <c r="R1093" t="str">
        <f t="shared" si="140"/>
        <v>video games</v>
      </c>
      <c r="S1093" s="10">
        <f t="shared" si="141"/>
        <v>42440.611944444441</v>
      </c>
      <c r="T1093" s="10">
        <f t="shared" si="142"/>
        <v>42470.57027777777</v>
      </c>
      <c r="U1093" s="12">
        <f t="shared" si="143"/>
        <v>42440.611944444441</v>
      </c>
      <c r="V1093" s="11">
        <f t="shared" si="144"/>
        <v>42440.611944444441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37"/>
        <v>1.0500000000000001E-2</v>
      </c>
      <c r="P1094" s="6">
        <f t="shared" si="138"/>
        <v>3</v>
      </c>
      <c r="Q1094" t="str">
        <f t="shared" si="139"/>
        <v>games</v>
      </c>
      <c r="R1094" t="str">
        <f t="shared" si="140"/>
        <v>video games</v>
      </c>
      <c r="S1094" s="10">
        <f t="shared" si="141"/>
        <v>41249.817569444444</v>
      </c>
      <c r="T1094" s="10">
        <f t="shared" si="142"/>
        <v>41279.817569444444</v>
      </c>
      <c r="U1094" s="12">
        <f t="shared" si="143"/>
        <v>41249.817569444444</v>
      </c>
      <c r="V1094" s="11">
        <f t="shared" si="144"/>
        <v>41249.817569444444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37"/>
        <v>0.14083333333333334</v>
      </c>
      <c r="P1095" s="6">
        <f t="shared" si="138"/>
        <v>10.5625</v>
      </c>
      <c r="Q1095" t="str">
        <f t="shared" si="139"/>
        <v>games</v>
      </c>
      <c r="R1095" t="str">
        <f t="shared" si="140"/>
        <v>video games</v>
      </c>
      <c r="S1095" s="10">
        <f t="shared" si="141"/>
        <v>42396.765474537031</v>
      </c>
      <c r="T1095" s="10">
        <f t="shared" si="142"/>
        <v>42411.765474537031</v>
      </c>
      <c r="U1095" s="12">
        <f t="shared" si="143"/>
        <v>42396.765474537031</v>
      </c>
      <c r="V1095" s="11">
        <f t="shared" si="144"/>
        <v>42396.765474537031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37"/>
        <v>0.18300055555555556</v>
      </c>
      <c r="P1096" s="6">
        <f t="shared" si="138"/>
        <v>122.00037037037038</v>
      </c>
      <c r="Q1096" t="str">
        <f t="shared" si="139"/>
        <v>games</v>
      </c>
      <c r="R1096" t="str">
        <f t="shared" si="140"/>
        <v>video games</v>
      </c>
      <c r="S1096" s="10">
        <f t="shared" si="141"/>
        <v>40795.505011574067</v>
      </c>
      <c r="T1096" s="10">
        <f t="shared" si="142"/>
        <v>40825.505011574067</v>
      </c>
      <c r="U1096" s="12">
        <f t="shared" si="143"/>
        <v>40795.505011574067</v>
      </c>
      <c r="V1096" s="11">
        <f t="shared" si="144"/>
        <v>40795.505011574067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37"/>
        <v>5.0347999999999997E-2</v>
      </c>
      <c r="P1097" s="6">
        <f t="shared" si="138"/>
        <v>267.80851063829789</v>
      </c>
      <c r="Q1097" t="str">
        <f t="shared" si="139"/>
        <v>games</v>
      </c>
      <c r="R1097" t="str">
        <f t="shared" si="140"/>
        <v>video games</v>
      </c>
      <c r="S1097" s="10">
        <f t="shared" si="141"/>
        <v>41486.328935185185</v>
      </c>
      <c r="T1097" s="10">
        <f t="shared" si="142"/>
        <v>41516.328935185185</v>
      </c>
      <c r="U1097" s="12">
        <f t="shared" si="143"/>
        <v>41486.328935185185</v>
      </c>
      <c r="V1097" s="11">
        <f t="shared" si="144"/>
        <v>41486.328935185185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37"/>
        <v>0.17933333333333334</v>
      </c>
      <c r="P1098" s="6">
        <f t="shared" si="138"/>
        <v>74.206896551724142</v>
      </c>
      <c r="Q1098" t="str">
        <f t="shared" si="139"/>
        <v>games</v>
      </c>
      <c r="R1098" t="str">
        <f t="shared" si="140"/>
        <v>video games</v>
      </c>
      <c r="S1098" s="10">
        <f t="shared" si="141"/>
        <v>41885.309652777774</v>
      </c>
      <c r="T1098" s="10">
        <f t="shared" si="142"/>
        <v>41915.9375</v>
      </c>
      <c r="U1098" s="12">
        <f t="shared" si="143"/>
        <v>41885.309652777774</v>
      </c>
      <c r="V1098" s="11">
        <f t="shared" si="144"/>
        <v>41885.309652777774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37"/>
        <v>4.6999999999999999E-4</v>
      </c>
      <c r="P1099" s="6">
        <f t="shared" si="138"/>
        <v>6.7142857142857144</v>
      </c>
      <c r="Q1099" t="str">
        <f t="shared" si="139"/>
        <v>games</v>
      </c>
      <c r="R1099" t="str">
        <f t="shared" si="140"/>
        <v>video games</v>
      </c>
      <c r="S1099" s="10">
        <f t="shared" si="141"/>
        <v>41660.584224537037</v>
      </c>
      <c r="T1099" s="10">
        <f t="shared" si="142"/>
        <v>41700.584224537037</v>
      </c>
      <c r="U1099" s="12">
        <f t="shared" si="143"/>
        <v>41660.584224537037</v>
      </c>
      <c r="V1099" s="11">
        <f t="shared" si="144"/>
        <v>41660.584224537037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37"/>
        <v>7.2120000000000004E-2</v>
      </c>
      <c r="P1100" s="6">
        <f t="shared" si="138"/>
        <v>81.954545454545453</v>
      </c>
      <c r="Q1100" t="str">
        <f t="shared" si="139"/>
        <v>games</v>
      </c>
      <c r="R1100" t="str">
        <f t="shared" si="140"/>
        <v>video games</v>
      </c>
      <c r="S1100" s="10">
        <f t="shared" si="141"/>
        <v>41712.554340277777</v>
      </c>
      <c r="T1100" s="10">
        <f t="shared" si="142"/>
        <v>41742.554340277777</v>
      </c>
      <c r="U1100" s="12">
        <f t="shared" si="143"/>
        <v>41712.554340277777</v>
      </c>
      <c r="V1100" s="11">
        <f t="shared" si="144"/>
        <v>41712.554340277777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37"/>
        <v>5.0000000000000001E-3</v>
      </c>
      <c r="P1101" s="6">
        <f t="shared" si="138"/>
        <v>25</v>
      </c>
      <c r="Q1101" t="str">
        <f t="shared" si="139"/>
        <v>games</v>
      </c>
      <c r="R1101" t="str">
        <f t="shared" si="140"/>
        <v>video games</v>
      </c>
      <c r="S1101" s="10">
        <f t="shared" si="141"/>
        <v>42107.628101851849</v>
      </c>
      <c r="T1101" s="10">
        <f t="shared" si="142"/>
        <v>42137.628101851849</v>
      </c>
      <c r="U1101" s="12">
        <f t="shared" si="143"/>
        <v>42107.628101851849</v>
      </c>
      <c r="V1101" s="11">
        <f t="shared" si="144"/>
        <v>42107.628101851849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37"/>
        <v>2.5000000000000001E-2</v>
      </c>
      <c r="P1102" s="6">
        <f t="shared" si="138"/>
        <v>10</v>
      </c>
      <c r="Q1102" t="str">
        <f t="shared" si="139"/>
        <v>games</v>
      </c>
      <c r="R1102" t="str">
        <f t="shared" si="140"/>
        <v>video games</v>
      </c>
      <c r="S1102" s="10">
        <f t="shared" si="141"/>
        <v>42383.902442129627</v>
      </c>
      <c r="T1102" s="10">
        <f t="shared" si="142"/>
        <v>42413.902442129627</v>
      </c>
      <c r="U1102" s="12">
        <f t="shared" si="143"/>
        <v>42383.902442129627</v>
      </c>
      <c r="V1102" s="11">
        <f t="shared" si="144"/>
        <v>42383.902442129627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37"/>
        <v>4.0999999999999999E-4</v>
      </c>
      <c r="P1103" s="6">
        <f t="shared" si="138"/>
        <v>6.833333333333333</v>
      </c>
      <c r="Q1103" t="str">
        <f t="shared" si="139"/>
        <v>games</v>
      </c>
      <c r="R1103" t="str">
        <f t="shared" si="140"/>
        <v>video games</v>
      </c>
      <c r="S1103" s="10">
        <f t="shared" si="141"/>
        <v>42538.564097222225</v>
      </c>
      <c r="T1103" s="10">
        <f t="shared" si="142"/>
        <v>42565.549999999996</v>
      </c>
      <c r="U1103" s="12">
        <f t="shared" si="143"/>
        <v>42538.564097222225</v>
      </c>
      <c r="V1103" s="11">
        <f t="shared" si="144"/>
        <v>42538.564097222225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37"/>
        <v>5.3124999999999999E-2</v>
      </c>
      <c r="P1104" s="6">
        <f t="shared" si="138"/>
        <v>17.708333333333332</v>
      </c>
      <c r="Q1104" t="str">
        <f t="shared" si="139"/>
        <v>games</v>
      </c>
      <c r="R1104" t="str">
        <f t="shared" si="140"/>
        <v>video games</v>
      </c>
      <c r="S1104" s="10">
        <f t="shared" si="141"/>
        <v>41576.837094907409</v>
      </c>
      <c r="T1104" s="10">
        <f t="shared" si="142"/>
        <v>41617.040972222218</v>
      </c>
      <c r="U1104" s="12">
        <f t="shared" si="143"/>
        <v>41576.837094907409</v>
      </c>
      <c r="V1104" s="11">
        <f t="shared" si="144"/>
        <v>41576.837094907409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37"/>
        <v>1.6199999999999999E-2</v>
      </c>
      <c r="P1105" s="6">
        <f t="shared" si="138"/>
        <v>16.2</v>
      </c>
      <c r="Q1105" t="str">
        <f t="shared" si="139"/>
        <v>games</v>
      </c>
      <c r="R1105" t="str">
        <f t="shared" si="140"/>
        <v>video games</v>
      </c>
      <c r="S1105" s="10">
        <f t="shared" si="141"/>
        <v>42479.013773148145</v>
      </c>
      <c r="T1105" s="10">
        <f t="shared" si="142"/>
        <v>42539.013773148145</v>
      </c>
      <c r="U1105" s="12">
        <f t="shared" si="143"/>
        <v>42479.013773148145</v>
      </c>
      <c r="V1105" s="11">
        <f t="shared" si="144"/>
        <v>42479.013773148145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37"/>
        <v>4.9516666666666667E-2</v>
      </c>
      <c r="P1106" s="6">
        <f t="shared" si="138"/>
        <v>80.297297297297291</v>
      </c>
      <c r="Q1106" t="str">
        <f t="shared" si="139"/>
        <v>games</v>
      </c>
      <c r="R1106" t="str">
        <f t="shared" si="140"/>
        <v>video games</v>
      </c>
      <c r="S1106" s="10">
        <f t="shared" si="141"/>
        <v>41771.201631944445</v>
      </c>
      <c r="T1106" s="10">
        <f t="shared" si="142"/>
        <v>41801.201631944445</v>
      </c>
      <c r="U1106" s="12">
        <f t="shared" si="143"/>
        <v>41771.201631944445</v>
      </c>
      <c r="V1106" s="11">
        <f t="shared" si="144"/>
        <v>41771.201631944445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37"/>
        <v>1.5900000000000001E-3</v>
      </c>
      <c r="P1107" s="6">
        <f t="shared" si="138"/>
        <v>71.55</v>
      </c>
      <c r="Q1107" t="str">
        <f t="shared" si="139"/>
        <v>games</v>
      </c>
      <c r="R1107" t="str">
        <f t="shared" si="140"/>
        <v>video games</v>
      </c>
      <c r="S1107" s="10">
        <f t="shared" si="141"/>
        <v>41691.927395833329</v>
      </c>
      <c r="T1107" s="10">
        <f t="shared" si="142"/>
        <v>41721.885729166665</v>
      </c>
      <c r="U1107" s="12">
        <f t="shared" si="143"/>
        <v>41691.927395833329</v>
      </c>
      <c r="V1107" s="11">
        <f t="shared" si="144"/>
        <v>41691.927395833329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37"/>
        <v>0.41249999999999998</v>
      </c>
      <c r="P1108" s="6">
        <f t="shared" si="138"/>
        <v>23.571428571428573</v>
      </c>
      <c r="Q1108" t="str">
        <f t="shared" si="139"/>
        <v>games</v>
      </c>
      <c r="R1108" t="str">
        <f t="shared" si="140"/>
        <v>video games</v>
      </c>
      <c r="S1108" s="10">
        <f t="shared" si="141"/>
        <v>40973.532118055555</v>
      </c>
      <c r="T1108" s="10">
        <f t="shared" si="142"/>
        <v>41003.490451388883</v>
      </c>
      <c r="U1108" s="12">
        <f t="shared" si="143"/>
        <v>40973.532118055555</v>
      </c>
      <c r="V1108" s="11">
        <f t="shared" si="144"/>
        <v>40973.532118055555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37"/>
        <v>0</v>
      </c>
      <c r="P1109" s="6" t="e">
        <f t="shared" si="138"/>
        <v>#DIV/0!</v>
      </c>
      <c r="Q1109" t="str">
        <f t="shared" si="139"/>
        <v>games</v>
      </c>
      <c r="R1109" t="str">
        <f t="shared" si="140"/>
        <v>video games</v>
      </c>
      <c r="S1109" s="10">
        <f t="shared" si="141"/>
        <v>41813.653055555551</v>
      </c>
      <c r="T1109" s="10">
        <f t="shared" si="142"/>
        <v>41843.653055555551</v>
      </c>
      <c r="U1109" s="12">
        <f t="shared" si="143"/>
        <v>41813.653055555551</v>
      </c>
      <c r="V1109" s="11">
        <f t="shared" si="144"/>
        <v>41813.653055555551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37"/>
        <v>2.93E-2</v>
      </c>
      <c r="P1110" s="6">
        <f t="shared" si="138"/>
        <v>34.88095238095238</v>
      </c>
      <c r="Q1110" t="str">
        <f t="shared" si="139"/>
        <v>games</v>
      </c>
      <c r="R1110" t="str">
        <f t="shared" si="140"/>
        <v>video games</v>
      </c>
      <c r="S1110" s="10">
        <f t="shared" si="141"/>
        <v>40952.42864583333</v>
      </c>
      <c r="T1110" s="10">
        <f t="shared" si="142"/>
        <v>41012.386979166666</v>
      </c>
      <c r="U1110" s="12">
        <f t="shared" si="143"/>
        <v>40952.42864583333</v>
      </c>
      <c r="V1110" s="11">
        <f t="shared" si="144"/>
        <v>40952.42864583333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37"/>
        <v>4.4999999999999997E-3</v>
      </c>
      <c r="P1111" s="6">
        <f t="shared" si="138"/>
        <v>15</v>
      </c>
      <c r="Q1111" t="str">
        <f t="shared" si="139"/>
        <v>games</v>
      </c>
      <c r="R1111" t="str">
        <f t="shared" si="140"/>
        <v>video games</v>
      </c>
      <c r="S1111" s="10">
        <f t="shared" si="141"/>
        <v>42662.543865740743</v>
      </c>
      <c r="T1111" s="10">
        <f t="shared" si="142"/>
        <v>42692.5855324074</v>
      </c>
      <c r="U1111" s="12">
        <f t="shared" si="143"/>
        <v>42662.543865740743</v>
      </c>
      <c r="V1111" s="11">
        <f t="shared" si="144"/>
        <v>42662.543865740743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37"/>
        <v>5.1000000000000004E-3</v>
      </c>
      <c r="P1112" s="6">
        <f t="shared" si="138"/>
        <v>23.181818181818183</v>
      </c>
      <c r="Q1112" t="str">
        <f t="shared" si="139"/>
        <v>games</v>
      </c>
      <c r="R1112" t="str">
        <f t="shared" si="140"/>
        <v>video games</v>
      </c>
      <c r="S1112" s="10">
        <f t="shared" si="141"/>
        <v>41220.72479166666</v>
      </c>
      <c r="T1112" s="10">
        <f t="shared" si="142"/>
        <v>41250.72479166666</v>
      </c>
      <c r="U1112" s="12">
        <f t="shared" si="143"/>
        <v>41220.72479166666</v>
      </c>
      <c r="V1112" s="11">
        <f t="shared" si="144"/>
        <v>41220.72479166666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37"/>
        <v>4.0000000000000002E-4</v>
      </c>
      <c r="P1113" s="6">
        <f t="shared" si="138"/>
        <v>1</v>
      </c>
      <c r="Q1113" t="str">
        <f t="shared" si="139"/>
        <v>games</v>
      </c>
      <c r="R1113" t="str">
        <f t="shared" si="140"/>
        <v>video games</v>
      </c>
      <c r="S1113" s="10">
        <f t="shared" si="141"/>
        <v>42346.995254629634</v>
      </c>
      <c r="T1113" s="10">
        <f t="shared" si="142"/>
        <v>42376.995254629634</v>
      </c>
      <c r="U1113" s="12">
        <f t="shared" si="143"/>
        <v>42346.995254629634</v>
      </c>
      <c r="V1113" s="11">
        <f t="shared" si="144"/>
        <v>42346.995254629634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37"/>
        <v>0.35537409090909089</v>
      </c>
      <c r="P1114" s="6">
        <f t="shared" si="138"/>
        <v>100.23371794871794</v>
      </c>
      <c r="Q1114" t="str">
        <f t="shared" si="139"/>
        <v>games</v>
      </c>
      <c r="R1114" t="str">
        <f t="shared" si="140"/>
        <v>video games</v>
      </c>
      <c r="S1114" s="10">
        <f t="shared" si="141"/>
        <v>41963.551053240742</v>
      </c>
      <c r="T1114" s="10">
        <f t="shared" si="142"/>
        <v>42023.145833333336</v>
      </c>
      <c r="U1114" s="12">
        <f t="shared" si="143"/>
        <v>41963.551053240742</v>
      </c>
      <c r="V1114" s="11">
        <f t="shared" si="144"/>
        <v>41963.551053240742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37"/>
        <v>5.0000000000000001E-3</v>
      </c>
      <c r="P1115" s="6">
        <f t="shared" si="138"/>
        <v>5</v>
      </c>
      <c r="Q1115" t="str">
        <f t="shared" si="139"/>
        <v>games</v>
      </c>
      <c r="R1115" t="str">
        <f t="shared" si="140"/>
        <v>video games</v>
      </c>
      <c r="S1115" s="10">
        <f t="shared" si="141"/>
        <v>41835.768749999996</v>
      </c>
      <c r="T1115" s="10">
        <f t="shared" si="142"/>
        <v>41865.768749999996</v>
      </c>
      <c r="U1115" s="12">
        <f t="shared" si="143"/>
        <v>41835.768749999996</v>
      </c>
      <c r="V1115" s="11">
        <f t="shared" si="144"/>
        <v>41835.768749999996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37"/>
        <v>1.6666666666666668E-3</v>
      </c>
      <c r="P1116" s="6">
        <f t="shared" si="138"/>
        <v>3.3333333333333335</v>
      </c>
      <c r="Q1116" t="str">
        <f t="shared" si="139"/>
        <v>games</v>
      </c>
      <c r="R1116" t="str">
        <f t="shared" si="140"/>
        <v>video games</v>
      </c>
      <c r="S1116" s="10">
        <f t="shared" si="141"/>
        <v>41526.13758101852</v>
      </c>
      <c r="T1116" s="10">
        <f t="shared" si="142"/>
        <v>41556.13758101852</v>
      </c>
      <c r="U1116" s="12">
        <f t="shared" si="143"/>
        <v>41526.13758101852</v>
      </c>
      <c r="V1116" s="11">
        <f t="shared" si="144"/>
        <v>41526.13758101852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37"/>
        <v>1.325E-3</v>
      </c>
      <c r="P1117" s="6">
        <f t="shared" si="138"/>
        <v>13.25</v>
      </c>
      <c r="Q1117" t="str">
        <f t="shared" si="139"/>
        <v>games</v>
      </c>
      <c r="R1117" t="str">
        <f t="shared" si="140"/>
        <v>video games</v>
      </c>
      <c r="S1117" s="10">
        <f t="shared" si="141"/>
        <v>42429.487210648142</v>
      </c>
      <c r="T1117" s="10">
        <f t="shared" si="142"/>
        <v>42459.445543981477</v>
      </c>
      <c r="U1117" s="12">
        <f t="shared" si="143"/>
        <v>42429.487210648142</v>
      </c>
      <c r="V1117" s="11">
        <f t="shared" si="144"/>
        <v>42429.487210648142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37"/>
        <v>3.5704000000000004E-4</v>
      </c>
      <c r="P1118" s="6">
        <f t="shared" si="138"/>
        <v>17.852</v>
      </c>
      <c r="Q1118" t="str">
        <f t="shared" si="139"/>
        <v>games</v>
      </c>
      <c r="R1118" t="str">
        <f t="shared" si="140"/>
        <v>video games</v>
      </c>
      <c r="S1118" s="10">
        <f t="shared" si="141"/>
        <v>41009.638981481476</v>
      </c>
      <c r="T1118" s="10">
        <f t="shared" si="142"/>
        <v>41069.638981481476</v>
      </c>
      <c r="U1118" s="12">
        <f t="shared" si="143"/>
        <v>41009.638981481476</v>
      </c>
      <c r="V1118" s="11">
        <f t="shared" si="144"/>
        <v>41009.638981481476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37"/>
        <v>8.3000000000000004E-2</v>
      </c>
      <c r="P1119" s="6">
        <f t="shared" si="138"/>
        <v>10.375</v>
      </c>
      <c r="Q1119" t="str">
        <f t="shared" si="139"/>
        <v>games</v>
      </c>
      <c r="R1119" t="str">
        <f t="shared" si="140"/>
        <v>video games</v>
      </c>
      <c r="S1119" s="10">
        <f t="shared" si="141"/>
        <v>42333.390196759261</v>
      </c>
      <c r="T1119" s="10">
        <f t="shared" si="142"/>
        <v>42363.390196759261</v>
      </c>
      <c r="U1119" s="12">
        <f t="shared" si="143"/>
        <v>42333.390196759261</v>
      </c>
      <c r="V1119" s="11">
        <f t="shared" si="144"/>
        <v>42333.390196759261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37"/>
        <v>2.4222222222222221E-2</v>
      </c>
      <c r="P1120" s="6">
        <f t="shared" si="138"/>
        <v>36.333333333333336</v>
      </c>
      <c r="Q1120" t="str">
        <f t="shared" si="139"/>
        <v>games</v>
      </c>
      <c r="R1120" t="str">
        <f t="shared" si="140"/>
        <v>video games</v>
      </c>
      <c r="S1120" s="10">
        <f t="shared" si="141"/>
        <v>41703.958090277774</v>
      </c>
      <c r="T1120" s="10">
        <f t="shared" si="142"/>
        <v>41733.91642361111</v>
      </c>
      <c r="U1120" s="12">
        <f t="shared" si="143"/>
        <v>41703.958090277774</v>
      </c>
      <c r="V1120" s="11">
        <f t="shared" si="144"/>
        <v>41703.958090277774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37"/>
        <v>2.3809523809523812E-3</v>
      </c>
      <c r="P1121" s="6">
        <f t="shared" si="138"/>
        <v>5</v>
      </c>
      <c r="Q1121" t="str">
        <f t="shared" si="139"/>
        <v>games</v>
      </c>
      <c r="R1121" t="str">
        <f t="shared" si="140"/>
        <v>video games</v>
      </c>
      <c r="S1121" s="10">
        <f t="shared" si="141"/>
        <v>41722.584074074075</v>
      </c>
      <c r="T1121" s="10">
        <f t="shared" si="142"/>
        <v>41735.584074074075</v>
      </c>
      <c r="U1121" s="12">
        <f t="shared" si="143"/>
        <v>41722.584074074075</v>
      </c>
      <c r="V1121" s="11">
        <f t="shared" si="144"/>
        <v>41722.584074074075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37"/>
        <v>0</v>
      </c>
      <c r="P1122" s="6" t="e">
        <f t="shared" si="138"/>
        <v>#DIV/0!</v>
      </c>
      <c r="Q1122" t="str">
        <f t="shared" si="139"/>
        <v>games</v>
      </c>
      <c r="R1122" t="str">
        <f t="shared" si="140"/>
        <v>video games</v>
      </c>
      <c r="S1122" s="10">
        <f t="shared" si="141"/>
        <v>40799.664351851847</v>
      </c>
      <c r="T1122" s="10">
        <f t="shared" si="142"/>
        <v>40844.664351851847</v>
      </c>
      <c r="U1122" s="12">
        <f t="shared" si="143"/>
        <v>40799.664351851847</v>
      </c>
      <c r="V1122" s="11">
        <f t="shared" si="144"/>
        <v>40799.664351851847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37"/>
        <v>1.16E-4</v>
      </c>
      <c r="P1123" s="6">
        <f t="shared" si="138"/>
        <v>5.8</v>
      </c>
      <c r="Q1123" t="str">
        <f t="shared" si="139"/>
        <v>games</v>
      </c>
      <c r="R1123" t="str">
        <f t="shared" si="140"/>
        <v>video games</v>
      </c>
      <c r="S1123" s="10">
        <f t="shared" si="141"/>
        <v>42412.72587962963</v>
      </c>
      <c r="T1123" s="10">
        <f t="shared" si="142"/>
        <v>42442.684212962959</v>
      </c>
      <c r="U1123" s="12">
        <f t="shared" si="143"/>
        <v>42412.72587962963</v>
      </c>
      <c r="V1123" s="11">
        <f t="shared" si="144"/>
        <v>42412.72587962963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37"/>
        <v>0</v>
      </c>
      <c r="P1124" s="6" t="e">
        <f t="shared" si="138"/>
        <v>#DIV/0!</v>
      </c>
      <c r="Q1124" t="str">
        <f t="shared" si="139"/>
        <v>games</v>
      </c>
      <c r="R1124" t="str">
        <f t="shared" si="140"/>
        <v>video games</v>
      </c>
      <c r="S1124" s="10">
        <f t="shared" si="141"/>
        <v>41410.495659722219</v>
      </c>
      <c r="T1124" s="10">
        <f t="shared" si="142"/>
        <v>41424.495659722219</v>
      </c>
      <c r="U1124" s="12">
        <f t="shared" si="143"/>
        <v>41410.495659722219</v>
      </c>
      <c r="V1124" s="11">
        <f t="shared" si="144"/>
        <v>41410.495659722219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37"/>
        <v>2.2000000000000001E-3</v>
      </c>
      <c r="P1125" s="6">
        <f t="shared" si="138"/>
        <v>3.6666666666666665</v>
      </c>
      <c r="Q1125" t="str">
        <f t="shared" si="139"/>
        <v>games</v>
      </c>
      <c r="R1125" t="str">
        <f t="shared" si="140"/>
        <v>video games</v>
      </c>
      <c r="S1125" s="10">
        <f t="shared" si="141"/>
        <v>41718.315370370365</v>
      </c>
      <c r="T1125" s="10">
        <f t="shared" si="142"/>
        <v>41748.315370370365</v>
      </c>
      <c r="U1125" s="12">
        <f t="shared" si="143"/>
        <v>41718.315370370365</v>
      </c>
      <c r="V1125" s="11">
        <f t="shared" si="144"/>
        <v>41718.315370370365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37"/>
        <v>4.7222222222222223E-3</v>
      </c>
      <c r="P1126" s="6">
        <f t="shared" si="138"/>
        <v>60.714285714285715</v>
      </c>
      <c r="Q1126" t="str">
        <f t="shared" si="139"/>
        <v>games</v>
      </c>
      <c r="R1126" t="str">
        <f t="shared" si="140"/>
        <v>mobile games</v>
      </c>
      <c r="S1126" s="10">
        <f t="shared" si="141"/>
        <v>42094.458923611113</v>
      </c>
      <c r="T1126" s="10">
        <f t="shared" si="142"/>
        <v>42124.458923611113</v>
      </c>
      <c r="U1126" s="12">
        <f t="shared" si="143"/>
        <v>42094.458923611113</v>
      </c>
      <c r="V1126" s="11">
        <f t="shared" si="144"/>
        <v>42094.458923611113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37"/>
        <v>0</v>
      </c>
      <c r="P1127" s="6" t="e">
        <f t="shared" si="138"/>
        <v>#DIV/0!</v>
      </c>
      <c r="Q1127" t="str">
        <f t="shared" si="139"/>
        <v>games</v>
      </c>
      <c r="R1127" t="str">
        <f t="shared" si="140"/>
        <v>mobile games</v>
      </c>
      <c r="S1127" s="10">
        <f t="shared" si="141"/>
        <v>42212.415856481479</v>
      </c>
      <c r="T1127" s="10">
        <f t="shared" si="142"/>
        <v>42272.415856481479</v>
      </c>
      <c r="U1127" s="12">
        <f t="shared" si="143"/>
        <v>42212.415856481479</v>
      </c>
      <c r="V1127" s="11">
        <f t="shared" si="144"/>
        <v>42212.415856481479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37"/>
        <v>5.0000000000000001E-3</v>
      </c>
      <c r="P1128" s="6">
        <f t="shared" si="138"/>
        <v>5</v>
      </c>
      <c r="Q1128" t="str">
        <f t="shared" si="139"/>
        <v>games</v>
      </c>
      <c r="R1128" t="str">
        <f t="shared" si="140"/>
        <v>mobile games</v>
      </c>
      <c r="S1128" s="10">
        <f t="shared" si="141"/>
        <v>42535.11914351851</v>
      </c>
      <c r="T1128" s="10">
        <f t="shared" si="142"/>
        <v>42565.11914351851</v>
      </c>
      <c r="U1128" s="12">
        <f t="shared" si="143"/>
        <v>42535.11914351851</v>
      </c>
      <c r="V1128" s="11">
        <f t="shared" si="144"/>
        <v>42535.11914351851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37"/>
        <v>1.6714285714285713E-2</v>
      </c>
      <c r="P1129" s="6">
        <f t="shared" si="138"/>
        <v>25.434782608695652</v>
      </c>
      <c r="Q1129" t="str">
        <f t="shared" si="139"/>
        <v>games</v>
      </c>
      <c r="R1129" t="str">
        <f t="shared" si="140"/>
        <v>mobile games</v>
      </c>
      <c r="S1129" s="10">
        <f t="shared" si="141"/>
        <v>41926.645833333328</v>
      </c>
      <c r="T1129" s="10">
        <f t="shared" si="142"/>
        <v>41957.687499999993</v>
      </c>
      <c r="U1129" s="12">
        <f t="shared" si="143"/>
        <v>41926.645833333328</v>
      </c>
      <c r="V1129" s="11">
        <f t="shared" si="144"/>
        <v>41926.645833333328</v>
      </c>
    </row>
    <row r="1130" spans="1:22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37"/>
        <v>1E-3</v>
      </c>
      <c r="P1130" s="6">
        <f t="shared" si="138"/>
        <v>1</v>
      </c>
      <c r="Q1130" t="str">
        <f t="shared" si="139"/>
        <v>games</v>
      </c>
      <c r="R1130" t="str">
        <f t="shared" si="140"/>
        <v>mobile games</v>
      </c>
      <c r="S1130" s="10">
        <f t="shared" si="141"/>
        <v>41828.441168981481</v>
      </c>
      <c r="T1130" s="10">
        <f t="shared" si="142"/>
        <v>41858.441168981481</v>
      </c>
      <c r="U1130" s="12">
        <f t="shared" si="143"/>
        <v>41828.441168981481</v>
      </c>
      <c r="V1130" s="11">
        <f t="shared" si="144"/>
        <v>41828.441168981481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37"/>
        <v>1.0499999999999999E-3</v>
      </c>
      <c r="P1131" s="6">
        <f t="shared" si="138"/>
        <v>10.5</v>
      </c>
      <c r="Q1131" t="str">
        <f t="shared" si="139"/>
        <v>games</v>
      </c>
      <c r="R1131" t="str">
        <f t="shared" si="140"/>
        <v>mobile games</v>
      </c>
      <c r="S1131" s="10">
        <f t="shared" si="141"/>
        <v>42496.056631944441</v>
      </c>
      <c r="T1131" s="10">
        <f t="shared" si="142"/>
        <v>42526.056631944441</v>
      </c>
      <c r="U1131" s="12">
        <f t="shared" si="143"/>
        <v>42496.056631944441</v>
      </c>
      <c r="V1131" s="11">
        <f t="shared" si="144"/>
        <v>42496.056631944441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37"/>
        <v>2.2000000000000001E-3</v>
      </c>
      <c r="P1132" s="6">
        <f t="shared" si="138"/>
        <v>3.6666666666666665</v>
      </c>
      <c r="Q1132" t="str">
        <f t="shared" si="139"/>
        <v>games</v>
      </c>
      <c r="R1132" t="str">
        <f t="shared" si="140"/>
        <v>mobile games</v>
      </c>
      <c r="S1132" s="10">
        <f t="shared" si="141"/>
        <v>41908.788194444445</v>
      </c>
      <c r="T1132" s="10">
        <f t="shared" si="142"/>
        <v>41968.829861111109</v>
      </c>
      <c r="U1132" s="12">
        <f t="shared" si="143"/>
        <v>41908.788194444445</v>
      </c>
      <c r="V1132" s="11">
        <f t="shared" si="144"/>
        <v>41908.788194444445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37"/>
        <v>0</v>
      </c>
      <c r="P1133" s="6" t="e">
        <f t="shared" si="138"/>
        <v>#DIV/0!</v>
      </c>
      <c r="Q1133" t="str">
        <f t="shared" si="139"/>
        <v>games</v>
      </c>
      <c r="R1133" t="str">
        <f t="shared" si="140"/>
        <v>mobile games</v>
      </c>
      <c r="S1133" s="10">
        <f t="shared" si="141"/>
        <v>42332.699861111112</v>
      </c>
      <c r="T1133" s="10">
        <f t="shared" si="142"/>
        <v>42362.699861111112</v>
      </c>
      <c r="U1133" s="12">
        <f t="shared" si="143"/>
        <v>42332.699861111112</v>
      </c>
      <c r="V1133" s="11">
        <f t="shared" si="144"/>
        <v>42332.699861111112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37"/>
        <v>0.14380000000000001</v>
      </c>
      <c r="P1134" s="6">
        <f t="shared" si="138"/>
        <v>110.61538461538461</v>
      </c>
      <c r="Q1134" t="str">
        <f t="shared" si="139"/>
        <v>games</v>
      </c>
      <c r="R1134" t="str">
        <f t="shared" si="140"/>
        <v>mobile games</v>
      </c>
      <c r="S1134" s="10">
        <f t="shared" si="141"/>
        <v>42705.907071759262</v>
      </c>
      <c r="T1134" s="10">
        <f t="shared" si="142"/>
        <v>42735.907071759262</v>
      </c>
      <c r="U1134" s="12">
        <f t="shared" si="143"/>
        <v>42705.907071759262</v>
      </c>
      <c r="V1134" s="11">
        <f t="shared" si="144"/>
        <v>42705.907071759262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37"/>
        <v>6.6666666666666671E-3</v>
      </c>
      <c r="P1135" s="6">
        <f t="shared" si="138"/>
        <v>20</v>
      </c>
      <c r="Q1135" t="str">
        <f t="shared" si="139"/>
        <v>games</v>
      </c>
      <c r="R1135" t="str">
        <f t="shared" si="140"/>
        <v>mobile games</v>
      </c>
      <c r="S1135" s="10">
        <f t="shared" si="141"/>
        <v>41821.198854166665</v>
      </c>
      <c r="T1135" s="10">
        <f t="shared" si="142"/>
        <v>41851.198854166665</v>
      </c>
      <c r="U1135" s="12">
        <f t="shared" si="143"/>
        <v>41821.198854166665</v>
      </c>
      <c r="V1135" s="11">
        <f t="shared" si="144"/>
        <v>41821.198854166665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37"/>
        <v>4.0000000000000003E-5</v>
      </c>
      <c r="P1136" s="6">
        <f t="shared" si="138"/>
        <v>1</v>
      </c>
      <c r="Q1136" t="str">
        <f t="shared" si="139"/>
        <v>games</v>
      </c>
      <c r="R1136" t="str">
        <f t="shared" si="140"/>
        <v>mobile games</v>
      </c>
      <c r="S1136" s="10">
        <f t="shared" si="141"/>
        <v>41958.07671296296</v>
      </c>
      <c r="T1136" s="10">
        <f t="shared" si="142"/>
        <v>41971.981249999997</v>
      </c>
      <c r="U1136" s="12">
        <f t="shared" si="143"/>
        <v>41958.07671296296</v>
      </c>
      <c r="V1136" s="11">
        <f t="shared" si="144"/>
        <v>41958.07671296296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37"/>
        <v>0.05</v>
      </c>
      <c r="P1137" s="6">
        <f t="shared" si="138"/>
        <v>50</v>
      </c>
      <c r="Q1137" t="str">
        <f t="shared" si="139"/>
        <v>games</v>
      </c>
      <c r="R1137" t="str">
        <f t="shared" si="140"/>
        <v>mobile games</v>
      </c>
      <c r="S1137" s="10">
        <f t="shared" si="141"/>
        <v>42558.781180555547</v>
      </c>
      <c r="T1137" s="10">
        <f t="shared" si="142"/>
        <v>42588.781180555547</v>
      </c>
      <c r="U1137" s="12">
        <f t="shared" si="143"/>
        <v>42558.781180555547</v>
      </c>
      <c r="V1137" s="11">
        <f t="shared" si="144"/>
        <v>42558.781180555547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37"/>
        <v>6.4439140811455853E-2</v>
      </c>
      <c r="P1138" s="6">
        <f t="shared" si="138"/>
        <v>45</v>
      </c>
      <c r="Q1138" t="str">
        <f t="shared" si="139"/>
        <v>games</v>
      </c>
      <c r="R1138" t="str">
        <f t="shared" si="140"/>
        <v>mobile games</v>
      </c>
      <c r="S1138" s="10">
        <f t="shared" si="141"/>
        <v>42327.463298611103</v>
      </c>
      <c r="T1138" s="10">
        <f t="shared" si="142"/>
        <v>42357.463298611103</v>
      </c>
      <c r="U1138" s="12">
        <f t="shared" si="143"/>
        <v>42327.463298611103</v>
      </c>
      <c r="V1138" s="11">
        <f t="shared" si="144"/>
        <v>42327.463298611103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37"/>
        <v>0.39500000000000002</v>
      </c>
      <c r="P1139" s="6">
        <f t="shared" si="138"/>
        <v>253.2051282051282</v>
      </c>
      <c r="Q1139" t="str">
        <f t="shared" si="139"/>
        <v>games</v>
      </c>
      <c r="R1139" t="str">
        <f t="shared" si="140"/>
        <v>mobile games</v>
      </c>
      <c r="S1139" s="10">
        <f t="shared" si="141"/>
        <v>42453.611354166664</v>
      </c>
      <c r="T1139" s="10">
        <f t="shared" si="142"/>
        <v>42483.611354166664</v>
      </c>
      <c r="U1139" s="12">
        <f t="shared" si="143"/>
        <v>42453.611354166664</v>
      </c>
      <c r="V1139" s="11">
        <f t="shared" si="144"/>
        <v>42453.611354166664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37"/>
        <v>3.5714285714285713E-3</v>
      </c>
      <c r="P1140" s="6">
        <f t="shared" si="138"/>
        <v>31.25</v>
      </c>
      <c r="Q1140" t="str">
        <f t="shared" si="139"/>
        <v>games</v>
      </c>
      <c r="R1140" t="str">
        <f t="shared" si="140"/>
        <v>mobile games</v>
      </c>
      <c r="S1140" s="10">
        <f t="shared" si="141"/>
        <v>42736.698275462964</v>
      </c>
      <c r="T1140" s="10">
        <f t="shared" si="142"/>
        <v>42756.698275462964</v>
      </c>
      <c r="U1140" s="12">
        <f t="shared" si="143"/>
        <v>42736.698275462964</v>
      </c>
      <c r="V1140" s="11">
        <f t="shared" si="144"/>
        <v>42736.698275462964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37"/>
        <v>6.2500000000000001E-4</v>
      </c>
      <c r="P1141" s="6">
        <f t="shared" si="138"/>
        <v>5</v>
      </c>
      <c r="Q1141" t="str">
        <f t="shared" si="139"/>
        <v>games</v>
      </c>
      <c r="R1141" t="str">
        <f t="shared" si="140"/>
        <v>mobile games</v>
      </c>
      <c r="S1141" s="10">
        <f t="shared" si="141"/>
        <v>41975.139189814807</v>
      </c>
      <c r="T1141" s="10">
        <f t="shared" si="142"/>
        <v>42005.139189814807</v>
      </c>
      <c r="U1141" s="12">
        <f t="shared" si="143"/>
        <v>41975.139189814807</v>
      </c>
      <c r="V1141" s="11">
        <f t="shared" si="144"/>
        <v>41975.139189814807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37"/>
        <v>0</v>
      </c>
      <c r="P1142" s="6" t="e">
        <f t="shared" si="138"/>
        <v>#DIV/0!</v>
      </c>
      <c r="Q1142" t="str">
        <f t="shared" si="139"/>
        <v>games</v>
      </c>
      <c r="R1142" t="str">
        <f t="shared" si="140"/>
        <v>mobile games</v>
      </c>
      <c r="S1142" s="10">
        <f t="shared" si="141"/>
        <v>42192.253715277773</v>
      </c>
      <c r="T1142" s="10">
        <f t="shared" si="142"/>
        <v>42222.253715277773</v>
      </c>
      <c r="U1142" s="12">
        <f t="shared" si="143"/>
        <v>42192.253715277773</v>
      </c>
      <c r="V1142" s="11">
        <f t="shared" si="144"/>
        <v>42192.253715277773</v>
      </c>
    </row>
    <row r="1143" spans="1:22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37"/>
        <v>0</v>
      </c>
      <c r="P1143" s="6" t="e">
        <f t="shared" si="138"/>
        <v>#DIV/0!</v>
      </c>
      <c r="Q1143" t="str">
        <f t="shared" si="139"/>
        <v>games</v>
      </c>
      <c r="R1143" t="str">
        <f t="shared" si="140"/>
        <v>mobile games</v>
      </c>
      <c r="S1143" s="10">
        <f t="shared" si="141"/>
        <v>42164.491319444445</v>
      </c>
      <c r="T1143" s="10">
        <f t="shared" si="142"/>
        <v>42194.491319444445</v>
      </c>
      <c r="U1143" s="12">
        <f t="shared" si="143"/>
        <v>42164.491319444445</v>
      </c>
      <c r="V1143" s="11">
        <f t="shared" si="144"/>
        <v>42164.491319444445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37"/>
        <v>0</v>
      </c>
      <c r="P1144" s="6" t="e">
        <f t="shared" si="138"/>
        <v>#DIV/0!</v>
      </c>
      <c r="Q1144" t="str">
        <f t="shared" si="139"/>
        <v>games</v>
      </c>
      <c r="R1144" t="str">
        <f t="shared" si="140"/>
        <v>mobile games</v>
      </c>
      <c r="S1144" s="10">
        <f t="shared" si="141"/>
        <v>42021.797766203708</v>
      </c>
      <c r="T1144" s="10">
        <f t="shared" si="142"/>
        <v>42051.797766203708</v>
      </c>
      <c r="U1144" s="12">
        <f t="shared" si="143"/>
        <v>42021.797766203708</v>
      </c>
      <c r="V1144" s="11">
        <f t="shared" si="144"/>
        <v>42021.797766203708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37"/>
        <v>4.1333333333333335E-3</v>
      </c>
      <c r="P1145" s="6">
        <f t="shared" si="138"/>
        <v>23.25</v>
      </c>
      <c r="Q1145" t="str">
        <f t="shared" si="139"/>
        <v>games</v>
      </c>
      <c r="R1145" t="str">
        <f t="shared" si="140"/>
        <v>mobile games</v>
      </c>
      <c r="S1145" s="10">
        <f t="shared" si="141"/>
        <v>42324.985254629624</v>
      </c>
      <c r="T1145" s="10">
        <f t="shared" si="142"/>
        <v>42354.985254629624</v>
      </c>
      <c r="U1145" s="12">
        <f t="shared" si="143"/>
        <v>42324.985254629624</v>
      </c>
      <c r="V1145" s="11">
        <f t="shared" si="144"/>
        <v>42324.985254629624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37"/>
        <v>0</v>
      </c>
      <c r="P1146" s="6" t="e">
        <f t="shared" si="138"/>
        <v>#DIV/0!</v>
      </c>
      <c r="Q1146" t="str">
        <f t="shared" si="139"/>
        <v>food</v>
      </c>
      <c r="R1146" t="str">
        <f t="shared" si="140"/>
        <v>food trucks</v>
      </c>
      <c r="S1146" s="10">
        <f t="shared" si="141"/>
        <v>42092.973611111105</v>
      </c>
      <c r="T1146" s="10">
        <f t="shared" si="142"/>
        <v>42122.973611111105</v>
      </c>
      <c r="U1146" s="12">
        <f t="shared" si="143"/>
        <v>42092.973611111105</v>
      </c>
      <c r="V1146" s="11">
        <f t="shared" si="144"/>
        <v>42092.973611111105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37"/>
        <v>1.25E-3</v>
      </c>
      <c r="P1147" s="6">
        <f t="shared" si="138"/>
        <v>100</v>
      </c>
      <c r="Q1147" t="str">
        <f t="shared" si="139"/>
        <v>food</v>
      </c>
      <c r="R1147" t="str">
        <f t="shared" si="140"/>
        <v>food trucks</v>
      </c>
      <c r="S1147" s="10">
        <f t="shared" si="141"/>
        <v>41854.539259259262</v>
      </c>
      <c r="T1147" s="10">
        <f t="shared" si="142"/>
        <v>41914.539259259262</v>
      </c>
      <c r="U1147" s="12">
        <f t="shared" si="143"/>
        <v>41854.539259259262</v>
      </c>
      <c r="V1147" s="11">
        <f t="shared" si="144"/>
        <v>41854.539259259262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37"/>
        <v>8.8333333333333333E-2</v>
      </c>
      <c r="P1148" s="6">
        <f t="shared" si="138"/>
        <v>44.166666666666664</v>
      </c>
      <c r="Q1148" t="str">
        <f t="shared" si="139"/>
        <v>food</v>
      </c>
      <c r="R1148" t="str">
        <f t="shared" si="140"/>
        <v>food trucks</v>
      </c>
      <c r="S1148" s="10">
        <f t="shared" si="141"/>
        <v>41723.745057870365</v>
      </c>
      <c r="T1148" s="10">
        <f t="shared" si="142"/>
        <v>41761.745057870365</v>
      </c>
      <c r="U1148" s="12">
        <f t="shared" si="143"/>
        <v>41723.745057870365</v>
      </c>
      <c r="V1148" s="11">
        <f t="shared" si="144"/>
        <v>41723.745057870365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37"/>
        <v>0</v>
      </c>
      <c r="P1149" s="6" t="e">
        <f t="shared" si="138"/>
        <v>#DIV/0!</v>
      </c>
      <c r="Q1149" t="str">
        <f t="shared" si="139"/>
        <v>food</v>
      </c>
      <c r="R1149" t="str">
        <f t="shared" si="140"/>
        <v>food trucks</v>
      </c>
      <c r="S1149" s="10">
        <f t="shared" si="141"/>
        <v>41871.763692129629</v>
      </c>
      <c r="T1149" s="10">
        <f t="shared" si="142"/>
        <v>41931.763692129629</v>
      </c>
      <c r="U1149" s="12">
        <f t="shared" si="143"/>
        <v>41871.763692129629</v>
      </c>
      <c r="V1149" s="11">
        <f t="shared" si="144"/>
        <v>41871.763692129629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37"/>
        <v>4.8666666666666667E-3</v>
      </c>
      <c r="P1150" s="6">
        <f t="shared" si="138"/>
        <v>24.333333333333332</v>
      </c>
      <c r="Q1150" t="str">
        <f t="shared" si="139"/>
        <v>food</v>
      </c>
      <c r="R1150" t="str">
        <f t="shared" si="140"/>
        <v>food trucks</v>
      </c>
      <c r="S1150" s="10">
        <f t="shared" si="141"/>
        <v>42674.962743055548</v>
      </c>
      <c r="T1150" s="10">
        <f t="shared" si="142"/>
        <v>42705.00440972222</v>
      </c>
      <c r="U1150" s="12">
        <f t="shared" si="143"/>
        <v>42674.962743055548</v>
      </c>
      <c r="V1150" s="11">
        <f t="shared" si="144"/>
        <v>42674.962743055548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37"/>
        <v>1.5E-3</v>
      </c>
      <c r="P1151" s="6">
        <f t="shared" si="138"/>
        <v>37.5</v>
      </c>
      <c r="Q1151" t="str">
        <f t="shared" si="139"/>
        <v>food</v>
      </c>
      <c r="R1151" t="str">
        <f t="shared" si="140"/>
        <v>food trucks</v>
      </c>
      <c r="S1151" s="10">
        <f t="shared" si="141"/>
        <v>42507.501921296294</v>
      </c>
      <c r="T1151" s="10">
        <f t="shared" si="142"/>
        <v>42537.501921296294</v>
      </c>
      <c r="U1151" s="12">
        <f t="shared" si="143"/>
        <v>42507.501921296294</v>
      </c>
      <c r="V1151" s="11">
        <f t="shared" si="144"/>
        <v>42507.501921296294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37"/>
        <v>0.1008</v>
      </c>
      <c r="P1152" s="6">
        <f t="shared" si="138"/>
        <v>42</v>
      </c>
      <c r="Q1152" t="str">
        <f t="shared" si="139"/>
        <v>food</v>
      </c>
      <c r="R1152" t="str">
        <f t="shared" si="140"/>
        <v>food trucks</v>
      </c>
      <c r="S1152" s="10">
        <f t="shared" si="141"/>
        <v>42317.74623842592</v>
      </c>
      <c r="T1152" s="10">
        <f t="shared" si="142"/>
        <v>42377.74623842592</v>
      </c>
      <c r="U1152" s="12">
        <f t="shared" si="143"/>
        <v>42317.74623842592</v>
      </c>
      <c r="V1152" s="11">
        <f t="shared" si="144"/>
        <v>42317.74623842592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37"/>
        <v>0</v>
      </c>
      <c r="P1153" s="6" t="e">
        <f t="shared" si="138"/>
        <v>#DIV/0!</v>
      </c>
      <c r="Q1153" t="str">
        <f t="shared" si="139"/>
        <v>food</v>
      </c>
      <c r="R1153" t="str">
        <f t="shared" si="140"/>
        <v>food trucks</v>
      </c>
      <c r="S1153" s="10">
        <f t="shared" si="141"/>
        <v>42223.894247685181</v>
      </c>
      <c r="T1153" s="10">
        <f t="shared" si="142"/>
        <v>42253.894247685181</v>
      </c>
      <c r="U1153" s="12">
        <f t="shared" si="143"/>
        <v>42223.894247685181</v>
      </c>
      <c r="V1153" s="11">
        <f t="shared" si="144"/>
        <v>42223.894247685181</v>
      </c>
    </row>
    <row r="1154" spans="1:22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145">E1154/D1154</f>
        <v>5.6937500000000002E-2</v>
      </c>
      <c r="P1154" s="6">
        <f t="shared" si="138"/>
        <v>60.733333333333334</v>
      </c>
      <c r="Q1154" t="str">
        <f t="shared" si="139"/>
        <v>food</v>
      </c>
      <c r="R1154" t="str">
        <f t="shared" si="140"/>
        <v>food trucks</v>
      </c>
      <c r="S1154" s="10">
        <f t="shared" si="141"/>
        <v>42109.501296296294</v>
      </c>
      <c r="T1154" s="10">
        <f t="shared" si="142"/>
        <v>42139.501296296294</v>
      </c>
      <c r="U1154" s="12">
        <f t="shared" si="143"/>
        <v>42109.501296296294</v>
      </c>
      <c r="V1154" s="11">
        <f t="shared" si="144"/>
        <v>42109.501296296294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145"/>
        <v>6.2500000000000003E-3</v>
      </c>
      <c r="P1155" s="6">
        <f t="shared" ref="P1155:P1218" si="146">E1155/L1155</f>
        <v>50</v>
      </c>
      <c r="Q1155" t="str">
        <f t="shared" ref="Q1155:Q1218" si="147">LEFT(N1155,SEARCH("/",N1155)-1)</f>
        <v>food</v>
      </c>
      <c r="R1155" t="str">
        <f t="shared" ref="R1155:R1218" si="148">RIGHT(N1155,LEN(N1155)-SEARCH("/",N1155))</f>
        <v>food trucks</v>
      </c>
      <c r="S1155" s="10">
        <f t="shared" ref="S1155:S1218" si="149">(((J1155/60)/60)/24)+DATE(1970,1,1)+(-5/24)</f>
        <v>42143.505844907406</v>
      </c>
      <c r="T1155" s="10">
        <f t="shared" ref="T1155:T1218" si="150">(((I1155/60)/60)/24)+DATE(1970,1,1)+(-5/24)</f>
        <v>42173.505844907406</v>
      </c>
      <c r="U1155" s="12">
        <f t="shared" ref="U1155:U1218" si="151">S1155</f>
        <v>42143.505844907406</v>
      </c>
      <c r="V1155" s="11">
        <f t="shared" ref="V1155:V1218" si="152">S1155</f>
        <v>42143.505844907406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45"/>
        <v>6.5000000000000002E-2</v>
      </c>
      <c r="P1156" s="6">
        <f t="shared" si="146"/>
        <v>108.33333333333333</v>
      </c>
      <c r="Q1156" t="str">
        <f t="shared" si="147"/>
        <v>food</v>
      </c>
      <c r="R1156" t="str">
        <f t="shared" si="148"/>
        <v>food trucks</v>
      </c>
      <c r="S1156" s="10">
        <f t="shared" si="149"/>
        <v>42222.900532407402</v>
      </c>
      <c r="T1156" s="10">
        <f t="shared" si="150"/>
        <v>42252.900532407402</v>
      </c>
      <c r="U1156" s="12">
        <f t="shared" si="151"/>
        <v>42222.900532407402</v>
      </c>
      <c r="V1156" s="11">
        <f t="shared" si="152"/>
        <v>42222.900532407402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45"/>
        <v>7.5199999999999998E-3</v>
      </c>
      <c r="P1157" s="6">
        <f t="shared" si="146"/>
        <v>23.5</v>
      </c>
      <c r="Q1157" t="str">
        <f t="shared" si="147"/>
        <v>food</v>
      </c>
      <c r="R1157" t="str">
        <f t="shared" si="148"/>
        <v>food trucks</v>
      </c>
      <c r="S1157" s="10">
        <f t="shared" si="149"/>
        <v>41835.555648148147</v>
      </c>
      <c r="T1157" s="10">
        <f t="shared" si="150"/>
        <v>41865.555648148147</v>
      </c>
      <c r="U1157" s="12">
        <f t="shared" si="151"/>
        <v>41835.555648148147</v>
      </c>
      <c r="V1157" s="11">
        <f t="shared" si="152"/>
        <v>41835.555648148147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45"/>
        <v>0</v>
      </c>
      <c r="P1158" s="6" t="e">
        <f t="shared" si="146"/>
        <v>#DIV/0!</v>
      </c>
      <c r="Q1158" t="str">
        <f t="shared" si="147"/>
        <v>food</v>
      </c>
      <c r="R1158" t="str">
        <f t="shared" si="148"/>
        <v>food trucks</v>
      </c>
      <c r="S1158" s="10">
        <f t="shared" si="149"/>
        <v>42028.862986111104</v>
      </c>
      <c r="T1158" s="10">
        <f t="shared" si="150"/>
        <v>42058.862986111104</v>
      </c>
      <c r="U1158" s="12">
        <f t="shared" si="151"/>
        <v>42028.862986111104</v>
      </c>
      <c r="V1158" s="11">
        <f t="shared" si="152"/>
        <v>42028.862986111104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45"/>
        <v>1.5100000000000001E-2</v>
      </c>
      <c r="P1159" s="6">
        <f t="shared" si="146"/>
        <v>50.333333333333336</v>
      </c>
      <c r="Q1159" t="str">
        <f t="shared" si="147"/>
        <v>food</v>
      </c>
      <c r="R1159" t="str">
        <f t="shared" si="148"/>
        <v>food trucks</v>
      </c>
      <c r="S1159" s="10">
        <f t="shared" si="149"/>
        <v>41918.419907407406</v>
      </c>
      <c r="T1159" s="10">
        <f t="shared" si="150"/>
        <v>41978.461574074077</v>
      </c>
      <c r="U1159" s="12">
        <f t="shared" si="151"/>
        <v>41918.419907407406</v>
      </c>
      <c r="V1159" s="11">
        <f t="shared" si="152"/>
        <v>41918.419907407406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45"/>
        <v>4.6666666666666671E-3</v>
      </c>
      <c r="P1160" s="6">
        <f t="shared" si="146"/>
        <v>11.666666666666666</v>
      </c>
      <c r="Q1160" t="str">
        <f t="shared" si="147"/>
        <v>food</v>
      </c>
      <c r="R1160" t="str">
        <f t="shared" si="148"/>
        <v>food trucks</v>
      </c>
      <c r="S1160" s="10">
        <f t="shared" si="149"/>
        <v>41951.883425925924</v>
      </c>
      <c r="T1160" s="10">
        <f t="shared" si="150"/>
        <v>41981.883425925924</v>
      </c>
      <c r="U1160" s="12">
        <f t="shared" si="151"/>
        <v>41951.883425925924</v>
      </c>
      <c r="V1160" s="11">
        <f t="shared" si="152"/>
        <v>41951.883425925924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45"/>
        <v>0</v>
      </c>
      <c r="P1161" s="6" t="e">
        <f t="shared" si="146"/>
        <v>#DIV/0!</v>
      </c>
      <c r="Q1161" t="str">
        <f t="shared" si="147"/>
        <v>food</v>
      </c>
      <c r="R1161" t="str">
        <f t="shared" si="148"/>
        <v>food trucks</v>
      </c>
      <c r="S1161" s="10">
        <f t="shared" si="149"/>
        <v>42154.518113425926</v>
      </c>
      <c r="T1161" s="10">
        <f t="shared" si="150"/>
        <v>42185.447916666664</v>
      </c>
      <c r="U1161" s="12">
        <f t="shared" si="151"/>
        <v>42154.518113425926</v>
      </c>
      <c r="V1161" s="11">
        <f t="shared" si="152"/>
        <v>42154.518113425926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45"/>
        <v>3.85E-2</v>
      </c>
      <c r="P1162" s="6">
        <f t="shared" si="146"/>
        <v>60.789473684210527</v>
      </c>
      <c r="Q1162" t="str">
        <f t="shared" si="147"/>
        <v>food</v>
      </c>
      <c r="R1162" t="str">
        <f t="shared" si="148"/>
        <v>food trucks</v>
      </c>
      <c r="S1162" s="10">
        <f t="shared" si="149"/>
        <v>42060.946597222217</v>
      </c>
      <c r="T1162" s="10">
        <f t="shared" si="150"/>
        <v>42090.90493055556</v>
      </c>
      <c r="U1162" s="12">
        <f t="shared" si="151"/>
        <v>42060.946597222217</v>
      </c>
      <c r="V1162" s="11">
        <f t="shared" si="152"/>
        <v>42060.946597222217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45"/>
        <v>0</v>
      </c>
      <c r="P1163" s="6" t="e">
        <f t="shared" si="146"/>
        <v>#DIV/0!</v>
      </c>
      <c r="Q1163" t="str">
        <f t="shared" si="147"/>
        <v>food</v>
      </c>
      <c r="R1163" t="str">
        <f t="shared" si="148"/>
        <v>food trucks</v>
      </c>
      <c r="S1163" s="10">
        <f t="shared" si="149"/>
        <v>42122.421168981477</v>
      </c>
      <c r="T1163" s="10">
        <f t="shared" si="150"/>
        <v>42143.421168981477</v>
      </c>
      <c r="U1163" s="12">
        <f t="shared" si="151"/>
        <v>42122.421168981477</v>
      </c>
      <c r="V1163" s="11">
        <f t="shared" si="152"/>
        <v>42122.421168981477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45"/>
        <v>5.8333333333333338E-4</v>
      </c>
      <c r="P1164" s="6">
        <f t="shared" si="146"/>
        <v>17.5</v>
      </c>
      <c r="Q1164" t="str">
        <f t="shared" si="147"/>
        <v>food</v>
      </c>
      <c r="R1164" t="str">
        <f t="shared" si="148"/>
        <v>food trucks</v>
      </c>
      <c r="S1164" s="10">
        <f t="shared" si="149"/>
        <v>41876.475277777776</v>
      </c>
      <c r="T1164" s="10">
        <f t="shared" si="150"/>
        <v>41907.475277777776</v>
      </c>
      <c r="U1164" s="12">
        <f t="shared" si="151"/>
        <v>41876.475277777776</v>
      </c>
      <c r="V1164" s="11">
        <f t="shared" si="152"/>
        <v>41876.475277777776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45"/>
        <v>0</v>
      </c>
      <c r="P1165" s="6" t="e">
        <f t="shared" si="146"/>
        <v>#DIV/0!</v>
      </c>
      <c r="Q1165" t="str">
        <f t="shared" si="147"/>
        <v>food</v>
      </c>
      <c r="R1165" t="str">
        <f t="shared" si="148"/>
        <v>food trucks</v>
      </c>
      <c r="S1165" s="10">
        <f t="shared" si="149"/>
        <v>41830.515277777777</v>
      </c>
      <c r="T1165" s="10">
        <f t="shared" si="150"/>
        <v>41860.515277777777</v>
      </c>
      <c r="U1165" s="12">
        <f t="shared" si="151"/>
        <v>41830.515277777777</v>
      </c>
      <c r="V1165" s="11">
        <f t="shared" si="152"/>
        <v>41830.515277777777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45"/>
        <v>0</v>
      </c>
      <c r="P1166" s="6" t="e">
        <f t="shared" si="146"/>
        <v>#DIV/0!</v>
      </c>
      <c r="Q1166" t="str">
        <f t="shared" si="147"/>
        <v>food</v>
      </c>
      <c r="R1166" t="str">
        <f t="shared" si="148"/>
        <v>food trucks</v>
      </c>
      <c r="S1166" s="10">
        <f t="shared" si="149"/>
        <v>42509.51599537037</v>
      </c>
      <c r="T1166" s="10">
        <f t="shared" si="150"/>
        <v>42539.51599537037</v>
      </c>
      <c r="U1166" s="12">
        <f t="shared" si="151"/>
        <v>42509.51599537037</v>
      </c>
      <c r="V1166" s="11">
        <f t="shared" si="152"/>
        <v>42509.51599537037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45"/>
        <v>0.20705000000000001</v>
      </c>
      <c r="P1167" s="6">
        <f t="shared" si="146"/>
        <v>82.82</v>
      </c>
      <c r="Q1167" t="str">
        <f t="shared" si="147"/>
        <v>food</v>
      </c>
      <c r="R1167" t="str">
        <f t="shared" si="148"/>
        <v>food trucks</v>
      </c>
      <c r="S1167" s="10">
        <f t="shared" si="149"/>
        <v>41792.006134259253</v>
      </c>
      <c r="T1167" s="10">
        <f t="shared" si="150"/>
        <v>41826.006134259253</v>
      </c>
      <c r="U1167" s="12">
        <f t="shared" si="151"/>
        <v>41792.006134259253</v>
      </c>
      <c r="V1167" s="11">
        <f t="shared" si="152"/>
        <v>41792.006134259253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45"/>
        <v>0.19139999999999999</v>
      </c>
      <c r="P1168" s="6">
        <f t="shared" si="146"/>
        <v>358.875</v>
      </c>
      <c r="Q1168" t="str">
        <f t="shared" si="147"/>
        <v>food</v>
      </c>
      <c r="R1168" t="str">
        <f t="shared" si="148"/>
        <v>food trucks</v>
      </c>
      <c r="S1168" s="10">
        <f t="shared" si="149"/>
        <v>42150.277106481481</v>
      </c>
      <c r="T1168" s="10">
        <f t="shared" si="150"/>
        <v>42180.958333333336</v>
      </c>
      <c r="U1168" s="12">
        <f t="shared" si="151"/>
        <v>42150.277106481481</v>
      </c>
      <c r="V1168" s="11">
        <f t="shared" si="152"/>
        <v>42150.277106481481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45"/>
        <v>1.6316666666666667E-2</v>
      </c>
      <c r="P1169" s="6">
        <f t="shared" si="146"/>
        <v>61.1875</v>
      </c>
      <c r="Q1169" t="str">
        <f t="shared" si="147"/>
        <v>food</v>
      </c>
      <c r="R1169" t="str">
        <f t="shared" si="148"/>
        <v>food trucks</v>
      </c>
      <c r="S1169" s="10">
        <f t="shared" si="149"/>
        <v>41863.526562499996</v>
      </c>
      <c r="T1169" s="10">
        <f t="shared" si="150"/>
        <v>41894.526562499996</v>
      </c>
      <c r="U1169" s="12">
        <f t="shared" si="151"/>
        <v>41863.526562499996</v>
      </c>
      <c r="V1169" s="11">
        <f t="shared" si="152"/>
        <v>41863.526562499996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45"/>
        <v>5.6666666666666664E-2</v>
      </c>
      <c r="P1170" s="6">
        <f t="shared" si="146"/>
        <v>340</v>
      </c>
      <c r="Q1170" t="str">
        <f t="shared" si="147"/>
        <v>food</v>
      </c>
      <c r="R1170" t="str">
        <f t="shared" si="148"/>
        <v>food trucks</v>
      </c>
      <c r="S1170" s="10">
        <f t="shared" si="149"/>
        <v>42604.845659722218</v>
      </c>
      <c r="T1170" s="10">
        <f t="shared" si="150"/>
        <v>42634.845659722218</v>
      </c>
      <c r="U1170" s="12">
        <f t="shared" si="151"/>
        <v>42604.845659722218</v>
      </c>
      <c r="V1170" s="11">
        <f t="shared" si="152"/>
        <v>42604.845659722218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45"/>
        <v>1.6999999999999999E-3</v>
      </c>
      <c r="P1171" s="6">
        <f t="shared" si="146"/>
        <v>5.666666666666667</v>
      </c>
      <c r="Q1171" t="str">
        <f t="shared" si="147"/>
        <v>food</v>
      </c>
      <c r="R1171" t="str">
        <f t="shared" si="148"/>
        <v>food trucks</v>
      </c>
      <c r="S1171" s="10">
        <f t="shared" si="149"/>
        <v>42027.145405092589</v>
      </c>
      <c r="T1171" s="10">
        <f t="shared" si="150"/>
        <v>42057.145405092589</v>
      </c>
      <c r="U1171" s="12">
        <f t="shared" si="151"/>
        <v>42027.145405092589</v>
      </c>
      <c r="V1171" s="11">
        <f t="shared" si="152"/>
        <v>42027.145405092589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45"/>
        <v>4.0000000000000001E-3</v>
      </c>
      <c r="P1172" s="6">
        <f t="shared" si="146"/>
        <v>50</v>
      </c>
      <c r="Q1172" t="str">
        <f t="shared" si="147"/>
        <v>food</v>
      </c>
      <c r="R1172" t="str">
        <f t="shared" si="148"/>
        <v>food trucks</v>
      </c>
      <c r="S1172" s="10">
        <f t="shared" si="149"/>
        <v>42124.684849537036</v>
      </c>
      <c r="T1172" s="10">
        <f t="shared" si="150"/>
        <v>42154.684849537036</v>
      </c>
      <c r="U1172" s="12">
        <f t="shared" si="151"/>
        <v>42124.684849537036</v>
      </c>
      <c r="V1172" s="11">
        <f t="shared" si="152"/>
        <v>42124.684849537036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45"/>
        <v>1E-3</v>
      </c>
      <c r="P1173" s="6">
        <f t="shared" si="146"/>
        <v>25</v>
      </c>
      <c r="Q1173" t="str">
        <f t="shared" si="147"/>
        <v>food</v>
      </c>
      <c r="R1173" t="str">
        <f t="shared" si="148"/>
        <v>food trucks</v>
      </c>
      <c r="S1173" s="10">
        <f t="shared" si="149"/>
        <v>41938.596377314811</v>
      </c>
      <c r="T1173" s="10">
        <f t="shared" si="150"/>
        <v>41956.638043981475</v>
      </c>
      <c r="U1173" s="12">
        <f t="shared" si="151"/>
        <v>41938.596377314811</v>
      </c>
      <c r="V1173" s="11">
        <f t="shared" si="152"/>
        <v>41938.596377314811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45"/>
        <v>0</v>
      </c>
      <c r="P1174" s="6" t="e">
        <f t="shared" si="146"/>
        <v>#DIV/0!</v>
      </c>
      <c r="Q1174" t="str">
        <f t="shared" si="147"/>
        <v>food</v>
      </c>
      <c r="R1174" t="str">
        <f t="shared" si="148"/>
        <v>food trucks</v>
      </c>
      <c r="S1174" s="10">
        <f t="shared" si="149"/>
        <v>41841.473981481482</v>
      </c>
      <c r="T1174" s="10">
        <f t="shared" si="150"/>
        <v>41871.473981481482</v>
      </c>
      <c r="U1174" s="12">
        <f t="shared" si="151"/>
        <v>41841.473981481482</v>
      </c>
      <c r="V1174" s="11">
        <f t="shared" si="152"/>
        <v>41841.473981481482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45"/>
        <v>2.4000000000000001E-4</v>
      </c>
      <c r="P1175" s="6">
        <f t="shared" si="146"/>
        <v>30</v>
      </c>
      <c r="Q1175" t="str">
        <f t="shared" si="147"/>
        <v>food</v>
      </c>
      <c r="R1175" t="str">
        <f t="shared" si="148"/>
        <v>food trucks</v>
      </c>
      <c r="S1175" s="10">
        <f t="shared" si="149"/>
        <v>42183.97751157407</v>
      </c>
      <c r="T1175" s="10">
        <f t="shared" si="150"/>
        <v>42218.97751157407</v>
      </c>
      <c r="U1175" s="12">
        <f t="shared" si="151"/>
        <v>42183.97751157407</v>
      </c>
      <c r="V1175" s="11">
        <f t="shared" si="152"/>
        <v>42183.97751157407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45"/>
        <v>5.906666666666667E-2</v>
      </c>
      <c r="P1176" s="6">
        <f t="shared" si="146"/>
        <v>46.631578947368418</v>
      </c>
      <c r="Q1176" t="str">
        <f t="shared" si="147"/>
        <v>food</v>
      </c>
      <c r="R1176" t="str">
        <f t="shared" si="148"/>
        <v>food trucks</v>
      </c>
      <c r="S1176" s="10">
        <f t="shared" si="149"/>
        <v>42468.633414351854</v>
      </c>
      <c r="T1176" s="10">
        <f t="shared" si="150"/>
        <v>42498.633414351854</v>
      </c>
      <c r="U1176" s="12">
        <f t="shared" si="151"/>
        <v>42468.633414351854</v>
      </c>
      <c r="V1176" s="11">
        <f t="shared" si="152"/>
        <v>42468.633414351854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45"/>
        <v>2.9250000000000002E-2</v>
      </c>
      <c r="P1177" s="6">
        <f t="shared" si="146"/>
        <v>65</v>
      </c>
      <c r="Q1177" t="str">
        <f t="shared" si="147"/>
        <v>food</v>
      </c>
      <c r="R1177" t="str">
        <f t="shared" si="148"/>
        <v>food trucks</v>
      </c>
      <c r="S1177" s="10">
        <f t="shared" si="149"/>
        <v>42170.520127314812</v>
      </c>
      <c r="T1177" s="10">
        <f t="shared" si="150"/>
        <v>42200.520127314812</v>
      </c>
      <c r="U1177" s="12">
        <f t="shared" si="151"/>
        <v>42170.520127314812</v>
      </c>
      <c r="V1177" s="11">
        <f t="shared" si="152"/>
        <v>42170.520127314812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45"/>
        <v>5.7142857142857142E-5</v>
      </c>
      <c r="P1178" s="6">
        <f t="shared" si="146"/>
        <v>10</v>
      </c>
      <c r="Q1178" t="str">
        <f t="shared" si="147"/>
        <v>food</v>
      </c>
      <c r="R1178" t="str">
        <f t="shared" si="148"/>
        <v>food trucks</v>
      </c>
      <c r="S1178" s="10">
        <f t="shared" si="149"/>
        <v>42745.811319444438</v>
      </c>
      <c r="T1178" s="10">
        <f t="shared" si="150"/>
        <v>42800.333333333336</v>
      </c>
      <c r="U1178" s="12">
        <f t="shared" si="151"/>
        <v>42745.811319444438</v>
      </c>
      <c r="V1178" s="11">
        <f t="shared" si="152"/>
        <v>42745.811319444438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45"/>
        <v>0</v>
      </c>
      <c r="P1179" s="6" t="e">
        <f t="shared" si="146"/>
        <v>#DIV/0!</v>
      </c>
      <c r="Q1179" t="str">
        <f t="shared" si="147"/>
        <v>food</v>
      </c>
      <c r="R1179" t="str">
        <f t="shared" si="148"/>
        <v>food trucks</v>
      </c>
      <c r="S1179" s="10">
        <f t="shared" si="149"/>
        <v>41897.452499999999</v>
      </c>
      <c r="T1179" s="10">
        <f t="shared" si="150"/>
        <v>41927.452499999999</v>
      </c>
      <c r="U1179" s="12">
        <f t="shared" si="151"/>
        <v>41897.452499999999</v>
      </c>
      <c r="V1179" s="11">
        <f t="shared" si="152"/>
        <v>41897.452499999999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45"/>
        <v>6.666666666666667E-5</v>
      </c>
      <c r="P1180" s="6">
        <f t="shared" si="146"/>
        <v>5</v>
      </c>
      <c r="Q1180" t="str">
        <f t="shared" si="147"/>
        <v>food</v>
      </c>
      <c r="R1180" t="str">
        <f t="shared" si="148"/>
        <v>food trucks</v>
      </c>
      <c r="S1180" s="10">
        <f t="shared" si="149"/>
        <v>41837.69736111111</v>
      </c>
      <c r="T1180" s="10">
        <f t="shared" si="150"/>
        <v>41867.69736111111</v>
      </c>
      <c r="U1180" s="12">
        <f t="shared" si="151"/>
        <v>41837.69736111111</v>
      </c>
      <c r="V1180" s="11">
        <f t="shared" si="152"/>
        <v>41837.69736111111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45"/>
        <v>5.3333333333333337E-2</v>
      </c>
      <c r="P1181" s="6">
        <f t="shared" si="146"/>
        <v>640</v>
      </c>
      <c r="Q1181" t="str">
        <f t="shared" si="147"/>
        <v>food</v>
      </c>
      <c r="R1181" t="str">
        <f t="shared" si="148"/>
        <v>food trucks</v>
      </c>
      <c r="S1181" s="10">
        <f t="shared" si="149"/>
        <v>42275.511886574073</v>
      </c>
      <c r="T1181" s="10">
        <f t="shared" si="150"/>
        <v>42305.511886574073</v>
      </c>
      <c r="U1181" s="12">
        <f t="shared" si="151"/>
        <v>42275.511886574073</v>
      </c>
      <c r="V1181" s="11">
        <f t="shared" si="152"/>
        <v>42275.511886574073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45"/>
        <v>0.11749999999999999</v>
      </c>
      <c r="P1182" s="6">
        <f t="shared" si="146"/>
        <v>69.117647058823536</v>
      </c>
      <c r="Q1182" t="str">
        <f t="shared" si="147"/>
        <v>food</v>
      </c>
      <c r="R1182" t="str">
        <f t="shared" si="148"/>
        <v>food trucks</v>
      </c>
      <c r="S1182" s="10">
        <f t="shared" si="149"/>
        <v>41781.598541666666</v>
      </c>
      <c r="T1182" s="10">
        <f t="shared" si="150"/>
        <v>41818.598541666666</v>
      </c>
      <c r="U1182" s="12">
        <f t="shared" si="151"/>
        <v>41781.598541666666</v>
      </c>
      <c r="V1182" s="11">
        <f t="shared" si="152"/>
        <v>41781.598541666666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45"/>
        <v>8.0000000000000007E-5</v>
      </c>
      <c r="P1183" s="6">
        <f t="shared" si="146"/>
        <v>1.3333333333333333</v>
      </c>
      <c r="Q1183" t="str">
        <f t="shared" si="147"/>
        <v>food</v>
      </c>
      <c r="R1183" t="str">
        <f t="shared" si="148"/>
        <v>food trucks</v>
      </c>
      <c r="S1183" s="10">
        <f t="shared" si="149"/>
        <v>42034.131030092591</v>
      </c>
      <c r="T1183" s="10">
        <f t="shared" si="150"/>
        <v>42064.131030092591</v>
      </c>
      <c r="U1183" s="12">
        <f t="shared" si="151"/>
        <v>42034.131030092591</v>
      </c>
      <c r="V1183" s="11">
        <f t="shared" si="152"/>
        <v>42034.131030092591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45"/>
        <v>4.2000000000000003E-2</v>
      </c>
      <c r="P1184" s="6">
        <f t="shared" si="146"/>
        <v>10.5</v>
      </c>
      <c r="Q1184" t="str">
        <f t="shared" si="147"/>
        <v>food</v>
      </c>
      <c r="R1184" t="str">
        <f t="shared" si="148"/>
        <v>food trucks</v>
      </c>
      <c r="S1184" s="10">
        <f t="shared" si="149"/>
        <v>42728.619074074071</v>
      </c>
      <c r="T1184" s="10">
        <f t="shared" si="150"/>
        <v>42747.487499999996</v>
      </c>
      <c r="U1184" s="12">
        <f t="shared" si="151"/>
        <v>42728.619074074071</v>
      </c>
      <c r="V1184" s="11">
        <f t="shared" si="152"/>
        <v>42728.619074074071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45"/>
        <v>0.04</v>
      </c>
      <c r="P1185" s="6">
        <f t="shared" si="146"/>
        <v>33.333333333333336</v>
      </c>
      <c r="Q1185" t="str">
        <f t="shared" si="147"/>
        <v>food</v>
      </c>
      <c r="R1185" t="str">
        <f t="shared" si="148"/>
        <v>food trucks</v>
      </c>
      <c r="S1185" s="10">
        <f t="shared" si="149"/>
        <v>42656.653043981474</v>
      </c>
      <c r="T1185" s="10">
        <f t="shared" si="150"/>
        <v>42675.957638888889</v>
      </c>
      <c r="U1185" s="12">
        <f t="shared" si="151"/>
        <v>42656.653043981474</v>
      </c>
      <c r="V1185" s="11">
        <f t="shared" si="152"/>
        <v>42656.653043981474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45"/>
        <v>1.0493636363636363</v>
      </c>
      <c r="P1186" s="6">
        <f t="shared" si="146"/>
        <v>61.562666666666665</v>
      </c>
      <c r="Q1186" t="str">
        <f t="shared" si="147"/>
        <v>photography</v>
      </c>
      <c r="R1186" t="str">
        <f t="shared" si="148"/>
        <v>photobooks</v>
      </c>
      <c r="S1186" s="10">
        <f t="shared" si="149"/>
        <v>42741.391331018516</v>
      </c>
      <c r="T1186" s="10">
        <f t="shared" si="150"/>
        <v>42772.391331018516</v>
      </c>
      <c r="U1186" s="12">
        <f t="shared" si="151"/>
        <v>42741.391331018516</v>
      </c>
      <c r="V1186" s="11">
        <f t="shared" si="152"/>
        <v>42741.391331018516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45"/>
        <v>1.0544</v>
      </c>
      <c r="P1187" s="6">
        <f t="shared" si="146"/>
        <v>118.73873873873873</v>
      </c>
      <c r="Q1187" t="str">
        <f t="shared" si="147"/>
        <v>photography</v>
      </c>
      <c r="R1187" t="str">
        <f t="shared" si="148"/>
        <v>photobooks</v>
      </c>
      <c r="S1187" s="10">
        <f t="shared" si="149"/>
        <v>42130.656817129631</v>
      </c>
      <c r="T1187" s="10">
        <f t="shared" si="150"/>
        <v>42162.958333333336</v>
      </c>
      <c r="U1187" s="12">
        <f t="shared" si="151"/>
        <v>42130.656817129631</v>
      </c>
      <c r="V1187" s="11">
        <f t="shared" si="152"/>
        <v>42130.656817129631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45"/>
        <v>1.0673333333333332</v>
      </c>
      <c r="P1188" s="6">
        <f t="shared" si="146"/>
        <v>65.081300813008127</v>
      </c>
      <c r="Q1188" t="str">
        <f t="shared" si="147"/>
        <v>photography</v>
      </c>
      <c r="R1188" t="str">
        <f t="shared" si="148"/>
        <v>photobooks</v>
      </c>
      <c r="S1188" s="10">
        <f t="shared" si="149"/>
        <v>42123.655034722215</v>
      </c>
      <c r="T1188" s="10">
        <f t="shared" si="150"/>
        <v>42156.737499999996</v>
      </c>
      <c r="U1188" s="12">
        <f t="shared" si="151"/>
        <v>42123.655034722215</v>
      </c>
      <c r="V1188" s="11">
        <f t="shared" si="152"/>
        <v>42123.655034722215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45"/>
        <v>1.0412571428571429</v>
      </c>
      <c r="P1189" s="6">
        <f t="shared" si="146"/>
        <v>130.15714285714284</v>
      </c>
      <c r="Q1189" t="str">
        <f t="shared" si="147"/>
        <v>photography</v>
      </c>
      <c r="R1189" t="str">
        <f t="shared" si="148"/>
        <v>photobooks</v>
      </c>
      <c r="S1189" s="10">
        <f t="shared" si="149"/>
        <v>42109.686608796292</v>
      </c>
      <c r="T1189" s="10">
        <f t="shared" si="150"/>
        <v>42141.541666666664</v>
      </c>
      <c r="U1189" s="12">
        <f t="shared" si="151"/>
        <v>42109.686608796292</v>
      </c>
      <c r="V1189" s="11">
        <f t="shared" si="152"/>
        <v>42109.686608796292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45"/>
        <v>1.6054999999999999</v>
      </c>
      <c r="P1190" s="6">
        <f t="shared" si="146"/>
        <v>37.776470588235291</v>
      </c>
      <c r="Q1190" t="str">
        <f t="shared" si="147"/>
        <v>photography</v>
      </c>
      <c r="R1190" t="str">
        <f t="shared" si="148"/>
        <v>photobooks</v>
      </c>
      <c r="S1190" s="10">
        <f t="shared" si="149"/>
        <v>42711.492361111108</v>
      </c>
      <c r="T1190" s="10">
        <f t="shared" si="150"/>
        <v>42732.492361111108</v>
      </c>
      <c r="U1190" s="12">
        <f t="shared" si="151"/>
        <v>42711.492361111108</v>
      </c>
      <c r="V1190" s="11">
        <f t="shared" si="152"/>
        <v>42711.492361111108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45"/>
        <v>1.0777777777777777</v>
      </c>
      <c r="P1191" s="6">
        <f t="shared" si="146"/>
        <v>112.79069767441861</v>
      </c>
      <c r="Q1191" t="str">
        <f t="shared" si="147"/>
        <v>photography</v>
      </c>
      <c r="R1191" t="str">
        <f t="shared" si="148"/>
        <v>photobooks</v>
      </c>
      <c r="S1191" s="10">
        <f t="shared" si="149"/>
        <v>42529.770775462959</v>
      </c>
      <c r="T1191" s="10">
        <f t="shared" si="150"/>
        <v>42550.770775462959</v>
      </c>
      <c r="U1191" s="12">
        <f t="shared" si="151"/>
        <v>42529.770775462959</v>
      </c>
      <c r="V1191" s="11">
        <f t="shared" si="152"/>
        <v>42529.770775462959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45"/>
        <v>1.35</v>
      </c>
      <c r="P1192" s="6">
        <f t="shared" si="146"/>
        <v>51.92307692307692</v>
      </c>
      <c r="Q1192" t="str">
        <f t="shared" si="147"/>
        <v>photography</v>
      </c>
      <c r="R1192" t="str">
        <f t="shared" si="148"/>
        <v>photobooks</v>
      </c>
      <c r="S1192" s="10">
        <f t="shared" si="149"/>
        <v>41852.457465277774</v>
      </c>
      <c r="T1192" s="10">
        <f t="shared" si="150"/>
        <v>41882.457465277774</v>
      </c>
      <c r="U1192" s="12">
        <f t="shared" si="151"/>
        <v>41852.457465277774</v>
      </c>
      <c r="V1192" s="11">
        <f t="shared" si="152"/>
        <v>41852.457465277774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45"/>
        <v>1.0907407407407408</v>
      </c>
      <c r="P1193" s="6">
        <f t="shared" si="146"/>
        <v>89.242424242424249</v>
      </c>
      <c r="Q1193" t="str">
        <f t="shared" si="147"/>
        <v>photography</v>
      </c>
      <c r="R1193" t="str">
        <f t="shared" si="148"/>
        <v>photobooks</v>
      </c>
      <c r="S1193" s="10">
        <f t="shared" si="149"/>
        <v>42419.395370370366</v>
      </c>
      <c r="T1193" s="10">
        <f t="shared" si="150"/>
        <v>42449.353703703695</v>
      </c>
      <c r="U1193" s="12">
        <f t="shared" si="151"/>
        <v>42419.395370370366</v>
      </c>
      <c r="V1193" s="11">
        <f t="shared" si="152"/>
        <v>42419.395370370366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45"/>
        <v>2.9</v>
      </c>
      <c r="P1194" s="6">
        <f t="shared" si="146"/>
        <v>19.333333333333332</v>
      </c>
      <c r="Q1194" t="str">
        <f t="shared" si="147"/>
        <v>photography</v>
      </c>
      <c r="R1194" t="str">
        <f t="shared" si="148"/>
        <v>photobooks</v>
      </c>
      <c r="S1194" s="10">
        <f t="shared" si="149"/>
        <v>42747.298356481479</v>
      </c>
      <c r="T1194" s="10">
        <f t="shared" si="150"/>
        <v>42777.298356481479</v>
      </c>
      <c r="U1194" s="12">
        <f t="shared" si="151"/>
        <v>42747.298356481479</v>
      </c>
      <c r="V1194" s="11">
        <f t="shared" si="152"/>
        <v>42747.298356481479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45"/>
        <v>1.0395714285714286</v>
      </c>
      <c r="P1195" s="6">
        <f t="shared" si="146"/>
        <v>79.967032967032964</v>
      </c>
      <c r="Q1195" t="str">
        <f t="shared" si="147"/>
        <v>photography</v>
      </c>
      <c r="R1195" t="str">
        <f t="shared" si="148"/>
        <v>photobooks</v>
      </c>
      <c r="S1195" s="10">
        <f t="shared" si="149"/>
        <v>42409.567743055559</v>
      </c>
      <c r="T1195" s="10">
        <f t="shared" si="150"/>
        <v>42469.526076388887</v>
      </c>
      <c r="U1195" s="12">
        <f t="shared" si="151"/>
        <v>42409.567743055559</v>
      </c>
      <c r="V1195" s="11">
        <f t="shared" si="152"/>
        <v>42409.567743055559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45"/>
        <v>3.2223999999999999</v>
      </c>
      <c r="P1196" s="6">
        <f t="shared" si="146"/>
        <v>56.414565826330531</v>
      </c>
      <c r="Q1196" t="str">
        <f t="shared" si="147"/>
        <v>photography</v>
      </c>
      <c r="R1196" t="str">
        <f t="shared" si="148"/>
        <v>photobooks</v>
      </c>
      <c r="S1196" s="10">
        <f t="shared" si="149"/>
        <v>42072.27984953703</v>
      </c>
      <c r="T1196" s="10">
        <f t="shared" si="150"/>
        <v>42102.27984953703</v>
      </c>
      <c r="U1196" s="12">
        <f t="shared" si="151"/>
        <v>42072.27984953703</v>
      </c>
      <c r="V1196" s="11">
        <f t="shared" si="152"/>
        <v>42072.27984953703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45"/>
        <v>1.35</v>
      </c>
      <c r="P1197" s="6">
        <f t="shared" si="146"/>
        <v>79.411764705882348</v>
      </c>
      <c r="Q1197" t="str">
        <f t="shared" si="147"/>
        <v>photography</v>
      </c>
      <c r="R1197" t="str">
        <f t="shared" si="148"/>
        <v>photobooks</v>
      </c>
      <c r="S1197" s="10">
        <f t="shared" si="149"/>
        <v>42298.139502314814</v>
      </c>
      <c r="T1197" s="10">
        <f t="shared" si="150"/>
        <v>42358.166666666664</v>
      </c>
      <c r="U1197" s="12">
        <f t="shared" si="151"/>
        <v>42298.139502314814</v>
      </c>
      <c r="V1197" s="11">
        <f t="shared" si="152"/>
        <v>42298.139502314814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45"/>
        <v>2.6991034482758622</v>
      </c>
      <c r="P1198" s="6">
        <f t="shared" si="146"/>
        <v>76.439453125</v>
      </c>
      <c r="Q1198" t="str">
        <f t="shared" si="147"/>
        <v>photography</v>
      </c>
      <c r="R1198" t="str">
        <f t="shared" si="148"/>
        <v>photobooks</v>
      </c>
      <c r="S1198" s="10">
        <f t="shared" si="149"/>
        <v>42326.610405092586</v>
      </c>
      <c r="T1198" s="10">
        <f t="shared" si="150"/>
        <v>42356.610405092586</v>
      </c>
      <c r="U1198" s="12">
        <f t="shared" si="151"/>
        <v>42326.610405092586</v>
      </c>
      <c r="V1198" s="11">
        <f t="shared" si="152"/>
        <v>42326.610405092586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45"/>
        <v>2.5329333333333333</v>
      </c>
      <c r="P1199" s="6">
        <f t="shared" si="146"/>
        <v>121</v>
      </c>
      <c r="Q1199" t="str">
        <f t="shared" si="147"/>
        <v>photography</v>
      </c>
      <c r="R1199" t="str">
        <f t="shared" si="148"/>
        <v>photobooks</v>
      </c>
      <c r="S1199" s="10">
        <f t="shared" si="149"/>
        <v>42503.456412037034</v>
      </c>
      <c r="T1199" s="10">
        <f t="shared" si="150"/>
        <v>42534.040972222218</v>
      </c>
      <c r="U1199" s="12">
        <f t="shared" si="151"/>
        <v>42503.456412037034</v>
      </c>
      <c r="V1199" s="11">
        <f t="shared" si="152"/>
        <v>42503.456412037034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45"/>
        <v>2.6059999999999999</v>
      </c>
      <c r="P1200" s="6">
        <f t="shared" si="146"/>
        <v>54.616766467065865</v>
      </c>
      <c r="Q1200" t="str">
        <f t="shared" si="147"/>
        <v>photography</v>
      </c>
      <c r="R1200" t="str">
        <f t="shared" si="148"/>
        <v>photobooks</v>
      </c>
      <c r="S1200" s="10">
        <f t="shared" si="149"/>
        <v>42333.410717592589</v>
      </c>
      <c r="T1200" s="10">
        <f t="shared" si="150"/>
        <v>42368.916666666664</v>
      </c>
      <c r="U1200" s="12">
        <f t="shared" si="151"/>
        <v>42333.410717592589</v>
      </c>
      <c r="V1200" s="11">
        <f t="shared" si="152"/>
        <v>42333.410717592589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45"/>
        <v>1.0131677953348381</v>
      </c>
      <c r="P1201" s="6">
        <f t="shared" si="146"/>
        <v>299.22222222222223</v>
      </c>
      <c r="Q1201" t="str">
        <f t="shared" si="147"/>
        <v>photography</v>
      </c>
      <c r="R1201" t="str">
        <f t="shared" si="148"/>
        <v>photobooks</v>
      </c>
      <c r="S1201" s="10">
        <f t="shared" si="149"/>
        <v>42161.562499999993</v>
      </c>
      <c r="T1201" s="10">
        <f t="shared" si="150"/>
        <v>42193.562499999993</v>
      </c>
      <c r="U1201" s="12">
        <f t="shared" si="151"/>
        <v>42161.562499999993</v>
      </c>
      <c r="V1201" s="11">
        <f t="shared" si="152"/>
        <v>42161.562499999993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45"/>
        <v>1.2560416666666667</v>
      </c>
      <c r="P1202" s="6">
        <f t="shared" si="146"/>
        <v>58.533980582524272</v>
      </c>
      <c r="Q1202" t="str">
        <f t="shared" si="147"/>
        <v>photography</v>
      </c>
      <c r="R1202" t="str">
        <f t="shared" si="148"/>
        <v>photobooks</v>
      </c>
      <c r="S1202" s="10">
        <f t="shared" si="149"/>
        <v>42089.269166666665</v>
      </c>
      <c r="T1202" s="10">
        <f t="shared" si="150"/>
        <v>42110.269166666665</v>
      </c>
      <c r="U1202" s="12">
        <f t="shared" si="151"/>
        <v>42089.269166666665</v>
      </c>
      <c r="V1202" s="11">
        <f t="shared" si="152"/>
        <v>42089.269166666665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45"/>
        <v>1.0243783333333334</v>
      </c>
      <c r="P1203" s="6">
        <f t="shared" si="146"/>
        <v>55.371801801801809</v>
      </c>
      <c r="Q1203" t="str">
        <f t="shared" si="147"/>
        <v>photography</v>
      </c>
      <c r="R1203" t="str">
        <f t="shared" si="148"/>
        <v>photobooks</v>
      </c>
      <c r="S1203" s="10">
        <f t="shared" si="149"/>
        <v>42536.398680555554</v>
      </c>
      <c r="T1203" s="10">
        <f t="shared" si="150"/>
        <v>42566.398680555554</v>
      </c>
      <c r="U1203" s="12">
        <f t="shared" si="151"/>
        <v>42536.398680555554</v>
      </c>
      <c r="V1203" s="11">
        <f t="shared" si="152"/>
        <v>42536.398680555554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45"/>
        <v>1.99244</v>
      </c>
      <c r="P1204" s="6">
        <f t="shared" si="146"/>
        <v>183.80442804428046</v>
      </c>
      <c r="Q1204" t="str">
        <f t="shared" si="147"/>
        <v>photography</v>
      </c>
      <c r="R1204" t="str">
        <f t="shared" si="148"/>
        <v>photobooks</v>
      </c>
      <c r="S1204" s="10">
        <f t="shared" si="149"/>
        <v>42152.080486111103</v>
      </c>
      <c r="T1204" s="10">
        <f t="shared" si="150"/>
        <v>42182.080486111103</v>
      </c>
      <c r="U1204" s="12">
        <f t="shared" si="151"/>
        <v>42152.080486111103</v>
      </c>
      <c r="V1204" s="11">
        <f t="shared" si="152"/>
        <v>42152.080486111103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45"/>
        <v>1.0245398773006136</v>
      </c>
      <c r="P1205" s="6">
        <f t="shared" si="146"/>
        <v>165.34653465346534</v>
      </c>
      <c r="Q1205" t="str">
        <f t="shared" si="147"/>
        <v>photography</v>
      </c>
      <c r="R1205" t="str">
        <f t="shared" si="148"/>
        <v>photobooks</v>
      </c>
      <c r="S1205" s="10">
        <f t="shared" si="149"/>
        <v>42125.4065625</v>
      </c>
      <c r="T1205" s="10">
        <f t="shared" si="150"/>
        <v>42155.4065625</v>
      </c>
      <c r="U1205" s="12">
        <f t="shared" si="151"/>
        <v>42125.4065625</v>
      </c>
      <c r="V1205" s="11">
        <f t="shared" si="152"/>
        <v>42125.4065625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45"/>
        <v>1.0294615384615384</v>
      </c>
      <c r="P1206" s="6">
        <f t="shared" si="146"/>
        <v>234.78947368421052</v>
      </c>
      <c r="Q1206" t="str">
        <f t="shared" si="147"/>
        <v>photography</v>
      </c>
      <c r="R1206" t="str">
        <f t="shared" si="148"/>
        <v>photobooks</v>
      </c>
      <c r="S1206" s="10">
        <f t="shared" si="149"/>
        <v>42297.539733796293</v>
      </c>
      <c r="T1206" s="10">
        <f t="shared" si="150"/>
        <v>42341.999999999993</v>
      </c>
      <c r="U1206" s="12">
        <f t="shared" si="151"/>
        <v>42297.539733796293</v>
      </c>
      <c r="V1206" s="11">
        <f t="shared" si="152"/>
        <v>42297.539733796293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45"/>
        <v>1.0086153846153847</v>
      </c>
      <c r="P1207" s="6">
        <f t="shared" si="146"/>
        <v>211.48387096774192</v>
      </c>
      <c r="Q1207" t="str">
        <f t="shared" si="147"/>
        <v>photography</v>
      </c>
      <c r="R1207" t="str">
        <f t="shared" si="148"/>
        <v>photobooks</v>
      </c>
      <c r="S1207" s="10">
        <f t="shared" si="149"/>
        <v>42138.298043981478</v>
      </c>
      <c r="T1207" s="10">
        <f t="shared" si="150"/>
        <v>42168.298043981478</v>
      </c>
      <c r="U1207" s="12">
        <f t="shared" si="151"/>
        <v>42138.298043981478</v>
      </c>
      <c r="V1207" s="11">
        <f t="shared" si="152"/>
        <v>42138.298043981478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45"/>
        <v>1.1499999999999999</v>
      </c>
      <c r="P1208" s="6">
        <f t="shared" si="146"/>
        <v>32.34375</v>
      </c>
      <c r="Q1208" t="str">
        <f t="shared" si="147"/>
        <v>photography</v>
      </c>
      <c r="R1208" t="str">
        <f t="shared" si="148"/>
        <v>photobooks</v>
      </c>
      <c r="S1208" s="10">
        <f t="shared" si="149"/>
        <v>42772.567743055559</v>
      </c>
      <c r="T1208" s="10">
        <f t="shared" si="150"/>
        <v>42805.353472222218</v>
      </c>
      <c r="U1208" s="12">
        <f t="shared" si="151"/>
        <v>42772.567743055559</v>
      </c>
      <c r="V1208" s="11">
        <f t="shared" si="152"/>
        <v>42772.567743055559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45"/>
        <v>1.0416766467065868</v>
      </c>
      <c r="P1209" s="6">
        <f t="shared" si="146"/>
        <v>123.37588652482269</v>
      </c>
      <c r="Q1209" t="str">
        <f t="shared" si="147"/>
        <v>photography</v>
      </c>
      <c r="R1209" t="str">
        <f t="shared" si="148"/>
        <v>photobooks</v>
      </c>
      <c r="S1209" s="10">
        <f t="shared" si="149"/>
        <v>42430.221909722219</v>
      </c>
      <c r="T1209" s="10">
        <f t="shared" si="150"/>
        <v>42460.208333333336</v>
      </c>
      <c r="U1209" s="12">
        <f t="shared" si="151"/>
        <v>42430.221909722219</v>
      </c>
      <c r="V1209" s="11">
        <f t="shared" si="152"/>
        <v>42430.221909722219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45"/>
        <v>1.5529999999999999</v>
      </c>
      <c r="P1210" s="6">
        <f t="shared" si="146"/>
        <v>207.06666666666666</v>
      </c>
      <c r="Q1210" t="str">
        <f t="shared" si="147"/>
        <v>photography</v>
      </c>
      <c r="R1210" t="str">
        <f t="shared" si="148"/>
        <v>photobooks</v>
      </c>
      <c r="S1210" s="10">
        <f t="shared" si="149"/>
        <v>42423.500740740739</v>
      </c>
      <c r="T1210" s="10">
        <f t="shared" si="150"/>
        <v>42453.459074074075</v>
      </c>
      <c r="U1210" s="12">
        <f t="shared" si="151"/>
        <v>42423.500740740739</v>
      </c>
      <c r="V1210" s="11">
        <f t="shared" si="152"/>
        <v>42423.500740740739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45"/>
        <v>1.06</v>
      </c>
      <c r="P1211" s="6">
        <f t="shared" si="146"/>
        <v>138.2608695652174</v>
      </c>
      <c r="Q1211" t="str">
        <f t="shared" si="147"/>
        <v>photography</v>
      </c>
      <c r="R1211" t="str">
        <f t="shared" si="148"/>
        <v>photobooks</v>
      </c>
      <c r="S1211" s="10">
        <f t="shared" si="149"/>
        <v>42761.637789351851</v>
      </c>
      <c r="T1211" s="10">
        <f t="shared" si="150"/>
        <v>42791.637789351851</v>
      </c>
      <c r="U1211" s="12">
        <f t="shared" si="151"/>
        <v>42761.637789351851</v>
      </c>
      <c r="V1211" s="11">
        <f t="shared" si="152"/>
        <v>42761.637789351851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45"/>
        <v>2.5431499999999998</v>
      </c>
      <c r="P1212" s="6">
        <f t="shared" si="146"/>
        <v>493.81553398058253</v>
      </c>
      <c r="Q1212" t="str">
        <f t="shared" si="147"/>
        <v>photography</v>
      </c>
      <c r="R1212" t="str">
        <f t="shared" si="148"/>
        <v>photobooks</v>
      </c>
      <c r="S1212" s="10">
        <f t="shared" si="149"/>
        <v>42132.733472222222</v>
      </c>
      <c r="T1212" s="10">
        <f t="shared" si="150"/>
        <v>42155.666666666664</v>
      </c>
      <c r="U1212" s="12">
        <f t="shared" si="151"/>
        <v>42132.733472222222</v>
      </c>
      <c r="V1212" s="11">
        <f t="shared" si="152"/>
        <v>42132.733472222222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45"/>
        <v>1.0109999999999999</v>
      </c>
      <c r="P1213" s="6">
        <f t="shared" si="146"/>
        <v>168.5</v>
      </c>
      <c r="Q1213" t="str">
        <f t="shared" si="147"/>
        <v>photography</v>
      </c>
      <c r="R1213" t="str">
        <f t="shared" si="148"/>
        <v>photobooks</v>
      </c>
      <c r="S1213" s="10">
        <f t="shared" si="149"/>
        <v>42515.658113425925</v>
      </c>
      <c r="T1213" s="10">
        <f t="shared" si="150"/>
        <v>42530.658113425925</v>
      </c>
      <c r="U1213" s="12">
        <f t="shared" si="151"/>
        <v>42515.658113425925</v>
      </c>
      <c r="V1213" s="11">
        <f t="shared" si="152"/>
        <v>42515.658113425925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45"/>
        <v>1.2904</v>
      </c>
      <c r="P1214" s="6">
        <f t="shared" si="146"/>
        <v>38.867469879518069</v>
      </c>
      <c r="Q1214" t="str">
        <f t="shared" si="147"/>
        <v>photography</v>
      </c>
      <c r="R1214" t="str">
        <f t="shared" si="148"/>
        <v>photobooks</v>
      </c>
      <c r="S1214" s="10">
        <f t="shared" si="149"/>
        <v>42318.741840277777</v>
      </c>
      <c r="T1214" s="10">
        <f t="shared" si="150"/>
        <v>42334.833333333336</v>
      </c>
      <c r="U1214" s="12">
        <f t="shared" si="151"/>
        <v>42318.741840277777</v>
      </c>
      <c r="V1214" s="11">
        <f t="shared" si="152"/>
        <v>42318.741840277777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45"/>
        <v>1.0223076923076924</v>
      </c>
      <c r="P1215" s="6">
        <f t="shared" si="146"/>
        <v>61.527777777777779</v>
      </c>
      <c r="Q1215" t="str">
        <f t="shared" si="147"/>
        <v>photography</v>
      </c>
      <c r="R1215" t="str">
        <f t="shared" si="148"/>
        <v>photobooks</v>
      </c>
      <c r="S1215" s="10">
        <f t="shared" si="149"/>
        <v>42731.547453703701</v>
      </c>
      <c r="T1215" s="10">
        <f t="shared" si="150"/>
        <v>42766.547453703701</v>
      </c>
      <c r="U1215" s="12">
        <f t="shared" si="151"/>
        <v>42731.547453703701</v>
      </c>
      <c r="V1215" s="11">
        <f t="shared" si="152"/>
        <v>42731.547453703701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45"/>
        <v>1.3180000000000001</v>
      </c>
      <c r="P1216" s="6">
        <f t="shared" si="146"/>
        <v>105.44</v>
      </c>
      <c r="Q1216" t="str">
        <f t="shared" si="147"/>
        <v>photography</v>
      </c>
      <c r="R1216" t="str">
        <f t="shared" si="148"/>
        <v>photobooks</v>
      </c>
      <c r="S1216" s="10">
        <f t="shared" si="149"/>
        <v>42104.632002314807</v>
      </c>
      <c r="T1216" s="10">
        <f t="shared" si="150"/>
        <v>42164.632002314807</v>
      </c>
      <c r="U1216" s="12">
        <f t="shared" si="151"/>
        <v>42104.632002314807</v>
      </c>
      <c r="V1216" s="11">
        <f t="shared" si="152"/>
        <v>42104.632002314807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45"/>
        <v>7.8608020000000005</v>
      </c>
      <c r="P1217" s="6">
        <f t="shared" si="146"/>
        <v>71.592003642987251</v>
      </c>
      <c r="Q1217" t="str">
        <f t="shared" si="147"/>
        <v>photography</v>
      </c>
      <c r="R1217" t="str">
        <f t="shared" si="148"/>
        <v>photobooks</v>
      </c>
      <c r="S1217" s="10">
        <f t="shared" si="149"/>
        <v>41759.714768518512</v>
      </c>
      <c r="T1217" s="10">
        <f t="shared" si="150"/>
        <v>41789.714768518512</v>
      </c>
      <c r="U1217" s="12">
        <f t="shared" si="151"/>
        <v>41759.714768518512</v>
      </c>
      <c r="V1217" s="11">
        <f t="shared" si="152"/>
        <v>41759.714768518512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153">E1218/D1218</f>
        <v>1.4570000000000001</v>
      </c>
      <c r="P1218" s="6">
        <f t="shared" si="146"/>
        <v>91.882882882882882</v>
      </c>
      <c r="Q1218" t="str">
        <f t="shared" si="147"/>
        <v>photography</v>
      </c>
      <c r="R1218" t="str">
        <f t="shared" si="148"/>
        <v>photobooks</v>
      </c>
      <c r="S1218" s="10">
        <f t="shared" si="149"/>
        <v>42247.408067129632</v>
      </c>
      <c r="T1218" s="10">
        <f t="shared" si="150"/>
        <v>42279.752083333333</v>
      </c>
      <c r="U1218" s="12">
        <f t="shared" si="151"/>
        <v>42247.408067129632</v>
      </c>
      <c r="V1218" s="11">
        <f t="shared" si="152"/>
        <v>42247.408067129632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153"/>
        <v>1.026</v>
      </c>
      <c r="P1219" s="6">
        <f t="shared" ref="P1219:P1282" si="154">E1219/L1219</f>
        <v>148.57377049180329</v>
      </c>
      <c r="Q1219" t="str">
        <f t="shared" ref="Q1219:Q1282" si="155">LEFT(N1219,SEARCH("/",N1219)-1)</f>
        <v>photography</v>
      </c>
      <c r="R1219" t="str">
        <f t="shared" ref="R1219:R1282" si="156">RIGHT(N1219,LEN(N1219)-SEARCH("/",N1219))</f>
        <v>photobooks</v>
      </c>
      <c r="S1219" s="10">
        <f t="shared" ref="S1219:S1282" si="157">(((J1219/60)/60)/24)+DATE(1970,1,1)+(-5/24)</f>
        <v>42535.6011574074</v>
      </c>
      <c r="T1219" s="10">
        <f t="shared" ref="T1219:T1282" si="158">(((I1219/60)/60)/24)+DATE(1970,1,1)+(-5/24)</f>
        <v>42565.6011574074</v>
      </c>
      <c r="U1219" s="12">
        <f t="shared" ref="U1219:U1282" si="159">S1219</f>
        <v>42535.6011574074</v>
      </c>
      <c r="V1219" s="11">
        <f t="shared" ref="V1219:V1282" si="160">S1219</f>
        <v>42535.6011574074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53"/>
        <v>1.7227777777777777</v>
      </c>
      <c r="P1220" s="6">
        <f t="shared" si="154"/>
        <v>174.2134831460674</v>
      </c>
      <c r="Q1220" t="str">
        <f t="shared" si="155"/>
        <v>photography</v>
      </c>
      <c r="R1220" t="str">
        <f t="shared" si="156"/>
        <v>photobooks</v>
      </c>
      <c r="S1220" s="10">
        <f t="shared" si="157"/>
        <v>42278.453703703701</v>
      </c>
      <c r="T1220" s="10">
        <f t="shared" si="158"/>
        <v>42308.916666666664</v>
      </c>
      <c r="U1220" s="12">
        <f t="shared" si="159"/>
        <v>42278.453703703701</v>
      </c>
      <c r="V1220" s="11">
        <f t="shared" si="160"/>
        <v>42278.453703703701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53"/>
        <v>1.5916819571865444</v>
      </c>
      <c r="P1221" s="6">
        <f t="shared" si="154"/>
        <v>102.86166007905139</v>
      </c>
      <c r="Q1221" t="str">
        <f t="shared" si="155"/>
        <v>photography</v>
      </c>
      <c r="R1221" t="str">
        <f t="shared" si="156"/>
        <v>photobooks</v>
      </c>
      <c r="S1221" s="10">
        <f t="shared" si="157"/>
        <v>42633.253622685181</v>
      </c>
      <c r="T1221" s="10">
        <f t="shared" si="158"/>
        <v>42663.253622685181</v>
      </c>
      <c r="U1221" s="12">
        <f t="shared" si="159"/>
        <v>42633.253622685181</v>
      </c>
      <c r="V1221" s="11">
        <f t="shared" si="160"/>
        <v>42633.253622685181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53"/>
        <v>1.0376666666666667</v>
      </c>
      <c r="P1222" s="6">
        <f t="shared" si="154"/>
        <v>111.17857142857143</v>
      </c>
      <c r="Q1222" t="str">
        <f t="shared" si="155"/>
        <v>photography</v>
      </c>
      <c r="R1222" t="str">
        <f t="shared" si="156"/>
        <v>photobooks</v>
      </c>
      <c r="S1222" s="10">
        <f t="shared" si="157"/>
        <v>42211.420277777775</v>
      </c>
      <c r="T1222" s="10">
        <f t="shared" si="158"/>
        <v>42241.420277777775</v>
      </c>
      <c r="U1222" s="12">
        <f t="shared" si="159"/>
        <v>42211.420277777775</v>
      </c>
      <c r="V1222" s="11">
        <f t="shared" si="160"/>
        <v>42211.420277777775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53"/>
        <v>1.1140954545454547</v>
      </c>
      <c r="P1223" s="6">
        <f t="shared" si="154"/>
        <v>23.796213592233013</v>
      </c>
      <c r="Q1223" t="str">
        <f t="shared" si="155"/>
        <v>photography</v>
      </c>
      <c r="R1223" t="str">
        <f t="shared" si="156"/>
        <v>photobooks</v>
      </c>
      <c r="S1223" s="10">
        <f t="shared" si="157"/>
        <v>42680.267222222225</v>
      </c>
      <c r="T1223" s="10">
        <f t="shared" si="158"/>
        <v>42707.791666666664</v>
      </c>
      <c r="U1223" s="12">
        <f t="shared" si="159"/>
        <v>42680.267222222225</v>
      </c>
      <c r="V1223" s="11">
        <f t="shared" si="160"/>
        <v>42680.267222222225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53"/>
        <v>2.80375</v>
      </c>
      <c r="P1224" s="6">
        <f t="shared" si="154"/>
        <v>81.268115942028984</v>
      </c>
      <c r="Q1224" t="str">
        <f t="shared" si="155"/>
        <v>photography</v>
      </c>
      <c r="R1224" t="str">
        <f t="shared" si="156"/>
        <v>photobooks</v>
      </c>
      <c r="S1224" s="10">
        <f t="shared" si="157"/>
        <v>42430.512118055551</v>
      </c>
      <c r="T1224" s="10">
        <f t="shared" si="158"/>
        <v>42460.958333333336</v>
      </c>
      <c r="U1224" s="12">
        <f t="shared" si="159"/>
        <v>42430.512118055551</v>
      </c>
      <c r="V1224" s="11">
        <f t="shared" si="160"/>
        <v>42430.512118055551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53"/>
        <v>1.1210606060606061</v>
      </c>
      <c r="P1225" s="6">
        <f t="shared" si="154"/>
        <v>116.21465968586388</v>
      </c>
      <c r="Q1225" t="str">
        <f t="shared" si="155"/>
        <v>photography</v>
      </c>
      <c r="R1225" t="str">
        <f t="shared" si="156"/>
        <v>photobooks</v>
      </c>
      <c r="S1225" s="10">
        <f t="shared" si="157"/>
        <v>42653.968854166662</v>
      </c>
      <c r="T1225" s="10">
        <f t="shared" si="158"/>
        <v>42684.010520833333</v>
      </c>
      <c r="U1225" s="12">
        <f t="shared" si="159"/>
        <v>42653.968854166662</v>
      </c>
      <c r="V1225" s="11">
        <f t="shared" si="160"/>
        <v>42653.968854166662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53"/>
        <v>7.0666666666666669E-2</v>
      </c>
      <c r="P1226" s="6">
        <f t="shared" si="154"/>
        <v>58.888888888888886</v>
      </c>
      <c r="Q1226" t="str">
        <f t="shared" si="155"/>
        <v>music</v>
      </c>
      <c r="R1226" t="str">
        <f t="shared" si="156"/>
        <v>world music</v>
      </c>
      <c r="S1226" s="10">
        <f t="shared" si="157"/>
        <v>41736.341458333329</v>
      </c>
      <c r="T1226" s="10">
        <f t="shared" si="158"/>
        <v>41796.341458333329</v>
      </c>
      <c r="U1226" s="12">
        <f t="shared" si="159"/>
        <v>41736.341458333329</v>
      </c>
      <c r="V1226" s="11">
        <f t="shared" si="160"/>
        <v>41736.341458333329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53"/>
        <v>4.3999999999999997E-2</v>
      </c>
      <c r="P1227" s="6">
        <f t="shared" si="154"/>
        <v>44</v>
      </c>
      <c r="Q1227" t="str">
        <f t="shared" si="155"/>
        <v>music</v>
      </c>
      <c r="R1227" t="str">
        <f t="shared" si="156"/>
        <v>world music</v>
      </c>
      <c r="S1227" s="10">
        <f t="shared" si="157"/>
        <v>41509.697662037033</v>
      </c>
      <c r="T1227" s="10">
        <f t="shared" si="158"/>
        <v>41569.697662037033</v>
      </c>
      <c r="U1227" s="12">
        <f t="shared" si="159"/>
        <v>41509.697662037033</v>
      </c>
      <c r="V1227" s="11">
        <f t="shared" si="160"/>
        <v>41509.697662037033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53"/>
        <v>3.8739999999999997E-2</v>
      </c>
      <c r="P1228" s="6">
        <f t="shared" si="154"/>
        <v>48.424999999999997</v>
      </c>
      <c r="Q1228" t="str">
        <f t="shared" si="155"/>
        <v>music</v>
      </c>
      <c r="R1228" t="str">
        <f t="shared" si="156"/>
        <v>world music</v>
      </c>
      <c r="S1228" s="10">
        <f t="shared" si="157"/>
        <v>41715.666446759256</v>
      </c>
      <c r="T1228" s="10">
        <f t="shared" si="158"/>
        <v>41749.833333333328</v>
      </c>
      <c r="U1228" s="12">
        <f t="shared" si="159"/>
        <v>41715.666446759256</v>
      </c>
      <c r="V1228" s="11">
        <f t="shared" si="160"/>
        <v>41715.666446759256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53"/>
        <v>0</v>
      </c>
      <c r="P1229" s="6" t="e">
        <f t="shared" si="154"/>
        <v>#DIV/0!</v>
      </c>
      <c r="Q1229" t="str">
        <f t="shared" si="155"/>
        <v>music</v>
      </c>
      <c r="R1229" t="str">
        <f t="shared" si="156"/>
        <v>world music</v>
      </c>
      <c r="S1229" s="10">
        <f t="shared" si="157"/>
        <v>41827.710833333331</v>
      </c>
      <c r="T1229" s="10">
        <f t="shared" si="158"/>
        <v>41858.083333333328</v>
      </c>
      <c r="U1229" s="12">
        <f t="shared" si="159"/>
        <v>41827.710833333331</v>
      </c>
      <c r="V1229" s="11">
        <f t="shared" si="160"/>
        <v>41827.710833333331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53"/>
        <v>0.29299999999999998</v>
      </c>
      <c r="P1230" s="6">
        <f t="shared" si="154"/>
        <v>61.041666666666664</v>
      </c>
      <c r="Q1230" t="str">
        <f t="shared" si="155"/>
        <v>music</v>
      </c>
      <c r="R1230" t="str">
        <f t="shared" si="156"/>
        <v>world music</v>
      </c>
      <c r="S1230" s="10">
        <f t="shared" si="157"/>
        <v>40754.520925925921</v>
      </c>
      <c r="T1230" s="10">
        <f t="shared" si="158"/>
        <v>40814.520925925921</v>
      </c>
      <c r="U1230" s="12">
        <f t="shared" si="159"/>
        <v>40754.520925925921</v>
      </c>
      <c r="V1230" s="11">
        <f t="shared" si="160"/>
        <v>40754.520925925921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53"/>
        <v>9.0909090909090905E-3</v>
      </c>
      <c r="P1231" s="6">
        <f t="shared" si="154"/>
        <v>25</v>
      </c>
      <c r="Q1231" t="str">
        <f t="shared" si="155"/>
        <v>music</v>
      </c>
      <c r="R1231" t="str">
        <f t="shared" si="156"/>
        <v>world music</v>
      </c>
      <c r="S1231" s="10">
        <f t="shared" si="157"/>
        <v>40985.251469907402</v>
      </c>
      <c r="T1231" s="10">
        <f t="shared" si="158"/>
        <v>41015.458333333328</v>
      </c>
      <c r="U1231" s="12">
        <f t="shared" si="159"/>
        <v>40985.251469907402</v>
      </c>
      <c r="V1231" s="11">
        <f t="shared" si="160"/>
        <v>40985.251469907402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53"/>
        <v>0</v>
      </c>
      <c r="P1232" s="6" t="e">
        <f t="shared" si="154"/>
        <v>#DIV/0!</v>
      </c>
      <c r="Q1232" t="str">
        <f t="shared" si="155"/>
        <v>music</v>
      </c>
      <c r="R1232" t="str">
        <f t="shared" si="156"/>
        <v>world music</v>
      </c>
      <c r="S1232" s="10">
        <f t="shared" si="157"/>
        <v>40568.764236111107</v>
      </c>
      <c r="T1232" s="10">
        <f t="shared" si="158"/>
        <v>40598.764236111107</v>
      </c>
      <c r="U1232" s="12">
        <f t="shared" si="159"/>
        <v>40568.764236111107</v>
      </c>
      <c r="V1232" s="11">
        <f t="shared" si="160"/>
        <v>40568.764236111107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53"/>
        <v>0</v>
      </c>
      <c r="P1233" s="6" t="e">
        <f t="shared" si="154"/>
        <v>#DIV/0!</v>
      </c>
      <c r="Q1233" t="str">
        <f t="shared" si="155"/>
        <v>music</v>
      </c>
      <c r="R1233" t="str">
        <f t="shared" si="156"/>
        <v>world music</v>
      </c>
      <c r="S1233" s="10">
        <f t="shared" si="157"/>
        <v>42193.733425925922</v>
      </c>
      <c r="T1233" s="10">
        <f t="shared" si="158"/>
        <v>42243.833333333336</v>
      </c>
      <c r="U1233" s="12">
        <f t="shared" si="159"/>
        <v>42193.733425925922</v>
      </c>
      <c r="V1233" s="11">
        <f t="shared" si="160"/>
        <v>42193.733425925922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53"/>
        <v>8.0000000000000002E-3</v>
      </c>
      <c r="P1234" s="6">
        <f t="shared" si="154"/>
        <v>40</v>
      </c>
      <c r="Q1234" t="str">
        <f t="shared" si="155"/>
        <v>music</v>
      </c>
      <c r="R1234" t="str">
        <f t="shared" si="156"/>
        <v>world music</v>
      </c>
      <c r="S1234" s="10">
        <f t="shared" si="157"/>
        <v>41506.639699074076</v>
      </c>
      <c r="T1234" s="10">
        <f t="shared" si="158"/>
        <v>41553.639699074076</v>
      </c>
      <c r="U1234" s="12">
        <f t="shared" si="159"/>
        <v>41506.639699074076</v>
      </c>
      <c r="V1234" s="11">
        <f t="shared" si="160"/>
        <v>41506.639699074076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53"/>
        <v>0.11600000000000001</v>
      </c>
      <c r="P1235" s="6">
        <f t="shared" si="154"/>
        <v>19.333333333333332</v>
      </c>
      <c r="Q1235" t="str">
        <f t="shared" si="155"/>
        <v>music</v>
      </c>
      <c r="R1235" t="str">
        <f t="shared" si="156"/>
        <v>world music</v>
      </c>
      <c r="S1235" s="10">
        <f t="shared" si="157"/>
        <v>40939.740439814814</v>
      </c>
      <c r="T1235" s="10">
        <f t="shared" si="158"/>
        <v>40960.740439814814</v>
      </c>
      <c r="U1235" s="12">
        <f t="shared" si="159"/>
        <v>40939.740439814814</v>
      </c>
      <c r="V1235" s="11">
        <f t="shared" si="160"/>
        <v>40939.740439814814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53"/>
        <v>0</v>
      </c>
      <c r="P1236" s="6" t="e">
        <f t="shared" si="154"/>
        <v>#DIV/0!</v>
      </c>
      <c r="Q1236" t="str">
        <f t="shared" si="155"/>
        <v>music</v>
      </c>
      <c r="R1236" t="str">
        <f t="shared" si="156"/>
        <v>world music</v>
      </c>
      <c r="S1236" s="10">
        <f t="shared" si="157"/>
        <v>42007.580347222225</v>
      </c>
      <c r="T1236" s="10">
        <f t="shared" si="158"/>
        <v>42037.580347222225</v>
      </c>
      <c r="U1236" s="12">
        <f t="shared" si="159"/>
        <v>42007.580347222225</v>
      </c>
      <c r="V1236" s="11">
        <f t="shared" si="160"/>
        <v>42007.580347222225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53"/>
        <v>2.787363950092912E-2</v>
      </c>
      <c r="P1237" s="6">
        <f t="shared" si="154"/>
        <v>35</v>
      </c>
      <c r="Q1237" t="str">
        <f t="shared" si="155"/>
        <v>music</v>
      </c>
      <c r="R1237" t="str">
        <f t="shared" si="156"/>
        <v>world music</v>
      </c>
      <c r="S1237" s="10">
        <f t="shared" si="157"/>
        <v>41582.927071759259</v>
      </c>
      <c r="T1237" s="10">
        <f t="shared" si="158"/>
        <v>41622.927071759259</v>
      </c>
      <c r="U1237" s="12">
        <f t="shared" si="159"/>
        <v>41582.927071759259</v>
      </c>
      <c r="V1237" s="11">
        <f t="shared" si="160"/>
        <v>41582.927071759259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53"/>
        <v>0</v>
      </c>
      <c r="P1238" s="6" t="e">
        <f t="shared" si="154"/>
        <v>#DIV/0!</v>
      </c>
      <c r="Q1238" t="str">
        <f t="shared" si="155"/>
        <v>music</v>
      </c>
      <c r="R1238" t="str">
        <f t="shared" si="156"/>
        <v>world music</v>
      </c>
      <c r="S1238" s="10">
        <f t="shared" si="157"/>
        <v>41110.47180555555</v>
      </c>
      <c r="T1238" s="10">
        <f t="shared" si="158"/>
        <v>41118.458333333328</v>
      </c>
      <c r="U1238" s="12">
        <f t="shared" si="159"/>
        <v>41110.47180555555</v>
      </c>
      <c r="V1238" s="11">
        <f t="shared" si="160"/>
        <v>41110.47180555555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53"/>
        <v>0</v>
      </c>
      <c r="P1239" s="6" t="e">
        <f t="shared" si="154"/>
        <v>#DIV/0!</v>
      </c>
      <c r="Q1239" t="str">
        <f t="shared" si="155"/>
        <v>music</v>
      </c>
      <c r="R1239" t="str">
        <f t="shared" si="156"/>
        <v>world music</v>
      </c>
      <c r="S1239" s="10">
        <f t="shared" si="157"/>
        <v>41125.074826388889</v>
      </c>
      <c r="T1239" s="10">
        <f t="shared" si="158"/>
        <v>41145.074826388889</v>
      </c>
      <c r="U1239" s="12">
        <f t="shared" si="159"/>
        <v>41125.074826388889</v>
      </c>
      <c r="V1239" s="11">
        <f t="shared" si="160"/>
        <v>41125.074826388889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53"/>
        <v>0.17799999999999999</v>
      </c>
      <c r="P1240" s="6">
        <f t="shared" si="154"/>
        <v>59.333333333333336</v>
      </c>
      <c r="Q1240" t="str">
        <f t="shared" si="155"/>
        <v>music</v>
      </c>
      <c r="R1240" t="str">
        <f t="shared" si="156"/>
        <v>world music</v>
      </c>
      <c r="S1240" s="10">
        <f t="shared" si="157"/>
        <v>40731.402037037034</v>
      </c>
      <c r="T1240" s="10">
        <f t="shared" si="158"/>
        <v>40761.402037037034</v>
      </c>
      <c r="U1240" s="12">
        <f t="shared" si="159"/>
        <v>40731.402037037034</v>
      </c>
      <c r="V1240" s="11">
        <f t="shared" si="160"/>
        <v>40731.402037037034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53"/>
        <v>0</v>
      </c>
      <c r="P1241" s="6" t="e">
        <f t="shared" si="154"/>
        <v>#DIV/0!</v>
      </c>
      <c r="Q1241" t="str">
        <f t="shared" si="155"/>
        <v>music</v>
      </c>
      <c r="R1241" t="str">
        <f t="shared" si="156"/>
        <v>world music</v>
      </c>
      <c r="S1241" s="10">
        <f t="shared" si="157"/>
        <v>40883.754247685181</v>
      </c>
      <c r="T1241" s="10">
        <f t="shared" si="158"/>
        <v>40913.754247685181</v>
      </c>
      <c r="U1241" s="12">
        <f t="shared" si="159"/>
        <v>40883.754247685181</v>
      </c>
      <c r="V1241" s="11">
        <f t="shared" si="160"/>
        <v>40883.754247685181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53"/>
        <v>3.0124999999999999E-2</v>
      </c>
      <c r="P1242" s="6">
        <f t="shared" si="154"/>
        <v>30.125</v>
      </c>
      <c r="Q1242" t="str">
        <f t="shared" si="155"/>
        <v>music</v>
      </c>
      <c r="R1242" t="str">
        <f t="shared" si="156"/>
        <v>world music</v>
      </c>
      <c r="S1242" s="10">
        <f t="shared" si="157"/>
        <v>41408.831678240742</v>
      </c>
      <c r="T1242" s="10">
        <f t="shared" si="158"/>
        <v>41467.70208333333</v>
      </c>
      <c r="U1242" s="12">
        <f t="shared" si="159"/>
        <v>41408.831678240742</v>
      </c>
      <c r="V1242" s="11">
        <f t="shared" si="160"/>
        <v>41408.831678240742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53"/>
        <v>0.50739999999999996</v>
      </c>
      <c r="P1243" s="6">
        <f t="shared" si="154"/>
        <v>74.617647058823536</v>
      </c>
      <c r="Q1243" t="str">
        <f t="shared" si="155"/>
        <v>music</v>
      </c>
      <c r="R1243" t="str">
        <f t="shared" si="156"/>
        <v>world music</v>
      </c>
      <c r="S1243" s="10">
        <f t="shared" si="157"/>
        <v>41923.629398148143</v>
      </c>
      <c r="T1243" s="10">
        <f t="shared" si="158"/>
        <v>41946.040972222218</v>
      </c>
      <c r="U1243" s="12">
        <f t="shared" si="159"/>
        <v>41923.629398148143</v>
      </c>
      <c r="V1243" s="11">
        <f t="shared" si="160"/>
        <v>41923.629398148143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53"/>
        <v>5.4884742041712408E-3</v>
      </c>
      <c r="P1244" s="6">
        <f t="shared" si="154"/>
        <v>5</v>
      </c>
      <c r="Q1244" t="str">
        <f t="shared" si="155"/>
        <v>music</v>
      </c>
      <c r="R1244" t="str">
        <f t="shared" si="156"/>
        <v>world music</v>
      </c>
      <c r="S1244" s="10">
        <f t="shared" si="157"/>
        <v>40781.957199074073</v>
      </c>
      <c r="T1244" s="10">
        <f t="shared" si="158"/>
        <v>40797.345833333333</v>
      </c>
      <c r="U1244" s="12">
        <f t="shared" si="159"/>
        <v>40781.957199074073</v>
      </c>
      <c r="V1244" s="11">
        <f t="shared" si="160"/>
        <v>40781.957199074073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53"/>
        <v>0.14091666666666666</v>
      </c>
      <c r="P1245" s="6">
        <f t="shared" si="154"/>
        <v>44.5</v>
      </c>
      <c r="Q1245" t="str">
        <f t="shared" si="155"/>
        <v>music</v>
      </c>
      <c r="R1245" t="str">
        <f t="shared" si="156"/>
        <v>world music</v>
      </c>
      <c r="S1245" s="10">
        <f t="shared" si="157"/>
        <v>40671.670960648145</v>
      </c>
      <c r="T1245" s="10">
        <f t="shared" si="158"/>
        <v>40732.666666666664</v>
      </c>
      <c r="U1245" s="12">
        <f t="shared" si="159"/>
        <v>40671.670960648145</v>
      </c>
      <c r="V1245" s="11">
        <f t="shared" si="160"/>
        <v>40671.670960648145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53"/>
        <v>1.038</v>
      </c>
      <c r="P1246" s="6">
        <f t="shared" si="154"/>
        <v>46.133333333333333</v>
      </c>
      <c r="Q1246" t="str">
        <f t="shared" si="155"/>
        <v>music</v>
      </c>
      <c r="R1246" t="str">
        <f t="shared" si="156"/>
        <v>rock</v>
      </c>
      <c r="S1246" s="10">
        <f t="shared" si="157"/>
        <v>41355.617164351846</v>
      </c>
      <c r="T1246" s="10">
        <f t="shared" si="158"/>
        <v>41386.666666666664</v>
      </c>
      <c r="U1246" s="12">
        <f t="shared" si="159"/>
        <v>41355.617164351846</v>
      </c>
      <c r="V1246" s="11">
        <f t="shared" si="160"/>
        <v>41355.617164351846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53"/>
        <v>1.2024999999999999</v>
      </c>
      <c r="P1247" s="6">
        <f t="shared" si="154"/>
        <v>141.47058823529412</v>
      </c>
      <c r="Q1247" t="str">
        <f t="shared" si="155"/>
        <v>music</v>
      </c>
      <c r="R1247" t="str">
        <f t="shared" si="156"/>
        <v>rock</v>
      </c>
      <c r="S1247" s="10">
        <f t="shared" si="157"/>
        <v>41774.391597222217</v>
      </c>
      <c r="T1247" s="10">
        <f t="shared" si="158"/>
        <v>41804.391597222217</v>
      </c>
      <c r="U1247" s="12">
        <f t="shared" si="159"/>
        <v>41774.391597222217</v>
      </c>
      <c r="V1247" s="11">
        <f t="shared" si="160"/>
        <v>41774.391597222217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53"/>
        <v>1.17</v>
      </c>
      <c r="P1248" s="6">
        <f t="shared" si="154"/>
        <v>75.483870967741936</v>
      </c>
      <c r="Q1248" t="str">
        <f t="shared" si="155"/>
        <v>music</v>
      </c>
      <c r="R1248" t="str">
        <f t="shared" si="156"/>
        <v>rock</v>
      </c>
      <c r="S1248" s="10">
        <f t="shared" si="157"/>
        <v>40837.835057870368</v>
      </c>
      <c r="T1248" s="10">
        <f t="shared" si="158"/>
        <v>40882.876724537033</v>
      </c>
      <c r="U1248" s="12">
        <f t="shared" si="159"/>
        <v>40837.835057870368</v>
      </c>
      <c r="V1248" s="11">
        <f t="shared" si="160"/>
        <v>40837.835057870368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53"/>
        <v>1.2214285714285715</v>
      </c>
      <c r="P1249" s="6">
        <f t="shared" si="154"/>
        <v>85.5</v>
      </c>
      <c r="Q1249" t="str">
        <f t="shared" si="155"/>
        <v>music</v>
      </c>
      <c r="R1249" t="str">
        <f t="shared" si="156"/>
        <v>rock</v>
      </c>
      <c r="S1249" s="10">
        <f t="shared" si="157"/>
        <v>41370.083969907406</v>
      </c>
      <c r="T1249" s="10">
        <f t="shared" si="158"/>
        <v>41400.083969907406</v>
      </c>
      <c r="U1249" s="12">
        <f t="shared" si="159"/>
        <v>41370.083969907406</v>
      </c>
      <c r="V1249" s="11">
        <f t="shared" si="160"/>
        <v>41370.083969907406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53"/>
        <v>1.5164</v>
      </c>
      <c r="P1250" s="6">
        <f t="shared" si="154"/>
        <v>64.254237288135599</v>
      </c>
      <c r="Q1250" t="str">
        <f t="shared" si="155"/>
        <v>music</v>
      </c>
      <c r="R1250" t="str">
        <f t="shared" si="156"/>
        <v>rock</v>
      </c>
      <c r="S1250" s="10">
        <f t="shared" si="157"/>
        <v>41767.448530092588</v>
      </c>
      <c r="T1250" s="10">
        <f t="shared" si="158"/>
        <v>41803.082638888889</v>
      </c>
      <c r="U1250" s="12">
        <f t="shared" si="159"/>
        <v>41767.448530092588</v>
      </c>
      <c r="V1250" s="11">
        <f t="shared" si="160"/>
        <v>41767.448530092588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53"/>
        <v>1.0444</v>
      </c>
      <c r="P1251" s="6">
        <f t="shared" si="154"/>
        <v>64.46913580246914</v>
      </c>
      <c r="Q1251" t="str">
        <f t="shared" si="155"/>
        <v>music</v>
      </c>
      <c r="R1251" t="str">
        <f t="shared" si="156"/>
        <v>rock</v>
      </c>
      <c r="S1251" s="10">
        <f t="shared" si="157"/>
        <v>41067.532534722224</v>
      </c>
      <c r="T1251" s="10">
        <f t="shared" si="158"/>
        <v>41097.532534722224</v>
      </c>
      <c r="U1251" s="12">
        <f t="shared" si="159"/>
        <v>41067.532534722224</v>
      </c>
      <c r="V1251" s="11">
        <f t="shared" si="160"/>
        <v>41067.532534722224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53"/>
        <v>2.0015333333333332</v>
      </c>
      <c r="P1252" s="6">
        <f t="shared" si="154"/>
        <v>118.2007874015748</v>
      </c>
      <c r="Q1252" t="str">
        <f t="shared" si="155"/>
        <v>music</v>
      </c>
      <c r="R1252" t="str">
        <f t="shared" si="156"/>
        <v>rock</v>
      </c>
      <c r="S1252" s="10">
        <f t="shared" si="157"/>
        <v>41843.434386574074</v>
      </c>
      <c r="T1252" s="10">
        <f t="shared" si="158"/>
        <v>41888.434386574074</v>
      </c>
      <c r="U1252" s="12">
        <f t="shared" si="159"/>
        <v>41843.434386574074</v>
      </c>
      <c r="V1252" s="11">
        <f t="shared" si="160"/>
        <v>41843.434386574074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53"/>
        <v>1.018</v>
      </c>
      <c r="P1253" s="6">
        <f t="shared" si="154"/>
        <v>82.540540540540547</v>
      </c>
      <c r="Q1253" t="str">
        <f t="shared" si="155"/>
        <v>music</v>
      </c>
      <c r="R1253" t="str">
        <f t="shared" si="156"/>
        <v>rock</v>
      </c>
      <c r="S1253" s="10">
        <f t="shared" si="157"/>
        <v>40751.606099537035</v>
      </c>
      <c r="T1253" s="10">
        <f t="shared" si="158"/>
        <v>40811.606099537035</v>
      </c>
      <c r="U1253" s="12">
        <f t="shared" si="159"/>
        <v>40751.606099537035</v>
      </c>
      <c r="V1253" s="11">
        <f t="shared" si="160"/>
        <v>40751.606099537035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53"/>
        <v>1.3765714285714286</v>
      </c>
      <c r="P1254" s="6">
        <f t="shared" si="154"/>
        <v>34.170212765957444</v>
      </c>
      <c r="Q1254" t="str">
        <f t="shared" si="155"/>
        <v>music</v>
      </c>
      <c r="R1254" t="str">
        <f t="shared" si="156"/>
        <v>rock</v>
      </c>
      <c r="S1254" s="10">
        <f t="shared" si="157"/>
        <v>41543.779733796291</v>
      </c>
      <c r="T1254" s="10">
        <f t="shared" si="158"/>
        <v>41571.779733796291</v>
      </c>
      <c r="U1254" s="12">
        <f t="shared" si="159"/>
        <v>41543.779733796291</v>
      </c>
      <c r="V1254" s="11">
        <f t="shared" si="160"/>
        <v>41543.779733796291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53"/>
        <v>3038.3319999999999</v>
      </c>
      <c r="P1255" s="6">
        <f t="shared" si="154"/>
        <v>42.73322081575246</v>
      </c>
      <c r="Q1255" t="str">
        <f t="shared" si="155"/>
        <v>music</v>
      </c>
      <c r="R1255" t="str">
        <f t="shared" si="156"/>
        <v>rock</v>
      </c>
      <c r="S1255" s="10">
        <f t="shared" si="157"/>
        <v>41855.575312499997</v>
      </c>
      <c r="T1255" s="10">
        <f t="shared" si="158"/>
        <v>41885.575312499997</v>
      </c>
      <c r="U1255" s="12">
        <f t="shared" si="159"/>
        <v>41855.575312499997</v>
      </c>
      <c r="V1255" s="11">
        <f t="shared" si="160"/>
        <v>41855.575312499997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53"/>
        <v>1.9885074626865671</v>
      </c>
      <c r="P1256" s="6">
        <f t="shared" si="154"/>
        <v>94.489361702127653</v>
      </c>
      <c r="Q1256" t="str">
        <f t="shared" si="155"/>
        <v>music</v>
      </c>
      <c r="R1256" t="str">
        <f t="shared" si="156"/>
        <v>rock</v>
      </c>
      <c r="S1256" s="10">
        <f t="shared" si="157"/>
        <v>40487.413032407407</v>
      </c>
      <c r="T1256" s="10">
        <f t="shared" si="158"/>
        <v>40543.999305555553</v>
      </c>
      <c r="U1256" s="12">
        <f t="shared" si="159"/>
        <v>40487.413032407407</v>
      </c>
      <c r="V1256" s="11">
        <f t="shared" si="160"/>
        <v>40487.413032407407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53"/>
        <v>2.0236666666666667</v>
      </c>
      <c r="P1257" s="6">
        <f t="shared" si="154"/>
        <v>55.697247706422019</v>
      </c>
      <c r="Q1257" t="str">
        <f t="shared" si="155"/>
        <v>music</v>
      </c>
      <c r="R1257" t="str">
        <f t="shared" si="156"/>
        <v>rock</v>
      </c>
      <c r="S1257" s="10">
        <f t="shared" si="157"/>
        <v>41579.637175925927</v>
      </c>
      <c r="T1257" s="10">
        <f t="shared" si="158"/>
        <v>41609.678842592592</v>
      </c>
      <c r="U1257" s="12">
        <f t="shared" si="159"/>
        <v>41579.637175925927</v>
      </c>
      <c r="V1257" s="11">
        <f t="shared" si="160"/>
        <v>41579.637175925927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53"/>
        <v>1.1796376666666666</v>
      </c>
      <c r="P1258" s="6">
        <f t="shared" si="154"/>
        <v>98.030831024930734</v>
      </c>
      <c r="Q1258" t="str">
        <f t="shared" si="155"/>
        <v>music</v>
      </c>
      <c r="R1258" t="str">
        <f t="shared" si="156"/>
        <v>rock</v>
      </c>
      <c r="S1258" s="10">
        <f t="shared" si="157"/>
        <v>40921.711006944446</v>
      </c>
      <c r="T1258" s="10">
        <f t="shared" si="158"/>
        <v>40951.711006944446</v>
      </c>
      <c r="U1258" s="12">
        <f t="shared" si="159"/>
        <v>40921.711006944446</v>
      </c>
      <c r="V1258" s="11">
        <f t="shared" si="160"/>
        <v>40921.711006944446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53"/>
        <v>2.9472727272727273</v>
      </c>
      <c r="P1259" s="6">
        <f t="shared" si="154"/>
        <v>92.102272727272734</v>
      </c>
      <c r="Q1259" t="str">
        <f t="shared" si="155"/>
        <v>music</v>
      </c>
      <c r="R1259" t="str">
        <f t="shared" si="156"/>
        <v>rock</v>
      </c>
      <c r="S1259" s="10">
        <f t="shared" si="157"/>
        <v>40586.877199074072</v>
      </c>
      <c r="T1259" s="10">
        <f t="shared" si="158"/>
        <v>40635.835532407407</v>
      </c>
      <c r="U1259" s="12">
        <f t="shared" si="159"/>
        <v>40586.877199074072</v>
      </c>
      <c r="V1259" s="11">
        <f t="shared" si="160"/>
        <v>40586.877199074072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53"/>
        <v>2.1314633333333335</v>
      </c>
      <c r="P1260" s="6">
        <f t="shared" si="154"/>
        <v>38.175462686567165</v>
      </c>
      <c r="Q1260" t="str">
        <f t="shared" si="155"/>
        <v>music</v>
      </c>
      <c r="R1260" t="str">
        <f t="shared" si="156"/>
        <v>rock</v>
      </c>
      <c r="S1260" s="10">
        <f t="shared" si="157"/>
        <v>41487.402916666666</v>
      </c>
      <c r="T1260" s="10">
        <f t="shared" si="158"/>
        <v>41517.402916666666</v>
      </c>
      <c r="U1260" s="12">
        <f t="shared" si="159"/>
        <v>41487.402916666666</v>
      </c>
      <c r="V1260" s="11">
        <f t="shared" si="160"/>
        <v>41487.402916666666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53"/>
        <v>1.0424</v>
      </c>
      <c r="P1261" s="6">
        <f t="shared" si="154"/>
        <v>27.145833333333332</v>
      </c>
      <c r="Q1261" t="str">
        <f t="shared" si="155"/>
        <v>music</v>
      </c>
      <c r="R1261" t="str">
        <f t="shared" si="156"/>
        <v>rock</v>
      </c>
      <c r="S1261" s="10">
        <f t="shared" si="157"/>
        <v>41766.762314814812</v>
      </c>
      <c r="T1261" s="10">
        <f t="shared" si="158"/>
        <v>41798.957638888889</v>
      </c>
      <c r="U1261" s="12">
        <f t="shared" si="159"/>
        <v>41766.762314814812</v>
      </c>
      <c r="V1261" s="11">
        <f t="shared" si="160"/>
        <v>41766.762314814812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53"/>
        <v>1.1366666666666667</v>
      </c>
      <c r="P1262" s="6">
        <f t="shared" si="154"/>
        <v>50.689189189189186</v>
      </c>
      <c r="Q1262" t="str">
        <f t="shared" si="155"/>
        <v>music</v>
      </c>
      <c r="R1262" t="str">
        <f t="shared" si="156"/>
        <v>rock</v>
      </c>
      <c r="S1262" s="10">
        <f t="shared" si="157"/>
        <v>41666.63449074074</v>
      </c>
      <c r="T1262" s="10">
        <f t="shared" si="158"/>
        <v>41696.63449074074</v>
      </c>
      <c r="U1262" s="12">
        <f t="shared" si="159"/>
        <v>41666.63449074074</v>
      </c>
      <c r="V1262" s="11">
        <f t="shared" si="160"/>
        <v>41666.63449074074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53"/>
        <v>1.0125</v>
      </c>
      <c r="P1263" s="6">
        <f t="shared" si="154"/>
        <v>38.942307692307693</v>
      </c>
      <c r="Q1263" t="str">
        <f t="shared" si="155"/>
        <v>music</v>
      </c>
      <c r="R1263" t="str">
        <f t="shared" si="156"/>
        <v>rock</v>
      </c>
      <c r="S1263" s="10">
        <f t="shared" si="157"/>
        <v>41638.134571759256</v>
      </c>
      <c r="T1263" s="10">
        <f t="shared" si="158"/>
        <v>41668.134571759256</v>
      </c>
      <c r="U1263" s="12">
        <f t="shared" si="159"/>
        <v>41638.134571759256</v>
      </c>
      <c r="V1263" s="11">
        <f t="shared" si="160"/>
        <v>41638.134571759256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53"/>
        <v>1.2541538461538462</v>
      </c>
      <c r="P1264" s="6">
        <f t="shared" si="154"/>
        <v>77.638095238095232</v>
      </c>
      <c r="Q1264" t="str">
        <f t="shared" si="155"/>
        <v>music</v>
      </c>
      <c r="R1264" t="str">
        <f t="shared" si="156"/>
        <v>rock</v>
      </c>
      <c r="S1264" s="10">
        <f t="shared" si="157"/>
        <v>41656.554305555554</v>
      </c>
      <c r="T1264" s="10">
        <f t="shared" si="158"/>
        <v>41686.554305555554</v>
      </c>
      <c r="U1264" s="12">
        <f t="shared" si="159"/>
        <v>41656.554305555554</v>
      </c>
      <c r="V1264" s="11">
        <f t="shared" si="160"/>
        <v>41656.554305555554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53"/>
        <v>1.19</v>
      </c>
      <c r="P1265" s="6">
        <f t="shared" si="154"/>
        <v>43.536585365853661</v>
      </c>
      <c r="Q1265" t="str">
        <f t="shared" si="155"/>
        <v>music</v>
      </c>
      <c r="R1265" t="str">
        <f t="shared" si="156"/>
        <v>rock</v>
      </c>
      <c r="S1265" s="10">
        <f t="shared" si="157"/>
        <v>41691.875810185185</v>
      </c>
      <c r="T1265" s="10">
        <f t="shared" si="158"/>
        <v>41726.833333333328</v>
      </c>
      <c r="U1265" s="12">
        <f t="shared" si="159"/>
        <v>41691.875810185185</v>
      </c>
      <c r="V1265" s="11">
        <f t="shared" si="160"/>
        <v>41691.875810185185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53"/>
        <v>1.6646153846153846</v>
      </c>
      <c r="P1266" s="6">
        <f t="shared" si="154"/>
        <v>31.823529411764707</v>
      </c>
      <c r="Q1266" t="str">
        <f t="shared" si="155"/>
        <v>music</v>
      </c>
      <c r="R1266" t="str">
        <f t="shared" si="156"/>
        <v>rock</v>
      </c>
      <c r="S1266" s="10">
        <f t="shared" si="157"/>
        <v>41547.454664351848</v>
      </c>
      <c r="T1266" s="10">
        <f t="shared" si="158"/>
        <v>41576.454664351848</v>
      </c>
      <c r="U1266" s="12">
        <f t="shared" si="159"/>
        <v>41547.454664351848</v>
      </c>
      <c r="V1266" s="11">
        <f t="shared" si="160"/>
        <v>41547.454664351848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53"/>
        <v>1.1914771428571429</v>
      </c>
      <c r="P1267" s="6">
        <f t="shared" si="154"/>
        <v>63.184393939393942</v>
      </c>
      <c r="Q1267" t="str">
        <f t="shared" si="155"/>
        <v>music</v>
      </c>
      <c r="R1267" t="str">
        <f t="shared" si="156"/>
        <v>rock</v>
      </c>
      <c r="S1267" s="10">
        <f t="shared" si="157"/>
        <v>40465.446932870364</v>
      </c>
      <c r="T1267" s="10">
        <f t="shared" si="158"/>
        <v>40512.446932870364</v>
      </c>
      <c r="U1267" s="12">
        <f t="shared" si="159"/>
        <v>40465.446932870364</v>
      </c>
      <c r="V1267" s="11">
        <f t="shared" si="160"/>
        <v>40465.446932870364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53"/>
        <v>1.0047368421052632</v>
      </c>
      <c r="P1268" s="6">
        <f t="shared" si="154"/>
        <v>190.9</v>
      </c>
      <c r="Q1268" t="str">
        <f t="shared" si="155"/>
        <v>music</v>
      </c>
      <c r="R1268" t="str">
        <f t="shared" si="156"/>
        <v>rock</v>
      </c>
      <c r="S1268" s="10">
        <f t="shared" si="157"/>
        <v>41620.668344907404</v>
      </c>
      <c r="T1268" s="10">
        <f t="shared" si="158"/>
        <v>41650.668344907404</v>
      </c>
      <c r="U1268" s="12">
        <f t="shared" si="159"/>
        <v>41620.668344907404</v>
      </c>
      <c r="V1268" s="11">
        <f t="shared" si="160"/>
        <v>41620.668344907404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53"/>
        <v>1.018</v>
      </c>
      <c r="P1269" s="6">
        <f t="shared" si="154"/>
        <v>140.85534591194968</v>
      </c>
      <c r="Q1269" t="str">
        <f t="shared" si="155"/>
        <v>music</v>
      </c>
      <c r="R1269" t="str">
        <f t="shared" si="156"/>
        <v>rock</v>
      </c>
      <c r="S1269" s="10">
        <f t="shared" si="157"/>
        <v>41449.376828703702</v>
      </c>
      <c r="T1269" s="10">
        <f t="shared" si="158"/>
        <v>41479.376828703702</v>
      </c>
      <c r="U1269" s="12">
        <f t="shared" si="159"/>
        <v>41449.376828703702</v>
      </c>
      <c r="V1269" s="11">
        <f t="shared" si="160"/>
        <v>41449.376828703702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53"/>
        <v>1.1666666666666667</v>
      </c>
      <c r="P1270" s="6">
        <f t="shared" si="154"/>
        <v>76.92307692307692</v>
      </c>
      <c r="Q1270" t="str">
        <f t="shared" si="155"/>
        <v>music</v>
      </c>
      <c r="R1270" t="str">
        <f t="shared" si="156"/>
        <v>rock</v>
      </c>
      <c r="S1270" s="10">
        <f t="shared" si="157"/>
        <v>41507.637118055551</v>
      </c>
      <c r="T1270" s="10">
        <f t="shared" si="158"/>
        <v>41537.637118055551</v>
      </c>
      <c r="U1270" s="12">
        <f t="shared" si="159"/>
        <v>41507.637118055551</v>
      </c>
      <c r="V1270" s="11">
        <f t="shared" si="160"/>
        <v>41507.637118055551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53"/>
        <v>1.0864893617021276</v>
      </c>
      <c r="P1271" s="6">
        <f t="shared" si="154"/>
        <v>99.15533980582525</v>
      </c>
      <c r="Q1271" t="str">
        <f t="shared" si="155"/>
        <v>music</v>
      </c>
      <c r="R1271" t="str">
        <f t="shared" si="156"/>
        <v>rock</v>
      </c>
      <c r="S1271" s="10">
        <f t="shared" si="157"/>
        <v>42445.614722222213</v>
      </c>
      <c r="T1271" s="10">
        <f t="shared" si="158"/>
        <v>42475.791666666664</v>
      </c>
      <c r="U1271" s="12">
        <f t="shared" si="159"/>
        <v>42445.614722222213</v>
      </c>
      <c r="V1271" s="11">
        <f t="shared" si="160"/>
        <v>42445.614722222213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53"/>
        <v>1.1472</v>
      </c>
      <c r="P1272" s="6">
        <f t="shared" si="154"/>
        <v>67.881656804733723</v>
      </c>
      <c r="Q1272" t="str">
        <f t="shared" si="155"/>
        <v>music</v>
      </c>
      <c r="R1272" t="str">
        <f t="shared" si="156"/>
        <v>rock</v>
      </c>
      <c r="S1272" s="10">
        <f t="shared" si="157"/>
        <v>40933.648634259262</v>
      </c>
      <c r="T1272" s="10">
        <f t="shared" si="158"/>
        <v>40993.60696759259</v>
      </c>
      <c r="U1272" s="12">
        <f t="shared" si="159"/>
        <v>40933.648634259262</v>
      </c>
      <c r="V1272" s="11">
        <f t="shared" si="160"/>
        <v>40933.648634259262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53"/>
        <v>1.018</v>
      </c>
      <c r="P1273" s="6">
        <f t="shared" si="154"/>
        <v>246.29032258064515</v>
      </c>
      <c r="Q1273" t="str">
        <f t="shared" si="155"/>
        <v>music</v>
      </c>
      <c r="R1273" t="str">
        <f t="shared" si="156"/>
        <v>rock</v>
      </c>
      <c r="S1273" s="10">
        <f t="shared" si="157"/>
        <v>41561.475219907406</v>
      </c>
      <c r="T1273" s="10">
        <f t="shared" si="158"/>
        <v>41591.516886574071</v>
      </c>
      <c r="U1273" s="12">
        <f t="shared" si="159"/>
        <v>41561.475219907406</v>
      </c>
      <c r="V1273" s="11">
        <f t="shared" si="160"/>
        <v>41561.475219907406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53"/>
        <v>1.06</v>
      </c>
      <c r="P1274" s="6">
        <f t="shared" si="154"/>
        <v>189.28571428571428</v>
      </c>
      <c r="Q1274" t="str">
        <f t="shared" si="155"/>
        <v>music</v>
      </c>
      <c r="R1274" t="str">
        <f t="shared" si="156"/>
        <v>rock</v>
      </c>
      <c r="S1274" s="10">
        <f t="shared" si="157"/>
        <v>40274.536793981482</v>
      </c>
      <c r="T1274" s="10">
        <f t="shared" si="158"/>
        <v>40343.958333333328</v>
      </c>
      <c r="U1274" s="12">
        <f t="shared" si="159"/>
        <v>40274.536793981482</v>
      </c>
      <c r="V1274" s="11">
        <f t="shared" si="160"/>
        <v>40274.536793981482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53"/>
        <v>1.0349999999999999</v>
      </c>
      <c r="P1275" s="6">
        <f t="shared" si="154"/>
        <v>76.666666666666671</v>
      </c>
      <c r="Q1275" t="str">
        <f t="shared" si="155"/>
        <v>music</v>
      </c>
      <c r="R1275" t="str">
        <f t="shared" si="156"/>
        <v>rock</v>
      </c>
      <c r="S1275" s="10">
        <f t="shared" si="157"/>
        <v>41852.521886574068</v>
      </c>
      <c r="T1275" s="10">
        <f t="shared" si="158"/>
        <v>41882.521886574068</v>
      </c>
      <c r="U1275" s="12">
        <f t="shared" si="159"/>
        <v>41852.521886574068</v>
      </c>
      <c r="V1275" s="11">
        <f t="shared" si="160"/>
        <v>41852.521886574068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53"/>
        <v>1.5497535999999998</v>
      </c>
      <c r="P1276" s="6">
        <f t="shared" si="154"/>
        <v>82.963254817987149</v>
      </c>
      <c r="Q1276" t="str">
        <f t="shared" si="155"/>
        <v>music</v>
      </c>
      <c r="R1276" t="str">
        <f t="shared" si="156"/>
        <v>rock</v>
      </c>
      <c r="S1276" s="10">
        <f t="shared" si="157"/>
        <v>41116.481770833328</v>
      </c>
      <c r="T1276" s="10">
        <f t="shared" si="158"/>
        <v>41151.481770833328</v>
      </c>
      <c r="U1276" s="12">
        <f t="shared" si="159"/>
        <v>41116.481770833328</v>
      </c>
      <c r="V1276" s="11">
        <f t="shared" si="160"/>
        <v>41116.481770833328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53"/>
        <v>1.6214066666666667</v>
      </c>
      <c r="P1277" s="6">
        <f t="shared" si="154"/>
        <v>62.522107969151669</v>
      </c>
      <c r="Q1277" t="str">
        <f t="shared" si="155"/>
        <v>music</v>
      </c>
      <c r="R1277" t="str">
        <f t="shared" si="156"/>
        <v>rock</v>
      </c>
      <c r="S1277" s="10">
        <f t="shared" si="157"/>
        <v>41458.659571759257</v>
      </c>
      <c r="T1277" s="10">
        <f t="shared" si="158"/>
        <v>41493.659571759257</v>
      </c>
      <c r="U1277" s="12">
        <f t="shared" si="159"/>
        <v>41458.659571759257</v>
      </c>
      <c r="V1277" s="11">
        <f t="shared" si="160"/>
        <v>41458.659571759257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53"/>
        <v>1.0442100000000001</v>
      </c>
      <c r="P1278" s="6">
        <f t="shared" si="154"/>
        <v>46.06808823529412</v>
      </c>
      <c r="Q1278" t="str">
        <f t="shared" si="155"/>
        <v>music</v>
      </c>
      <c r="R1278" t="str">
        <f t="shared" si="156"/>
        <v>rock</v>
      </c>
      <c r="S1278" s="10">
        <f t="shared" si="157"/>
        <v>40007.49591435185</v>
      </c>
      <c r="T1278" s="10">
        <f t="shared" si="158"/>
        <v>40056.958333333328</v>
      </c>
      <c r="U1278" s="12">
        <f t="shared" si="159"/>
        <v>40007.49591435185</v>
      </c>
      <c r="V1278" s="11">
        <f t="shared" si="160"/>
        <v>40007.49591435185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53"/>
        <v>1.0612433333333333</v>
      </c>
      <c r="P1279" s="6">
        <f t="shared" si="154"/>
        <v>38.543946731234868</v>
      </c>
      <c r="Q1279" t="str">
        <f t="shared" si="155"/>
        <v>music</v>
      </c>
      <c r="R1279" t="str">
        <f t="shared" si="156"/>
        <v>rock</v>
      </c>
      <c r="S1279" s="10">
        <f t="shared" si="157"/>
        <v>41121.35355324074</v>
      </c>
      <c r="T1279" s="10">
        <f t="shared" si="158"/>
        <v>41156.35355324074</v>
      </c>
      <c r="U1279" s="12">
        <f t="shared" si="159"/>
        <v>41121.35355324074</v>
      </c>
      <c r="V1279" s="11">
        <f t="shared" si="160"/>
        <v>41121.35355324074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53"/>
        <v>1.5493846153846154</v>
      </c>
      <c r="P1280" s="6">
        <f t="shared" si="154"/>
        <v>53.005263157894738</v>
      </c>
      <c r="Q1280" t="str">
        <f t="shared" si="155"/>
        <v>music</v>
      </c>
      <c r="R1280" t="str">
        <f t="shared" si="156"/>
        <v>rock</v>
      </c>
      <c r="S1280" s="10">
        <f t="shared" si="157"/>
        <v>41786.346828703703</v>
      </c>
      <c r="T1280" s="10">
        <f t="shared" si="158"/>
        <v>41814.875</v>
      </c>
      <c r="U1280" s="12">
        <f t="shared" si="159"/>
        <v>41786.346828703703</v>
      </c>
      <c r="V1280" s="11">
        <f t="shared" si="160"/>
        <v>41786.346828703703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53"/>
        <v>1.1077157238734421</v>
      </c>
      <c r="P1281" s="6">
        <f t="shared" si="154"/>
        <v>73.355396825396824</v>
      </c>
      <c r="Q1281" t="str">
        <f t="shared" si="155"/>
        <v>music</v>
      </c>
      <c r="R1281" t="str">
        <f t="shared" si="156"/>
        <v>rock</v>
      </c>
      <c r="S1281" s="10">
        <f t="shared" si="157"/>
        <v>41681.890856481477</v>
      </c>
      <c r="T1281" s="10">
        <f t="shared" si="158"/>
        <v>41721.849189814813</v>
      </c>
      <c r="U1281" s="12">
        <f t="shared" si="159"/>
        <v>41681.890856481477</v>
      </c>
      <c r="V1281" s="11">
        <f t="shared" si="160"/>
        <v>41681.890856481477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161">E1282/D1282</f>
        <v>1.1091186666666666</v>
      </c>
      <c r="P1282" s="6">
        <f t="shared" si="154"/>
        <v>127.97523076923076</v>
      </c>
      <c r="Q1282" t="str">
        <f t="shared" si="155"/>
        <v>music</v>
      </c>
      <c r="R1282" t="str">
        <f t="shared" si="156"/>
        <v>rock</v>
      </c>
      <c r="S1282" s="10">
        <f t="shared" si="157"/>
        <v>40513.54923611111</v>
      </c>
      <c r="T1282" s="10">
        <f t="shared" si="158"/>
        <v>40603.54923611111</v>
      </c>
      <c r="U1282" s="12">
        <f t="shared" si="159"/>
        <v>40513.54923611111</v>
      </c>
      <c r="V1282" s="11">
        <f t="shared" si="160"/>
        <v>40513.54923611111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161"/>
        <v>1.1071428571428572</v>
      </c>
      <c r="P1283" s="6">
        <f t="shared" ref="P1283:P1346" si="162">E1283/L1283</f>
        <v>104.72972972972973</v>
      </c>
      <c r="Q1283" t="str">
        <f t="shared" ref="Q1283:Q1346" si="163">LEFT(N1283,SEARCH("/",N1283)-1)</f>
        <v>music</v>
      </c>
      <c r="R1283" t="str">
        <f t="shared" ref="R1283:R1346" si="164">RIGHT(N1283,LEN(N1283)-SEARCH("/",N1283))</f>
        <v>rock</v>
      </c>
      <c r="S1283" s="10">
        <f t="shared" ref="S1283:S1346" si="165">(((J1283/60)/60)/24)+DATE(1970,1,1)+(-5/24)</f>
        <v>41463.535138888888</v>
      </c>
      <c r="T1283" s="10">
        <f t="shared" ref="T1283:T1346" si="166">(((I1283/60)/60)/24)+DATE(1970,1,1)+(-5/24)</f>
        <v>41483.535138888888</v>
      </c>
      <c r="U1283" s="12">
        <f t="shared" ref="U1283:U1346" si="167">S1283</f>
        <v>41463.535138888888</v>
      </c>
      <c r="V1283" s="11">
        <f t="shared" ref="V1283:V1346" si="168">S1283</f>
        <v>41463.535138888888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61"/>
        <v>1.2361333333333333</v>
      </c>
      <c r="P1284" s="6">
        <f t="shared" si="162"/>
        <v>67.671532846715323</v>
      </c>
      <c r="Q1284" t="str">
        <f t="shared" si="163"/>
        <v>music</v>
      </c>
      <c r="R1284" t="str">
        <f t="shared" si="164"/>
        <v>rock</v>
      </c>
      <c r="S1284" s="10">
        <f t="shared" si="165"/>
        <v>41586.266840277778</v>
      </c>
      <c r="T1284" s="10">
        <f t="shared" si="166"/>
        <v>41616.999305555553</v>
      </c>
      <c r="U1284" s="12">
        <f t="shared" si="167"/>
        <v>41586.266840277778</v>
      </c>
      <c r="V1284" s="11">
        <f t="shared" si="168"/>
        <v>41586.266840277778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61"/>
        <v>2.1105</v>
      </c>
      <c r="P1285" s="6">
        <f t="shared" si="162"/>
        <v>95.931818181818187</v>
      </c>
      <c r="Q1285" t="str">
        <f t="shared" si="163"/>
        <v>music</v>
      </c>
      <c r="R1285" t="str">
        <f t="shared" si="164"/>
        <v>rock</v>
      </c>
      <c r="S1285" s="10">
        <f t="shared" si="165"/>
        <v>41320.50913194444</v>
      </c>
      <c r="T1285" s="10">
        <f t="shared" si="166"/>
        <v>41343.958333333328</v>
      </c>
      <c r="U1285" s="12">
        <f t="shared" si="167"/>
        <v>41320.50913194444</v>
      </c>
      <c r="V1285" s="11">
        <f t="shared" si="168"/>
        <v>41320.50913194444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61"/>
        <v>1.01</v>
      </c>
      <c r="P1286" s="6">
        <f t="shared" si="162"/>
        <v>65.161290322580641</v>
      </c>
      <c r="Q1286" t="str">
        <f t="shared" si="163"/>
        <v>theater</v>
      </c>
      <c r="R1286" t="str">
        <f t="shared" si="164"/>
        <v>plays</v>
      </c>
      <c r="S1286" s="10">
        <f t="shared" si="165"/>
        <v>42712.026412037034</v>
      </c>
      <c r="T1286" s="10">
        <f t="shared" si="166"/>
        <v>42735.499305555553</v>
      </c>
      <c r="U1286" s="12">
        <f t="shared" si="167"/>
        <v>42712.026412037034</v>
      </c>
      <c r="V1286" s="11">
        <f t="shared" si="168"/>
        <v>42712.026412037034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61"/>
        <v>1.0165</v>
      </c>
      <c r="P1287" s="6">
        <f t="shared" si="162"/>
        <v>32.269841269841272</v>
      </c>
      <c r="Q1287" t="str">
        <f t="shared" si="163"/>
        <v>theater</v>
      </c>
      <c r="R1287" t="str">
        <f t="shared" si="164"/>
        <v>plays</v>
      </c>
      <c r="S1287" s="10">
        <f t="shared" si="165"/>
        <v>42160.374710648146</v>
      </c>
      <c r="T1287" s="10">
        <f t="shared" si="166"/>
        <v>42175.374710648146</v>
      </c>
      <c r="U1287" s="12">
        <f t="shared" si="167"/>
        <v>42160.374710648146</v>
      </c>
      <c r="V1287" s="11">
        <f t="shared" si="168"/>
        <v>42160.374710648146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61"/>
        <v>1.0833333333333333</v>
      </c>
      <c r="P1288" s="6">
        <f t="shared" si="162"/>
        <v>81.25</v>
      </c>
      <c r="Q1288" t="str">
        <f t="shared" si="163"/>
        <v>theater</v>
      </c>
      <c r="R1288" t="str">
        <f t="shared" si="164"/>
        <v>plays</v>
      </c>
      <c r="S1288" s="10">
        <f t="shared" si="165"/>
        <v>42039.176238425927</v>
      </c>
      <c r="T1288" s="10">
        <f t="shared" si="166"/>
        <v>42052.374999999993</v>
      </c>
      <c r="U1288" s="12">
        <f t="shared" si="167"/>
        <v>42039.176238425927</v>
      </c>
      <c r="V1288" s="11">
        <f t="shared" si="168"/>
        <v>42039.176238425927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61"/>
        <v>2.42</v>
      </c>
      <c r="P1289" s="6">
        <f t="shared" si="162"/>
        <v>24.2</v>
      </c>
      <c r="Q1289" t="str">
        <f t="shared" si="163"/>
        <v>theater</v>
      </c>
      <c r="R1289" t="str">
        <f t="shared" si="164"/>
        <v>plays</v>
      </c>
      <c r="S1289" s="10">
        <f t="shared" si="165"/>
        <v>42107.412685185183</v>
      </c>
      <c r="T1289" s="10">
        <f t="shared" si="166"/>
        <v>42167.412685185183</v>
      </c>
      <c r="U1289" s="12">
        <f t="shared" si="167"/>
        <v>42107.412685185183</v>
      </c>
      <c r="V1289" s="11">
        <f t="shared" si="168"/>
        <v>42107.412685185183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61"/>
        <v>1.0044999999999999</v>
      </c>
      <c r="P1290" s="6">
        <f t="shared" si="162"/>
        <v>65.868852459016395</v>
      </c>
      <c r="Q1290" t="str">
        <f t="shared" si="163"/>
        <v>theater</v>
      </c>
      <c r="R1290" t="str">
        <f t="shared" si="164"/>
        <v>plays</v>
      </c>
      <c r="S1290" s="10">
        <f t="shared" si="165"/>
        <v>42560.946331018517</v>
      </c>
      <c r="T1290" s="10">
        <f t="shared" si="166"/>
        <v>42591.958333333336</v>
      </c>
      <c r="U1290" s="12">
        <f t="shared" si="167"/>
        <v>42560.946331018517</v>
      </c>
      <c r="V1290" s="11">
        <f t="shared" si="168"/>
        <v>42560.946331018517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61"/>
        <v>1.2506666666666666</v>
      </c>
      <c r="P1291" s="6">
        <f t="shared" si="162"/>
        <v>36.07692307692308</v>
      </c>
      <c r="Q1291" t="str">
        <f t="shared" si="163"/>
        <v>theater</v>
      </c>
      <c r="R1291" t="str">
        <f t="shared" si="164"/>
        <v>plays</v>
      </c>
      <c r="S1291" s="10">
        <f t="shared" si="165"/>
        <v>42708.926446759251</v>
      </c>
      <c r="T1291" s="10">
        <f t="shared" si="166"/>
        <v>42738.926446759251</v>
      </c>
      <c r="U1291" s="12">
        <f t="shared" si="167"/>
        <v>42708.926446759251</v>
      </c>
      <c r="V1291" s="11">
        <f t="shared" si="168"/>
        <v>42708.926446759251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61"/>
        <v>1.0857142857142856</v>
      </c>
      <c r="P1292" s="6">
        <f t="shared" si="162"/>
        <v>44.186046511627907</v>
      </c>
      <c r="Q1292" t="str">
        <f t="shared" si="163"/>
        <v>theater</v>
      </c>
      <c r="R1292" t="str">
        <f t="shared" si="164"/>
        <v>plays</v>
      </c>
      <c r="S1292" s="10">
        <f t="shared" si="165"/>
        <v>42086.406608796293</v>
      </c>
      <c r="T1292" s="10">
        <f t="shared" si="166"/>
        <v>42117.082638888889</v>
      </c>
      <c r="U1292" s="12">
        <f t="shared" si="167"/>
        <v>42086.406608796293</v>
      </c>
      <c r="V1292" s="11">
        <f t="shared" si="168"/>
        <v>42086.406608796293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61"/>
        <v>1.4570000000000001</v>
      </c>
      <c r="P1293" s="6">
        <f t="shared" si="162"/>
        <v>104.07142857142857</v>
      </c>
      <c r="Q1293" t="str">
        <f t="shared" si="163"/>
        <v>theater</v>
      </c>
      <c r="R1293" t="str">
        <f t="shared" si="164"/>
        <v>plays</v>
      </c>
      <c r="S1293" s="10">
        <f t="shared" si="165"/>
        <v>42064.444340277776</v>
      </c>
      <c r="T1293" s="10">
        <f t="shared" si="166"/>
        <v>42101.083333333336</v>
      </c>
      <c r="U1293" s="12">
        <f t="shared" si="167"/>
        <v>42064.444340277776</v>
      </c>
      <c r="V1293" s="11">
        <f t="shared" si="168"/>
        <v>42064.444340277776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61"/>
        <v>1.1000000000000001</v>
      </c>
      <c r="P1294" s="6">
        <f t="shared" si="162"/>
        <v>35.96153846153846</v>
      </c>
      <c r="Q1294" t="str">
        <f t="shared" si="163"/>
        <v>theater</v>
      </c>
      <c r="R1294" t="str">
        <f t="shared" si="164"/>
        <v>plays</v>
      </c>
      <c r="S1294" s="10">
        <f t="shared" si="165"/>
        <v>42256.555879629632</v>
      </c>
      <c r="T1294" s="10">
        <f t="shared" si="166"/>
        <v>42283.749305555553</v>
      </c>
      <c r="U1294" s="12">
        <f t="shared" si="167"/>
        <v>42256.555879629632</v>
      </c>
      <c r="V1294" s="11">
        <f t="shared" si="168"/>
        <v>42256.555879629632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61"/>
        <v>1.0223333333333333</v>
      </c>
      <c r="P1295" s="6">
        <f t="shared" si="162"/>
        <v>127.79166666666667</v>
      </c>
      <c r="Q1295" t="str">
        <f t="shared" si="163"/>
        <v>theater</v>
      </c>
      <c r="R1295" t="str">
        <f t="shared" si="164"/>
        <v>plays</v>
      </c>
      <c r="S1295" s="10">
        <f t="shared" si="165"/>
        <v>42292.492719907408</v>
      </c>
      <c r="T1295" s="10">
        <f t="shared" si="166"/>
        <v>42322.534386574065</v>
      </c>
      <c r="U1295" s="12">
        <f t="shared" si="167"/>
        <v>42292.492719907408</v>
      </c>
      <c r="V1295" s="11">
        <f t="shared" si="168"/>
        <v>42292.492719907408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61"/>
        <v>1.22</v>
      </c>
      <c r="P1296" s="6">
        <f t="shared" si="162"/>
        <v>27.727272727272727</v>
      </c>
      <c r="Q1296" t="str">
        <f t="shared" si="163"/>
        <v>theater</v>
      </c>
      <c r="R1296" t="str">
        <f t="shared" si="164"/>
        <v>plays</v>
      </c>
      <c r="S1296" s="10">
        <f t="shared" si="165"/>
        <v>42278.245335648149</v>
      </c>
      <c r="T1296" s="10">
        <f t="shared" si="166"/>
        <v>42296.249999999993</v>
      </c>
      <c r="U1296" s="12">
        <f t="shared" si="167"/>
        <v>42278.245335648149</v>
      </c>
      <c r="V1296" s="11">
        <f t="shared" si="168"/>
        <v>42278.245335648149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61"/>
        <v>1.0196000000000001</v>
      </c>
      <c r="P1297" s="6">
        <f t="shared" si="162"/>
        <v>39.828125</v>
      </c>
      <c r="Q1297" t="str">
        <f t="shared" si="163"/>
        <v>theater</v>
      </c>
      <c r="R1297" t="str">
        <f t="shared" si="164"/>
        <v>plays</v>
      </c>
      <c r="S1297" s="10">
        <f t="shared" si="165"/>
        <v>42184.364548611113</v>
      </c>
      <c r="T1297" s="10">
        <f t="shared" si="166"/>
        <v>42214.499999999993</v>
      </c>
      <c r="U1297" s="12">
        <f t="shared" si="167"/>
        <v>42184.364548611113</v>
      </c>
      <c r="V1297" s="11">
        <f t="shared" si="168"/>
        <v>42184.364548611113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61"/>
        <v>1.411764705882353</v>
      </c>
      <c r="P1298" s="6">
        <f t="shared" si="162"/>
        <v>52.173913043478258</v>
      </c>
      <c r="Q1298" t="str">
        <f t="shared" si="163"/>
        <v>theater</v>
      </c>
      <c r="R1298" t="str">
        <f t="shared" si="164"/>
        <v>plays</v>
      </c>
      <c r="S1298" s="10">
        <f t="shared" si="165"/>
        <v>42422.842280092591</v>
      </c>
      <c r="T1298" s="10">
        <f t="shared" si="166"/>
        <v>42442.800613425927</v>
      </c>
      <c r="U1298" s="12">
        <f t="shared" si="167"/>
        <v>42422.842280092591</v>
      </c>
      <c r="V1298" s="11">
        <f t="shared" si="168"/>
        <v>42422.842280092591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61"/>
        <v>1.0952500000000001</v>
      </c>
      <c r="P1299" s="6">
        <f t="shared" si="162"/>
        <v>92.037815126050418</v>
      </c>
      <c r="Q1299" t="str">
        <f t="shared" si="163"/>
        <v>theater</v>
      </c>
      <c r="R1299" t="str">
        <f t="shared" si="164"/>
        <v>plays</v>
      </c>
      <c r="S1299" s="10">
        <f t="shared" si="165"/>
        <v>42461.538865740738</v>
      </c>
      <c r="T1299" s="10">
        <f t="shared" si="166"/>
        <v>42491.538865740738</v>
      </c>
      <c r="U1299" s="12">
        <f t="shared" si="167"/>
        <v>42461.538865740738</v>
      </c>
      <c r="V1299" s="11">
        <f t="shared" si="168"/>
        <v>42461.538865740738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61"/>
        <v>1.0465</v>
      </c>
      <c r="P1300" s="6">
        <f t="shared" si="162"/>
        <v>63.424242424242422</v>
      </c>
      <c r="Q1300" t="str">
        <f t="shared" si="163"/>
        <v>theater</v>
      </c>
      <c r="R1300" t="str">
        <f t="shared" si="164"/>
        <v>plays</v>
      </c>
      <c r="S1300" s="10">
        <f t="shared" si="165"/>
        <v>42458.472592592596</v>
      </c>
      <c r="T1300" s="10">
        <f t="shared" si="166"/>
        <v>42488.472592592596</v>
      </c>
      <c r="U1300" s="12">
        <f t="shared" si="167"/>
        <v>42458.472592592596</v>
      </c>
      <c r="V1300" s="11">
        <f t="shared" si="168"/>
        <v>42458.472592592596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61"/>
        <v>1.24</v>
      </c>
      <c r="P1301" s="6">
        <f t="shared" si="162"/>
        <v>135.625</v>
      </c>
      <c r="Q1301" t="str">
        <f t="shared" si="163"/>
        <v>theater</v>
      </c>
      <c r="R1301" t="str">
        <f t="shared" si="164"/>
        <v>plays</v>
      </c>
      <c r="S1301" s="10">
        <f t="shared" si="165"/>
        <v>42169.606006944443</v>
      </c>
      <c r="T1301" s="10">
        <f t="shared" si="166"/>
        <v>42199.606006944443</v>
      </c>
      <c r="U1301" s="12">
        <f t="shared" si="167"/>
        <v>42169.606006944443</v>
      </c>
      <c r="V1301" s="11">
        <f t="shared" si="168"/>
        <v>42169.606006944443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61"/>
        <v>1.35</v>
      </c>
      <c r="P1302" s="6">
        <f t="shared" si="162"/>
        <v>168.75</v>
      </c>
      <c r="Q1302" t="str">
        <f t="shared" si="163"/>
        <v>theater</v>
      </c>
      <c r="R1302" t="str">
        <f t="shared" si="164"/>
        <v>plays</v>
      </c>
      <c r="S1302" s="10">
        <f t="shared" si="165"/>
        <v>42483.466874999998</v>
      </c>
      <c r="T1302" s="10">
        <f t="shared" si="166"/>
        <v>42522.581249999996</v>
      </c>
      <c r="U1302" s="12">
        <f t="shared" si="167"/>
        <v>42483.466874999998</v>
      </c>
      <c r="V1302" s="11">
        <f t="shared" si="168"/>
        <v>42483.466874999998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61"/>
        <v>1.0275000000000001</v>
      </c>
      <c r="P1303" s="6">
        <f t="shared" si="162"/>
        <v>70.862068965517238</v>
      </c>
      <c r="Q1303" t="str">
        <f t="shared" si="163"/>
        <v>theater</v>
      </c>
      <c r="R1303" t="str">
        <f t="shared" si="164"/>
        <v>plays</v>
      </c>
      <c r="S1303" s="10">
        <f t="shared" si="165"/>
        <v>42195.541412037033</v>
      </c>
      <c r="T1303" s="10">
        <f t="shared" si="166"/>
        <v>42205.916666666664</v>
      </c>
      <c r="U1303" s="12">
        <f t="shared" si="167"/>
        <v>42195.541412037033</v>
      </c>
      <c r="V1303" s="11">
        <f t="shared" si="168"/>
        <v>42195.541412037033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61"/>
        <v>1</v>
      </c>
      <c r="P1304" s="6">
        <f t="shared" si="162"/>
        <v>50</v>
      </c>
      <c r="Q1304" t="str">
        <f t="shared" si="163"/>
        <v>theater</v>
      </c>
      <c r="R1304" t="str">
        <f t="shared" si="164"/>
        <v>plays</v>
      </c>
      <c r="S1304" s="10">
        <f t="shared" si="165"/>
        <v>42674.849664351852</v>
      </c>
      <c r="T1304" s="10">
        <f t="shared" si="166"/>
        <v>42704.891331018516</v>
      </c>
      <c r="U1304" s="12">
        <f t="shared" si="167"/>
        <v>42674.849664351852</v>
      </c>
      <c r="V1304" s="11">
        <f t="shared" si="168"/>
        <v>42674.849664351852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61"/>
        <v>1.3026085714285716</v>
      </c>
      <c r="P1305" s="6">
        <f t="shared" si="162"/>
        <v>42.214166666666671</v>
      </c>
      <c r="Q1305" t="str">
        <f t="shared" si="163"/>
        <v>theater</v>
      </c>
      <c r="R1305" t="str">
        <f t="shared" si="164"/>
        <v>plays</v>
      </c>
      <c r="S1305" s="10">
        <f t="shared" si="165"/>
        <v>42566.232870370368</v>
      </c>
      <c r="T1305" s="10">
        <f t="shared" si="166"/>
        <v>42582.249999999993</v>
      </c>
      <c r="U1305" s="12">
        <f t="shared" si="167"/>
        <v>42566.232870370368</v>
      </c>
      <c r="V1305" s="11">
        <f t="shared" si="168"/>
        <v>42566.232870370368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61"/>
        <v>0.39627499999999999</v>
      </c>
      <c r="P1306" s="6">
        <f t="shared" si="162"/>
        <v>152.41346153846155</v>
      </c>
      <c r="Q1306" t="str">
        <f t="shared" si="163"/>
        <v>technology</v>
      </c>
      <c r="R1306" t="str">
        <f t="shared" si="164"/>
        <v>wearables</v>
      </c>
      <c r="S1306" s="10">
        <f t="shared" si="165"/>
        <v>42746.986168981479</v>
      </c>
      <c r="T1306" s="10">
        <f t="shared" si="166"/>
        <v>42806.944502314807</v>
      </c>
      <c r="U1306" s="12">
        <f t="shared" si="167"/>
        <v>42746.986168981479</v>
      </c>
      <c r="V1306" s="11">
        <f t="shared" si="168"/>
        <v>42746.986168981479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61"/>
        <v>0.25976666666666665</v>
      </c>
      <c r="P1307" s="6">
        <f t="shared" si="162"/>
        <v>90.616279069767444</v>
      </c>
      <c r="Q1307" t="str">
        <f t="shared" si="163"/>
        <v>technology</v>
      </c>
      <c r="R1307" t="str">
        <f t="shared" si="164"/>
        <v>wearables</v>
      </c>
      <c r="S1307" s="10">
        <f t="shared" si="165"/>
        <v>42543.457268518519</v>
      </c>
      <c r="T1307" s="10">
        <f t="shared" si="166"/>
        <v>42572.520833333336</v>
      </c>
      <c r="U1307" s="12">
        <f t="shared" si="167"/>
        <v>42543.457268518519</v>
      </c>
      <c r="V1307" s="11">
        <f t="shared" si="168"/>
        <v>42543.457268518519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61"/>
        <v>0.65246363636363636</v>
      </c>
      <c r="P1308" s="6">
        <f t="shared" si="162"/>
        <v>201.60393258426967</v>
      </c>
      <c r="Q1308" t="str">
        <f t="shared" si="163"/>
        <v>technology</v>
      </c>
      <c r="R1308" t="str">
        <f t="shared" si="164"/>
        <v>wearables</v>
      </c>
      <c r="S1308" s="10">
        <f t="shared" si="165"/>
        <v>41947.249236111107</v>
      </c>
      <c r="T1308" s="10">
        <f t="shared" si="166"/>
        <v>41977.249236111107</v>
      </c>
      <c r="U1308" s="12">
        <f t="shared" si="167"/>
        <v>41947.249236111107</v>
      </c>
      <c r="V1308" s="11">
        <f t="shared" si="168"/>
        <v>41947.249236111107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61"/>
        <v>0.11514000000000001</v>
      </c>
      <c r="P1309" s="6">
        <f t="shared" si="162"/>
        <v>127.93333333333334</v>
      </c>
      <c r="Q1309" t="str">
        <f t="shared" si="163"/>
        <v>technology</v>
      </c>
      <c r="R1309" t="str">
        <f t="shared" si="164"/>
        <v>wearables</v>
      </c>
      <c r="S1309" s="10">
        <f t="shared" si="165"/>
        <v>42387.294895833329</v>
      </c>
      <c r="T1309" s="10">
        <f t="shared" si="166"/>
        <v>42417.294895833329</v>
      </c>
      <c r="U1309" s="12">
        <f t="shared" si="167"/>
        <v>42387.294895833329</v>
      </c>
      <c r="V1309" s="11">
        <f t="shared" si="168"/>
        <v>42387.294895833329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61"/>
        <v>0.11360000000000001</v>
      </c>
      <c r="P1310" s="6">
        <f t="shared" si="162"/>
        <v>29.894736842105264</v>
      </c>
      <c r="Q1310" t="str">
        <f t="shared" si="163"/>
        <v>technology</v>
      </c>
      <c r="R1310" t="str">
        <f t="shared" si="164"/>
        <v>wearables</v>
      </c>
      <c r="S1310" s="10">
        <f t="shared" si="165"/>
        <v>42611.405231481483</v>
      </c>
      <c r="T1310" s="10">
        <f t="shared" si="166"/>
        <v>42651.405231481483</v>
      </c>
      <c r="U1310" s="12">
        <f t="shared" si="167"/>
        <v>42611.405231481483</v>
      </c>
      <c r="V1310" s="11">
        <f t="shared" si="168"/>
        <v>42611.405231481483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61"/>
        <v>1.1199130434782609</v>
      </c>
      <c r="P1311" s="6">
        <f t="shared" si="162"/>
        <v>367.97142857142859</v>
      </c>
      <c r="Q1311" t="str">
        <f t="shared" si="163"/>
        <v>technology</v>
      </c>
      <c r="R1311" t="str">
        <f t="shared" si="164"/>
        <v>wearables</v>
      </c>
      <c r="S1311" s="10">
        <f t="shared" si="165"/>
        <v>42257.674398148149</v>
      </c>
      <c r="T1311" s="10">
        <f t="shared" si="166"/>
        <v>42292.674398148149</v>
      </c>
      <c r="U1311" s="12">
        <f t="shared" si="167"/>
        <v>42257.674398148149</v>
      </c>
      <c r="V1311" s="11">
        <f t="shared" si="168"/>
        <v>42257.674398148149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61"/>
        <v>0.155</v>
      </c>
      <c r="P1312" s="6">
        <f t="shared" si="162"/>
        <v>129.16666666666666</v>
      </c>
      <c r="Q1312" t="str">
        <f t="shared" si="163"/>
        <v>technology</v>
      </c>
      <c r="R1312" t="str">
        <f t="shared" si="164"/>
        <v>wearables</v>
      </c>
      <c r="S1312" s="10">
        <f t="shared" si="165"/>
        <v>42556.458912037029</v>
      </c>
      <c r="T1312" s="10">
        <f t="shared" si="166"/>
        <v>42601.458912037029</v>
      </c>
      <c r="U1312" s="12">
        <f t="shared" si="167"/>
        <v>42556.458912037029</v>
      </c>
      <c r="V1312" s="11">
        <f t="shared" si="168"/>
        <v>42556.458912037029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61"/>
        <v>0.32028000000000001</v>
      </c>
      <c r="P1313" s="6">
        <f t="shared" si="162"/>
        <v>800.7</v>
      </c>
      <c r="Q1313" t="str">
        <f t="shared" si="163"/>
        <v>technology</v>
      </c>
      <c r="R1313" t="str">
        <f t="shared" si="164"/>
        <v>wearables</v>
      </c>
      <c r="S1313" s="10">
        <f t="shared" si="165"/>
        <v>42669.593969907401</v>
      </c>
      <c r="T1313" s="10">
        <f t="shared" si="166"/>
        <v>42704.635636574072</v>
      </c>
      <c r="U1313" s="12">
        <f t="shared" si="167"/>
        <v>42669.593969907401</v>
      </c>
      <c r="V1313" s="11">
        <f t="shared" si="168"/>
        <v>42669.593969907401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61"/>
        <v>6.0869565217391303E-3</v>
      </c>
      <c r="P1314" s="6">
        <f t="shared" si="162"/>
        <v>28</v>
      </c>
      <c r="Q1314" t="str">
        <f t="shared" si="163"/>
        <v>technology</v>
      </c>
      <c r="R1314" t="str">
        <f t="shared" si="164"/>
        <v>wearables</v>
      </c>
      <c r="S1314" s="10">
        <f t="shared" si="165"/>
        <v>42082.494467592587</v>
      </c>
      <c r="T1314" s="10">
        <f t="shared" si="166"/>
        <v>42112.494467592587</v>
      </c>
      <c r="U1314" s="12">
        <f t="shared" si="167"/>
        <v>42082.494467592587</v>
      </c>
      <c r="V1314" s="11">
        <f t="shared" si="168"/>
        <v>42082.494467592587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61"/>
        <v>0.31114999999999998</v>
      </c>
      <c r="P1315" s="6">
        <f t="shared" si="162"/>
        <v>102.01639344262296</v>
      </c>
      <c r="Q1315" t="str">
        <f t="shared" si="163"/>
        <v>technology</v>
      </c>
      <c r="R1315" t="str">
        <f t="shared" si="164"/>
        <v>wearables</v>
      </c>
      <c r="S1315" s="10">
        <f t="shared" si="165"/>
        <v>42402.50131944444</v>
      </c>
      <c r="T1315" s="10">
        <f t="shared" si="166"/>
        <v>42432.50131944444</v>
      </c>
      <c r="U1315" s="12">
        <f t="shared" si="167"/>
        <v>42402.50131944444</v>
      </c>
      <c r="V1315" s="11">
        <f t="shared" si="168"/>
        <v>42402.50131944444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61"/>
        <v>1.1266666666666666E-2</v>
      </c>
      <c r="P1316" s="6">
        <f t="shared" si="162"/>
        <v>184.36363636363637</v>
      </c>
      <c r="Q1316" t="str">
        <f t="shared" si="163"/>
        <v>technology</v>
      </c>
      <c r="R1316" t="str">
        <f t="shared" si="164"/>
        <v>wearables</v>
      </c>
      <c r="S1316" s="10">
        <f t="shared" si="165"/>
        <v>42604.461342592585</v>
      </c>
      <c r="T1316" s="10">
        <f t="shared" si="166"/>
        <v>42664.461342592585</v>
      </c>
      <c r="U1316" s="12">
        <f t="shared" si="167"/>
        <v>42604.461342592585</v>
      </c>
      <c r="V1316" s="11">
        <f t="shared" si="168"/>
        <v>42604.461342592585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61"/>
        <v>0.40404000000000001</v>
      </c>
      <c r="P1317" s="6">
        <f t="shared" si="162"/>
        <v>162.91935483870967</v>
      </c>
      <c r="Q1317" t="str">
        <f t="shared" si="163"/>
        <v>technology</v>
      </c>
      <c r="R1317" t="str">
        <f t="shared" si="164"/>
        <v>wearables</v>
      </c>
      <c r="S1317" s="10">
        <f t="shared" si="165"/>
        <v>42278.289907407401</v>
      </c>
      <c r="T1317" s="10">
        <f t="shared" si="166"/>
        <v>42313.833333333336</v>
      </c>
      <c r="U1317" s="12">
        <f t="shared" si="167"/>
        <v>42278.289907407401</v>
      </c>
      <c r="V1317" s="11">
        <f t="shared" si="168"/>
        <v>42278.289907407401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61"/>
        <v>1.3333333333333333E-5</v>
      </c>
      <c r="P1318" s="6">
        <f t="shared" si="162"/>
        <v>1</v>
      </c>
      <c r="Q1318" t="str">
        <f t="shared" si="163"/>
        <v>technology</v>
      </c>
      <c r="R1318" t="str">
        <f t="shared" si="164"/>
        <v>wearables</v>
      </c>
      <c r="S1318" s="10">
        <f t="shared" si="165"/>
        <v>42393.753576388881</v>
      </c>
      <c r="T1318" s="10">
        <f t="shared" si="166"/>
        <v>42428.753576388881</v>
      </c>
      <c r="U1318" s="12">
        <f t="shared" si="167"/>
        <v>42393.753576388881</v>
      </c>
      <c r="V1318" s="11">
        <f t="shared" si="168"/>
        <v>42393.753576388881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61"/>
        <v>5.7334999999999997E-2</v>
      </c>
      <c r="P1319" s="6">
        <f t="shared" si="162"/>
        <v>603.52631578947364</v>
      </c>
      <c r="Q1319" t="str">
        <f t="shared" si="163"/>
        <v>technology</v>
      </c>
      <c r="R1319" t="str">
        <f t="shared" si="164"/>
        <v>wearables</v>
      </c>
      <c r="S1319" s="10">
        <f t="shared" si="165"/>
        <v>42520.027152777773</v>
      </c>
      <c r="T1319" s="10">
        <f t="shared" si="166"/>
        <v>42572.374999999993</v>
      </c>
      <c r="U1319" s="12">
        <f t="shared" si="167"/>
        <v>42520.027152777773</v>
      </c>
      <c r="V1319" s="11">
        <f t="shared" si="168"/>
        <v>42520.027152777773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61"/>
        <v>0.15325</v>
      </c>
      <c r="P1320" s="6">
        <f t="shared" si="162"/>
        <v>45.407407407407405</v>
      </c>
      <c r="Q1320" t="str">
        <f t="shared" si="163"/>
        <v>technology</v>
      </c>
      <c r="R1320" t="str">
        <f t="shared" si="164"/>
        <v>wearables</v>
      </c>
      <c r="S1320" s="10">
        <f t="shared" si="165"/>
        <v>41984.835324074076</v>
      </c>
      <c r="T1320" s="10">
        <f t="shared" si="166"/>
        <v>42014.835324074076</v>
      </c>
      <c r="U1320" s="12">
        <f t="shared" si="167"/>
        <v>41984.835324074076</v>
      </c>
      <c r="V1320" s="11">
        <f t="shared" si="168"/>
        <v>41984.835324074076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61"/>
        <v>0.15103448275862069</v>
      </c>
      <c r="P1321" s="6">
        <f t="shared" si="162"/>
        <v>97.333333333333329</v>
      </c>
      <c r="Q1321" t="str">
        <f t="shared" si="163"/>
        <v>technology</v>
      </c>
      <c r="R1321" t="str">
        <f t="shared" si="164"/>
        <v>wearables</v>
      </c>
      <c r="S1321" s="10">
        <f t="shared" si="165"/>
        <v>41816.603761574072</v>
      </c>
      <c r="T1321" s="10">
        <f t="shared" si="166"/>
        <v>41831.458333333328</v>
      </c>
      <c r="U1321" s="12">
        <f t="shared" si="167"/>
        <v>41816.603761574072</v>
      </c>
      <c r="V1321" s="11">
        <f t="shared" si="168"/>
        <v>41816.603761574072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61"/>
        <v>5.0299999999999997E-3</v>
      </c>
      <c r="P1322" s="6">
        <f t="shared" si="162"/>
        <v>167.66666666666666</v>
      </c>
      <c r="Q1322" t="str">
        <f t="shared" si="163"/>
        <v>technology</v>
      </c>
      <c r="R1322" t="str">
        <f t="shared" si="164"/>
        <v>wearables</v>
      </c>
      <c r="S1322" s="10">
        <f t="shared" si="165"/>
        <v>42705.482013888883</v>
      </c>
      <c r="T1322" s="10">
        <f t="shared" si="166"/>
        <v>42734.749999999993</v>
      </c>
      <c r="U1322" s="12">
        <f t="shared" si="167"/>
        <v>42705.482013888883</v>
      </c>
      <c r="V1322" s="11">
        <f t="shared" si="168"/>
        <v>42705.482013888883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61"/>
        <v>1.3028138528138528E-2</v>
      </c>
      <c r="P1323" s="6">
        <f t="shared" si="162"/>
        <v>859.85714285714289</v>
      </c>
      <c r="Q1323" t="str">
        <f t="shared" si="163"/>
        <v>technology</v>
      </c>
      <c r="R1323" t="str">
        <f t="shared" si="164"/>
        <v>wearables</v>
      </c>
      <c r="S1323" s="10">
        <f t="shared" si="165"/>
        <v>42697.540937499994</v>
      </c>
      <c r="T1323" s="10">
        <f t="shared" si="166"/>
        <v>42727.540937499994</v>
      </c>
      <c r="U1323" s="12">
        <f t="shared" si="167"/>
        <v>42697.540937499994</v>
      </c>
      <c r="V1323" s="11">
        <f t="shared" si="168"/>
        <v>42697.540937499994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61"/>
        <v>3.0285714285714286E-3</v>
      </c>
      <c r="P1324" s="6">
        <f t="shared" si="162"/>
        <v>26.5</v>
      </c>
      <c r="Q1324" t="str">
        <f t="shared" si="163"/>
        <v>technology</v>
      </c>
      <c r="R1324" t="str">
        <f t="shared" si="164"/>
        <v>wearables</v>
      </c>
      <c r="S1324" s="10">
        <f t="shared" si="165"/>
        <v>42115.448206018518</v>
      </c>
      <c r="T1324" s="10">
        <f t="shared" si="166"/>
        <v>42145.448206018518</v>
      </c>
      <c r="U1324" s="12">
        <f t="shared" si="167"/>
        <v>42115.448206018518</v>
      </c>
      <c r="V1324" s="11">
        <f t="shared" si="168"/>
        <v>42115.448206018518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61"/>
        <v>8.8800000000000004E-2</v>
      </c>
      <c r="P1325" s="6">
        <f t="shared" si="162"/>
        <v>30.272727272727273</v>
      </c>
      <c r="Q1325" t="str">
        <f t="shared" si="163"/>
        <v>technology</v>
      </c>
      <c r="R1325" t="str">
        <f t="shared" si="164"/>
        <v>wearables</v>
      </c>
      <c r="S1325" s="10">
        <f t="shared" si="165"/>
        <v>42451.490115740737</v>
      </c>
      <c r="T1325" s="10">
        <f t="shared" si="166"/>
        <v>42486.079861111109</v>
      </c>
      <c r="U1325" s="12">
        <f t="shared" si="167"/>
        <v>42451.490115740737</v>
      </c>
      <c r="V1325" s="11">
        <f t="shared" si="168"/>
        <v>42451.490115740737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61"/>
        <v>9.8400000000000001E-2</v>
      </c>
      <c r="P1326" s="6">
        <f t="shared" si="162"/>
        <v>54.666666666666664</v>
      </c>
      <c r="Q1326" t="str">
        <f t="shared" si="163"/>
        <v>technology</v>
      </c>
      <c r="R1326" t="str">
        <f t="shared" si="164"/>
        <v>wearables</v>
      </c>
      <c r="S1326" s="10">
        <f t="shared" si="165"/>
        <v>42626.425370370365</v>
      </c>
      <c r="T1326" s="10">
        <f t="shared" si="166"/>
        <v>42656.425370370365</v>
      </c>
      <c r="U1326" s="12">
        <f t="shared" si="167"/>
        <v>42626.425370370365</v>
      </c>
      <c r="V1326" s="11">
        <f t="shared" si="168"/>
        <v>42626.425370370365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61"/>
        <v>2.4299999999999999E-2</v>
      </c>
      <c r="P1327" s="6">
        <f t="shared" si="162"/>
        <v>60.75</v>
      </c>
      <c r="Q1327" t="str">
        <f t="shared" si="163"/>
        <v>technology</v>
      </c>
      <c r="R1327" t="str">
        <f t="shared" si="164"/>
        <v>wearables</v>
      </c>
      <c r="S1327" s="10">
        <f t="shared" si="165"/>
        <v>42703.877719907403</v>
      </c>
      <c r="T1327" s="10">
        <f t="shared" si="166"/>
        <v>42733.877719907403</v>
      </c>
      <c r="U1327" s="12">
        <f t="shared" si="167"/>
        <v>42703.877719907403</v>
      </c>
      <c r="V1327" s="11">
        <f t="shared" si="168"/>
        <v>42703.877719907403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61"/>
        <v>1.1299999999999999E-2</v>
      </c>
      <c r="P1328" s="6">
        <f t="shared" si="162"/>
        <v>102.72727272727273</v>
      </c>
      <c r="Q1328" t="str">
        <f t="shared" si="163"/>
        <v>technology</v>
      </c>
      <c r="R1328" t="str">
        <f t="shared" si="164"/>
        <v>wearables</v>
      </c>
      <c r="S1328" s="10">
        <f t="shared" si="165"/>
        <v>41974.583657407398</v>
      </c>
      <c r="T1328" s="10">
        <f t="shared" si="166"/>
        <v>42019.583657407398</v>
      </c>
      <c r="U1328" s="12">
        <f t="shared" si="167"/>
        <v>41974.583657407398</v>
      </c>
      <c r="V1328" s="11">
        <f t="shared" si="168"/>
        <v>41974.583657407398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61"/>
        <v>3.5520833333333335E-2</v>
      </c>
      <c r="P1329" s="6">
        <f t="shared" si="162"/>
        <v>41.585365853658537</v>
      </c>
      <c r="Q1329" t="str">
        <f t="shared" si="163"/>
        <v>technology</v>
      </c>
      <c r="R1329" t="str">
        <f t="shared" si="164"/>
        <v>wearables</v>
      </c>
      <c r="S1329" s="10">
        <f t="shared" si="165"/>
        <v>42123.470312500001</v>
      </c>
      <c r="T1329" s="10">
        <f t="shared" si="166"/>
        <v>42153.470312500001</v>
      </c>
      <c r="U1329" s="12">
        <f t="shared" si="167"/>
        <v>42123.470312500001</v>
      </c>
      <c r="V1329" s="11">
        <f t="shared" si="168"/>
        <v>42123.470312500001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61"/>
        <v>2.3306666666666667E-2</v>
      </c>
      <c r="P1330" s="6">
        <f t="shared" si="162"/>
        <v>116.53333333333333</v>
      </c>
      <c r="Q1330" t="str">
        <f t="shared" si="163"/>
        <v>technology</v>
      </c>
      <c r="R1330" t="str">
        <f t="shared" si="164"/>
        <v>wearables</v>
      </c>
      <c r="S1330" s="10">
        <f t="shared" si="165"/>
        <v>42612.434421296297</v>
      </c>
      <c r="T1330" s="10">
        <f t="shared" si="166"/>
        <v>42657.434421296297</v>
      </c>
      <c r="U1330" s="12">
        <f t="shared" si="167"/>
        <v>42612.434421296297</v>
      </c>
      <c r="V1330" s="11">
        <f t="shared" si="168"/>
        <v>42612.434421296297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61"/>
        <v>8.1600000000000006E-3</v>
      </c>
      <c r="P1331" s="6">
        <f t="shared" si="162"/>
        <v>45.333333333333336</v>
      </c>
      <c r="Q1331" t="str">
        <f t="shared" si="163"/>
        <v>technology</v>
      </c>
      <c r="R1331" t="str">
        <f t="shared" si="164"/>
        <v>wearables</v>
      </c>
      <c r="S1331" s="10">
        <f t="shared" si="165"/>
        <v>41935.013252314813</v>
      </c>
      <c r="T1331" s="10">
        <f t="shared" si="166"/>
        <v>41975.054918981477</v>
      </c>
      <c r="U1331" s="12">
        <f t="shared" si="167"/>
        <v>41935.013252314813</v>
      </c>
      <c r="V1331" s="11">
        <f t="shared" si="168"/>
        <v>41935.013252314813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61"/>
        <v>0.22494285714285714</v>
      </c>
      <c r="P1332" s="6">
        <f t="shared" si="162"/>
        <v>157.46</v>
      </c>
      <c r="Q1332" t="str">
        <f t="shared" si="163"/>
        <v>technology</v>
      </c>
      <c r="R1332" t="str">
        <f t="shared" si="164"/>
        <v>wearables</v>
      </c>
      <c r="S1332" s="10">
        <f t="shared" si="165"/>
        <v>42522.068391203698</v>
      </c>
      <c r="T1332" s="10">
        <f t="shared" si="166"/>
        <v>42552.958333333336</v>
      </c>
      <c r="U1332" s="12">
        <f t="shared" si="167"/>
        <v>42522.068391203698</v>
      </c>
      <c r="V1332" s="11">
        <f t="shared" si="168"/>
        <v>42522.068391203698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61"/>
        <v>1.3668E-2</v>
      </c>
      <c r="P1333" s="6">
        <f t="shared" si="162"/>
        <v>100.5</v>
      </c>
      <c r="Q1333" t="str">
        <f t="shared" si="163"/>
        <v>technology</v>
      </c>
      <c r="R1333" t="str">
        <f t="shared" si="164"/>
        <v>wearables</v>
      </c>
      <c r="S1333" s="10">
        <f t="shared" si="165"/>
        <v>42569.295763888884</v>
      </c>
      <c r="T1333" s="10">
        <f t="shared" si="166"/>
        <v>42599.295763888884</v>
      </c>
      <c r="U1333" s="12">
        <f t="shared" si="167"/>
        <v>42569.295763888884</v>
      </c>
      <c r="V1333" s="11">
        <f t="shared" si="168"/>
        <v>42569.295763888884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61"/>
        <v>0</v>
      </c>
      <c r="P1334" s="6" t="e">
        <f t="shared" si="162"/>
        <v>#DIV/0!</v>
      </c>
      <c r="Q1334" t="str">
        <f t="shared" si="163"/>
        <v>technology</v>
      </c>
      <c r="R1334" t="str">
        <f t="shared" si="164"/>
        <v>wearables</v>
      </c>
      <c r="S1334" s="10">
        <f t="shared" si="165"/>
        <v>42731.851944444446</v>
      </c>
      <c r="T1334" s="10">
        <f t="shared" si="166"/>
        <v>42761.851944444446</v>
      </c>
      <c r="U1334" s="12">
        <f t="shared" si="167"/>
        <v>42731.851944444446</v>
      </c>
      <c r="V1334" s="11">
        <f t="shared" si="168"/>
        <v>42731.851944444446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61"/>
        <v>0</v>
      </c>
      <c r="P1335" s="6" t="e">
        <f t="shared" si="162"/>
        <v>#DIV/0!</v>
      </c>
      <c r="Q1335" t="str">
        <f t="shared" si="163"/>
        <v>technology</v>
      </c>
      <c r="R1335" t="str">
        <f t="shared" si="164"/>
        <v>wearables</v>
      </c>
      <c r="S1335" s="10">
        <f t="shared" si="165"/>
        <v>41805.8984375</v>
      </c>
      <c r="T1335" s="10">
        <f t="shared" si="166"/>
        <v>41835.8984375</v>
      </c>
      <c r="U1335" s="12">
        <f t="shared" si="167"/>
        <v>41805.8984375</v>
      </c>
      <c r="V1335" s="11">
        <f t="shared" si="168"/>
        <v>41805.8984375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61"/>
        <v>0.10754135338345865</v>
      </c>
      <c r="P1336" s="6">
        <f t="shared" si="162"/>
        <v>51.822463768115945</v>
      </c>
      <c r="Q1336" t="str">
        <f t="shared" si="163"/>
        <v>technology</v>
      </c>
      <c r="R1336" t="str">
        <f t="shared" si="164"/>
        <v>wearables</v>
      </c>
      <c r="S1336" s="10">
        <f t="shared" si="165"/>
        <v>42410.565821759257</v>
      </c>
      <c r="T1336" s="10">
        <f t="shared" si="166"/>
        <v>42440.565821759257</v>
      </c>
      <c r="U1336" s="12">
        <f t="shared" si="167"/>
        <v>42410.565821759257</v>
      </c>
      <c r="V1336" s="11">
        <f t="shared" si="168"/>
        <v>42410.565821759257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61"/>
        <v>0.1976</v>
      </c>
      <c r="P1337" s="6">
        <f t="shared" si="162"/>
        <v>308.75</v>
      </c>
      <c r="Q1337" t="str">
        <f t="shared" si="163"/>
        <v>technology</v>
      </c>
      <c r="R1337" t="str">
        <f t="shared" si="164"/>
        <v>wearables</v>
      </c>
      <c r="S1337" s="10">
        <f t="shared" si="165"/>
        <v>42313.728032407402</v>
      </c>
      <c r="T1337" s="10">
        <f t="shared" si="166"/>
        <v>42343.728032407402</v>
      </c>
      <c r="U1337" s="12">
        <f t="shared" si="167"/>
        <v>42313.728032407402</v>
      </c>
      <c r="V1337" s="11">
        <f t="shared" si="168"/>
        <v>42313.728032407402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61"/>
        <v>0.84946999999999995</v>
      </c>
      <c r="P1338" s="6">
        <f t="shared" si="162"/>
        <v>379.22767857142856</v>
      </c>
      <c r="Q1338" t="str">
        <f t="shared" si="163"/>
        <v>technology</v>
      </c>
      <c r="R1338" t="str">
        <f t="shared" si="164"/>
        <v>wearables</v>
      </c>
      <c r="S1338" s="10">
        <f t="shared" si="165"/>
        <v>41955.655416666668</v>
      </c>
      <c r="T1338" s="10">
        <f t="shared" si="166"/>
        <v>41990.655416666668</v>
      </c>
      <c r="U1338" s="12">
        <f t="shared" si="167"/>
        <v>41955.655416666668</v>
      </c>
      <c r="V1338" s="11">
        <f t="shared" si="168"/>
        <v>41955.655416666668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61"/>
        <v>0.49381999999999998</v>
      </c>
      <c r="P1339" s="6">
        <f t="shared" si="162"/>
        <v>176.36428571428573</v>
      </c>
      <c r="Q1339" t="str">
        <f t="shared" si="163"/>
        <v>technology</v>
      </c>
      <c r="R1339" t="str">
        <f t="shared" si="164"/>
        <v>wearables</v>
      </c>
      <c r="S1339" s="10">
        <f t="shared" si="165"/>
        <v>42767.368969907409</v>
      </c>
      <c r="T1339" s="10">
        <f t="shared" si="166"/>
        <v>42797.368969907409</v>
      </c>
      <c r="U1339" s="12">
        <f t="shared" si="167"/>
        <v>42767.368969907409</v>
      </c>
      <c r="V1339" s="11">
        <f t="shared" si="168"/>
        <v>42767.368969907409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61"/>
        <v>3.3033333333333331E-2</v>
      </c>
      <c r="P1340" s="6">
        <f t="shared" si="162"/>
        <v>66.066666666666663</v>
      </c>
      <c r="Q1340" t="str">
        <f t="shared" si="163"/>
        <v>technology</v>
      </c>
      <c r="R1340" t="str">
        <f t="shared" si="164"/>
        <v>wearables</v>
      </c>
      <c r="S1340" s="10">
        <f t="shared" si="165"/>
        <v>42188.595289351848</v>
      </c>
      <c r="T1340" s="10">
        <f t="shared" si="166"/>
        <v>42218.595289351848</v>
      </c>
      <c r="U1340" s="12">
        <f t="shared" si="167"/>
        <v>42188.595289351848</v>
      </c>
      <c r="V1340" s="11">
        <f t="shared" si="168"/>
        <v>42188.595289351848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61"/>
        <v>6.6339999999999996E-2</v>
      </c>
      <c r="P1341" s="6">
        <f t="shared" si="162"/>
        <v>89.648648648648646</v>
      </c>
      <c r="Q1341" t="str">
        <f t="shared" si="163"/>
        <v>technology</v>
      </c>
      <c r="R1341" t="str">
        <f t="shared" si="164"/>
        <v>wearables</v>
      </c>
      <c r="S1341" s="10">
        <f t="shared" si="165"/>
        <v>41936.438831018517</v>
      </c>
      <c r="T1341" s="10">
        <f t="shared" si="166"/>
        <v>41981.480497685181</v>
      </c>
      <c r="U1341" s="12">
        <f t="shared" si="167"/>
        <v>41936.438831018517</v>
      </c>
      <c r="V1341" s="11">
        <f t="shared" si="168"/>
        <v>41936.438831018517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61"/>
        <v>0</v>
      </c>
      <c r="P1342" s="6" t="e">
        <f t="shared" si="162"/>
        <v>#DIV/0!</v>
      </c>
      <c r="Q1342" t="str">
        <f t="shared" si="163"/>
        <v>technology</v>
      </c>
      <c r="R1342" t="str">
        <f t="shared" si="164"/>
        <v>wearables</v>
      </c>
      <c r="S1342" s="10">
        <f t="shared" si="165"/>
        <v>41836.387187499997</v>
      </c>
      <c r="T1342" s="10">
        <f t="shared" si="166"/>
        <v>41866.387187499997</v>
      </c>
      <c r="U1342" s="12">
        <f t="shared" si="167"/>
        <v>41836.387187499997</v>
      </c>
      <c r="V1342" s="11">
        <f t="shared" si="168"/>
        <v>41836.387187499997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61"/>
        <v>0.7036</v>
      </c>
      <c r="P1343" s="6">
        <f t="shared" si="162"/>
        <v>382.39130434782606</v>
      </c>
      <c r="Q1343" t="str">
        <f t="shared" si="163"/>
        <v>technology</v>
      </c>
      <c r="R1343" t="str">
        <f t="shared" si="164"/>
        <v>wearables</v>
      </c>
      <c r="S1343" s="10">
        <f t="shared" si="165"/>
        <v>42612.415706018517</v>
      </c>
      <c r="T1343" s="10">
        <f t="shared" si="166"/>
        <v>42644.415706018517</v>
      </c>
      <c r="U1343" s="12">
        <f t="shared" si="167"/>
        <v>42612.415706018517</v>
      </c>
      <c r="V1343" s="11">
        <f t="shared" si="168"/>
        <v>42612.415706018517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61"/>
        <v>2E-3</v>
      </c>
      <c r="P1344" s="6">
        <f t="shared" si="162"/>
        <v>100</v>
      </c>
      <c r="Q1344" t="str">
        <f t="shared" si="163"/>
        <v>technology</v>
      </c>
      <c r="R1344" t="str">
        <f t="shared" si="164"/>
        <v>wearables</v>
      </c>
      <c r="S1344" s="10">
        <f t="shared" si="165"/>
        <v>42172.608090277768</v>
      </c>
      <c r="T1344" s="10">
        <f t="shared" si="166"/>
        <v>42202.608090277768</v>
      </c>
      <c r="U1344" s="12">
        <f t="shared" si="167"/>
        <v>42172.608090277768</v>
      </c>
      <c r="V1344" s="11">
        <f t="shared" si="168"/>
        <v>42172.608090277768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61"/>
        <v>1.02298</v>
      </c>
      <c r="P1345" s="6">
        <f t="shared" si="162"/>
        <v>158.35603715170279</v>
      </c>
      <c r="Q1345" t="str">
        <f t="shared" si="163"/>
        <v>technology</v>
      </c>
      <c r="R1345" t="str">
        <f t="shared" si="164"/>
        <v>wearables</v>
      </c>
      <c r="S1345" s="10">
        <f t="shared" si="165"/>
        <v>42542.318090277775</v>
      </c>
      <c r="T1345" s="10">
        <f t="shared" si="166"/>
        <v>42600.957638888889</v>
      </c>
      <c r="U1345" s="12">
        <f t="shared" si="167"/>
        <v>42542.318090277775</v>
      </c>
      <c r="V1345" s="11">
        <f t="shared" si="168"/>
        <v>42542.318090277775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169">E1346/D1346</f>
        <v>3.7773333333333334</v>
      </c>
      <c r="P1346" s="6">
        <f t="shared" si="162"/>
        <v>40.762589928057551</v>
      </c>
      <c r="Q1346" t="str">
        <f t="shared" si="163"/>
        <v>publishing</v>
      </c>
      <c r="R1346" t="str">
        <f t="shared" si="164"/>
        <v>nonfiction</v>
      </c>
      <c r="S1346" s="10">
        <f t="shared" si="165"/>
        <v>42522.581469907404</v>
      </c>
      <c r="T1346" s="10">
        <f t="shared" si="166"/>
        <v>42551.581469907404</v>
      </c>
      <c r="U1346" s="12">
        <f t="shared" si="167"/>
        <v>42522.581469907404</v>
      </c>
      <c r="V1346" s="11">
        <f t="shared" si="168"/>
        <v>42522.581469907404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169"/>
        <v>1.25</v>
      </c>
      <c r="P1347" s="6">
        <f t="shared" ref="P1347:P1410" si="170">E1347/L1347</f>
        <v>53.571428571428569</v>
      </c>
      <c r="Q1347" t="str">
        <f t="shared" ref="Q1347:Q1410" si="171">LEFT(N1347,SEARCH("/",N1347)-1)</f>
        <v>publishing</v>
      </c>
      <c r="R1347" t="str">
        <f t="shared" ref="R1347:R1410" si="172">RIGHT(N1347,LEN(N1347)-SEARCH("/",N1347))</f>
        <v>nonfiction</v>
      </c>
      <c r="S1347" s="10">
        <f t="shared" ref="S1347:S1410" si="173">(((J1347/60)/60)/24)+DATE(1970,1,1)+(-5/24)</f>
        <v>41799.606006944443</v>
      </c>
      <c r="T1347" s="10">
        <f t="shared" ref="T1347:T1410" si="174">(((I1347/60)/60)/24)+DATE(1970,1,1)+(-5/24)</f>
        <v>41834.606006944443</v>
      </c>
      <c r="U1347" s="12">
        <f t="shared" ref="U1347:U1410" si="175">S1347</f>
        <v>41799.606006944443</v>
      </c>
      <c r="V1347" s="11">
        <f t="shared" ref="V1347:V1410" si="176">S1347</f>
        <v>41799.606006944443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69"/>
        <v>1.473265306122449</v>
      </c>
      <c r="P1348" s="6">
        <f t="shared" si="170"/>
        <v>48.449664429530202</v>
      </c>
      <c r="Q1348" t="str">
        <f t="shared" si="171"/>
        <v>publishing</v>
      </c>
      <c r="R1348" t="str">
        <f t="shared" si="172"/>
        <v>nonfiction</v>
      </c>
      <c r="S1348" s="10">
        <f t="shared" si="173"/>
        <v>41421.867488425924</v>
      </c>
      <c r="T1348" s="10">
        <f t="shared" si="174"/>
        <v>41451.867488425924</v>
      </c>
      <c r="U1348" s="12">
        <f t="shared" si="175"/>
        <v>41421.867488425924</v>
      </c>
      <c r="V1348" s="11">
        <f t="shared" si="176"/>
        <v>41421.867488425924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69"/>
        <v>1.022</v>
      </c>
      <c r="P1349" s="6">
        <f t="shared" si="170"/>
        <v>82.41935483870968</v>
      </c>
      <c r="Q1349" t="str">
        <f t="shared" si="171"/>
        <v>publishing</v>
      </c>
      <c r="R1349" t="str">
        <f t="shared" si="172"/>
        <v>nonfiction</v>
      </c>
      <c r="S1349" s="10">
        <f t="shared" si="173"/>
        <v>42040.429687499993</v>
      </c>
      <c r="T1349" s="10">
        <f t="shared" si="174"/>
        <v>42070.429687499993</v>
      </c>
      <c r="U1349" s="12">
        <f t="shared" si="175"/>
        <v>42040.429687499993</v>
      </c>
      <c r="V1349" s="11">
        <f t="shared" si="176"/>
        <v>42040.429687499993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69"/>
        <v>1.018723404255319</v>
      </c>
      <c r="P1350" s="6">
        <f t="shared" si="170"/>
        <v>230.19230769230768</v>
      </c>
      <c r="Q1350" t="str">
        <f t="shared" si="171"/>
        <v>publishing</v>
      </c>
      <c r="R1350" t="str">
        <f t="shared" si="172"/>
        <v>nonfiction</v>
      </c>
      <c r="S1350" s="10">
        <f t="shared" si="173"/>
        <v>41963.29783564814</v>
      </c>
      <c r="T1350" s="10">
        <f t="shared" si="174"/>
        <v>41991.29783564814</v>
      </c>
      <c r="U1350" s="12">
        <f t="shared" si="175"/>
        <v>41963.29783564814</v>
      </c>
      <c r="V1350" s="11">
        <f t="shared" si="176"/>
        <v>41963.29783564814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69"/>
        <v>2.0419999999999998</v>
      </c>
      <c r="P1351" s="6">
        <f t="shared" si="170"/>
        <v>59.360465116279073</v>
      </c>
      <c r="Q1351" t="str">
        <f t="shared" si="171"/>
        <v>publishing</v>
      </c>
      <c r="R1351" t="str">
        <f t="shared" si="172"/>
        <v>nonfiction</v>
      </c>
      <c r="S1351" s="10">
        <f t="shared" si="173"/>
        <v>42317.124247685184</v>
      </c>
      <c r="T1351" s="10">
        <f t="shared" si="174"/>
        <v>42354.082638888889</v>
      </c>
      <c r="U1351" s="12">
        <f t="shared" si="175"/>
        <v>42317.124247685184</v>
      </c>
      <c r="V1351" s="11">
        <f t="shared" si="176"/>
        <v>42317.124247685184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69"/>
        <v>1.0405</v>
      </c>
      <c r="P1352" s="6">
        <f t="shared" si="170"/>
        <v>66.698717948717942</v>
      </c>
      <c r="Q1352" t="str">
        <f t="shared" si="171"/>
        <v>publishing</v>
      </c>
      <c r="R1352" t="str">
        <f t="shared" si="172"/>
        <v>nonfiction</v>
      </c>
      <c r="S1352" s="10">
        <f t="shared" si="173"/>
        <v>42333.804791666662</v>
      </c>
      <c r="T1352" s="10">
        <f t="shared" si="174"/>
        <v>42363.804791666662</v>
      </c>
      <c r="U1352" s="12">
        <f t="shared" si="175"/>
        <v>42333.804791666662</v>
      </c>
      <c r="V1352" s="11">
        <f t="shared" si="176"/>
        <v>42333.804791666662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69"/>
        <v>1.0126500000000001</v>
      </c>
      <c r="P1353" s="6">
        <f t="shared" si="170"/>
        <v>168.77500000000001</v>
      </c>
      <c r="Q1353" t="str">
        <f t="shared" si="171"/>
        <v>publishing</v>
      </c>
      <c r="R1353" t="str">
        <f t="shared" si="172"/>
        <v>nonfiction</v>
      </c>
      <c r="S1353" s="10">
        <f t="shared" si="173"/>
        <v>42382.531759259255</v>
      </c>
      <c r="T1353" s="10">
        <f t="shared" si="174"/>
        <v>42412.531759259255</v>
      </c>
      <c r="U1353" s="12">
        <f t="shared" si="175"/>
        <v>42382.531759259255</v>
      </c>
      <c r="V1353" s="11">
        <f t="shared" si="176"/>
        <v>42382.531759259255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69"/>
        <v>1.3613999999999999</v>
      </c>
      <c r="P1354" s="6">
        <f t="shared" si="170"/>
        <v>59.973568281938327</v>
      </c>
      <c r="Q1354" t="str">
        <f t="shared" si="171"/>
        <v>publishing</v>
      </c>
      <c r="R1354" t="str">
        <f t="shared" si="172"/>
        <v>nonfiction</v>
      </c>
      <c r="S1354" s="10">
        <f t="shared" si="173"/>
        <v>42200.369976851849</v>
      </c>
      <c r="T1354" s="10">
        <f t="shared" si="174"/>
        <v>42251.957638888889</v>
      </c>
      <c r="U1354" s="12">
        <f t="shared" si="175"/>
        <v>42200.369976851849</v>
      </c>
      <c r="V1354" s="11">
        <f t="shared" si="176"/>
        <v>42200.369976851849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69"/>
        <v>1.3360000000000001</v>
      </c>
      <c r="P1355" s="6">
        <f t="shared" si="170"/>
        <v>31.80952380952381</v>
      </c>
      <c r="Q1355" t="str">
        <f t="shared" si="171"/>
        <v>publishing</v>
      </c>
      <c r="R1355" t="str">
        <f t="shared" si="172"/>
        <v>nonfiction</v>
      </c>
      <c r="S1355" s="10">
        <f t="shared" si="173"/>
        <v>41308.909583333334</v>
      </c>
      <c r="T1355" s="10">
        <f t="shared" si="174"/>
        <v>41343.791666666664</v>
      </c>
      <c r="U1355" s="12">
        <f t="shared" si="175"/>
        <v>41308.909583333334</v>
      </c>
      <c r="V1355" s="11">
        <f t="shared" si="176"/>
        <v>41308.909583333334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69"/>
        <v>1.3025</v>
      </c>
      <c r="P1356" s="6">
        <f t="shared" si="170"/>
        <v>24.421875</v>
      </c>
      <c r="Q1356" t="str">
        <f t="shared" si="171"/>
        <v>publishing</v>
      </c>
      <c r="R1356" t="str">
        <f t="shared" si="172"/>
        <v>nonfiction</v>
      </c>
      <c r="S1356" s="10">
        <f t="shared" si="173"/>
        <v>42502.599293981482</v>
      </c>
      <c r="T1356" s="10">
        <f t="shared" si="174"/>
        <v>42532.599293981482</v>
      </c>
      <c r="U1356" s="12">
        <f t="shared" si="175"/>
        <v>42502.599293981482</v>
      </c>
      <c r="V1356" s="11">
        <f t="shared" si="176"/>
        <v>42502.599293981482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69"/>
        <v>1.2267999999999999</v>
      </c>
      <c r="P1357" s="6">
        <f t="shared" si="170"/>
        <v>25.347107438016529</v>
      </c>
      <c r="Q1357" t="str">
        <f t="shared" si="171"/>
        <v>publishing</v>
      </c>
      <c r="R1357" t="str">
        <f t="shared" si="172"/>
        <v>nonfiction</v>
      </c>
      <c r="S1357" s="10">
        <f t="shared" si="173"/>
        <v>41213.046354166661</v>
      </c>
      <c r="T1357" s="10">
        <f t="shared" si="174"/>
        <v>41243.208333333328</v>
      </c>
      <c r="U1357" s="12">
        <f t="shared" si="175"/>
        <v>41213.046354166661</v>
      </c>
      <c r="V1357" s="11">
        <f t="shared" si="176"/>
        <v>41213.046354166661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69"/>
        <v>1.8281058823529412</v>
      </c>
      <c r="P1358" s="6">
        <f t="shared" si="170"/>
        <v>71.443218390804603</v>
      </c>
      <c r="Q1358" t="str">
        <f t="shared" si="171"/>
        <v>publishing</v>
      </c>
      <c r="R1358" t="str">
        <f t="shared" si="172"/>
        <v>nonfiction</v>
      </c>
      <c r="S1358" s="10">
        <f t="shared" si="173"/>
        <v>41429.830555555556</v>
      </c>
      <c r="T1358" s="10">
        <f t="shared" si="174"/>
        <v>41459.830555555556</v>
      </c>
      <c r="U1358" s="12">
        <f t="shared" si="175"/>
        <v>41429.830555555556</v>
      </c>
      <c r="V1358" s="11">
        <f t="shared" si="176"/>
        <v>41429.830555555556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69"/>
        <v>1.2529999999999999</v>
      </c>
      <c r="P1359" s="6">
        <f t="shared" si="170"/>
        <v>38.553846153846152</v>
      </c>
      <c r="Q1359" t="str">
        <f t="shared" si="171"/>
        <v>publishing</v>
      </c>
      <c r="R1359" t="str">
        <f t="shared" si="172"/>
        <v>nonfiction</v>
      </c>
      <c r="S1359" s="10">
        <f t="shared" si="173"/>
        <v>41304.753900462958</v>
      </c>
      <c r="T1359" s="10">
        <f t="shared" si="174"/>
        <v>41334.040972222218</v>
      </c>
      <c r="U1359" s="12">
        <f t="shared" si="175"/>
        <v>41304.753900462958</v>
      </c>
      <c r="V1359" s="11">
        <f t="shared" si="176"/>
        <v>41304.753900462958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69"/>
        <v>1.1166666666666667</v>
      </c>
      <c r="P1360" s="6">
        <f t="shared" si="170"/>
        <v>68.367346938775512</v>
      </c>
      <c r="Q1360" t="str">
        <f t="shared" si="171"/>
        <v>publishing</v>
      </c>
      <c r="R1360" t="str">
        <f t="shared" si="172"/>
        <v>nonfiction</v>
      </c>
      <c r="S1360" s="10">
        <f t="shared" si="173"/>
        <v>40689.362534722219</v>
      </c>
      <c r="T1360" s="10">
        <f t="shared" si="174"/>
        <v>40719.362534722219</v>
      </c>
      <c r="U1360" s="12">
        <f t="shared" si="175"/>
        <v>40689.362534722219</v>
      </c>
      <c r="V1360" s="11">
        <f t="shared" si="176"/>
        <v>40689.362534722219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69"/>
        <v>1.1575757575757575</v>
      </c>
      <c r="P1361" s="6">
        <f t="shared" si="170"/>
        <v>40.210526315789473</v>
      </c>
      <c r="Q1361" t="str">
        <f t="shared" si="171"/>
        <v>publishing</v>
      </c>
      <c r="R1361" t="str">
        <f t="shared" si="172"/>
        <v>nonfiction</v>
      </c>
      <c r="S1361" s="10">
        <f t="shared" si="173"/>
        <v>40668.606365740736</v>
      </c>
      <c r="T1361" s="10">
        <f t="shared" si="174"/>
        <v>40730.606365740736</v>
      </c>
      <c r="U1361" s="12">
        <f t="shared" si="175"/>
        <v>40668.606365740736</v>
      </c>
      <c r="V1361" s="11">
        <f t="shared" si="176"/>
        <v>40668.606365740736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69"/>
        <v>1.732</v>
      </c>
      <c r="P1362" s="6">
        <f t="shared" si="170"/>
        <v>32.074074074074076</v>
      </c>
      <c r="Q1362" t="str">
        <f t="shared" si="171"/>
        <v>publishing</v>
      </c>
      <c r="R1362" t="str">
        <f t="shared" si="172"/>
        <v>nonfiction</v>
      </c>
      <c r="S1362" s="10">
        <f t="shared" si="173"/>
        <v>41095.692361111105</v>
      </c>
      <c r="T1362" s="10">
        <f t="shared" si="174"/>
        <v>41123.692361111105</v>
      </c>
      <c r="U1362" s="12">
        <f t="shared" si="175"/>
        <v>41095.692361111105</v>
      </c>
      <c r="V1362" s="11">
        <f t="shared" si="176"/>
        <v>41095.692361111105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69"/>
        <v>1.2598333333333334</v>
      </c>
      <c r="P1363" s="6">
        <f t="shared" si="170"/>
        <v>28.632575757575758</v>
      </c>
      <c r="Q1363" t="str">
        <f t="shared" si="171"/>
        <v>publishing</v>
      </c>
      <c r="R1363" t="str">
        <f t="shared" si="172"/>
        <v>nonfiction</v>
      </c>
      <c r="S1363" s="10">
        <f t="shared" si="173"/>
        <v>41781.508935185186</v>
      </c>
      <c r="T1363" s="10">
        <f t="shared" si="174"/>
        <v>41811.508935185186</v>
      </c>
      <c r="U1363" s="12">
        <f t="shared" si="175"/>
        <v>41781.508935185186</v>
      </c>
      <c r="V1363" s="11">
        <f t="shared" si="176"/>
        <v>41781.508935185186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69"/>
        <v>1.091</v>
      </c>
      <c r="P1364" s="6">
        <f t="shared" si="170"/>
        <v>43.64</v>
      </c>
      <c r="Q1364" t="str">
        <f t="shared" si="171"/>
        <v>publishing</v>
      </c>
      <c r="R1364" t="str">
        <f t="shared" si="172"/>
        <v>nonfiction</v>
      </c>
      <c r="S1364" s="10">
        <f t="shared" si="173"/>
        <v>41464.726053240738</v>
      </c>
      <c r="T1364" s="10">
        <f t="shared" si="174"/>
        <v>41524.726053240738</v>
      </c>
      <c r="U1364" s="12">
        <f t="shared" si="175"/>
        <v>41464.726053240738</v>
      </c>
      <c r="V1364" s="11">
        <f t="shared" si="176"/>
        <v>41464.726053240738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69"/>
        <v>1</v>
      </c>
      <c r="P1365" s="6">
        <f t="shared" si="170"/>
        <v>40</v>
      </c>
      <c r="Q1365" t="str">
        <f t="shared" si="171"/>
        <v>publishing</v>
      </c>
      <c r="R1365" t="str">
        <f t="shared" si="172"/>
        <v>nonfiction</v>
      </c>
      <c r="S1365" s="10">
        <f t="shared" si="173"/>
        <v>42396.635729166665</v>
      </c>
      <c r="T1365" s="10">
        <f t="shared" si="174"/>
        <v>42415.124305555553</v>
      </c>
      <c r="U1365" s="12">
        <f t="shared" si="175"/>
        <v>42396.635729166665</v>
      </c>
      <c r="V1365" s="11">
        <f t="shared" si="176"/>
        <v>42396.635729166665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69"/>
        <v>1.1864285714285714</v>
      </c>
      <c r="P1366" s="6">
        <f t="shared" si="170"/>
        <v>346.04166666666669</v>
      </c>
      <c r="Q1366" t="str">
        <f t="shared" si="171"/>
        <v>music</v>
      </c>
      <c r="R1366" t="str">
        <f t="shared" si="172"/>
        <v>rock</v>
      </c>
      <c r="S1366" s="10">
        <f t="shared" si="173"/>
        <v>41951.487337962957</v>
      </c>
      <c r="T1366" s="10">
        <f t="shared" si="174"/>
        <v>42011.487337962964</v>
      </c>
      <c r="U1366" s="12">
        <f t="shared" si="175"/>
        <v>41951.487337962957</v>
      </c>
      <c r="V1366" s="11">
        <f t="shared" si="176"/>
        <v>41951.487337962957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69"/>
        <v>1.0026666666666666</v>
      </c>
      <c r="P1367" s="6">
        <f t="shared" si="170"/>
        <v>81.739130434782609</v>
      </c>
      <c r="Q1367" t="str">
        <f t="shared" si="171"/>
        <v>music</v>
      </c>
      <c r="R1367" t="str">
        <f t="shared" si="172"/>
        <v>rock</v>
      </c>
      <c r="S1367" s="10">
        <f t="shared" si="173"/>
        <v>42049.524907407402</v>
      </c>
      <c r="T1367" s="10">
        <f t="shared" si="174"/>
        <v>42079.483240740738</v>
      </c>
      <c r="U1367" s="12">
        <f t="shared" si="175"/>
        <v>42049.524907407402</v>
      </c>
      <c r="V1367" s="11">
        <f t="shared" si="176"/>
        <v>42049.524907407402</v>
      </c>
    </row>
    <row r="1368" spans="1:22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69"/>
        <v>1.2648920000000001</v>
      </c>
      <c r="P1368" s="6">
        <f t="shared" si="170"/>
        <v>64.535306122448986</v>
      </c>
      <c r="Q1368" t="str">
        <f t="shared" si="171"/>
        <v>music</v>
      </c>
      <c r="R1368" t="str">
        <f t="shared" si="172"/>
        <v>rock</v>
      </c>
      <c r="S1368" s="10">
        <f t="shared" si="173"/>
        <v>41924.787766203699</v>
      </c>
      <c r="T1368" s="10">
        <f t="shared" si="174"/>
        <v>41969.829432870371</v>
      </c>
      <c r="U1368" s="12">
        <f t="shared" si="175"/>
        <v>41924.787766203699</v>
      </c>
      <c r="V1368" s="11">
        <f t="shared" si="176"/>
        <v>41924.787766203699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69"/>
        <v>1.1426000000000001</v>
      </c>
      <c r="P1369" s="6">
        <f t="shared" si="170"/>
        <v>63.477777777777774</v>
      </c>
      <c r="Q1369" t="str">
        <f t="shared" si="171"/>
        <v>music</v>
      </c>
      <c r="R1369" t="str">
        <f t="shared" si="172"/>
        <v>rock</v>
      </c>
      <c r="S1369" s="10">
        <f t="shared" si="173"/>
        <v>42291.794560185182</v>
      </c>
      <c r="T1369" s="10">
        <f t="shared" si="174"/>
        <v>42321.836226851847</v>
      </c>
      <c r="U1369" s="12">
        <f t="shared" si="175"/>
        <v>42291.794560185182</v>
      </c>
      <c r="V1369" s="11">
        <f t="shared" si="176"/>
        <v>42291.794560185182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69"/>
        <v>1.107</v>
      </c>
      <c r="P1370" s="6">
        <f t="shared" si="170"/>
        <v>63.620689655172413</v>
      </c>
      <c r="Q1370" t="str">
        <f t="shared" si="171"/>
        <v>music</v>
      </c>
      <c r="R1370" t="str">
        <f t="shared" si="172"/>
        <v>rock</v>
      </c>
      <c r="S1370" s="10">
        <f t="shared" si="173"/>
        <v>42145.982569444437</v>
      </c>
      <c r="T1370" s="10">
        <f t="shared" si="174"/>
        <v>42169.982569444437</v>
      </c>
      <c r="U1370" s="12">
        <f t="shared" si="175"/>
        <v>42145.982569444437</v>
      </c>
      <c r="V1370" s="11">
        <f t="shared" si="176"/>
        <v>42145.982569444437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69"/>
        <v>1.0534805315203954</v>
      </c>
      <c r="P1371" s="6">
        <f t="shared" si="170"/>
        <v>83.967068965517228</v>
      </c>
      <c r="Q1371" t="str">
        <f t="shared" si="171"/>
        <v>music</v>
      </c>
      <c r="R1371" t="str">
        <f t="shared" si="172"/>
        <v>rock</v>
      </c>
      <c r="S1371" s="10">
        <f t="shared" si="173"/>
        <v>41710.385949074072</v>
      </c>
      <c r="T1371" s="10">
        <f t="shared" si="174"/>
        <v>41740.385949074072</v>
      </c>
      <c r="U1371" s="12">
        <f t="shared" si="175"/>
        <v>41710.385949074072</v>
      </c>
      <c r="V1371" s="11">
        <f t="shared" si="176"/>
        <v>41710.385949074072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69"/>
        <v>1.0366666666666666</v>
      </c>
      <c r="P1372" s="6">
        <f t="shared" si="170"/>
        <v>77.75</v>
      </c>
      <c r="Q1372" t="str">
        <f t="shared" si="171"/>
        <v>music</v>
      </c>
      <c r="R1372" t="str">
        <f t="shared" si="172"/>
        <v>rock</v>
      </c>
      <c r="S1372" s="10">
        <f t="shared" si="173"/>
        <v>41547.795023148145</v>
      </c>
      <c r="T1372" s="10">
        <f t="shared" si="174"/>
        <v>41562.795023148145</v>
      </c>
      <c r="U1372" s="12">
        <f t="shared" si="175"/>
        <v>41547.795023148145</v>
      </c>
      <c r="V1372" s="11">
        <f t="shared" si="176"/>
        <v>41547.795023148145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69"/>
        <v>1.0708672667523933</v>
      </c>
      <c r="P1373" s="6">
        <f t="shared" si="170"/>
        <v>107.07142857142857</v>
      </c>
      <c r="Q1373" t="str">
        <f t="shared" si="171"/>
        <v>music</v>
      </c>
      <c r="R1373" t="str">
        <f t="shared" si="172"/>
        <v>rock</v>
      </c>
      <c r="S1373" s="10">
        <f t="shared" si="173"/>
        <v>42101.550254629627</v>
      </c>
      <c r="T1373" s="10">
        <f t="shared" si="174"/>
        <v>42131.550254629627</v>
      </c>
      <c r="U1373" s="12">
        <f t="shared" si="175"/>
        <v>42101.550254629627</v>
      </c>
      <c r="V1373" s="11">
        <f t="shared" si="176"/>
        <v>42101.550254629627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69"/>
        <v>1.24</v>
      </c>
      <c r="P1374" s="6">
        <f t="shared" si="170"/>
        <v>38.75</v>
      </c>
      <c r="Q1374" t="str">
        <f t="shared" si="171"/>
        <v>music</v>
      </c>
      <c r="R1374" t="str">
        <f t="shared" si="172"/>
        <v>rock</v>
      </c>
      <c r="S1374" s="10">
        <f t="shared" si="173"/>
        <v>41072.53162037037</v>
      </c>
      <c r="T1374" s="10">
        <f t="shared" si="174"/>
        <v>41102.53162037037</v>
      </c>
      <c r="U1374" s="12">
        <f t="shared" si="175"/>
        <v>41072.53162037037</v>
      </c>
      <c r="V1374" s="11">
        <f t="shared" si="176"/>
        <v>41072.53162037037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69"/>
        <v>1.0501</v>
      </c>
      <c r="P1375" s="6">
        <f t="shared" si="170"/>
        <v>201.94230769230768</v>
      </c>
      <c r="Q1375" t="str">
        <f t="shared" si="171"/>
        <v>music</v>
      </c>
      <c r="R1375" t="str">
        <f t="shared" si="172"/>
        <v>rock</v>
      </c>
      <c r="S1375" s="10">
        <f t="shared" si="173"/>
        <v>42704.743437499994</v>
      </c>
      <c r="T1375" s="10">
        <f t="shared" si="174"/>
        <v>42734.743437499994</v>
      </c>
      <c r="U1375" s="12">
        <f t="shared" si="175"/>
        <v>42704.743437499994</v>
      </c>
      <c r="V1375" s="11">
        <f t="shared" si="176"/>
        <v>42704.743437499994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69"/>
        <v>1.8946666666666667</v>
      </c>
      <c r="P1376" s="6">
        <f t="shared" si="170"/>
        <v>43.060606060606062</v>
      </c>
      <c r="Q1376" t="str">
        <f t="shared" si="171"/>
        <v>music</v>
      </c>
      <c r="R1376" t="str">
        <f t="shared" si="172"/>
        <v>rock</v>
      </c>
      <c r="S1376" s="10">
        <f t="shared" si="173"/>
        <v>42423.953564814808</v>
      </c>
      <c r="T1376" s="10">
        <f t="shared" si="174"/>
        <v>42453.911898148144</v>
      </c>
      <c r="U1376" s="12">
        <f t="shared" si="175"/>
        <v>42423.953564814808</v>
      </c>
      <c r="V1376" s="11">
        <f t="shared" si="176"/>
        <v>42423.953564814808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69"/>
        <v>1.7132499999999999</v>
      </c>
      <c r="P1377" s="6">
        <f t="shared" si="170"/>
        <v>62.871559633027523</v>
      </c>
      <c r="Q1377" t="str">
        <f t="shared" si="171"/>
        <v>music</v>
      </c>
      <c r="R1377" t="str">
        <f t="shared" si="172"/>
        <v>rock</v>
      </c>
      <c r="S1377" s="10">
        <f t="shared" si="173"/>
        <v>42719.857858796291</v>
      </c>
      <c r="T1377" s="10">
        <f t="shared" si="174"/>
        <v>42749.857858796291</v>
      </c>
      <c r="U1377" s="12">
        <f t="shared" si="175"/>
        <v>42719.857858796291</v>
      </c>
      <c r="V1377" s="11">
        <f t="shared" si="176"/>
        <v>42719.857858796291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69"/>
        <v>2.5248648648648651</v>
      </c>
      <c r="P1378" s="6">
        <f t="shared" si="170"/>
        <v>55.607142857142854</v>
      </c>
      <c r="Q1378" t="str">
        <f t="shared" si="171"/>
        <v>music</v>
      </c>
      <c r="R1378" t="str">
        <f t="shared" si="172"/>
        <v>rock</v>
      </c>
      <c r="S1378" s="10">
        <f t="shared" si="173"/>
        <v>42677.460717592585</v>
      </c>
      <c r="T1378" s="10">
        <f t="shared" si="174"/>
        <v>42707.502384259256</v>
      </c>
      <c r="U1378" s="12">
        <f t="shared" si="175"/>
        <v>42677.460717592585</v>
      </c>
      <c r="V1378" s="11">
        <f t="shared" si="176"/>
        <v>42677.460717592585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69"/>
        <v>1.1615384615384616</v>
      </c>
      <c r="P1379" s="6">
        <f t="shared" si="170"/>
        <v>48.70967741935484</v>
      </c>
      <c r="Q1379" t="str">
        <f t="shared" si="171"/>
        <v>music</v>
      </c>
      <c r="R1379" t="str">
        <f t="shared" si="172"/>
        <v>rock</v>
      </c>
      <c r="S1379" s="10">
        <f t="shared" si="173"/>
        <v>42747.01122685185</v>
      </c>
      <c r="T1379" s="10">
        <f t="shared" si="174"/>
        <v>42768.96597222222</v>
      </c>
      <c r="U1379" s="12">
        <f t="shared" si="175"/>
        <v>42747.01122685185</v>
      </c>
      <c r="V1379" s="11">
        <f t="shared" si="176"/>
        <v>42747.01122685185</v>
      </c>
    </row>
    <row r="1380" spans="1:22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69"/>
        <v>2.0335000000000001</v>
      </c>
      <c r="P1380" s="6">
        <f t="shared" si="170"/>
        <v>30.578947368421051</v>
      </c>
      <c r="Q1380" t="str">
        <f t="shared" si="171"/>
        <v>music</v>
      </c>
      <c r="R1380" t="str">
        <f t="shared" si="172"/>
        <v>rock</v>
      </c>
      <c r="S1380" s="10">
        <f t="shared" si="173"/>
        <v>42568.551041666658</v>
      </c>
      <c r="T1380" s="10">
        <f t="shared" si="174"/>
        <v>42583.551041666658</v>
      </c>
      <c r="U1380" s="12">
        <f t="shared" si="175"/>
        <v>42568.551041666658</v>
      </c>
      <c r="V1380" s="11">
        <f t="shared" si="176"/>
        <v>42568.551041666658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69"/>
        <v>1.1160000000000001</v>
      </c>
      <c r="P1381" s="6">
        <f t="shared" si="170"/>
        <v>73.907284768211923</v>
      </c>
      <c r="Q1381" t="str">
        <f t="shared" si="171"/>
        <v>music</v>
      </c>
      <c r="R1381" t="str">
        <f t="shared" si="172"/>
        <v>rock</v>
      </c>
      <c r="S1381" s="10">
        <f t="shared" si="173"/>
        <v>42130.28328703704</v>
      </c>
      <c r="T1381" s="10">
        <f t="shared" si="174"/>
        <v>42160.28328703704</v>
      </c>
      <c r="U1381" s="12">
        <f t="shared" si="175"/>
        <v>42130.28328703704</v>
      </c>
      <c r="V1381" s="11">
        <f t="shared" si="176"/>
        <v>42130.28328703704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69"/>
        <v>4.24</v>
      </c>
      <c r="P1382" s="6">
        <f t="shared" si="170"/>
        <v>21.2</v>
      </c>
      <c r="Q1382" t="str">
        <f t="shared" si="171"/>
        <v>music</v>
      </c>
      <c r="R1382" t="str">
        <f t="shared" si="172"/>
        <v>rock</v>
      </c>
      <c r="S1382" s="10">
        <f t="shared" si="173"/>
        <v>42141.554467592585</v>
      </c>
      <c r="T1382" s="10">
        <f t="shared" si="174"/>
        <v>42163.874999999993</v>
      </c>
      <c r="U1382" s="12">
        <f t="shared" si="175"/>
        <v>42141.554467592585</v>
      </c>
      <c r="V1382" s="11">
        <f t="shared" si="176"/>
        <v>42141.554467592585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69"/>
        <v>1.071</v>
      </c>
      <c r="P1383" s="6">
        <f t="shared" si="170"/>
        <v>73.356164383561648</v>
      </c>
      <c r="Q1383" t="str">
        <f t="shared" si="171"/>
        <v>music</v>
      </c>
      <c r="R1383" t="str">
        <f t="shared" si="172"/>
        <v>rock</v>
      </c>
      <c r="S1383" s="10">
        <f t="shared" si="173"/>
        <v>42703.006076388883</v>
      </c>
      <c r="T1383" s="10">
        <f t="shared" si="174"/>
        <v>42733.006076388883</v>
      </c>
      <c r="U1383" s="12">
        <f t="shared" si="175"/>
        <v>42703.006076388883</v>
      </c>
      <c r="V1383" s="11">
        <f t="shared" si="176"/>
        <v>42703.006076388883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69"/>
        <v>1.043625</v>
      </c>
      <c r="P1384" s="6">
        <f t="shared" si="170"/>
        <v>56.412162162162161</v>
      </c>
      <c r="Q1384" t="str">
        <f t="shared" si="171"/>
        <v>music</v>
      </c>
      <c r="R1384" t="str">
        <f t="shared" si="172"/>
        <v>rock</v>
      </c>
      <c r="S1384" s="10">
        <f t="shared" si="173"/>
        <v>41370.591851851852</v>
      </c>
      <c r="T1384" s="10">
        <f t="shared" si="174"/>
        <v>41400.591851851852</v>
      </c>
      <c r="U1384" s="12">
        <f t="shared" si="175"/>
        <v>41370.591851851852</v>
      </c>
      <c r="V1384" s="11">
        <f t="shared" si="176"/>
        <v>41370.591851851852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69"/>
        <v>2.124090909090909</v>
      </c>
      <c r="P1385" s="6">
        <f t="shared" si="170"/>
        <v>50.247311827956992</v>
      </c>
      <c r="Q1385" t="str">
        <f t="shared" si="171"/>
        <v>music</v>
      </c>
      <c r="R1385" t="str">
        <f t="shared" si="172"/>
        <v>rock</v>
      </c>
      <c r="S1385" s="10">
        <f t="shared" si="173"/>
        <v>42706.866643518515</v>
      </c>
      <c r="T1385" s="10">
        <f t="shared" si="174"/>
        <v>42726.866643518515</v>
      </c>
      <c r="U1385" s="12">
        <f t="shared" si="175"/>
        <v>42706.866643518515</v>
      </c>
      <c r="V1385" s="11">
        <f t="shared" si="176"/>
        <v>42706.866643518515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69"/>
        <v>1.2408571428571429</v>
      </c>
      <c r="P1386" s="6">
        <f t="shared" si="170"/>
        <v>68.936507936507937</v>
      </c>
      <c r="Q1386" t="str">
        <f t="shared" si="171"/>
        <v>music</v>
      </c>
      <c r="R1386" t="str">
        <f t="shared" si="172"/>
        <v>rock</v>
      </c>
      <c r="S1386" s="10">
        <f t="shared" si="173"/>
        <v>42160.526874999996</v>
      </c>
      <c r="T1386" s="10">
        <f t="shared" si="174"/>
        <v>42190.526874999996</v>
      </c>
      <c r="U1386" s="12">
        <f t="shared" si="175"/>
        <v>42160.526874999996</v>
      </c>
      <c r="V1386" s="11">
        <f t="shared" si="176"/>
        <v>42160.526874999996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69"/>
        <v>1.10406125</v>
      </c>
      <c r="P1387" s="6">
        <f t="shared" si="170"/>
        <v>65.914104477611943</v>
      </c>
      <c r="Q1387" t="str">
        <f t="shared" si="171"/>
        <v>music</v>
      </c>
      <c r="R1387" t="str">
        <f t="shared" si="172"/>
        <v>rock</v>
      </c>
      <c r="S1387" s="10">
        <f t="shared" si="173"/>
        <v>42433.480567129627</v>
      </c>
      <c r="T1387" s="10">
        <f t="shared" si="174"/>
        <v>42489.299305555549</v>
      </c>
      <c r="U1387" s="12">
        <f t="shared" si="175"/>
        <v>42433.480567129627</v>
      </c>
      <c r="V1387" s="11">
        <f t="shared" si="176"/>
        <v>42433.480567129627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69"/>
        <v>2.1875</v>
      </c>
      <c r="P1388" s="6">
        <f t="shared" si="170"/>
        <v>62.5</v>
      </c>
      <c r="Q1388" t="str">
        <f t="shared" si="171"/>
        <v>music</v>
      </c>
      <c r="R1388" t="str">
        <f t="shared" si="172"/>
        <v>rock</v>
      </c>
      <c r="S1388" s="10">
        <f t="shared" si="173"/>
        <v>42184.438530092586</v>
      </c>
      <c r="T1388" s="10">
        <f t="shared" si="174"/>
        <v>42214.438530092586</v>
      </c>
      <c r="U1388" s="12">
        <f t="shared" si="175"/>
        <v>42184.438530092586</v>
      </c>
      <c r="V1388" s="11">
        <f t="shared" si="176"/>
        <v>42184.438530092586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69"/>
        <v>1.36625</v>
      </c>
      <c r="P1389" s="6">
        <f t="shared" si="170"/>
        <v>70.064102564102569</v>
      </c>
      <c r="Q1389" t="str">
        <f t="shared" si="171"/>
        <v>music</v>
      </c>
      <c r="R1389" t="str">
        <f t="shared" si="172"/>
        <v>rock</v>
      </c>
      <c r="S1389" s="10">
        <f t="shared" si="173"/>
        <v>42126.712905092594</v>
      </c>
      <c r="T1389" s="10">
        <f t="shared" si="174"/>
        <v>42157.979166666664</v>
      </c>
      <c r="U1389" s="12">
        <f t="shared" si="175"/>
        <v>42126.712905092594</v>
      </c>
      <c r="V1389" s="11">
        <f t="shared" si="176"/>
        <v>42126.712905092594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69"/>
        <v>1.348074</v>
      </c>
      <c r="P1390" s="6">
        <f t="shared" si="170"/>
        <v>60.181874999999998</v>
      </c>
      <c r="Q1390" t="str">
        <f t="shared" si="171"/>
        <v>music</v>
      </c>
      <c r="R1390" t="str">
        <f t="shared" si="172"/>
        <v>rock</v>
      </c>
      <c r="S1390" s="10">
        <f t="shared" si="173"/>
        <v>42634.406446759262</v>
      </c>
      <c r="T1390" s="10">
        <f t="shared" si="174"/>
        <v>42660.468055555553</v>
      </c>
      <c r="U1390" s="12">
        <f t="shared" si="175"/>
        <v>42634.406446759262</v>
      </c>
      <c r="V1390" s="11">
        <f t="shared" si="176"/>
        <v>42634.406446759262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69"/>
        <v>1.454</v>
      </c>
      <c r="P1391" s="6">
        <f t="shared" si="170"/>
        <v>21.382352941176471</v>
      </c>
      <c r="Q1391" t="str">
        <f t="shared" si="171"/>
        <v>music</v>
      </c>
      <c r="R1391" t="str">
        <f t="shared" si="172"/>
        <v>rock</v>
      </c>
      <c r="S1391" s="10">
        <f t="shared" si="173"/>
        <v>42565.272650462961</v>
      </c>
      <c r="T1391" s="10">
        <f t="shared" si="174"/>
        <v>42595.272650462961</v>
      </c>
      <c r="U1391" s="12">
        <f t="shared" si="175"/>
        <v>42565.272650462961</v>
      </c>
      <c r="V1391" s="11">
        <f t="shared" si="176"/>
        <v>42565.272650462961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69"/>
        <v>1.0910714285714285</v>
      </c>
      <c r="P1392" s="6">
        <f t="shared" si="170"/>
        <v>160.78947368421052</v>
      </c>
      <c r="Q1392" t="str">
        <f t="shared" si="171"/>
        <v>music</v>
      </c>
      <c r="R1392" t="str">
        <f t="shared" si="172"/>
        <v>rock</v>
      </c>
      <c r="S1392" s="10">
        <f t="shared" si="173"/>
        <v>42087.594976851848</v>
      </c>
      <c r="T1392" s="10">
        <f t="shared" si="174"/>
        <v>42121.508333333331</v>
      </c>
      <c r="U1392" s="12">
        <f t="shared" si="175"/>
        <v>42087.594976851848</v>
      </c>
      <c r="V1392" s="11">
        <f t="shared" si="176"/>
        <v>42087.594976851848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69"/>
        <v>1.1020000000000001</v>
      </c>
      <c r="P1393" s="6">
        <f t="shared" si="170"/>
        <v>42.384615384615387</v>
      </c>
      <c r="Q1393" t="str">
        <f t="shared" si="171"/>
        <v>music</v>
      </c>
      <c r="R1393" t="str">
        <f t="shared" si="172"/>
        <v>rock</v>
      </c>
      <c r="S1393" s="10">
        <f t="shared" si="173"/>
        <v>42193.442337962959</v>
      </c>
      <c r="T1393" s="10">
        <f t="shared" si="174"/>
        <v>42237.999305555553</v>
      </c>
      <c r="U1393" s="12">
        <f t="shared" si="175"/>
        <v>42193.442337962959</v>
      </c>
      <c r="V1393" s="11">
        <f t="shared" si="176"/>
        <v>42193.442337962959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69"/>
        <v>1.1364000000000001</v>
      </c>
      <c r="P1394" s="6">
        <f t="shared" si="170"/>
        <v>27.317307692307693</v>
      </c>
      <c r="Q1394" t="str">
        <f t="shared" si="171"/>
        <v>music</v>
      </c>
      <c r="R1394" t="str">
        <f t="shared" si="172"/>
        <v>rock</v>
      </c>
      <c r="S1394" s="10">
        <f t="shared" si="173"/>
        <v>42400.946597222217</v>
      </c>
      <c r="T1394" s="10">
        <f t="shared" si="174"/>
        <v>42431.946597222217</v>
      </c>
      <c r="U1394" s="12">
        <f t="shared" si="175"/>
        <v>42400.946597222217</v>
      </c>
      <c r="V1394" s="11">
        <f t="shared" si="176"/>
        <v>42400.946597222217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69"/>
        <v>1.0235000000000001</v>
      </c>
      <c r="P1395" s="6">
        <f t="shared" si="170"/>
        <v>196.82692307692307</v>
      </c>
      <c r="Q1395" t="str">
        <f t="shared" si="171"/>
        <v>music</v>
      </c>
      <c r="R1395" t="str">
        <f t="shared" si="172"/>
        <v>rock</v>
      </c>
      <c r="S1395" s="10">
        <f t="shared" si="173"/>
        <v>42553.473645833328</v>
      </c>
      <c r="T1395" s="10">
        <f t="shared" si="174"/>
        <v>42583.473645833328</v>
      </c>
      <c r="U1395" s="12">
        <f t="shared" si="175"/>
        <v>42553.473645833328</v>
      </c>
      <c r="V1395" s="11">
        <f t="shared" si="176"/>
        <v>42553.473645833328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69"/>
        <v>1.2213333333333334</v>
      </c>
      <c r="P1396" s="6">
        <f t="shared" si="170"/>
        <v>53.882352941176471</v>
      </c>
      <c r="Q1396" t="str">
        <f t="shared" si="171"/>
        <v>music</v>
      </c>
      <c r="R1396" t="str">
        <f t="shared" si="172"/>
        <v>rock</v>
      </c>
      <c r="S1396" s="10">
        <f t="shared" si="173"/>
        <v>42751.936643518515</v>
      </c>
      <c r="T1396" s="10">
        <f t="shared" si="174"/>
        <v>42794.916666666664</v>
      </c>
      <c r="U1396" s="12">
        <f t="shared" si="175"/>
        <v>42751.936643518515</v>
      </c>
      <c r="V1396" s="11">
        <f t="shared" si="176"/>
        <v>42751.936643518515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69"/>
        <v>1.1188571428571428</v>
      </c>
      <c r="P1397" s="6">
        <f t="shared" si="170"/>
        <v>47.756097560975611</v>
      </c>
      <c r="Q1397" t="str">
        <f t="shared" si="171"/>
        <v>music</v>
      </c>
      <c r="R1397" t="str">
        <f t="shared" si="172"/>
        <v>rock</v>
      </c>
      <c r="S1397" s="10">
        <f t="shared" si="173"/>
        <v>42719.700011574074</v>
      </c>
      <c r="T1397" s="10">
        <f t="shared" si="174"/>
        <v>42749.700011574074</v>
      </c>
      <c r="U1397" s="12">
        <f t="shared" si="175"/>
        <v>42719.700011574074</v>
      </c>
      <c r="V1397" s="11">
        <f t="shared" si="176"/>
        <v>42719.700011574074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69"/>
        <v>1.073</v>
      </c>
      <c r="P1398" s="6">
        <f t="shared" si="170"/>
        <v>88.191780821917803</v>
      </c>
      <c r="Q1398" t="str">
        <f t="shared" si="171"/>
        <v>music</v>
      </c>
      <c r="R1398" t="str">
        <f t="shared" si="172"/>
        <v>rock</v>
      </c>
      <c r="S1398" s="10">
        <f t="shared" si="173"/>
        <v>42018.790300925924</v>
      </c>
      <c r="T1398" s="10">
        <f t="shared" si="174"/>
        <v>42048.790300925924</v>
      </c>
      <c r="U1398" s="12">
        <f t="shared" si="175"/>
        <v>42018.790300925924</v>
      </c>
      <c r="V1398" s="11">
        <f t="shared" si="176"/>
        <v>42018.790300925924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69"/>
        <v>1.1385000000000001</v>
      </c>
      <c r="P1399" s="6">
        <f t="shared" si="170"/>
        <v>72.056962025316452</v>
      </c>
      <c r="Q1399" t="str">
        <f t="shared" si="171"/>
        <v>music</v>
      </c>
      <c r="R1399" t="str">
        <f t="shared" si="172"/>
        <v>rock</v>
      </c>
      <c r="S1399" s="10">
        <f t="shared" si="173"/>
        <v>42640.709606481476</v>
      </c>
      <c r="T1399" s="10">
        <f t="shared" si="174"/>
        <v>42670.679861111108</v>
      </c>
      <c r="U1399" s="12">
        <f t="shared" si="175"/>
        <v>42640.709606481476</v>
      </c>
      <c r="V1399" s="11">
        <f t="shared" si="176"/>
        <v>42640.709606481476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69"/>
        <v>1.0968181818181819</v>
      </c>
      <c r="P1400" s="6">
        <f t="shared" si="170"/>
        <v>74.246153846153845</v>
      </c>
      <c r="Q1400" t="str">
        <f t="shared" si="171"/>
        <v>music</v>
      </c>
      <c r="R1400" t="str">
        <f t="shared" si="172"/>
        <v>rock</v>
      </c>
      <c r="S1400" s="10">
        <f t="shared" si="173"/>
        <v>42526.665902777771</v>
      </c>
      <c r="T1400" s="10">
        <f t="shared" si="174"/>
        <v>42556.665902777771</v>
      </c>
      <c r="U1400" s="12">
        <f t="shared" si="175"/>
        <v>42526.665902777771</v>
      </c>
      <c r="V1400" s="11">
        <f t="shared" si="176"/>
        <v>42526.665902777771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69"/>
        <v>1.2614444444444444</v>
      </c>
      <c r="P1401" s="6">
        <f t="shared" si="170"/>
        <v>61.701086956521742</v>
      </c>
      <c r="Q1401" t="str">
        <f t="shared" si="171"/>
        <v>music</v>
      </c>
      <c r="R1401" t="str">
        <f t="shared" si="172"/>
        <v>rock</v>
      </c>
      <c r="S1401" s="10">
        <f t="shared" si="173"/>
        <v>41888.795983796292</v>
      </c>
      <c r="T1401" s="10">
        <f t="shared" si="174"/>
        <v>41918.795983796292</v>
      </c>
      <c r="U1401" s="12">
        <f t="shared" si="175"/>
        <v>41888.795983796292</v>
      </c>
      <c r="V1401" s="11">
        <f t="shared" si="176"/>
        <v>41888.795983796292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69"/>
        <v>1.6742857142857144</v>
      </c>
      <c r="P1402" s="6">
        <f t="shared" si="170"/>
        <v>17.235294117647058</v>
      </c>
      <c r="Q1402" t="str">
        <f t="shared" si="171"/>
        <v>music</v>
      </c>
      <c r="R1402" t="str">
        <f t="shared" si="172"/>
        <v>rock</v>
      </c>
      <c r="S1402" s="10">
        <f t="shared" si="173"/>
        <v>42498.132789351854</v>
      </c>
      <c r="T1402" s="10">
        <f t="shared" si="174"/>
        <v>42533.020833333336</v>
      </c>
      <c r="U1402" s="12">
        <f t="shared" si="175"/>
        <v>42498.132789351854</v>
      </c>
      <c r="V1402" s="11">
        <f t="shared" si="176"/>
        <v>42498.132789351854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69"/>
        <v>4.9652000000000003</v>
      </c>
      <c r="P1403" s="6">
        <f t="shared" si="170"/>
        <v>51.720833333333331</v>
      </c>
      <c r="Q1403" t="str">
        <f t="shared" si="171"/>
        <v>music</v>
      </c>
      <c r="R1403" t="str">
        <f t="shared" si="172"/>
        <v>rock</v>
      </c>
      <c r="S1403" s="10">
        <f t="shared" si="173"/>
        <v>41399.787893518514</v>
      </c>
      <c r="T1403" s="10">
        <f t="shared" si="174"/>
        <v>41420.787893518514</v>
      </c>
      <c r="U1403" s="12">
        <f t="shared" si="175"/>
        <v>41399.787893518514</v>
      </c>
      <c r="V1403" s="11">
        <f t="shared" si="176"/>
        <v>41399.787893518514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69"/>
        <v>1.0915999999999999</v>
      </c>
      <c r="P1404" s="6">
        <f t="shared" si="170"/>
        <v>24.150442477876105</v>
      </c>
      <c r="Q1404" t="str">
        <f t="shared" si="171"/>
        <v>music</v>
      </c>
      <c r="R1404" t="str">
        <f t="shared" si="172"/>
        <v>rock</v>
      </c>
      <c r="S1404" s="10">
        <f t="shared" si="173"/>
        <v>42064.845034722217</v>
      </c>
      <c r="T1404" s="10">
        <f t="shared" si="174"/>
        <v>42124.80336805556</v>
      </c>
      <c r="U1404" s="12">
        <f t="shared" si="175"/>
        <v>42064.845034722217</v>
      </c>
      <c r="V1404" s="11">
        <f t="shared" si="176"/>
        <v>42064.845034722217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69"/>
        <v>1.0257499999999999</v>
      </c>
      <c r="P1405" s="6">
        <f t="shared" si="170"/>
        <v>62.166666666666664</v>
      </c>
      <c r="Q1405" t="str">
        <f t="shared" si="171"/>
        <v>music</v>
      </c>
      <c r="R1405" t="str">
        <f t="shared" si="172"/>
        <v>rock</v>
      </c>
      <c r="S1405" s="10">
        <f t="shared" si="173"/>
        <v>41450.854571759257</v>
      </c>
      <c r="T1405" s="10">
        <f t="shared" si="174"/>
        <v>41480.854571759257</v>
      </c>
      <c r="U1405" s="12">
        <f t="shared" si="175"/>
        <v>41450.854571759257</v>
      </c>
      <c r="V1405" s="11">
        <f t="shared" si="176"/>
        <v>41450.854571759257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69"/>
        <v>1.6620689655172414E-2</v>
      </c>
      <c r="P1406" s="6">
        <f t="shared" si="170"/>
        <v>48.2</v>
      </c>
      <c r="Q1406" t="str">
        <f t="shared" si="171"/>
        <v>publishing</v>
      </c>
      <c r="R1406" t="str">
        <f t="shared" si="172"/>
        <v>translations</v>
      </c>
      <c r="S1406" s="10">
        <f t="shared" si="173"/>
        <v>42032.30190972222</v>
      </c>
      <c r="T1406" s="10">
        <f t="shared" si="174"/>
        <v>42057.30190972222</v>
      </c>
      <c r="U1406" s="12">
        <f t="shared" si="175"/>
        <v>42032.30190972222</v>
      </c>
      <c r="V1406" s="11">
        <f t="shared" si="176"/>
        <v>42032.30190972222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69"/>
        <v>4.1999999999999997E-3</v>
      </c>
      <c r="P1407" s="6">
        <f t="shared" si="170"/>
        <v>6.1764705882352944</v>
      </c>
      <c r="Q1407" t="str">
        <f t="shared" si="171"/>
        <v>publishing</v>
      </c>
      <c r="R1407" t="str">
        <f t="shared" si="172"/>
        <v>translations</v>
      </c>
      <c r="S1407" s="10">
        <f t="shared" si="173"/>
        <v>41941.472233796296</v>
      </c>
      <c r="T1407" s="10">
        <f t="shared" si="174"/>
        <v>41971.51390046296</v>
      </c>
      <c r="U1407" s="12">
        <f t="shared" si="175"/>
        <v>41941.472233796296</v>
      </c>
      <c r="V1407" s="11">
        <f t="shared" si="176"/>
        <v>41941.472233796296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69"/>
        <v>1.25E-3</v>
      </c>
      <c r="P1408" s="6">
        <f t="shared" si="170"/>
        <v>5</v>
      </c>
      <c r="Q1408" t="str">
        <f t="shared" si="171"/>
        <v>publishing</v>
      </c>
      <c r="R1408" t="str">
        <f t="shared" si="172"/>
        <v>translations</v>
      </c>
      <c r="S1408" s="10">
        <f t="shared" si="173"/>
        <v>42297.224618055552</v>
      </c>
      <c r="T1408" s="10">
        <f t="shared" si="174"/>
        <v>42350.208333333336</v>
      </c>
      <c r="U1408" s="12">
        <f t="shared" si="175"/>
        <v>42297.224618055552</v>
      </c>
      <c r="V1408" s="11">
        <f t="shared" si="176"/>
        <v>42297.224618055552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69"/>
        <v>5.0000000000000001E-3</v>
      </c>
      <c r="P1409" s="6">
        <f t="shared" si="170"/>
        <v>7.5</v>
      </c>
      <c r="Q1409" t="str">
        <f t="shared" si="171"/>
        <v>publishing</v>
      </c>
      <c r="R1409" t="str">
        <f t="shared" si="172"/>
        <v>translations</v>
      </c>
      <c r="S1409" s="10">
        <f t="shared" si="173"/>
        <v>41838.32844907407</v>
      </c>
      <c r="T1409" s="10">
        <f t="shared" si="174"/>
        <v>41863.32844907407</v>
      </c>
      <c r="U1409" s="12">
        <f t="shared" si="175"/>
        <v>41838.32844907407</v>
      </c>
      <c r="V1409" s="11">
        <f t="shared" si="176"/>
        <v>41838.32844907407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177">E1410/D1410</f>
        <v>7.1999999999999995E-2</v>
      </c>
      <c r="P1410" s="6">
        <f t="shared" si="170"/>
        <v>12</v>
      </c>
      <c r="Q1410" t="str">
        <f t="shared" si="171"/>
        <v>publishing</v>
      </c>
      <c r="R1410" t="str">
        <f t="shared" si="172"/>
        <v>translations</v>
      </c>
      <c r="S1410" s="10">
        <f t="shared" si="173"/>
        <v>42291.663842592585</v>
      </c>
      <c r="T1410" s="10">
        <f t="shared" si="174"/>
        <v>42321.705509259256</v>
      </c>
      <c r="U1410" s="12">
        <f t="shared" si="175"/>
        <v>42291.663842592585</v>
      </c>
      <c r="V1410" s="11">
        <f t="shared" si="176"/>
        <v>42291.663842592585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177"/>
        <v>0</v>
      </c>
      <c r="P1411" s="6" t="e">
        <f t="shared" ref="P1411:P1474" si="178">E1411/L1411</f>
        <v>#DIV/0!</v>
      </c>
      <c r="Q1411" t="str">
        <f t="shared" ref="Q1411:Q1474" si="179">LEFT(N1411,SEARCH("/",N1411)-1)</f>
        <v>publishing</v>
      </c>
      <c r="R1411" t="str">
        <f t="shared" ref="R1411:R1474" si="180">RIGHT(N1411,LEN(N1411)-SEARCH("/",N1411))</f>
        <v>translations</v>
      </c>
      <c r="S1411" s="10">
        <f t="shared" ref="S1411:S1474" si="181">(((J1411/60)/60)/24)+DATE(1970,1,1)+(-5/24)</f>
        <v>41944.925173611111</v>
      </c>
      <c r="T1411" s="10">
        <f t="shared" ref="T1411:T1474" si="182">(((I1411/60)/60)/24)+DATE(1970,1,1)+(-5/24)</f>
        <v>42004.966840277775</v>
      </c>
      <c r="U1411" s="12">
        <f t="shared" ref="U1411:U1474" si="183">S1411</f>
        <v>41944.925173611111</v>
      </c>
      <c r="V1411" s="11">
        <f t="shared" ref="V1411:V1474" si="184">S1411</f>
        <v>41944.925173611111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77"/>
        <v>1.6666666666666666E-4</v>
      </c>
      <c r="P1412" s="6">
        <f t="shared" si="178"/>
        <v>1</v>
      </c>
      <c r="Q1412" t="str">
        <f t="shared" si="179"/>
        <v>publishing</v>
      </c>
      <c r="R1412" t="str">
        <f t="shared" si="180"/>
        <v>translations</v>
      </c>
      <c r="S1412" s="10">
        <f t="shared" si="181"/>
        <v>42479.110185185178</v>
      </c>
      <c r="T1412" s="10">
        <f t="shared" si="182"/>
        <v>42524.110185185178</v>
      </c>
      <c r="U1412" s="12">
        <f t="shared" si="183"/>
        <v>42479.110185185178</v>
      </c>
      <c r="V1412" s="11">
        <f t="shared" si="184"/>
        <v>42479.110185185178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77"/>
        <v>2.3333333333333335E-3</v>
      </c>
      <c r="P1413" s="6">
        <f t="shared" si="178"/>
        <v>2.3333333333333335</v>
      </c>
      <c r="Q1413" t="str">
        <f t="shared" si="179"/>
        <v>publishing</v>
      </c>
      <c r="R1413" t="str">
        <f t="shared" si="180"/>
        <v>translations</v>
      </c>
      <c r="S1413" s="10">
        <f t="shared" si="181"/>
        <v>42012.850694444445</v>
      </c>
      <c r="T1413" s="10">
        <f t="shared" si="182"/>
        <v>42040.850694444445</v>
      </c>
      <c r="U1413" s="12">
        <f t="shared" si="183"/>
        <v>42012.850694444445</v>
      </c>
      <c r="V1413" s="11">
        <f t="shared" si="184"/>
        <v>42012.850694444445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77"/>
        <v>4.5714285714285714E-2</v>
      </c>
      <c r="P1414" s="6">
        <f t="shared" si="178"/>
        <v>24.615384615384617</v>
      </c>
      <c r="Q1414" t="str">
        <f t="shared" si="179"/>
        <v>publishing</v>
      </c>
      <c r="R1414" t="str">
        <f t="shared" si="180"/>
        <v>translations</v>
      </c>
      <c r="S1414" s="10">
        <f t="shared" si="181"/>
        <v>41946.855312499996</v>
      </c>
      <c r="T1414" s="10">
        <f t="shared" si="182"/>
        <v>41976.855312499996</v>
      </c>
      <c r="U1414" s="12">
        <f t="shared" si="183"/>
        <v>41946.855312499996</v>
      </c>
      <c r="V1414" s="11">
        <f t="shared" si="184"/>
        <v>41946.855312499996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77"/>
        <v>0.05</v>
      </c>
      <c r="P1415" s="6">
        <f t="shared" si="178"/>
        <v>100</v>
      </c>
      <c r="Q1415" t="str">
        <f t="shared" si="179"/>
        <v>publishing</v>
      </c>
      <c r="R1415" t="str">
        <f t="shared" si="180"/>
        <v>translations</v>
      </c>
      <c r="S1415" s="10">
        <f t="shared" si="181"/>
        <v>42360.228819444441</v>
      </c>
      <c r="T1415" s="10">
        <f t="shared" si="182"/>
        <v>42420.228819444441</v>
      </c>
      <c r="U1415" s="12">
        <f t="shared" si="183"/>
        <v>42360.228819444441</v>
      </c>
      <c r="V1415" s="11">
        <f t="shared" si="184"/>
        <v>42360.228819444441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77"/>
        <v>2E-3</v>
      </c>
      <c r="P1416" s="6">
        <f t="shared" si="178"/>
        <v>1</v>
      </c>
      <c r="Q1416" t="str">
        <f t="shared" si="179"/>
        <v>publishing</v>
      </c>
      <c r="R1416" t="str">
        <f t="shared" si="180"/>
        <v>translations</v>
      </c>
      <c r="S1416" s="10">
        <f t="shared" si="181"/>
        <v>42708.044756944444</v>
      </c>
      <c r="T1416" s="10">
        <f t="shared" si="182"/>
        <v>42738.044756944444</v>
      </c>
      <c r="U1416" s="12">
        <f t="shared" si="183"/>
        <v>42708.044756944444</v>
      </c>
      <c r="V1416" s="11">
        <f t="shared" si="184"/>
        <v>42708.044756944444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77"/>
        <v>0.18181818181818182</v>
      </c>
      <c r="P1417" s="6">
        <f t="shared" si="178"/>
        <v>88.888888888888886</v>
      </c>
      <c r="Q1417" t="str">
        <f t="shared" si="179"/>
        <v>publishing</v>
      </c>
      <c r="R1417" t="str">
        <f t="shared" si="180"/>
        <v>translations</v>
      </c>
      <c r="S1417" s="10">
        <f t="shared" si="181"/>
        <v>42192.467488425922</v>
      </c>
      <c r="T1417" s="10">
        <f t="shared" si="182"/>
        <v>42232.467488425922</v>
      </c>
      <c r="U1417" s="12">
        <f t="shared" si="183"/>
        <v>42192.467488425922</v>
      </c>
      <c r="V1417" s="11">
        <f t="shared" si="184"/>
        <v>42192.467488425922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77"/>
        <v>0</v>
      </c>
      <c r="P1418" s="6" t="e">
        <f t="shared" si="178"/>
        <v>#DIV/0!</v>
      </c>
      <c r="Q1418" t="str">
        <f t="shared" si="179"/>
        <v>publishing</v>
      </c>
      <c r="R1418" t="str">
        <f t="shared" si="180"/>
        <v>translations</v>
      </c>
      <c r="S1418" s="10">
        <f t="shared" si="181"/>
        <v>42299.717812499999</v>
      </c>
      <c r="T1418" s="10">
        <f t="shared" si="182"/>
        <v>42329.759479166663</v>
      </c>
      <c r="U1418" s="12">
        <f t="shared" si="183"/>
        <v>42299.717812499999</v>
      </c>
      <c r="V1418" s="11">
        <f t="shared" si="184"/>
        <v>42299.717812499999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77"/>
        <v>1.2222222222222223E-2</v>
      </c>
      <c r="P1419" s="6">
        <f t="shared" si="178"/>
        <v>27.5</v>
      </c>
      <c r="Q1419" t="str">
        <f t="shared" si="179"/>
        <v>publishing</v>
      </c>
      <c r="R1419" t="str">
        <f t="shared" si="180"/>
        <v>translations</v>
      </c>
      <c r="S1419" s="10">
        <f t="shared" si="181"/>
        <v>42231.941828703704</v>
      </c>
      <c r="T1419" s="10">
        <f t="shared" si="182"/>
        <v>42262.257638888892</v>
      </c>
      <c r="U1419" s="12">
        <f t="shared" si="183"/>
        <v>42231.941828703704</v>
      </c>
      <c r="V1419" s="11">
        <f t="shared" si="184"/>
        <v>42231.941828703704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77"/>
        <v>2E-3</v>
      </c>
      <c r="P1420" s="6">
        <f t="shared" si="178"/>
        <v>6</v>
      </c>
      <c r="Q1420" t="str">
        <f t="shared" si="179"/>
        <v>publishing</v>
      </c>
      <c r="R1420" t="str">
        <f t="shared" si="180"/>
        <v>translations</v>
      </c>
      <c r="S1420" s="10">
        <f t="shared" si="181"/>
        <v>42395.248078703698</v>
      </c>
      <c r="T1420" s="10">
        <f t="shared" si="182"/>
        <v>42425.248078703698</v>
      </c>
      <c r="U1420" s="12">
        <f t="shared" si="183"/>
        <v>42395.248078703698</v>
      </c>
      <c r="V1420" s="11">
        <f t="shared" si="184"/>
        <v>42395.248078703698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77"/>
        <v>7.0634920634920634E-2</v>
      </c>
      <c r="P1421" s="6">
        <f t="shared" si="178"/>
        <v>44.5</v>
      </c>
      <c r="Q1421" t="str">
        <f t="shared" si="179"/>
        <v>publishing</v>
      </c>
      <c r="R1421" t="str">
        <f t="shared" si="180"/>
        <v>translations</v>
      </c>
      <c r="S1421" s="10">
        <f t="shared" si="181"/>
        <v>42622.24790509259</v>
      </c>
      <c r="T1421" s="10">
        <f t="shared" si="182"/>
        <v>42652.24790509259</v>
      </c>
      <c r="U1421" s="12">
        <f t="shared" si="183"/>
        <v>42622.24790509259</v>
      </c>
      <c r="V1421" s="11">
        <f t="shared" si="184"/>
        <v>42622.24790509259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77"/>
        <v>2.7272727272727271E-2</v>
      </c>
      <c r="P1422" s="6">
        <f t="shared" si="178"/>
        <v>1</v>
      </c>
      <c r="Q1422" t="str">
        <f t="shared" si="179"/>
        <v>publishing</v>
      </c>
      <c r="R1422" t="str">
        <f t="shared" si="180"/>
        <v>translations</v>
      </c>
      <c r="S1422" s="10">
        <f t="shared" si="181"/>
        <v>42524.459328703706</v>
      </c>
      <c r="T1422" s="10">
        <f t="shared" si="182"/>
        <v>42549.459328703706</v>
      </c>
      <c r="U1422" s="12">
        <f t="shared" si="183"/>
        <v>42524.459328703706</v>
      </c>
      <c r="V1422" s="11">
        <f t="shared" si="184"/>
        <v>42524.459328703706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77"/>
        <v>1E-3</v>
      </c>
      <c r="P1423" s="6">
        <f t="shared" si="178"/>
        <v>100</v>
      </c>
      <c r="Q1423" t="str">
        <f t="shared" si="179"/>
        <v>publishing</v>
      </c>
      <c r="R1423" t="str">
        <f t="shared" si="180"/>
        <v>translations</v>
      </c>
      <c r="S1423" s="10">
        <f t="shared" si="181"/>
        <v>42013.707280092589</v>
      </c>
      <c r="T1423" s="10">
        <f t="shared" si="182"/>
        <v>42043.707280092589</v>
      </c>
      <c r="U1423" s="12">
        <f t="shared" si="183"/>
        <v>42013.707280092589</v>
      </c>
      <c r="V1423" s="11">
        <f t="shared" si="184"/>
        <v>42013.707280092589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77"/>
        <v>1.0399999999999999E-3</v>
      </c>
      <c r="P1424" s="6">
        <f t="shared" si="178"/>
        <v>13</v>
      </c>
      <c r="Q1424" t="str">
        <f t="shared" si="179"/>
        <v>publishing</v>
      </c>
      <c r="R1424" t="str">
        <f t="shared" si="180"/>
        <v>translations</v>
      </c>
      <c r="S1424" s="10">
        <f t="shared" si="181"/>
        <v>42604.031296296293</v>
      </c>
      <c r="T1424" s="10">
        <f t="shared" si="182"/>
        <v>42634.031296296293</v>
      </c>
      <c r="U1424" s="12">
        <f t="shared" si="183"/>
        <v>42604.031296296293</v>
      </c>
      <c r="V1424" s="11">
        <f t="shared" si="184"/>
        <v>42604.031296296293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77"/>
        <v>3.3333333333333335E-3</v>
      </c>
      <c r="P1425" s="6">
        <f t="shared" si="178"/>
        <v>100</v>
      </c>
      <c r="Q1425" t="str">
        <f t="shared" si="179"/>
        <v>publishing</v>
      </c>
      <c r="R1425" t="str">
        <f t="shared" si="180"/>
        <v>translations</v>
      </c>
      <c r="S1425" s="10">
        <f t="shared" si="181"/>
        <v>42340.151979166665</v>
      </c>
      <c r="T1425" s="10">
        <f t="shared" si="182"/>
        <v>42370.151979166665</v>
      </c>
      <c r="U1425" s="12">
        <f t="shared" si="183"/>
        <v>42340.151979166665</v>
      </c>
      <c r="V1425" s="11">
        <f t="shared" si="184"/>
        <v>42340.151979166665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77"/>
        <v>0.2036</v>
      </c>
      <c r="P1426" s="6">
        <f t="shared" si="178"/>
        <v>109.07142857142857</v>
      </c>
      <c r="Q1426" t="str">
        <f t="shared" si="179"/>
        <v>publishing</v>
      </c>
      <c r="R1426" t="str">
        <f t="shared" si="180"/>
        <v>translations</v>
      </c>
      <c r="S1426" s="10">
        <f t="shared" si="181"/>
        <v>42676.509282407402</v>
      </c>
      <c r="T1426" s="10">
        <f t="shared" si="182"/>
        <v>42689.550949074073</v>
      </c>
      <c r="U1426" s="12">
        <f t="shared" si="183"/>
        <v>42676.509282407402</v>
      </c>
      <c r="V1426" s="11">
        <f t="shared" si="184"/>
        <v>42676.509282407402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77"/>
        <v>0</v>
      </c>
      <c r="P1427" s="6" t="e">
        <f t="shared" si="178"/>
        <v>#DIV/0!</v>
      </c>
      <c r="Q1427" t="str">
        <f t="shared" si="179"/>
        <v>publishing</v>
      </c>
      <c r="R1427" t="str">
        <f t="shared" si="180"/>
        <v>translations</v>
      </c>
      <c r="S1427" s="10">
        <f t="shared" si="181"/>
        <v>42092.923136574071</v>
      </c>
      <c r="T1427" s="10">
        <f t="shared" si="182"/>
        <v>42122.923136574071</v>
      </c>
      <c r="U1427" s="12">
        <f t="shared" si="183"/>
        <v>42092.923136574071</v>
      </c>
      <c r="V1427" s="11">
        <f t="shared" si="184"/>
        <v>42092.923136574071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77"/>
        <v>0</v>
      </c>
      <c r="P1428" s="6" t="e">
        <f t="shared" si="178"/>
        <v>#DIV/0!</v>
      </c>
      <c r="Q1428" t="str">
        <f t="shared" si="179"/>
        <v>publishing</v>
      </c>
      <c r="R1428" t="str">
        <f t="shared" si="180"/>
        <v>translations</v>
      </c>
      <c r="S1428" s="10">
        <f t="shared" si="181"/>
        <v>42180.181944444441</v>
      </c>
      <c r="T1428" s="10">
        <f t="shared" si="182"/>
        <v>42240.181944444441</v>
      </c>
      <c r="U1428" s="12">
        <f t="shared" si="183"/>
        <v>42180.181944444441</v>
      </c>
      <c r="V1428" s="11">
        <f t="shared" si="184"/>
        <v>42180.181944444441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77"/>
        <v>8.3799999999999999E-2</v>
      </c>
      <c r="P1429" s="6">
        <f t="shared" si="178"/>
        <v>104.75</v>
      </c>
      <c r="Q1429" t="str">
        <f t="shared" si="179"/>
        <v>publishing</v>
      </c>
      <c r="R1429" t="str">
        <f t="shared" si="180"/>
        <v>translations</v>
      </c>
      <c r="S1429" s="10">
        <f t="shared" si="181"/>
        <v>42601.643344907403</v>
      </c>
      <c r="T1429" s="10">
        <f t="shared" si="182"/>
        <v>42631.643344907403</v>
      </c>
      <c r="U1429" s="12">
        <f t="shared" si="183"/>
        <v>42601.643344907403</v>
      </c>
      <c r="V1429" s="11">
        <f t="shared" si="184"/>
        <v>42601.643344907403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77"/>
        <v>4.4999999999999998E-2</v>
      </c>
      <c r="P1430" s="6">
        <f t="shared" si="178"/>
        <v>15</v>
      </c>
      <c r="Q1430" t="str">
        <f t="shared" si="179"/>
        <v>publishing</v>
      </c>
      <c r="R1430" t="str">
        <f t="shared" si="180"/>
        <v>translations</v>
      </c>
      <c r="S1430" s="10">
        <f t="shared" si="181"/>
        <v>42432.171493055554</v>
      </c>
      <c r="T1430" s="10">
        <f t="shared" si="182"/>
        <v>42462.129826388882</v>
      </c>
      <c r="U1430" s="12">
        <f t="shared" si="183"/>
        <v>42432.171493055554</v>
      </c>
      <c r="V1430" s="11">
        <f t="shared" si="184"/>
        <v>42432.171493055554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77"/>
        <v>0</v>
      </c>
      <c r="P1431" s="6" t="e">
        <f t="shared" si="178"/>
        <v>#DIV/0!</v>
      </c>
      <c r="Q1431" t="str">
        <f t="shared" si="179"/>
        <v>publishing</v>
      </c>
      <c r="R1431" t="str">
        <f t="shared" si="180"/>
        <v>translations</v>
      </c>
      <c r="S1431" s="10">
        <f t="shared" si="181"/>
        <v>42073.852337962955</v>
      </c>
      <c r="T1431" s="10">
        <f t="shared" si="182"/>
        <v>42103.852337962955</v>
      </c>
      <c r="U1431" s="12">
        <f t="shared" si="183"/>
        <v>42073.852337962955</v>
      </c>
      <c r="V1431" s="11">
        <f t="shared" si="184"/>
        <v>42073.852337962955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77"/>
        <v>8.0600000000000005E-2</v>
      </c>
      <c r="P1432" s="6">
        <f t="shared" si="178"/>
        <v>80.599999999999994</v>
      </c>
      <c r="Q1432" t="str">
        <f t="shared" si="179"/>
        <v>publishing</v>
      </c>
      <c r="R1432" t="str">
        <f t="shared" si="180"/>
        <v>translations</v>
      </c>
      <c r="S1432" s="10">
        <f t="shared" si="181"/>
        <v>41961.605185185181</v>
      </c>
      <c r="T1432" s="10">
        <f t="shared" si="182"/>
        <v>41992.605185185181</v>
      </c>
      <c r="U1432" s="12">
        <f t="shared" si="183"/>
        <v>41961.605185185181</v>
      </c>
      <c r="V1432" s="11">
        <f t="shared" si="184"/>
        <v>41961.605185185181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77"/>
        <v>0.31947058823529412</v>
      </c>
      <c r="P1433" s="6">
        <f t="shared" si="178"/>
        <v>115.55319148936171</v>
      </c>
      <c r="Q1433" t="str">
        <f t="shared" si="179"/>
        <v>publishing</v>
      </c>
      <c r="R1433" t="str">
        <f t="shared" si="180"/>
        <v>translations</v>
      </c>
      <c r="S1433" s="10">
        <f t="shared" si="181"/>
        <v>42304.002499999995</v>
      </c>
      <c r="T1433" s="10">
        <f t="shared" si="182"/>
        <v>42334.044166666667</v>
      </c>
      <c r="U1433" s="12">
        <f t="shared" si="183"/>
        <v>42304.002499999995</v>
      </c>
      <c r="V1433" s="11">
        <f t="shared" si="184"/>
        <v>42304.002499999995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77"/>
        <v>0</v>
      </c>
      <c r="P1434" s="6" t="e">
        <f t="shared" si="178"/>
        <v>#DIV/0!</v>
      </c>
      <c r="Q1434" t="str">
        <f t="shared" si="179"/>
        <v>publishing</v>
      </c>
      <c r="R1434" t="str">
        <f t="shared" si="180"/>
        <v>translations</v>
      </c>
      <c r="S1434" s="10">
        <f t="shared" si="181"/>
        <v>42175.572083333333</v>
      </c>
      <c r="T1434" s="10">
        <f t="shared" si="182"/>
        <v>42205.572083333333</v>
      </c>
      <c r="U1434" s="12">
        <f t="shared" si="183"/>
        <v>42175.572083333333</v>
      </c>
      <c r="V1434" s="11">
        <f t="shared" si="184"/>
        <v>42175.572083333333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77"/>
        <v>6.7083333333333328E-2</v>
      </c>
      <c r="P1435" s="6">
        <f t="shared" si="178"/>
        <v>80.5</v>
      </c>
      <c r="Q1435" t="str">
        <f t="shared" si="179"/>
        <v>publishing</v>
      </c>
      <c r="R1435" t="str">
        <f t="shared" si="180"/>
        <v>translations</v>
      </c>
      <c r="S1435" s="10">
        <f t="shared" si="181"/>
        <v>42673.417534722219</v>
      </c>
      <c r="T1435" s="10">
        <f t="shared" si="182"/>
        <v>42714.249999999993</v>
      </c>
      <c r="U1435" s="12">
        <f t="shared" si="183"/>
        <v>42673.417534722219</v>
      </c>
      <c r="V1435" s="11">
        <f t="shared" si="184"/>
        <v>42673.417534722219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77"/>
        <v>9.987804878048781E-2</v>
      </c>
      <c r="P1436" s="6">
        <f t="shared" si="178"/>
        <v>744.5454545454545</v>
      </c>
      <c r="Q1436" t="str">
        <f t="shared" si="179"/>
        <v>publishing</v>
      </c>
      <c r="R1436" t="str">
        <f t="shared" si="180"/>
        <v>translations</v>
      </c>
      <c r="S1436" s="10">
        <f t="shared" si="181"/>
        <v>42142.558773148143</v>
      </c>
      <c r="T1436" s="10">
        <f t="shared" si="182"/>
        <v>42163.416666666664</v>
      </c>
      <c r="U1436" s="12">
        <f t="shared" si="183"/>
        <v>42142.558773148143</v>
      </c>
      <c r="V1436" s="11">
        <f t="shared" si="184"/>
        <v>42142.558773148143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77"/>
        <v>1E-3</v>
      </c>
      <c r="P1437" s="6">
        <f t="shared" si="178"/>
        <v>7.5</v>
      </c>
      <c r="Q1437" t="str">
        <f t="shared" si="179"/>
        <v>publishing</v>
      </c>
      <c r="R1437" t="str">
        <f t="shared" si="180"/>
        <v>translations</v>
      </c>
      <c r="S1437" s="10">
        <f t="shared" si="181"/>
        <v>42258.57199074074</v>
      </c>
      <c r="T1437" s="10">
        <f t="shared" si="182"/>
        <v>42288.57199074074</v>
      </c>
      <c r="U1437" s="12">
        <f t="shared" si="183"/>
        <v>42258.57199074074</v>
      </c>
      <c r="V1437" s="11">
        <f t="shared" si="184"/>
        <v>42258.57199074074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77"/>
        <v>7.7000000000000002E-3</v>
      </c>
      <c r="P1438" s="6">
        <f t="shared" si="178"/>
        <v>38.5</v>
      </c>
      <c r="Q1438" t="str">
        <f t="shared" si="179"/>
        <v>publishing</v>
      </c>
      <c r="R1438" t="str">
        <f t="shared" si="180"/>
        <v>translations</v>
      </c>
      <c r="S1438" s="10">
        <f t="shared" si="181"/>
        <v>42391.141863425924</v>
      </c>
      <c r="T1438" s="10">
        <f t="shared" si="182"/>
        <v>42421.141863425924</v>
      </c>
      <c r="U1438" s="12">
        <f t="shared" si="183"/>
        <v>42391.141863425924</v>
      </c>
      <c r="V1438" s="11">
        <f t="shared" si="184"/>
        <v>42391.141863425924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77"/>
        <v>0.26900000000000002</v>
      </c>
      <c r="P1439" s="6">
        <f t="shared" si="178"/>
        <v>36.68181818181818</v>
      </c>
      <c r="Q1439" t="str">
        <f t="shared" si="179"/>
        <v>publishing</v>
      </c>
      <c r="R1439" t="str">
        <f t="shared" si="180"/>
        <v>translations</v>
      </c>
      <c r="S1439" s="10">
        <f t="shared" si="181"/>
        <v>41796.32336805555</v>
      </c>
      <c r="T1439" s="10">
        <f t="shared" si="182"/>
        <v>41832.999305555553</v>
      </c>
      <c r="U1439" s="12">
        <f t="shared" si="183"/>
        <v>41796.32336805555</v>
      </c>
      <c r="V1439" s="11">
        <f t="shared" si="184"/>
        <v>41796.32336805555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77"/>
        <v>0.03</v>
      </c>
      <c r="P1440" s="6">
        <f t="shared" si="178"/>
        <v>75</v>
      </c>
      <c r="Q1440" t="str">
        <f t="shared" si="179"/>
        <v>publishing</v>
      </c>
      <c r="R1440" t="str">
        <f t="shared" si="180"/>
        <v>translations</v>
      </c>
      <c r="S1440" s="10">
        <f t="shared" si="181"/>
        <v>42457.663182870368</v>
      </c>
      <c r="T1440" s="10">
        <f t="shared" si="182"/>
        <v>42487.371527777774</v>
      </c>
      <c r="U1440" s="12">
        <f t="shared" si="183"/>
        <v>42457.663182870368</v>
      </c>
      <c r="V1440" s="11">
        <f t="shared" si="184"/>
        <v>42457.663182870368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77"/>
        <v>6.6055045871559637E-2</v>
      </c>
      <c r="P1441" s="6">
        <f t="shared" si="178"/>
        <v>30</v>
      </c>
      <c r="Q1441" t="str">
        <f t="shared" si="179"/>
        <v>publishing</v>
      </c>
      <c r="R1441" t="str">
        <f t="shared" si="180"/>
        <v>translations</v>
      </c>
      <c r="S1441" s="10">
        <f t="shared" si="181"/>
        <v>42040.621539351843</v>
      </c>
      <c r="T1441" s="10">
        <f t="shared" si="182"/>
        <v>42070.621539351843</v>
      </c>
      <c r="U1441" s="12">
        <f t="shared" si="183"/>
        <v>42040.621539351843</v>
      </c>
      <c r="V1441" s="11">
        <f t="shared" si="184"/>
        <v>42040.621539351843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77"/>
        <v>7.6923076923076926E-5</v>
      </c>
      <c r="P1442" s="6">
        <f t="shared" si="178"/>
        <v>1</v>
      </c>
      <c r="Q1442" t="str">
        <f t="shared" si="179"/>
        <v>publishing</v>
      </c>
      <c r="R1442" t="str">
        <f t="shared" si="180"/>
        <v>translations</v>
      </c>
      <c r="S1442" s="10">
        <f t="shared" si="181"/>
        <v>42486.540081018517</v>
      </c>
      <c r="T1442" s="10">
        <f t="shared" si="182"/>
        <v>42516.540081018517</v>
      </c>
      <c r="U1442" s="12">
        <f t="shared" si="183"/>
        <v>42486.540081018517</v>
      </c>
      <c r="V1442" s="11">
        <f t="shared" si="184"/>
        <v>42486.540081018517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77"/>
        <v>1.1222222222222222E-2</v>
      </c>
      <c r="P1443" s="6">
        <f t="shared" si="178"/>
        <v>673.33333333333337</v>
      </c>
      <c r="Q1443" t="str">
        <f t="shared" si="179"/>
        <v>publishing</v>
      </c>
      <c r="R1443" t="str">
        <f t="shared" si="180"/>
        <v>translations</v>
      </c>
      <c r="S1443" s="10">
        <f t="shared" si="181"/>
        <v>42198.557511574072</v>
      </c>
      <c r="T1443" s="10">
        <f t="shared" si="182"/>
        <v>42258.557511574072</v>
      </c>
      <c r="U1443" s="12">
        <f t="shared" si="183"/>
        <v>42198.557511574072</v>
      </c>
      <c r="V1443" s="11">
        <f t="shared" si="184"/>
        <v>42198.557511574072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77"/>
        <v>0</v>
      </c>
      <c r="P1444" s="6" t="e">
        <f t="shared" si="178"/>
        <v>#DIV/0!</v>
      </c>
      <c r="Q1444" t="str">
        <f t="shared" si="179"/>
        <v>publishing</v>
      </c>
      <c r="R1444" t="str">
        <f t="shared" si="180"/>
        <v>translations</v>
      </c>
      <c r="S1444" s="10">
        <f t="shared" si="181"/>
        <v>42485.437013888884</v>
      </c>
      <c r="T1444" s="10">
        <f t="shared" si="182"/>
        <v>42515.437013888884</v>
      </c>
      <c r="U1444" s="12">
        <f t="shared" si="183"/>
        <v>42485.437013888884</v>
      </c>
      <c r="V1444" s="11">
        <f t="shared" si="184"/>
        <v>42485.437013888884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77"/>
        <v>0</v>
      </c>
      <c r="P1445" s="6" t="e">
        <f t="shared" si="178"/>
        <v>#DIV/0!</v>
      </c>
      <c r="Q1445" t="str">
        <f t="shared" si="179"/>
        <v>publishing</v>
      </c>
      <c r="R1445" t="str">
        <f t="shared" si="180"/>
        <v>translations</v>
      </c>
      <c r="S1445" s="10">
        <f t="shared" si="181"/>
        <v>42707.71769675926</v>
      </c>
      <c r="T1445" s="10">
        <f t="shared" si="182"/>
        <v>42737.71769675926</v>
      </c>
      <c r="U1445" s="12">
        <f t="shared" si="183"/>
        <v>42707.71769675926</v>
      </c>
      <c r="V1445" s="11">
        <f t="shared" si="184"/>
        <v>42707.71769675926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77"/>
        <v>0</v>
      </c>
      <c r="P1446" s="6" t="e">
        <f t="shared" si="178"/>
        <v>#DIV/0!</v>
      </c>
      <c r="Q1446" t="str">
        <f t="shared" si="179"/>
        <v>publishing</v>
      </c>
      <c r="R1446" t="str">
        <f t="shared" si="180"/>
        <v>translations</v>
      </c>
      <c r="S1446" s="10">
        <f t="shared" si="181"/>
        <v>42199.665069444447</v>
      </c>
      <c r="T1446" s="10">
        <f t="shared" si="182"/>
        <v>42259.665069444447</v>
      </c>
      <c r="U1446" s="12">
        <f t="shared" si="183"/>
        <v>42199.665069444447</v>
      </c>
      <c r="V1446" s="11">
        <f t="shared" si="184"/>
        <v>42199.665069444447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77"/>
        <v>0</v>
      </c>
      <c r="P1447" s="6" t="e">
        <f t="shared" si="178"/>
        <v>#DIV/0!</v>
      </c>
      <c r="Q1447" t="str">
        <f t="shared" si="179"/>
        <v>publishing</v>
      </c>
      <c r="R1447" t="str">
        <f t="shared" si="180"/>
        <v>translations</v>
      </c>
      <c r="S1447" s="10">
        <f t="shared" si="181"/>
        <v>42139.333969907406</v>
      </c>
      <c r="T1447" s="10">
        <f t="shared" si="182"/>
        <v>42169.333969907406</v>
      </c>
      <c r="U1447" s="12">
        <f t="shared" si="183"/>
        <v>42139.333969907406</v>
      </c>
      <c r="V1447" s="11">
        <f t="shared" si="184"/>
        <v>42139.333969907406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77"/>
        <v>0</v>
      </c>
      <c r="P1448" s="6" t="e">
        <f t="shared" si="178"/>
        <v>#DIV/0!</v>
      </c>
      <c r="Q1448" t="str">
        <f t="shared" si="179"/>
        <v>publishing</v>
      </c>
      <c r="R1448" t="str">
        <f t="shared" si="180"/>
        <v>translations</v>
      </c>
      <c r="S1448" s="10">
        <f t="shared" si="181"/>
        <v>42461.239328703705</v>
      </c>
      <c r="T1448" s="10">
        <f t="shared" si="182"/>
        <v>42481.239328703705</v>
      </c>
      <c r="U1448" s="12">
        <f t="shared" si="183"/>
        <v>42461.239328703705</v>
      </c>
      <c r="V1448" s="11">
        <f t="shared" si="184"/>
        <v>42461.239328703705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77"/>
        <v>1.4999999999999999E-4</v>
      </c>
      <c r="P1449" s="6">
        <f t="shared" si="178"/>
        <v>25</v>
      </c>
      <c r="Q1449" t="str">
        <f t="shared" si="179"/>
        <v>publishing</v>
      </c>
      <c r="R1449" t="str">
        <f t="shared" si="180"/>
        <v>translations</v>
      </c>
      <c r="S1449" s="10">
        <f t="shared" si="181"/>
        <v>42529.52238425926</v>
      </c>
      <c r="T1449" s="10">
        <f t="shared" si="182"/>
        <v>42559.52238425926</v>
      </c>
      <c r="U1449" s="12">
        <f t="shared" si="183"/>
        <v>42529.52238425926</v>
      </c>
      <c r="V1449" s="11">
        <f t="shared" si="184"/>
        <v>42529.52238425926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77"/>
        <v>0</v>
      </c>
      <c r="P1450" s="6" t="e">
        <f t="shared" si="178"/>
        <v>#DIV/0!</v>
      </c>
      <c r="Q1450" t="str">
        <f t="shared" si="179"/>
        <v>publishing</v>
      </c>
      <c r="R1450" t="str">
        <f t="shared" si="180"/>
        <v>translations</v>
      </c>
      <c r="S1450" s="10">
        <f t="shared" si="181"/>
        <v>42115.728217592587</v>
      </c>
      <c r="T1450" s="10">
        <f t="shared" si="182"/>
        <v>42146.017361111109</v>
      </c>
      <c r="U1450" s="12">
        <f t="shared" si="183"/>
        <v>42115.728217592587</v>
      </c>
      <c r="V1450" s="11">
        <f t="shared" si="184"/>
        <v>42115.728217592587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77"/>
        <v>0</v>
      </c>
      <c r="P1451" s="6" t="e">
        <f t="shared" si="178"/>
        <v>#DIV/0!</v>
      </c>
      <c r="Q1451" t="str">
        <f t="shared" si="179"/>
        <v>publishing</v>
      </c>
      <c r="R1451" t="str">
        <f t="shared" si="180"/>
        <v>translations</v>
      </c>
      <c r="S1451" s="10">
        <f t="shared" si="181"/>
        <v>42086.603067129625</v>
      </c>
      <c r="T1451" s="10">
        <f t="shared" si="182"/>
        <v>42134.603067129625</v>
      </c>
      <c r="U1451" s="12">
        <f t="shared" si="183"/>
        <v>42086.603067129625</v>
      </c>
      <c r="V1451" s="11">
        <f t="shared" si="184"/>
        <v>42086.603067129625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77"/>
        <v>1.0000000000000001E-5</v>
      </c>
      <c r="P1452" s="6">
        <f t="shared" si="178"/>
        <v>1</v>
      </c>
      <c r="Q1452" t="str">
        <f t="shared" si="179"/>
        <v>publishing</v>
      </c>
      <c r="R1452" t="str">
        <f t="shared" si="180"/>
        <v>translations</v>
      </c>
      <c r="S1452" s="10">
        <f t="shared" si="181"/>
        <v>42389.962928240733</v>
      </c>
      <c r="T1452" s="10">
        <f t="shared" si="182"/>
        <v>42419.962928240733</v>
      </c>
      <c r="U1452" s="12">
        <f t="shared" si="183"/>
        <v>42389.962928240733</v>
      </c>
      <c r="V1452" s="11">
        <f t="shared" si="184"/>
        <v>42389.962928240733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77"/>
        <v>1.0554089709762533E-4</v>
      </c>
      <c r="P1453" s="6">
        <f t="shared" si="178"/>
        <v>1</v>
      </c>
      <c r="Q1453" t="str">
        <f t="shared" si="179"/>
        <v>publishing</v>
      </c>
      <c r="R1453" t="str">
        <f t="shared" si="180"/>
        <v>translations</v>
      </c>
      <c r="S1453" s="10">
        <f t="shared" si="181"/>
        <v>41931.75068287037</v>
      </c>
      <c r="T1453" s="10">
        <f t="shared" si="182"/>
        <v>41961.792349537034</v>
      </c>
      <c r="U1453" s="12">
        <f t="shared" si="183"/>
        <v>41931.75068287037</v>
      </c>
      <c r="V1453" s="11">
        <f t="shared" si="184"/>
        <v>41931.75068287037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77"/>
        <v>0</v>
      </c>
      <c r="P1454" s="6" t="e">
        <f t="shared" si="178"/>
        <v>#DIV/0!</v>
      </c>
      <c r="Q1454" t="str">
        <f t="shared" si="179"/>
        <v>publishing</v>
      </c>
      <c r="R1454" t="str">
        <f t="shared" si="180"/>
        <v>translations</v>
      </c>
      <c r="S1454" s="10">
        <f t="shared" si="181"/>
        <v>41818.494942129626</v>
      </c>
      <c r="T1454" s="10">
        <f t="shared" si="182"/>
        <v>41848.494942129626</v>
      </c>
      <c r="U1454" s="12">
        <f t="shared" si="183"/>
        <v>41818.494942129626</v>
      </c>
      <c r="V1454" s="11">
        <f t="shared" si="184"/>
        <v>41818.494942129626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77"/>
        <v>0</v>
      </c>
      <c r="P1455" s="6" t="e">
        <f t="shared" si="178"/>
        <v>#DIV/0!</v>
      </c>
      <c r="Q1455" t="str">
        <f t="shared" si="179"/>
        <v>publishing</v>
      </c>
      <c r="R1455" t="str">
        <f t="shared" si="180"/>
        <v>translations</v>
      </c>
      <c r="S1455" s="10">
        <f t="shared" si="181"/>
        <v>42795.487812499996</v>
      </c>
      <c r="T1455" s="10">
        <f t="shared" si="182"/>
        <v>42840.446145833332</v>
      </c>
      <c r="U1455" s="12">
        <f t="shared" si="183"/>
        <v>42795.487812499996</v>
      </c>
      <c r="V1455" s="11">
        <f t="shared" si="184"/>
        <v>42795.487812499996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77"/>
        <v>8.5714285714285719E-3</v>
      </c>
      <c r="P1456" s="6">
        <f t="shared" si="178"/>
        <v>15</v>
      </c>
      <c r="Q1456" t="str">
        <f t="shared" si="179"/>
        <v>publishing</v>
      </c>
      <c r="R1456" t="str">
        <f t="shared" si="180"/>
        <v>translations</v>
      </c>
      <c r="S1456" s="10">
        <f t="shared" si="181"/>
        <v>42463.658333333333</v>
      </c>
      <c r="T1456" s="10">
        <f t="shared" si="182"/>
        <v>42484.707638888889</v>
      </c>
      <c r="U1456" s="12">
        <f t="shared" si="183"/>
        <v>42463.658333333333</v>
      </c>
      <c r="V1456" s="11">
        <f t="shared" si="184"/>
        <v>42463.658333333333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77"/>
        <v>0.105</v>
      </c>
      <c r="P1457" s="6">
        <f t="shared" si="178"/>
        <v>225</v>
      </c>
      <c r="Q1457" t="str">
        <f t="shared" si="179"/>
        <v>publishing</v>
      </c>
      <c r="R1457" t="str">
        <f t="shared" si="180"/>
        <v>translations</v>
      </c>
      <c r="S1457" s="10">
        <f t="shared" si="181"/>
        <v>41832.46435185185</v>
      </c>
      <c r="T1457" s="10">
        <f t="shared" si="182"/>
        <v>41887.360416666663</v>
      </c>
      <c r="U1457" s="12">
        <f t="shared" si="183"/>
        <v>41832.46435185185</v>
      </c>
      <c r="V1457" s="11">
        <f t="shared" si="184"/>
        <v>41832.46435185185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77"/>
        <v>2.9000000000000001E-2</v>
      </c>
      <c r="P1458" s="6">
        <f t="shared" si="178"/>
        <v>48.333333333333336</v>
      </c>
      <c r="Q1458" t="str">
        <f t="shared" si="179"/>
        <v>publishing</v>
      </c>
      <c r="R1458" t="str">
        <f t="shared" si="180"/>
        <v>translations</v>
      </c>
      <c r="S1458" s="10">
        <f t="shared" si="181"/>
        <v>42708.460243055553</v>
      </c>
      <c r="T1458" s="10">
        <f t="shared" si="182"/>
        <v>42738.460243055553</v>
      </c>
      <c r="U1458" s="12">
        <f t="shared" si="183"/>
        <v>42708.460243055553</v>
      </c>
      <c r="V1458" s="11">
        <f t="shared" si="184"/>
        <v>42708.460243055553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77"/>
        <v>0</v>
      </c>
      <c r="P1459" s="6" t="e">
        <f t="shared" si="178"/>
        <v>#DIV/0!</v>
      </c>
      <c r="Q1459" t="str">
        <f t="shared" si="179"/>
        <v>publishing</v>
      </c>
      <c r="R1459" t="str">
        <f t="shared" si="180"/>
        <v>translations</v>
      </c>
      <c r="S1459" s="10">
        <f t="shared" si="181"/>
        <v>42289.688009259255</v>
      </c>
      <c r="T1459" s="10">
        <f t="shared" si="182"/>
        <v>42319.729675925926</v>
      </c>
      <c r="U1459" s="12">
        <f t="shared" si="183"/>
        <v>42289.688009259255</v>
      </c>
      <c r="V1459" s="11">
        <f t="shared" si="184"/>
        <v>42289.688009259255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77"/>
        <v>0</v>
      </c>
      <c r="P1460" s="6" t="e">
        <f t="shared" si="178"/>
        <v>#DIV/0!</v>
      </c>
      <c r="Q1460" t="str">
        <f t="shared" si="179"/>
        <v>publishing</v>
      </c>
      <c r="R1460" t="str">
        <f t="shared" si="180"/>
        <v>translations</v>
      </c>
      <c r="S1460" s="10">
        <f t="shared" si="181"/>
        <v>41831.49722222222</v>
      </c>
      <c r="T1460" s="10">
        <f t="shared" si="182"/>
        <v>41861.958333333328</v>
      </c>
      <c r="U1460" s="12">
        <f t="shared" si="183"/>
        <v>41831.49722222222</v>
      </c>
      <c r="V1460" s="11">
        <f t="shared" si="184"/>
        <v>41831.49722222222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77"/>
        <v>0</v>
      </c>
      <c r="P1461" s="6" t="e">
        <f t="shared" si="178"/>
        <v>#DIV/0!</v>
      </c>
      <c r="Q1461" t="str">
        <f t="shared" si="179"/>
        <v>publishing</v>
      </c>
      <c r="R1461" t="str">
        <f t="shared" si="180"/>
        <v>translations</v>
      </c>
      <c r="S1461" s="10">
        <f t="shared" si="181"/>
        <v>42311.996481481481</v>
      </c>
      <c r="T1461" s="10">
        <f t="shared" si="182"/>
        <v>42340.517361111109</v>
      </c>
      <c r="U1461" s="12">
        <f t="shared" si="183"/>
        <v>42311.996481481481</v>
      </c>
      <c r="V1461" s="11">
        <f t="shared" si="184"/>
        <v>42311.996481481481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77"/>
        <v>0</v>
      </c>
      <c r="P1462" s="6" t="e">
        <f t="shared" si="178"/>
        <v>#DIV/0!</v>
      </c>
      <c r="Q1462" t="str">
        <f t="shared" si="179"/>
        <v>publishing</v>
      </c>
      <c r="R1462" t="str">
        <f t="shared" si="180"/>
        <v>translations</v>
      </c>
      <c r="S1462" s="10">
        <f t="shared" si="181"/>
        <v>41915.688634259255</v>
      </c>
      <c r="T1462" s="10">
        <f t="shared" si="182"/>
        <v>41973.781249999993</v>
      </c>
      <c r="U1462" s="12">
        <f t="shared" si="183"/>
        <v>41915.688634259255</v>
      </c>
      <c r="V1462" s="11">
        <f t="shared" si="184"/>
        <v>41915.688634259255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77"/>
        <v>1.012446</v>
      </c>
      <c r="P1463" s="6">
        <f t="shared" si="178"/>
        <v>44.66673529411765</v>
      </c>
      <c r="Q1463" t="str">
        <f t="shared" si="179"/>
        <v>publishing</v>
      </c>
      <c r="R1463" t="str">
        <f t="shared" si="180"/>
        <v>radio &amp; podcasts</v>
      </c>
      <c r="S1463" s="10">
        <f t="shared" si="181"/>
        <v>41899.436967592592</v>
      </c>
      <c r="T1463" s="10">
        <f t="shared" si="182"/>
        <v>41932.791666666664</v>
      </c>
      <c r="U1463" s="12">
        <f t="shared" si="183"/>
        <v>41899.436967592592</v>
      </c>
      <c r="V1463" s="11">
        <f t="shared" si="184"/>
        <v>41899.436967592592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77"/>
        <v>1.085175</v>
      </c>
      <c r="P1464" s="6">
        <f t="shared" si="178"/>
        <v>28.937999999999999</v>
      </c>
      <c r="Q1464" t="str">
        <f t="shared" si="179"/>
        <v>publishing</v>
      </c>
      <c r="R1464" t="str">
        <f t="shared" si="180"/>
        <v>radio &amp; podcasts</v>
      </c>
      <c r="S1464" s="10">
        <f t="shared" si="181"/>
        <v>41344.454525462963</v>
      </c>
      <c r="T1464" s="10">
        <f t="shared" si="182"/>
        <v>41374.454525462963</v>
      </c>
      <c r="U1464" s="12">
        <f t="shared" si="183"/>
        <v>41344.454525462963</v>
      </c>
      <c r="V1464" s="11">
        <f t="shared" si="184"/>
        <v>41344.454525462963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77"/>
        <v>1.4766666666666666</v>
      </c>
      <c r="P1465" s="6">
        <f t="shared" si="178"/>
        <v>35.44</v>
      </c>
      <c r="Q1465" t="str">
        <f t="shared" si="179"/>
        <v>publishing</v>
      </c>
      <c r="R1465" t="str">
        <f t="shared" si="180"/>
        <v>radio &amp; podcasts</v>
      </c>
      <c r="S1465" s="10">
        <f t="shared" si="181"/>
        <v>41326.702986111108</v>
      </c>
      <c r="T1465" s="10">
        <f t="shared" si="182"/>
        <v>41371.661319444444</v>
      </c>
      <c r="U1465" s="12">
        <f t="shared" si="183"/>
        <v>41326.702986111108</v>
      </c>
      <c r="V1465" s="11">
        <f t="shared" si="184"/>
        <v>41326.702986111108</v>
      </c>
    </row>
    <row r="1466" spans="1:22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77"/>
        <v>1.6319999999999999</v>
      </c>
      <c r="P1466" s="6">
        <f t="shared" si="178"/>
        <v>34.871794871794869</v>
      </c>
      <c r="Q1466" t="str">
        <f t="shared" si="179"/>
        <v>publishing</v>
      </c>
      <c r="R1466" t="str">
        <f t="shared" si="180"/>
        <v>radio &amp; podcasts</v>
      </c>
      <c r="S1466" s="10">
        <f t="shared" si="181"/>
        <v>41291.453217592592</v>
      </c>
      <c r="T1466" s="10">
        <f t="shared" si="182"/>
        <v>41321.453217592592</v>
      </c>
      <c r="U1466" s="12">
        <f t="shared" si="183"/>
        <v>41291.453217592592</v>
      </c>
      <c r="V1466" s="11">
        <f t="shared" si="184"/>
        <v>41291.453217592592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77"/>
        <v>4.5641449999999999</v>
      </c>
      <c r="P1467" s="6">
        <f t="shared" si="178"/>
        <v>52.622732513451197</v>
      </c>
      <c r="Q1467" t="str">
        <f t="shared" si="179"/>
        <v>publishing</v>
      </c>
      <c r="R1467" t="str">
        <f t="shared" si="180"/>
        <v>radio &amp; podcasts</v>
      </c>
      <c r="S1467" s="10">
        <f t="shared" si="181"/>
        <v>40959.526064814811</v>
      </c>
      <c r="T1467" s="10">
        <f t="shared" si="182"/>
        <v>40989.916666666664</v>
      </c>
      <c r="U1467" s="12">
        <f t="shared" si="183"/>
        <v>40959.526064814811</v>
      </c>
      <c r="V1467" s="11">
        <f t="shared" si="184"/>
        <v>40959.526064814811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77"/>
        <v>1.0787731249999999</v>
      </c>
      <c r="P1468" s="6">
        <f t="shared" si="178"/>
        <v>69.598266129032254</v>
      </c>
      <c r="Q1468" t="str">
        <f t="shared" si="179"/>
        <v>publishing</v>
      </c>
      <c r="R1468" t="str">
        <f t="shared" si="180"/>
        <v>radio &amp; podcasts</v>
      </c>
      <c r="S1468" s="10">
        <f t="shared" si="181"/>
        <v>42339.963726851849</v>
      </c>
      <c r="T1468" s="10">
        <f t="shared" si="182"/>
        <v>42380.999999999993</v>
      </c>
      <c r="U1468" s="12">
        <f t="shared" si="183"/>
        <v>42339.963726851849</v>
      </c>
      <c r="V1468" s="11">
        <f t="shared" si="184"/>
        <v>42339.963726851849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77"/>
        <v>1.1508</v>
      </c>
      <c r="P1469" s="6">
        <f t="shared" si="178"/>
        <v>76.72</v>
      </c>
      <c r="Q1469" t="str">
        <f t="shared" si="179"/>
        <v>publishing</v>
      </c>
      <c r="R1469" t="str">
        <f t="shared" si="180"/>
        <v>radio &amp; podcasts</v>
      </c>
      <c r="S1469" s="10">
        <f t="shared" si="181"/>
        <v>40933.593576388885</v>
      </c>
      <c r="T1469" s="10">
        <f t="shared" si="182"/>
        <v>40993.55190972222</v>
      </c>
      <c r="U1469" s="12">
        <f t="shared" si="183"/>
        <v>40933.593576388885</v>
      </c>
      <c r="V1469" s="11">
        <f t="shared" si="184"/>
        <v>40933.593576388885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77"/>
        <v>1.0236842105263158</v>
      </c>
      <c r="P1470" s="6">
        <f t="shared" si="178"/>
        <v>33.191126279863482</v>
      </c>
      <c r="Q1470" t="str">
        <f t="shared" si="179"/>
        <v>publishing</v>
      </c>
      <c r="R1470" t="str">
        <f t="shared" si="180"/>
        <v>radio &amp; podcasts</v>
      </c>
      <c r="S1470" s="10">
        <f t="shared" si="181"/>
        <v>40645.806122685186</v>
      </c>
      <c r="T1470" s="10">
        <f t="shared" si="182"/>
        <v>40705.806122685186</v>
      </c>
      <c r="U1470" s="12">
        <f t="shared" si="183"/>
        <v>40645.806122685186</v>
      </c>
      <c r="V1470" s="11">
        <f t="shared" si="184"/>
        <v>40645.806122685186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77"/>
        <v>1.0842485875706214</v>
      </c>
      <c r="P1471" s="6">
        <f t="shared" si="178"/>
        <v>149.46417445482865</v>
      </c>
      <c r="Q1471" t="str">
        <f t="shared" si="179"/>
        <v>publishing</v>
      </c>
      <c r="R1471" t="str">
        <f t="shared" si="180"/>
        <v>radio &amp; podcasts</v>
      </c>
      <c r="S1471" s="10">
        <f t="shared" si="181"/>
        <v>41290.390150462961</v>
      </c>
      <c r="T1471" s="10">
        <f t="shared" si="182"/>
        <v>41320.390150462961</v>
      </c>
      <c r="U1471" s="12">
        <f t="shared" si="183"/>
        <v>41290.390150462961</v>
      </c>
      <c r="V1471" s="11">
        <f t="shared" si="184"/>
        <v>41290.390150462961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77"/>
        <v>1.2513333333333334</v>
      </c>
      <c r="P1472" s="6">
        <f t="shared" si="178"/>
        <v>23.172839506172838</v>
      </c>
      <c r="Q1472" t="str">
        <f t="shared" si="179"/>
        <v>publishing</v>
      </c>
      <c r="R1472" t="str">
        <f t="shared" si="180"/>
        <v>radio &amp; podcasts</v>
      </c>
      <c r="S1472" s="10">
        <f t="shared" si="181"/>
        <v>41250.618784722217</v>
      </c>
      <c r="T1472" s="10">
        <f t="shared" si="182"/>
        <v>41271.618784722217</v>
      </c>
      <c r="U1472" s="12">
        <f t="shared" si="183"/>
        <v>41250.618784722217</v>
      </c>
      <c r="V1472" s="11">
        <f t="shared" si="184"/>
        <v>41250.618784722217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77"/>
        <v>1.03840625</v>
      </c>
      <c r="P1473" s="6">
        <f t="shared" si="178"/>
        <v>96.877551020408163</v>
      </c>
      <c r="Q1473" t="str">
        <f t="shared" si="179"/>
        <v>publishing</v>
      </c>
      <c r="R1473" t="str">
        <f t="shared" si="180"/>
        <v>radio &amp; podcasts</v>
      </c>
      <c r="S1473" s="10">
        <f t="shared" si="181"/>
        <v>42073.749236111107</v>
      </c>
      <c r="T1473" s="10">
        <f t="shared" si="182"/>
        <v>42103.749236111107</v>
      </c>
      <c r="U1473" s="12">
        <f t="shared" si="183"/>
        <v>42073.749236111107</v>
      </c>
      <c r="V1473" s="11">
        <f t="shared" si="184"/>
        <v>42073.749236111107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185">E1474/D1474</f>
        <v>1.3870400000000001</v>
      </c>
      <c r="P1474" s="6">
        <f t="shared" si="178"/>
        <v>103.20238095238095</v>
      </c>
      <c r="Q1474" t="str">
        <f t="shared" si="179"/>
        <v>publishing</v>
      </c>
      <c r="R1474" t="str">
        <f t="shared" si="180"/>
        <v>radio &amp; podcasts</v>
      </c>
      <c r="S1474" s="10">
        <f t="shared" si="181"/>
        <v>41533.33452546296</v>
      </c>
      <c r="T1474" s="10">
        <f t="shared" si="182"/>
        <v>41563.33452546296</v>
      </c>
      <c r="U1474" s="12">
        <f t="shared" si="183"/>
        <v>41533.33452546296</v>
      </c>
      <c r="V1474" s="11">
        <f t="shared" si="184"/>
        <v>41533.33452546296</v>
      </c>
    </row>
    <row r="1475" spans="1:22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185"/>
        <v>1.20516</v>
      </c>
      <c r="P1475" s="6">
        <f t="shared" ref="P1475:P1538" si="186">E1475/L1475</f>
        <v>38.462553191489363</v>
      </c>
      <c r="Q1475" t="str">
        <f t="shared" ref="Q1475:Q1538" si="187">LEFT(N1475,SEARCH("/",N1475)-1)</f>
        <v>publishing</v>
      </c>
      <c r="R1475" t="str">
        <f t="shared" ref="R1475:R1538" si="188">RIGHT(N1475,LEN(N1475)-SEARCH("/",N1475))</f>
        <v>radio &amp; podcasts</v>
      </c>
      <c r="S1475" s="10">
        <f t="shared" ref="S1475:S1538" si="189">(((J1475/60)/60)/24)+DATE(1970,1,1)+(-5/24)</f>
        <v>40939.771284722221</v>
      </c>
      <c r="T1475" s="10">
        <f t="shared" ref="T1475:T1538" si="190">(((I1475/60)/60)/24)+DATE(1970,1,1)+(-5/24)</f>
        <v>40969.771284722221</v>
      </c>
      <c r="U1475" s="12">
        <f t="shared" ref="U1475:U1538" si="191">S1475</f>
        <v>40939.771284722221</v>
      </c>
      <c r="V1475" s="11">
        <f t="shared" ref="V1475:V1538" si="192">S1475</f>
        <v>40939.771284722221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85"/>
        <v>1.1226666666666667</v>
      </c>
      <c r="P1476" s="6">
        <f t="shared" si="186"/>
        <v>44.315789473684212</v>
      </c>
      <c r="Q1476" t="str">
        <f t="shared" si="187"/>
        <v>publishing</v>
      </c>
      <c r="R1476" t="str">
        <f t="shared" si="188"/>
        <v>radio &amp; podcasts</v>
      </c>
      <c r="S1476" s="10">
        <f t="shared" si="189"/>
        <v>41500.519583333327</v>
      </c>
      <c r="T1476" s="10">
        <f t="shared" si="190"/>
        <v>41530.519583333327</v>
      </c>
      <c r="U1476" s="12">
        <f t="shared" si="191"/>
        <v>41500.519583333327</v>
      </c>
      <c r="V1476" s="11">
        <f t="shared" si="192"/>
        <v>41500.519583333327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85"/>
        <v>1.8866966666666667</v>
      </c>
      <c r="P1477" s="6">
        <f t="shared" si="186"/>
        <v>64.173356009070289</v>
      </c>
      <c r="Q1477" t="str">
        <f t="shared" si="187"/>
        <v>publishing</v>
      </c>
      <c r="R1477" t="str">
        <f t="shared" si="188"/>
        <v>radio &amp; podcasts</v>
      </c>
      <c r="S1477" s="10">
        <f t="shared" si="189"/>
        <v>41960.514618055553</v>
      </c>
      <c r="T1477" s="10">
        <f t="shared" si="190"/>
        <v>41992.999305555553</v>
      </c>
      <c r="U1477" s="12">
        <f t="shared" si="191"/>
        <v>41960.514618055553</v>
      </c>
      <c r="V1477" s="11">
        <f t="shared" si="192"/>
        <v>41960.514618055553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85"/>
        <v>6.6155466666666669</v>
      </c>
      <c r="P1478" s="6">
        <f t="shared" si="186"/>
        <v>43.333275109170302</v>
      </c>
      <c r="Q1478" t="str">
        <f t="shared" si="187"/>
        <v>publishing</v>
      </c>
      <c r="R1478" t="str">
        <f t="shared" si="188"/>
        <v>radio &amp; podcasts</v>
      </c>
      <c r="S1478" s="10">
        <f t="shared" si="189"/>
        <v>40765.833587962959</v>
      </c>
      <c r="T1478" s="10">
        <f t="shared" si="190"/>
        <v>40795.833587962959</v>
      </c>
      <c r="U1478" s="12">
        <f t="shared" si="191"/>
        <v>40765.833587962959</v>
      </c>
      <c r="V1478" s="11">
        <f t="shared" si="192"/>
        <v>40765.833587962959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85"/>
        <v>1.1131</v>
      </c>
      <c r="P1479" s="6">
        <f t="shared" si="186"/>
        <v>90.495934959349597</v>
      </c>
      <c r="Q1479" t="str">
        <f t="shared" si="187"/>
        <v>publishing</v>
      </c>
      <c r="R1479" t="str">
        <f t="shared" si="188"/>
        <v>radio &amp; podcasts</v>
      </c>
      <c r="S1479" s="10">
        <f t="shared" si="189"/>
        <v>40840.407453703701</v>
      </c>
      <c r="T1479" s="10">
        <f t="shared" si="190"/>
        <v>40899.916666666664</v>
      </c>
      <c r="U1479" s="12">
        <f t="shared" si="191"/>
        <v>40840.407453703701</v>
      </c>
      <c r="V1479" s="11">
        <f t="shared" si="192"/>
        <v>40840.407453703701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85"/>
        <v>11.8161422</v>
      </c>
      <c r="P1480" s="6">
        <f t="shared" si="186"/>
        <v>29.187190495010373</v>
      </c>
      <c r="Q1480" t="str">
        <f t="shared" si="187"/>
        <v>publishing</v>
      </c>
      <c r="R1480" t="str">
        <f t="shared" si="188"/>
        <v>radio &amp; podcasts</v>
      </c>
      <c r="S1480" s="10">
        <f t="shared" si="189"/>
        <v>41394.663344907407</v>
      </c>
      <c r="T1480" s="10">
        <f t="shared" si="190"/>
        <v>41408.663344907407</v>
      </c>
      <c r="U1480" s="12">
        <f t="shared" si="191"/>
        <v>41394.663344907407</v>
      </c>
      <c r="V1480" s="11">
        <f t="shared" si="192"/>
        <v>41394.663344907407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85"/>
        <v>1.37375</v>
      </c>
      <c r="P1481" s="6">
        <f t="shared" si="186"/>
        <v>30.95774647887324</v>
      </c>
      <c r="Q1481" t="str">
        <f t="shared" si="187"/>
        <v>publishing</v>
      </c>
      <c r="R1481" t="str">
        <f t="shared" si="188"/>
        <v>radio &amp; podcasts</v>
      </c>
      <c r="S1481" s="10">
        <f t="shared" si="189"/>
        <v>41754.536909722221</v>
      </c>
      <c r="T1481" s="10">
        <f t="shared" si="190"/>
        <v>41768.957638888889</v>
      </c>
      <c r="U1481" s="12">
        <f t="shared" si="191"/>
        <v>41754.536909722221</v>
      </c>
      <c r="V1481" s="11">
        <f t="shared" si="192"/>
        <v>41754.536909722221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85"/>
        <v>1.170404</v>
      </c>
      <c r="P1482" s="6">
        <f t="shared" si="186"/>
        <v>92.157795275590544</v>
      </c>
      <c r="Q1482" t="str">
        <f t="shared" si="187"/>
        <v>publishing</v>
      </c>
      <c r="R1482" t="str">
        <f t="shared" si="188"/>
        <v>radio &amp; podcasts</v>
      </c>
      <c r="S1482" s="10">
        <f t="shared" si="189"/>
        <v>41464.725682870368</v>
      </c>
      <c r="T1482" s="10">
        <f t="shared" si="190"/>
        <v>41481.5</v>
      </c>
      <c r="U1482" s="12">
        <f t="shared" si="191"/>
        <v>41464.725682870368</v>
      </c>
      <c r="V1482" s="11">
        <f t="shared" si="192"/>
        <v>41464.725682870368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85"/>
        <v>2.1000000000000001E-2</v>
      </c>
      <c r="P1483" s="6">
        <f t="shared" si="186"/>
        <v>17.5</v>
      </c>
      <c r="Q1483" t="str">
        <f t="shared" si="187"/>
        <v>publishing</v>
      </c>
      <c r="R1483" t="str">
        <f t="shared" si="188"/>
        <v>fiction</v>
      </c>
      <c r="S1483" s="10">
        <f t="shared" si="189"/>
        <v>41550.714641203704</v>
      </c>
      <c r="T1483" s="10">
        <f t="shared" si="190"/>
        <v>41580.714641203704</v>
      </c>
      <c r="U1483" s="12">
        <f t="shared" si="191"/>
        <v>41550.714641203704</v>
      </c>
      <c r="V1483" s="11">
        <f t="shared" si="192"/>
        <v>41550.714641203704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85"/>
        <v>1E-3</v>
      </c>
      <c r="P1484" s="6">
        <f t="shared" si="186"/>
        <v>5</v>
      </c>
      <c r="Q1484" t="str">
        <f t="shared" si="187"/>
        <v>publishing</v>
      </c>
      <c r="R1484" t="str">
        <f t="shared" si="188"/>
        <v>fiction</v>
      </c>
      <c r="S1484" s="10">
        <f t="shared" si="189"/>
        <v>41136.649722222224</v>
      </c>
      <c r="T1484" s="10">
        <f t="shared" si="190"/>
        <v>41159.118749999994</v>
      </c>
      <c r="U1484" s="12">
        <f t="shared" si="191"/>
        <v>41136.649722222224</v>
      </c>
      <c r="V1484" s="11">
        <f t="shared" si="192"/>
        <v>41136.649722222224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85"/>
        <v>7.1428571428571426E-3</v>
      </c>
      <c r="P1485" s="6">
        <f t="shared" si="186"/>
        <v>25</v>
      </c>
      <c r="Q1485" t="str">
        <f t="shared" si="187"/>
        <v>publishing</v>
      </c>
      <c r="R1485" t="str">
        <f t="shared" si="188"/>
        <v>fiction</v>
      </c>
      <c r="S1485" s="10">
        <f t="shared" si="189"/>
        <v>42547.984664351847</v>
      </c>
      <c r="T1485" s="10">
        <f t="shared" si="190"/>
        <v>42572.984664351847</v>
      </c>
      <c r="U1485" s="12">
        <f t="shared" si="191"/>
        <v>42547.984664351847</v>
      </c>
      <c r="V1485" s="11">
        <f t="shared" si="192"/>
        <v>42547.984664351847</v>
      </c>
    </row>
    <row r="1486" spans="1:22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85"/>
        <v>0</v>
      </c>
      <c r="P1486" s="6" t="e">
        <f t="shared" si="186"/>
        <v>#DIV/0!</v>
      </c>
      <c r="Q1486" t="str">
        <f t="shared" si="187"/>
        <v>publishing</v>
      </c>
      <c r="R1486" t="str">
        <f t="shared" si="188"/>
        <v>fiction</v>
      </c>
      <c r="S1486" s="10">
        <f t="shared" si="189"/>
        <v>41052.992627314808</v>
      </c>
      <c r="T1486" s="10">
        <f t="shared" si="190"/>
        <v>41111.410416666666</v>
      </c>
      <c r="U1486" s="12">
        <f t="shared" si="191"/>
        <v>41052.992627314808</v>
      </c>
      <c r="V1486" s="11">
        <f t="shared" si="192"/>
        <v>41052.992627314808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85"/>
        <v>2.2388059701492536E-2</v>
      </c>
      <c r="P1487" s="6">
        <f t="shared" si="186"/>
        <v>50</v>
      </c>
      <c r="Q1487" t="str">
        <f t="shared" si="187"/>
        <v>publishing</v>
      </c>
      <c r="R1487" t="str">
        <f t="shared" si="188"/>
        <v>fiction</v>
      </c>
      <c r="S1487" s="10">
        <f t="shared" si="189"/>
        <v>42130.587650462963</v>
      </c>
      <c r="T1487" s="10">
        <f t="shared" si="190"/>
        <v>42175.587650462963</v>
      </c>
      <c r="U1487" s="12">
        <f t="shared" si="191"/>
        <v>42130.587650462963</v>
      </c>
      <c r="V1487" s="11">
        <f t="shared" si="192"/>
        <v>42130.587650462963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85"/>
        <v>2.3999999999999998E-3</v>
      </c>
      <c r="P1488" s="6">
        <f t="shared" si="186"/>
        <v>16</v>
      </c>
      <c r="Q1488" t="str">
        <f t="shared" si="187"/>
        <v>publishing</v>
      </c>
      <c r="R1488" t="str">
        <f t="shared" si="188"/>
        <v>fiction</v>
      </c>
      <c r="S1488" s="10">
        <f t="shared" si="189"/>
        <v>42031.960196759253</v>
      </c>
      <c r="T1488" s="10">
        <f t="shared" si="190"/>
        <v>42061.960196759253</v>
      </c>
      <c r="U1488" s="12">
        <f t="shared" si="191"/>
        <v>42031.960196759253</v>
      </c>
      <c r="V1488" s="11">
        <f t="shared" si="192"/>
        <v>42031.960196759253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85"/>
        <v>0</v>
      </c>
      <c r="P1489" s="6" t="e">
        <f t="shared" si="186"/>
        <v>#DIV/0!</v>
      </c>
      <c r="Q1489" t="str">
        <f t="shared" si="187"/>
        <v>publishing</v>
      </c>
      <c r="R1489" t="str">
        <f t="shared" si="188"/>
        <v>fiction</v>
      </c>
      <c r="S1489" s="10">
        <f t="shared" si="189"/>
        <v>42554.709155092591</v>
      </c>
      <c r="T1489" s="10">
        <f t="shared" si="190"/>
        <v>42584.709155092591</v>
      </c>
      <c r="U1489" s="12">
        <f t="shared" si="191"/>
        <v>42554.709155092591</v>
      </c>
      <c r="V1489" s="11">
        <f t="shared" si="192"/>
        <v>42554.709155092591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85"/>
        <v>2.4E-2</v>
      </c>
      <c r="P1490" s="6">
        <f t="shared" si="186"/>
        <v>60</v>
      </c>
      <c r="Q1490" t="str">
        <f t="shared" si="187"/>
        <v>publishing</v>
      </c>
      <c r="R1490" t="str">
        <f t="shared" si="188"/>
        <v>fiction</v>
      </c>
      <c r="S1490" s="10">
        <f t="shared" si="189"/>
        <v>41614.354861111111</v>
      </c>
      <c r="T1490" s="10">
        <f t="shared" si="190"/>
        <v>41644.354861111111</v>
      </c>
      <c r="U1490" s="12">
        <f t="shared" si="191"/>
        <v>41614.354861111111</v>
      </c>
      <c r="V1490" s="11">
        <f t="shared" si="192"/>
        <v>41614.354861111111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85"/>
        <v>0</v>
      </c>
      <c r="P1491" s="6" t="e">
        <f t="shared" si="186"/>
        <v>#DIV/0!</v>
      </c>
      <c r="Q1491" t="str">
        <f t="shared" si="187"/>
        <v>publishing</v>
      </c>
      <c r="R1491" t="str">
        <f t="shared" si="188"/>
        <v>fiction</v>
      </c>
      <c r="S1491" s="10">
        <f t="shared" si="189"/>
        <v>41198.403379629628</v>
      </c>
      <c r="T1491" s="10">
        <f t="shared" si="190"/>
        <v>41228.445046296292</v>
      </c>
      <c r="U1491" s="12">
        <f t="shared" si="191"/>
        <v>41198.403379629628</v>
      </c>
      <c r="V1491" s="11">
        <f t="shared" si="192"/>
        <v>41198.403379629628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85"/>
        <v>0.30862068965517242</v>
      </c>
      <c r="P1492" s="6">
        <f t="shared" si="186"/>
        <v>47.10526315789474</v>
      </c>
      <c r="Q1492" t="str">
        <f t="shared" si="187"/>
        <v>publishing</v>
      </c>
      <c r="R1492" t="str">
        <f t="shared" si="188"/>
        <v>fiction</v>
      </c>
      <c r="S1492" s="10">
        <f t="shared" si="189"/>
        <v>41520.352708333332</v>
      </c>
      <c r="T1492" s="10">
        <f t="shared" si="190"/>
        <v>41549.352708333332</v>
      </c>
      <c r="U1492" s="12">
        <f t="shared" si="191"/>
        <v>41520.352708333332</v>
      </c>
      <c r="V1492" s="11">
        <f t="shared" si="192"/>
        <v>41520.352708333332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85"/>
        <v>8.3333333333333329E-2</v>
      </c>
      <c r="P1493" s="6">
        <f t="shared" si="186"/>
        <v>100</v>
      </c>
      <c r="Q1493" t="str">
        <f t="shared" si="187"/>
        <v>publishing</v>
      </c>
      <c r="R1493" t="str">
        <f t="shared" si="188"/>
        <v>fiction</v>
      </c>
      <c r="S1493" s="10">
        <f t="shared" si="189"/>
        <v>41991.505127314813</v>
      </c>
      <c r="T1493" s="10">
        <f t="shared" si="190"/>
        <v>42050.443055555552</v>
      </c>
      <c r="U1493" s="12">
        <f t="shared" si="191"/>
        <v>41991.505127314813</v>
      </c>
      <c r="V1493" s="11">
        <f t="shared" si="192"/>
        <v>41991.505127314813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85"/>
        <v>7.4999999999999997E-3</v>
      </c>
      <c r="P1494" s="6">
        <f t="shared" si="186"/>
        <v>15</v>
      </c>
      <c r="Q1494" t="str">
        <f t="shared" si="187"/>
        <v>publishing</v>
      </c>
      <c r="R1494" t="str">
        <f t="shared" si="188"/>
        <v>fiction</v>
      </c>
      <c r="S1494" s="10">
        <f t="shared" si="189"/>
        <v>40682.676458333335</v>
      </c>
      <c r="T1494" s="10">
        <f t="shared" si="190"/>
        <v>40712.676458333335</v>
      </c>
      <c r="U1494" s="12">
        <f t="shared" si="191"/>
        <v>40682.676458333335</v>
      </c>
      <c r="V1494" s="11">
        <f t="shared" si="192"/>
        <v>40682.676458333335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85"/>
        <v>0</v>
      </c>
      <c r="P1495" s="6" t="e">
        <f t="shared" si="186"/>
        <v>#DIV/0!</v>
      </c>
      <c r="Q1495" t="str">
        <f t="shared" si="187"/>
        <v>publishing</v>
      </c>
      <c r="R1495" t="str">
        <f t="shared" si="188"/>
        <v>fiction</v>
      </c>
      <c r="S1495" s="10">
        <f t="shared" si="189"/>
        <v>41411.658275462964</v>
      </c>
      <c r="T1495" s="10">
        <f t="shared" si="190"/>
        <v>41441.658275462964</v>
      </c>
      <c r="U1495" s="12">
        <f t="shared" si="191"/>
        <v>41411.658275462964</v>
      </c>
      <c r="V1495" s="11">
        <f t="shared" si="192"/>
        <v>41411.658275462964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85"/>
        <v>8.8999999999999996E-2</v>
      </c>
      <c r="P1496" s="6">
        <f t="shared" si="186"/>
        <v>40.454545454545453</v>
      </c>
      <c r="Q1496" t="str">
        <f t="shared" si="187"/>
        <v>publishing</v>
      </c>
      <c r="R1496" t="str">
        <f t="shared" si="188"/>
        <v>fiction</v>
      </c>
      <c r="S1496" s="10">
        <f t="shared" si="189"/>
        <v>42067.514039351845</v>
      </c>
      <c r="T1496" s="10">
        <f t="shared" si="190"/>
        <v>42097.443055555552</v>
      </c>
      <c r="U1496" s="12">
        <f t="shared" si="191"/>
        <v>42067.514039351845</v>
      </c>
      <c r="V1496" s="11">
        <f t="shared" si="192"/>
        <v>42067.514039351845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85"/>
        <v>0</v>
      </c>
      <c r="P1497" s="6" t="e">
        <f t="shared" si="186"/>
        <v>#DIV/0!</v>
      </c>
      <c r="Q1497" t="str">
        <f t="shared" si="187"/>
        <v>publishing</v>
      </c>
      <c r="R1497" t="str">
        <f t="shared" si="188"/>
        <v>fiction</v>
      </c>
      <c r="S1497" s="10">
        <f t="shared" si="189"/>
        <v>40752.581377314811</v>
      </c>
      <c r="T1497" s="10">
        <f t="shared" si="190"/>
        <v>40782.581377314811</v>
      </c>
      <c r="U1497" s="12">
        <f t="shared" si="191"/>
        <v>40752.581377314811</v>
      </c>
      <c r="V1497" s="11">
        <f t="shared" si="192"/>
        <v>40752.581377314811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85"/>
        <v>0</v>
      </c>
      <c r="P1498" s="6" t="e">
        <f t="shared" si="186"/>
        <v>#DIV/0!</v>
      </c>
      <c r="Q1498" t="str">
        <f t="shared" si="187"/>
        <v>publishing</v>
      </c>
      <c r="R1498" t="str">
        <f t="shared" si="188"/>
        <v>fiction</v>
      </c>
      <c r="S1498" s="10">
        <f t="shared" si="189"/>
        <v>41838.266886574071</v>
      </c>
      <c r="T1498" s="10">
        <f t="shared" si="190"/>
        <v>41898.266886574071</v>
      </c>
      <c r="U1498" s="12">
        <f t="shared" si="191"/>
        <v>41838.266886574071</v>
      </c>
      <c r="V1498" s="11">
        <f t="shared" si="192"/>
        <v>41838.266886574071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85"/>
        <v>6.666666666666667E-5</v>
      </c>
      <c r="P1499" s="6">
        <f t="shared" si="186"/>
        <v>1</v>
      </c>
      <c r="Q1499" t="str">
        <f t="shared" si="187"/>
        <v>publishing</v>
      </c>
      <c r="R1499" t="str">
        <f t="shared" si="188"/>
        <v>fiction</v>
      </c>
      <c r="S1499" s="10">
        <f t="shared" si="189"/>
        <v>41444.434282407405</v>
      </c>
      <c r="T1499" s="10">
        <f t="shared" si="190"/>
        <v>41486.613194444442</v>
      </c>
      <c r="U1499" s="12">
        <f t="shared" si="191"/>
        <v>41444.434282407405</v>
      </c>
      <c r="V1499" s="11">
        <f t="shared" si="192"/>
        <v>41444.434282407405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85"/>
        <v>1.9E-2</v>
      </c>
      <c r="P1500" s="6">
        <f t="shared" si="186"/>
        <v>19</v>
      </c>
      <c r="Q1500" t="str">
        <f t="shared" si="187"/>
        <v>publishing</v>
      </c>
      <c r="R1500" t="str">
        <f t="shared" si="188"/>
        <v>fiction</v>
      </c>
      <c r="S1500" s="10">
        <f t="shared" si="189"/>
        <v>41840.775208333333</v>
      </c>
      <c r="T1500" s="10">
        <f t="shared" si="190"/>
        <v>41885.775208333333</v>
      </c>
      <c r="U1500" s="12">
        <f t="shared" si="191"/>
        <v>41840.775208333333</v>
      </c>
      <c r="V1500" s="11">
        <f t="shared" si="192"/>
        <v>41840.775208333333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85"/>
        <v>2.5000000000000001E-3</v>
      </c>
      <c r="P1501" s="6">
        <f t="shared" si="186"/>
        <v>5</v>
      </c>
      <c r="Q1501" t="str">
        <f t="shared" si="187"/>
        <v>publishing</v>
      </c>
      <c r="R1501" t="str">
        <f t="shared" si="188"/>
        <v>fiction</v>
      </c>
      <c r="S1501" s="10">
        <f t="shared" si="189"/>
        <v>42526.798993055556</v>
      </c>
      <c r="T1501" s="10">
        <f t="shared" si="190"/>
        <v>42586.798993055556</v>
      </c>
      <c r="U1501" s="12">
        <f t="shared" si="191"/>
        <v>42526.798993055556</v>
      </c>
      <c r="V1501" s="11">
        <f t="shared" si="192"/>
        <v>42526.798993055556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85"/>
        <v>0.25035714285714283</v>
      </c>
      <c r="P1502" s="6">
        <f t="shared" si="186"/>
        <v>46.733333333333334</v>
      </c>
      <c r="Q1502" t="str">
        <f t="shared" si="187"/>
        <v>publishing</v>
      </c>
      <c r="R1502" t="str">
        <f t="shared" si="188"/>
        <v>fiction</v>
      </c>
      <c r="S1502" s="10">
        <f t="shared" si="189"/>
        <v>41365.69626157407</v>
      </c>
      <c r="T1502" s="10">
        <f t="shared" si="190"/>
        <v>41395.69626157407</v>
      </c>
      <c r="U1502" s="12">
        <f t="shared" si="191"/>
        <v>41365.69626157407</v>
      </c>
      <c r="V1502" s="11">
        <f t="shared" si="192"/>
        <v>41365.69626157407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85"/>
        <v>1.6633076923076924</v>
      </c>
      <c r="P1503" s="6">
        <f t="shared" si="186"/>
        <v>97.731073446327684</v>
      </c>
      <c r="Q1503" t="str">
        <f t="shared" si="187"/>
        <v>photography</v>
      </c>
      <c r="R1503" t="str">
        <f t="shared" si="188"/>
        <v>photobooks</v>
      </c>
      <c r="S1503" s="10">
        <f t="shared" si="189"/>
        <v>42163.3752662037</v>
      </c>
      <c r="T1503" s="10">
        <f t="shared" si="190"/>
        <v>42193.3752662037</v>
      </c>
      <c r="U1503" s="12">
        <f t="shared" si="191"/>
        <v>42163.3752662037</v>
      </c>
      <c r="V1503" s="11">
        <f t="shared" si="192"/>
        <v>42163.3752662037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85"/>
        <v>1.0144545454545455</v>
      </c>
      <c r="P1504" s="6">
        <f t="shared" si="186"/>
        <v>67.835866261398181</v>
      </c>
      <c r="Q1504" t="str">
        <f t="shared" si="187"/>
        <v>photography</v>
      </c>
      <c r="R1504" t="str">
        <f t="shared" si="188"/>
        <v>photobooks</v>
      </c>
      <c r="S1504" s="10">
        <f t="shared" si="189"/>
        <v>42426.33425925926</v>
      </c>
      <c r="T1504" s="10">
        <f t="shared" si="190"/>
        <v>42454.708333333336</v>
      </c>
      <c r="U1504" s="12">
        <f t="shared" si="191"/>
        <v>42426.33425925926</v>
      </c>
      <c r="V1504" s="11">
        <f t="shared" si="192"/>
        <v>42426.33425925926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85"/>
        <v>1.0789146666666667</v>
      </c>
      <c r="P1505" s="6">
        <f t="shared" si="186"/>
        <v>56.98492957746479</v>
      </c>
      <c r="Q1505" t="str">
        <f t="shared" si="187"/>
        <v>photography</v>
      </c>
      <c r="R1505" t="str">
        <f t="shared" si="188"/>
        <v>photobooks</v>
      </c>
      <c r="S1505" s="10">
        <f t="shared" si="189"/>
        <v>42606.13890046296</v>
      </c>
      <c r="T1505" s="10">
        <f t="shared" si="190"/>
        <v>42666.13890046296</v>
      </c>
      <c r="U1505" s="12">
        <f t="shared" si="191"/>
        <v>42606.13890046296</v>
      </c>
      <c r="V1505" s="11">
        <f t="shared" si="192"/>
        <v>42606.13890046296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85"/>
        <v>2.7793846153846156</v>
      </c>
      <c r="P1506" s="6">
        <f t="shared" si="186"/>
        <v>67.159851301115239</v>
      </c>
      <c r="Q1506" t="str">
        <f t="shared" si="187"/>
        <v>photography</v>
      </c>
      <c r="R1506" t="str">
        <f t="shared" si="188"/>
        <v>photobooks</v>
      </c>
      <c r="S1506" s="10">
        <f t="shared" si="189"/>
        <v>41772.44935185185</v>
      </c>
      <c r="T1506" s="10">
        <f t="shared" si="190"/>
        <v>41800.147916666661</v>
      </c>
      <c r="U1506" s="12">
        <f t="shared" si="191"/>
        <v>41772.44935185185</v>
      </c>
      <c r="V1506" s="11">
        <f t="shared" si="192"/>
        <v>41772.44935185185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85"/>
        <v>1.0358125</v>
      </c>
      <c r="P1507" s="6">
        <f t="shared" si="186"/>
        <v>48.037681159420288</v>
      </c>
      <c r="Q1507" t="str">
        <f t="shared" si="187"/>
        <v>photography</v>
      </c>
      <c r="R1507" t="str">
        <f t="shared" si="188"/>
        <v>photobooks</v>
      </c>
      <c r="S1507" s="10">
        <f t="shared" si="189"/>
        <v>42414.234988425924</v>
      </c>
      <c r="T1507" s="10">
        <f t="shared" si="190"/>
        <v>42451.625694444439</v>
      </c>
      <c r="U1507" s="12">
        <f t="shared" si="191"/>
        <v>42414.234988425924</v>
      </c>
      <c r="V1507" s="11">
        <f t="shared" si="192"/>
        <v>42414.234988425924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85"/>
        <v>1.1140000000000001</v>
      </c>
      <c r="P1508" s="6">
        <f t="shared" si="186"/>
        <v>38.860465116279073</v>
      </c>
      <c r="Q1508" t="str">
        <f t="shared" si="187"/>
        <v>photography</v>
      </c>
      <c r="R1508" t="str">
        <f t="shared" si="188"/>
        <v>photobooks</v>
      </c>
      <c r="S1508" s="10">
        <f t="shared" si="189"/>
        <v>41814.577592592592</v>
      </c>
      <c r="T1508" s="10">
        <f t="shared" si="190"/>
        <v>41844.577592592592</v>
      </c>
      <c r="U1508" s="12">
        <f t="shared" si="191"/>
        <v>41814.577592592592</v>
      </c>
      <c r="V1508" s="11">
        <f t="shared" si="192"/>
        <v>41814.577592592592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85"/>
        <v>2.15</v>
      </c>
      <c r="P1509" s="6">
        <f t="shared" si="186"/>
        <v>78.181818181818187</v>
      </c>
      <c r="Q1509" t="str">
        <f t="shared" si="187"/>
        <v>photography</v>
      </c>
      <c r="R1509" t="str">
        <f t="shared" si="188"/>
        <v>photobooks</v>
      </c>
      <c r="S1509" s="10">
        <f t="shared" si="189"/>
        <v>40254.242002314815</v>
      </c>
      <c r="T1509" s="10">
        <f t="shared" si="190"/>
        <v>40313.131944444445</v>
      </c>
      <c r="U1509" s="12">
        <f t="shared" si="191"/>
        <v>40254.242002314815</v>
      </c>
      <c r="V1509" s="11">
        <f t="shared" si="192"/>
        <v>40254.242002314815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85"/>
        <v>1.1076216216216217</v>
      </c>
      <c r="P1510" s="6">
        <f t="shared" si="186"/>
        <v>97.113744075829388</v>
      </c>
      <c r="Q1510" t="str">
        <f t="shared" si="187"/>
        <v>photography</v>
      </c>
      <c r="R1510" t="str">
        <f t="shared" si="188"/>
        <v>photobooks</v>
      </c>
      <c r="S1510" s="10">
        <f t="shared" si="189"/>
        <v>41786.406030092592</v>
      </c>
      <c r="T1510" s="10">
        <f t="shared" si="190"/>
        <v>41817.406030092592</v>
      </c>
      <c r="U1510" s="12">
        <f t="shared" si="191"/>
        <v>41786.406030092592</v>
      </c>
      <c r="V1510" s="11">
        <f t="shared" si="192"/>
        <v>41786.406030092592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85"/>
        <v>1.2364125714285714</v>
      </c>
      <c r="P1511" s="6">
        <f t="shared" si="186"/>
        <v>110.39397959183674</v>
      </c>
      <c r="Q1511" t="str">
        <f t="shared" si="187"/>
        <v>photography</v>
      </c>
      <c r="R1511" t="str">
        <f t="shared" si="188"/>
        <v>photobooks</v>
      </c>
      <c r="S1511" s="10">
        <f t="shared" si="189"/>
        <v>42751.325057870366</v>
      </c>
      <c r="T1511" s="10">
        <f t="shared" si="190"/>
        <v>42780.749305555553</v>
      </c>
      <c r="U1511" s="12">
        <f t="shared" si="191"/>
        <v>42751.325057870366</v>
      </c>
      <c r="V1511" s="11">
        <f t="shared" si="192"/>
        <v>42751.325057870366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85"/>
        <v>1.0103500000000001</v>
      </c>
      <c r="P1512" s="6">
        <f t="shared" si="186"/>
        <v>39.91506172839506</v>
      </c>
      <c r="Q1512" t="str">
        <f t="shared" si="187"/>
        <v>photography</v>
      </c>
      <c r="R1512" t="str">
        <f t="shared" si="188"/>
        <v>photobooks</v>
      </c>
      <c r="S1512" s="10">
        <f t="shared" si="189"/>
        <v>41809.176828703698</v>
      </c>
      <c r="T1512" s="10">
        <f t="shared" si="190"/>
        <v>41839.176828703698</v>
      </c>
      <c r="U1512" s="12">
        <f t="shared" si="191"/>
        <v>41809.176828703698</v>
      </c>
      <c r="V1512" s="11">
        <f t="shared" si="192"/>
        <v>41809.176828703698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85"/>
        <v>1.1179285714285714</v>
      </c>
      <c r="P1513" s="6">
        <f t="shared" si="186"/>
        <v>75.975728155339809</v>
      </c>
      <c r="Q1513" t="str">
        <f t="shared" si="187"/>
        <v>photography</v>
      </c>
      <c r="R1513" t="str">
        <f t="shared" si="188"/>
        <v>photobooks</v>
      </c>
      <c r="S1513" s="10">
        <f t="shared" si="189"/>
        <v>42296.375046296293</v>
      </c>
      <c r="T1513" s="10">
        <f t="shared" si="190"/>
        <v>42326.416712962957</v>
      </c>
      <c r="U1513" s="12">
        <f t="shared" si="191"/>
        <v>42296.375046296293</v>
      </c>
      <c r="V1513" s="11">
        <f t="shared" si="192"/>
        <v>42296.375046296293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85"/>
        <v>5.5877142857142861</v>
      </c>
      <c r="P1514" s="6">
        <f t="shared" si="186"/>
        <v>58.379104477611939</v>
      </c>
      <c r="Q1514" t="str">
        <f t="shared" si="187"/>
        <v>photography</v>
      </c>
      <c r="R1514" t="str">
        <f t="shared" si="188"/>
        <v>photobooks</v>
      </c>
      <c r="S1514" s="10">
        <f t="shared" si="189"/>
        <v>42741.476145833331</v>
      </c>
      <c r="T1514" s="10">
        <f t="shared" si="190"/>
        <v>42771.476145833331</v>
      </c>
      <c r="U1514" s="12">
        <f t="shared" si="191"/>
        <v>42741.476145833331</v>
      </c>
      <c r="V1514" s="11">
        <f t="shared" si="192"/>
        <v>42741.476145833331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85"/>
        <v>1.5001875</v>
      </c>
      <c r="P1515" s="6">
        <f t="shared" si="186"/>
        <v>55.82093023255814</v>
      </c>
      <c r="Q1515" t="str">
        <f t="shared" si="187"/>
        <v>photography</v>
      </c>
      <c r="R1515" t="str">
        <f t="shared" si="188"/>
        <v>photobooks</v>
      </c>
      <c r="S1515" s="10">
        <f t="shared" si="189"/>
        <v>41806.42900462963</v>
      </c>
      <c r="T1515" s="10">
        <f t="shared" si="190"/>
        <v>41836.42900462963</v>
      </c>
      <c r="U1515" s="12">
        <f t="shared" si="191"/>
        <v>41806.42900462963</v>
      </c>
      <c r="V1515" s="11">
        <f t="shared" si="192"/>
        <v>41806.42900462963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85"/>
        <v>1.0647599999999999</v>
      </c>
      <c r="P1516" s="6">
        <f t="shared" si="186"/>
        <v>151.24431818181819</v>
      </c>
      <c r="Q1516" t="str">
        <f t="shared" si="187"/>
        <v>photography</v>
      </c>
      <c r="R1516" t="str">
        <f t="shared" si="188"/>
        <v>photobooks</v>
      </c>
      <c r="S1516" s="10">
        <f t="shared" si="189"/>
        <v>42234.389351851853</v>
      </c>
      <c r="T1516" s="10">
        <f t="shared" si="190"/>
        <v>42274.389351851853</v>
      </c>
      <c r="U1516" s="12">
        <f t="shared" si="191"/>
        <v>42234.389351851853</v>
      </c>
      <c r="V1516" s="11">
        <f t="shared" si="192"/>
        <v>42234.389351851853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85"/>
        <v>1.57189</v>
      </c>
      <c r="P1517" s="6">
        <f t="shared" si="186"/>
        <v>849.67027027027029</v>
      </c>
      <c r="Q1517" t="str">
        <f t="shared" si="187"/>
        <v>photography</v>
      </c>
      <c r="R1517" t="str">
        <f t="shared" si="188"/>
        <v>photobooks</v>
      </c>
      <c r="S1517" s="10">
        <f t="shared" si="189"/>
        <v>42415.04510416666</v>
      </c>
      <c r="T1517" s="10">
        <f t="shared" si="190"/>
        <v>42445.003437499996</v>
      </c>
      <c r="U1517" s="12">
        <f t="shared" si="191"/>
        <v>42415.04510416666</v>
      </c>
      <c r="V1517" s="11">
        <f t="shared" si="192"/>
        <v>42415.04510416666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85"/>
        <v>1.0865882352941176</v>
      </c>
      <c r="P1518" s="6">
        <f t="shared" si="186"/>
        <v>159.24137931034483</v>
      </c>
      <c r="Q1518" t="str">
        <f t="shared" si="187"/>
        <v>photography</v>
      </c>
      <c r="R1518" t="str">
        <f t="shared" si="188"/>
        <v>photobooks</v>
      </c>
      <c r="S1518" s="10">
        <f t="shared" si="189"/>
        <v>42619.258009259262</v>
      </c>
      <c r="T1518" s="10">
        <f t="shared" si="190"/>
        <v>42649.374999999993</v>
      </c>
      <c r="U1518" s="12">
        <f t="shared" si="191"/>
        <v>42619.258009259262</v>
      </c>
      <c r="V1518" s="11">
        <f t="shared" si="192"/>
        <v>42619.258009259262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85"/>
        <v>1.6197999999999999</v>
      </c>
      <c r="P1519" s="6">
        <f t="shared" si="186"/>
        <v>39.507317073170732</v>
      </c>
      <c r="Q1519" t="str">
        <f t="shared" si="187"/>
        <v>photography</v>
      </c>
      <c r="R1519" t="str">
        <f t="shared" si="188"/>
        <v>photobooks</v>
      </c>
      <c r="S1519" s="10">
        <f t="shared" si="189"/>
        <v>41948.358252314814</v>
      </c>
      <c r="T1519" s="10">
        <f t="shared" si="190"/>
        <v>41979.041666666664</v>
      </c>
      <c r="U1519" s="12">
        <f t="shared" si="191"/>
        <v>41948.358252314814</v>
      </c>
      <c r="V1519" s="11">
        <f t="shared" si="192"/>
        <v>41948.358252314814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85"/>
        <v>2.0536666666666665</v>
      </c>
      <c r="P1520" s="6">
        <f t="shared" si="186"/>
        <v>130.52966101694915</v>
      </c>
      <c r="Q1520" t="str">
        <f t="shared" si="187"/>
        <v>photography</v>
      </c>
      <c r="R1520" t="str">
        <f t="shared" si="188"/>
        <v>photobooks</v>
      </c>
      <c r="S1520" s="10">
        <f t="shared" si="189"/>
        <v>41760.611712962964</v>
      </c>
      <c r="T1520" s="10">
        <f t="shared" si="190"/>
        <v>41790.611712962964</v>
      </c>
      <c r="U1520" s="12">
        <f t="shared" si="191"/>
        <v>41760.611712962964</v>
      </c>
      <c r="V1520" s="11">
        <f t="shared" si="192"/>
        <v>41760.611712962964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85"/>
        <v>1.033638888888889</v>
      </c>
      <c r="P1521" s="6">
        <f t="shared" si="186"/>
        <v>64.156896551724131</v>
      </c>
      <c r="Q1521" t="str">
        <f t="shared" si="187"/>
        <v>photography</v>
      </c>
      <c r="R1521" t="str">
        <f t="shared" si="188"/>
        <v>photobooks</v>
      </c>
      <c r="S1521" s="10">
        <f t="shared" si="189"/>
        <v>41782.533368055556</v>
      </c>
      <c r="T1521" s="10">
        <f t="shared" si="190"/>
        <v>41810.707638888889</v>
      </c>
      <c r="U1521" s="12">
        <f t="shared" si="191"/>
        <v>41782.533368055556</v>
      </c>
      <c r="V1521" s="11">
        <f t="shared" si="192"/>
        <v>41782.533368055556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85"/>
        <v>1.0347222222222223</v>
      </c>
      <c r="P1522" s="6">
        <f t="shared" si="186"/>
        <v>111.52694610778443</v>
      </c>
      <c r="Q1522" t="str">
        <f t="shared" si="187"/>
        <v>photography</v>
      </c>
      <c r="R1522" t="str">
        <f t="shared" si="188"/>
        <v>photobooks</v>
      </c>
      <c r="S1522" s="10">
        <f t="shared" si="189"/>
        <v>41955.649456018517</v>
      </c>
      <c r="T1522" s="10">
        <f t="shared" si="190"/>
        <v>41991.958333333336</v>
      </c>
      <c r="U1522" s="12">
        <f t="shared" si="191"/>
        <v>41955.649456018517</v>
      </c>
      <c r="V1522" s="11">
        <f t="shared" si="192"/>
        <v>41955.649456018517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85"/>
        <v>1.0681333333333334</v>
      </c>
      <c r="P1523" s="6">
        <f t="shared" si="186"/>
        <v>170.44680851063831</v>
      </c>
      <c r="Q1523" t="str">
        <f t="shared" si="187"/>
        <v>photography</v>
      </c>
      <c r="R1523" t="str">
        <f t="shared" si="188"/>
        <v>photobooks</v>
      </c>
      <c r="S1523" s="10">
        <f t="shared" si="189"/>
        <v>42492.959386574068</v>
      </c>
      <c r="T1523" s="10">
        <f t="shared" si="190"/>
        <v>42527.959386574068</v>
      </c>
      <c r="U1523" s="12">
        <f t="shared" si="191"/>
        <v>42492.959386574068</v>
      </c>
      <c r="V1523" s="11">
        <f t="shared" si="192"/>
        <v>42492.959386574068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85"/>
        <v>1.3896574712643677</v>
      </c>
      <c r="P1524" s="6">
        <f t="shared" si="186"/>
        <v>133.7391592920354</v>
      </c>
      <c r="Q1524" t="str">
        <f t="shared" si="187"/>
        <v>photography</v>
      </c>
      <c r="R1524" t="str">
        <f t="shared" si="188"/>
        <v>photobooks</v>
      </c>
      <c r="S1524" s="10">
        <f t="shared" si="189"/>
        <v>41899.621979166666</v>
      </c>
      <c r="T1524" s="10">
        <f t="shared" si="190"/>
        <v>41929.621979166666</v>
      </c>
      <c r="U1524" s="12">
        <f t="shared" si="191"/>
        <v>41899.621979166666</v>
      </c>
      <c r="V1524" s="11">
        <f t="shared" si="192"/>
        <v>41899.621979166666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85"/>
        <v>1.2484324324324325</v>
      </c>
      <c r="P1525" s="6">
        <f t="shared" si="186"/>
        <v>95.834024896265561</v>
      </c>
      <c r="Q1525" t="str">
        <f t="shared" si="187"/>
        <v>photography</v>
      </c>
      <c r="R1525" t="str">
        <f t="shared" si="188"/>
        <v>photobooks</v>
      </c>
      <c r="S1525" s="10">
        <f t="shared" si="189"/>
        <v>41964.543009259258</v>
      </c>
      <c r="T1525" s="10">
        <f t="shared" si="190"/>
        <v>41995.791666666664</v>
      </c>
      <c r="U1525" s="12">
        <f t="shared" si="191"/>
        <v>41964.543009259258</v>
      </c>
      <c r="V1525" s="11">
        <f t="shared" si="192"/>
        <v>41964.543009259258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85"/>
        <v>2.0699999999999998</v>
      </c>
      <c r="P1526" s="6">
        <f t="shared" si="186"/>
        <v>221.78571428571428</v>
      </c>
      <c r="Q1526" t="str">
        <f t="shared" si="187"/>
        <v>photography</v>
      </c>
      <c r="R1526" t="str">
        <f t="shared" si="188"/>
        <v>photobooks</v>
      </c>
      <c r="S1526" s="10">
        <f t="shared" si="189"/>
        <v>42756.292708333327</v>
      </c>
      <c r="T1526" s="10">
        <f t="shared" si="190"/>
        <v>42786.292708333327</v>
      </c>
      <c r="U1526" s="12">
        <f t="shared" si="191"/>
        <v>42756.292708333327</v>
      </c>
      <c r="V1526" s="11">
        <f t="shared" si="192"/>
        <v>42756.292708333327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85"/>
        <v>1.7400576923076922</v>
      </c>
      <c r="P1527" s="6">
        <f t="shared" si="186"/>
        <v>32.315357142857138</v>
      </c>
      <c r="Q1527" t="str">
        <f t="shared" si="187"/>
        <v>photography</v>
      </c>
      <c r="R1527" t="str">
        <f t="shared" si="188"/>
        <v>photobooks</v>
      </c>
      <c r="S1527" s="10">
        <f t="shared" si="189"/>
        <v>42570.494652777772</v>
      </c>
      <c r="T1527" s="10">
        <f t="shared" si="190"/>
        <v>42600.494652777772</v>
      </c>
      <c r="U1527" s="12">
        <f t="shared" si="191"/>
        <v>42570.494652777772</v>
      </c>
      <c r="V1527" s="11">
        <f t="shared" si="192"/>
        <v>42570.494652777772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85"/>
        <v>1.2032608695652174</v>
      </c>
      <c r="P1528" s="6">
        <f t="shared" si="186"/>
        <v>98.839285714285708</v>
      </c>
      <c r="Q1528" t="str">
        <f t="shared" si="187"/>
        <v>photography</v>
      </c>
      <c r="R1528" t="str">
        <f t="shared" si="188"/>
        <v>photobooks</v>
      </c>
      <c r="S1528" s="10">
        <f t="shared" si="189"/>
        <v>42339.067673611113</v>
      </c>
      <c r="T1528" s="10">
        <f t="shared" si="190"/>
        <v>42388.067673611113</v>
      </c>
      <c r="U1528" s="12">
        <f t="shared" si="191"/>
        <v>42339.067673611113</v>
      </c>
      <c r="V1528" s="11">
        <f t="shared" si="192"/>
        <v>42339.067673611113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85"/>
        <v>1.1044428571428573</v>
      </c>
      <c r="P1529" s="6">
        <f t="shared" si="186"/>
        <v>55.222142857142863</v>
      </c>
      <c r="Q1529" t="str">
        <f t="shared" si="187"/>
        <v>photography</v>
      </c>
      <c r="R1529" t="str">
        <f t="shared" si="188"/>
        <v>photobooks</v>
      </c>
      <c r="S1529" s="10">
        <f t="shared" si="189"/>
        <v>42780.392199074071</v>
      </c>
      <c r="T1529" s="10">
        <f t="shared" si="190"/>
        <v>42808.350532407399</v>
      </c>
      <c r="U1529" s="12">
        <f t="shared" si="191"/>
        <v>42780.392199074071</v>
      </c>
      <c r="V1529" s="11">
        <f t="shared" si="192"/>
        <v>42780.392199074071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85"/>
        <v>2.8156666666666665</v>
      </c>
      <c r="P1530" s="6">
        <f t="shared" si="186"/>
        <v>52.793750000000003</v>
      </c>
      <c r="Q1530" t="str">
        <f t="shared" si="187"/>
        <v>photography</v>
      </c>
      <c r="R1530" t="str">
        <f t="shared" si="188"/>
        <v>photobooks</v>
      </c>
      <c r="S1530" s="10">
        <f t="shared" si="189"/>
        <v>42736.524560185186</v>
      </c>
      <c r="T1530" s="10">
        <f t="shared" si="190"/>
        <v>42766.791666666664</v>
      </c>
      <c r="U1530" s="12">
        <f t="shared" si="191"/>
        <v>42736.524560185186</v>
      </c>
      <c r="V1530" s="11">
        <f t="shared" si="192"/>
        <v>42736.524560185186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85"/>
        <v>1.0067894736842105</v>
      </c>
      <c r="P1531" s="6">
        <f t="shared" si="186"/>
        <v>135.66666666666666</v>
      </c>
      <c r="Q1531" t="str">
        <f t="shared" si="187"/>
        <v>photography</v>
      </c>
      <c r="R1531" t="str">
        <f t="shared" si="188"/>
        <v>photobooks</v>
      </c>
      <c r="S1531" s="10">
        <f t="shared" si="189"/>
        <v>42052.420370370368</v>
      </c>
      <c r="T1531" s="10">
        <f t="shared" si="190"/>
        <v>42082.378703703704</v>
      </c>
      <c r="U1531" s="12">
        <f t="shared" si="191"/>
        <v>42052.420370370368</v>
      </c>
      <c r="V1531" s="11">
        <f t="shared" si="192"/>
        <v>42052.420370370368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85"/>
        <v>1.3482571428571428</v>
      </c>
      <c r="P1532" s="6">
        <f t="shared" si="186"/>
        <v>53.991990846681922</v>
      </c>
      <c r="Q1532" t="str">
        <f t="shared" si="187"/>
        <v>photography</v>
      </c>
      <c r="R1532" t="str">
        <f t="shared" si="188"/>
        <v>photobooks</v>
      </c>
      <c r="S1532" s="10">
        <f t="shared" si="189"/>
        <v>42275.558969907412</v>
      </c>
      <c r="T1532" s="10">
        <f t="shared" si="190"/>
        <v>42300.558969907412</v>
      </c>
      <c r="U1532" s="12">
        <f t="shared" si="191"/>
        <v>42275.558969907412</v>
      </c>
      <c r="V1532" s="11">
        <f t="shared" si="192"/>
        <v>42275.558969907412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85"/>
        <v>1.7595744680851064</v>
      </c>
      <c r="P1533" s="6">
        <f t="shared" si="186"/>
        <v>56.643835616438359</v>
      </c>
      <c r="Q1533" t="str">
        <f t="shared" si="187"/>
        <v>photography</v>
      </c>
      <c r="R1533" t="str">
        <f t="shared" si="188"/>
        <v>photobooks</v>
      </c>
      <c r="S1533" s="10">
        <f t="shared" si="189"/>
        <v>41941.594050925924</v>
      </c>
      <c r="T1533" s="10">
        <f t="shared" si="190"/>
        <v>41973.916666666664</v>
      </c>
      <c r="U1533" s="12">
        <f t="shared" si="191"/>
        <v>41941.594050925924</v>
      </c>
      <c r="V1533" s="11">
        <f t="shared" si="192"/>
        <v>41941.594050925924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85"/>
        <v>4.8402000000000003</v>
      </c>
      <c r="P1534" s="6">
        <f t="shared" si="186"/>
        <v>82.316326530612244</v>
      </c>
      <c r="Q1534" t="str">
        <f t="shared" si="187"/>
        <v>photography</v>
      </c>
      <c r="R1534" t="str">
        <f t="shared" si="188"/>
        <v>photobooks</v>
      </c>
      <c r="S1534" s="10">
        <f t="shared" si="189"/>
        <v>42391.266956018517</v>
      </c>
      <c r="T1534" s="10">
        <f t="shared" si="190"/>
        <v>42415.416666666664</v>
      </c>
      <c r="U1534" s="12">
        <f t="shared" si="191"/>
        <v>42391.266956018517</v>
      </c>
      <c r="V1534" s="11">
        <f t="shared" si="192"/>
        <v>42391.266956018517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85"/>
        <v>1.4514</v>
      </c>
      <c r="P1535" s="6">
        <f t="shared" si="186"/>
        <v>88.26081081081081</v>
      </c>
      <c r="Q1535" t="str">
        <f t="shared" si="187"/>
        <v>photography</v>
      </c>
      <c r="R1535" t="str">
        <f t="shared" si="188"/>
        <v>photobooks</v>
      </c>
      <c r="S1535" s="10">
        <f t="shared" si="189"/>
        <v>42442.793715277774</v>
      </c>
      <c r="T1535" s="10">
        <f t="shared" si="190"/>
        <v>42491.957638888889</v>
      </c>
      <c r="U1535" s="12">
        <f t="shared" si="191"/>
        <v>42442.793715277774</v>
      </c>
      <c r="V1535" s="11">
        <f t="shared" si="192"/>
        <v>42442.793715277774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85"/>
        <v>4.1773333333333333</v>
      </c>
      <c r="P1536" s="6">
        <f t="shared" si="186"/>
        <v>84.905149051490511</v>
      </c>
      <c r="Q1536" t="str">
        <f t="shared" si="187"/>
        <v>photography</v>
      </c>
      <c r="R1536" t="str">
        <f t="shared" si="188"/>
        <v>photobooks</v>
      </c>
      <c r="S1536" s="10">
        <f t="shared" si="189"/>
        <v>42221.465995370374</v>
      </c>
      <c r="T1536" s="10">
        <f t="shared" si="190"/>
        <v>42251.465995370374</v>
      </c>
      <c r="U1536" s="12">
        <f t="shared" si="191"/>
        <v>42221.465995370374</v>
      </c>
      <c r="V1536" s="11">
        <f t="shared" si="192"/>
        <v>42221.465995370374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85"/>
        <v>1.3242499999999999</v>
      </c>
      <c r="P1537" s="6">
        <f t="shared" si="186"/>
        <v>48.154545454545456</v>
      </c>
      <c r="Q1537" t="str">
        <f t="shared" si="187"/>
        <v>photography</v>
      </c>
      <c r="R1537" t="str">
        <f t="shared" si="188"/>
        <v>photobooks</v>
      </c>
      <c r="S1537" s="10">
        <f t="shared" si="189"/>
        <v>42484.620729166665</v>
      </c>
      <c r="T1537" s="10">
        <f t="shared" si="190"/>
        <v>42513.708333333336</v>
      </c>
      <c r="U1537" s="12">
        <f t="shared" si="191"/>
        <v>42484.620729166665</v>
      </c>
      <c r="V1537" s="11">
        <f t="shared" si="192"/>
        <v>42484.620729166665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193">E1538/D1538</f>
        <v>2.5030841666666666</v>
      </c>
      <c r="P1538" s="6">
        <f t="shared" si="186"/>
        <v>66.015406593406595</v>
      </c>
      <c r="Q1538" t="str">
        <f t="shared" si="187"/>
        <v>photography</v>
      </c>
      <c r="R1538" t="str">
        <f t="shared" si="188"/>
        <v>photobooks</v>
      </c>
      <c r="S1538" s="10">
        <f t="shared" si="189"/>
        <v>42213.593865740739</v>
      </c>
      <c r="T1538" s="10">
        <f t="shared" si="190"/>
        <v>42243.593865740739</v>
      </c>
      <c r="U1538" s="12">
        <f t="shared" si="191"/>
        <v>42213.593865740739</v>
      </c>
      <c r="V1538" s="11">
        <f t="shared" si="192"/>
        <v>42213.593865740739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193"/>
        <v>1.7989999999999999</v>
      </c>
      <c r="P1539" s="6">
        <f t="shared" ref="P1539:P1602" si="194">E1539/L1539</f>
        <v>96.375</v>
      </c>
      <c r="Q1539" t="str">
        <f t="shared" ref="Q1539:Q1602" si="195">LEFT(N1539,SEARCH("/",N1539)-1)</f>
        <v>photography</v>
      </c>
      <c r="R1539" t="str">
        <f t="shared" ref="R1539:R1602" si="196">RIGHT(N1539,LEN(N1539)-SEARCH("/",N1539))</f>
        <v>photobooks</v>
      </c>
      <c r="S1539" s="10">
        <f t="shared" ref="S1539:S1602" si="197">(((J1539/60)/60)/24)+DATE(1970,1,1)+(-5/24)</f>
        <v>42552.106793981475</v>
      </c>
      <c r="T1539" s="10">
        <f t="shared" ref="T1539:T1602" si="198">(((I1539/60)/60)/24)+DATE(1970,1,1)+(-5/24)</f>
        <v>42588.541666666664</v>
      </c>
      <c r="U1539" s="12">
        <f t="shared" ref="U1539:U1602" si="199">S1539</f>
        <v>42552.106793981475</v>
      </c>
      <c r="V1539" s="11">
        <f t="shared" ref="V1539:V1602" si="200">S1539</f>
        <v>42552.106793981475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93"/>
        <v>1.0262857142857142</v>
      </c>
      <c r="P1540" s="6">
        <f t="shared" si="194"/>
        <v>156.17391304347825</v>
      </c>
      <c r="Q1540" t="str">
        <f t="shared" si="195"/>
        <v>photography</v>
      </c>
      <c r="R1540" t="str">
        <f t="shared" si="196"/>
        <v>photobooks</v>
      </c>
      <c r="S1540" s="10">
        <f t="shared" si="197"/>
        <v>41981.57372685185</v>
      </c>
      <c r="T1540" s="10">
        <f t="shared" si="198"/>
        <v>42026.57372685185</v>
      </c>
      <c r="U1540" s="12">
        <f t="shared" si="199"/>
        <v>41981.57372685185</v>
      </c>
      <c r="V1540" s="11">
        <f t="shared" si="200"/>
        <v>41981.57372685185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93"/>
        <v>1.359861</v>
      </c>
      <c r="P1541" s="6">
        <f t="shared" si="194"/>
        <v>95.764859154929582</v>
      </c>
      <c r="Q1541" t="str">
        <f t="shared" si="195"/>
        <v>photography</v>
      </c>
      <c r="R1541" t="str">
        <f t="shared" si="196"/>
        <v>photobooks</v>
      </c>
      <c r="S1541" s="10">
        <f t="shared" si="197"/>
        <v>42705.710868055547</v>
      </c>
      <c r="T1541" s="10">
        <f t="shared" si="198"/>
        <v>42738.710868055547</v>
      </c>
      <c r="U1541" s="12">
        <f t="shared" si="199"/>
        <v>42705.710868055547</v>
      </c>
      <c r="V1541" s="11">
        <f t="shared" si="200"/>
        <v>42705.710868055547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93"/>
        <v>1.1786666666666668</v>
      </c>
      <c r="P1542" s="6">
        <f t="shared" si="194"/>
        <v>180.40816326530611</v>
      </c>
      <c r="Q1542" t="str">
        <f t="shared" si="195"/>
        <v>photography</v>
      </c>
      <c r="R1542" t="str">
        <f t="shared" si="196"/>
        <v>photobooks</v>
      </c>
      <c r="S1542" s="10">
        <f t="shared" si="197"/>
        <v>41938.798796296294</v>
      </c>
      <c r="T1542" s="10">
        <f t="shared" si="198"/>
        <v>41968.843749999993</v>
      </c>
      <c r="U1542" s="12">
        <f t="shared" si="199"/>
        <v>41938.798796296294</v>
      </c>
      <c r="V1542" s="11">
        <f t="shared" si="200"/>
        <v>41938.798796296294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93"/>
        <v>3.3333333333333332E-4</v>
      </c>
      <c r="P1543" s="6">
        <f t="shared" si="194"/>
        <v>3</v>
      </c>
      <c r="Q1543" t="str">
        <f t="shared" si="195"/>
        <v>photography</v>
      </c>
      <c r="R1543" t="str">
        <f t="shared" si="196"/>
        <v>nature</v>
      </c>
      <c r="S1543" s="10">
        <f t="shared" si="197"/>
        <v>41974.503912037035</v>
      </c>
      <c r="T1543" s="10">
        <f t="shared" si="198"/>
        <v>42004.503912037035</v>
      </c>
      <c r="U1543" s="12">
        <f t="shared" si="199"/>
        <v>41974.503912037035</v>
      </c>
      <c r="V1543" s="11">
        <f t="shared" si="200"/>
        <v>41974.503912037035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93"/>
        <v>0.04</v>
      </c>
      <c r="P1544" s="6">
        <f t="shared" si="194"/>
        <v>20</v>
      </c>
      <c r="Q1544" t="str">
        <f t="shared" si="195"/>
        <v>photography</v>
      </c>
      <c r="R1544" t="str">
        <f t="shared" si="196"/>
        <v>nature</v>
      </c>
      <c r="S1544" s="10">
        <f t="shared" si="197"/>
        <v>42170.788194444445</v>
      </c>
      <c r="T1544" s="10">
        <f t="shared" si="198"/>
        <v>42185.788194444445</v>
      </c>
      <c r="U1544" s="12">
        <f t="shared" si="199"/>
        <v>42170.788194444445</v>
      </c>
      <c r="V1544" s="11">
        <f t="shared" si="200"/>
        <v>42170.788194444445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93"/>
        <v>4.4444444444444444E-3</v>
      </c>
      <c r="P1545" s="6">
        <f t="shared" si="194"/>
        <v>10</v>
      </c>
      <c r="Q1545" t="str">
        <f t="shared" si="195"/>
        <v>photography</v>
      </c>
      <c r="R1545" t="str">
        <f t="shared" si="196"/>
        <v>nature</v>
      </c>
      <c r="S1545" s="10">
        <f t="shared" si="197"/>
        <v>41935.301319444443</v>
      </c>
      <c r="T1545" s="10">
        <f t="shared" si="198"/>
        <v>41965.342986111107</v>
      </c>
      <c r="U1545" s="12">
        <f t="shared" si="199"/>
        <v>41935.301319444443</v>
      </c>
      <c r="V1545" s="11">
        <f t="shared" si="200"/>
        <v>41935.301319444443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93"/>
        <v>0</v>
      </c>
      <c r="P1546" s="6" t="e">
        <f t="shared" si="194"/>
        <v>#DIV/0!</v>
      </c>
      <c r="Q1546" t="str">
        <f t="shared" si="195"/>
        <v>photography</v>
      </c>
      <c r="R1546" t="str">
        <f t="shared" si="196"/>
        <v>nature</v>
      </c>
      <c r="S1546" s="10">
        <f t="shared" si="197"/>
        <v>42052.842870370368</v>
      </c>
      <c r="T1546" s="10">
        <f t="shared" si="198"/>
        <v>42094.804166666661</v>
      </c>
      <c r="U1546" s="12">
        <f t="shared" si="199"/>
        <v>42052.842870370368</v>
      </c>
      <c r="V1546" s="11">
        <f t="shared" si="200"/>
        <v>42052.842870370368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93"/>
        <v>3.3333333333333332E-4</v>
      </c>
      <c r="P1547" s="6">
        <f t="shared" si="194"/>
        <v>1</v>
      </c>
      <c r="Q1547" t="str">
        <f t="shared" si="195"/>
        <v>photography</v>
      </c>
      <c r="R1547" t="str">
        <f t="shared" si="196"/>
        <v>nature</v>
      </c>
      <c r="S1547" s="10">
        <f t="shared" si="197"/>
        <v>42031.676319444443</v>
      </c>
      <c r="T1547" s="10">
        <f t="shared" si="198"/>
        <v>42065.677777777775</v>
      </c>
      <c r="U1547" s="12">
        <f t="shared" si="199"/>
        <v>42031.676319444443</v>
      </c>
      <c r="V1547" s="11">
        <f t="shared" si="200"/>
        <v>42031.676319444443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93"/>
        <v>0.28899999999999998</v>
      </c>
      <c r="P1548" s="6">
        <f t="shared" si="194"/>
        <v>26.272727272727273</v>
      </c>
      <c r="Q1548" t="str">
        <f t="shared" si="195"/>
        <v>photography</v>
      </c>
      <c r="R1548" t="str">
        <f t="shared" si="196"/>
        <v>nature</v>
      </c>
      <c r="S1548" s="10">
        <f t="shared" si="197"/>
        <v>41839.004618055551</v>
      </c>
      <c r="T1548" s="10">
        <f t="shared" si="198"/>
        <v>41899.004618055551</v>
      </c>
      <c r="U1548" s="12">
        <f t="shared" si="199"/>
        <v>41839.004618055551</v>
      </c>
      <c r="V1548" s="11">
        <f t="shared" si="200"/>
        <v>41839.004618055551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93"/>
        <v>0</v>
      </c>
      <c r="P1549" s="6" t="e">
        <f t="shared" si="194"/>
        <v>#DIV/0!</v>
      </c>
      <c r="Q1549" t="str">
        <f t="shared" si="195"/>
        <v>photography</v>
      </c>
      <c r="R1549" t="str">
        <f t="shared" si="196"/>
        <v>nature</v>
      </c>
      <c r="S1549" s="10">
        <f t="shared" si="197"/>
        <v>42782.218541666669</v>
      </c>
      <c r="T1549" s="10">
        <f t="shared" si="198"/>
        <v>42789.218541666669</v>
      </c>
      <c r="U1549" s="12">
        <f t="shared" si="199"/>
        <v>42782.218541666669</v>
      </c>
      <c r="V1549" s="11">
        <f t="shared" si="200"/>
        <v>42782.218541666669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93"/>
        <v>8.5714285714285715E-2</v>
      </c>
      <c r="P1550" s="6">
        <f t="shared" si="194"/>
        <v>60</v>
      </c>
      <c r="Q1550" t="str">
        <f t="shared" si="195"/>
        <v>photography</v>
      </c>
      <c r="R1550" t="str">
        <f t="shared" si="196"/>
        <v>nature</v>
      </c>
      <c r="S1550" s="10">
        <f t="shared" si="197"/>
        <v>42286.673842592594</v>
      </c>
      <c r="T1550" s="10">
        <f t="shared" si="198"/>
        <v>42316.715509259251</v>
      </c>
      <c r="U1550" s="12">
        <f t="shared" si="199"/>
        <v>42286.673842592594</v>
      </c>
      <c r="V1550" s="11">
        <f t="shared" si="200"/>
        <v>42286.673842592594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93"/>
        <v>0.34</v>
      </c>
      <c r="P1551" s="6">
        <f t="shared" si="194"/>
        <v>28.333333333333332</v>
      </c>
      <c r="Q1551" t="str">
        <f t="shared" si="195"/>
        <v>photography</v>
      </c>
      <c r="R1551" t="str">
        <f t="shared" si="196"/>
        <v>nature</v>
      </c>
      <c r="S1551" s="10">
        <f t="shared" si="197"/>
        <v>42280.927766203698</v>
      </c>
      <c r="T1551" s="10">
        <f t="shared" si="198"/>
        <v>42310.96943287037</v>
      </c>
      <c r="U1551" s="12">
        <f t="shared" si="199"/>
        <v>42280.927766203698</v>
      </c>
      <c r="V1551" s="11">
        <f t="shared" si="200"/>
        <v>42280.927766203698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93"/>
        <v>0.13466666666666666</v>
      </c>
      <c r="P1552" s="6">
        <f t="shared" si="194"/>
        <v>14.428571428571429</v>
      </c>
      <c r="Q1552" t="str">
        <f t="shared" si="195"/>
        <v>photography</v>
      </c>
      <c r="R1552" t="str">
        <f t="shared" si="196"/>
        <v>nature</v>
      </c>
      <c r="S1552" s="10">
        <f t="shared" si="197"/>
        <v>42472.24113425926</v>
      </c>
      <c r="T1552" s="10">
        <f t="shared" si="198"/>
        <v>42502.24113425926</v>
      </c>
      <c r="U1552" s="12">
        <f t="shared" si="199"/>
        <v>42472.24113425926</v>
      </c>
      <c r="V1552" s="11">
        <f t="shared" si="200"/>
        <v>42472.24113425926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93"/>
        <v>0</v>
      </c>
      <c r="P1553" s="6" t="e">
        <f t="shared" si="194"/>
        <v>#DIV/0!</v>
      </c>
      <c r="Q1553" t="str">
        <f t="shared" si="195"/>
        <v>photography</v>
      </c>
      <c r="R1553" t="str">
        <f t="shared" si="196"/>
        <v>nature</v>
      </c>
      <c r="S1553" s="10">
        <f t="shared" si="197"/>
        <v>42121.616192129623</v>
      </c>
      <c r="T1553" s="10">
        <f t="shared" si="198"/>
        <v>42151.616192129623</v>
      </c>
      <c r="U1553" s="12">
        <f t="shared" si="199"/>
        <v>42121.616192129623</v>
      </c>
      <c r="V1553" s="11">
        <f t="shared" si="200"/>
        <v>42121.616192129623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93"/>
        <v>0.49186046511627907</v>
      </c>
      <c r="P1554" s="6">
        <f t="shared" si="194"/>
        <v>132.1875</v>
      </c>
      <c r="Q1554" t="str">
        <f t="shared" si="195"/>
        <v>photography</v>
      </c>
      <c r="R1554" t="str">
        <f t="shared" si="196"/>
        <v>nature</v>
      </c>
      <c r="S1554" s="10">
        <f t="shared" si="197"/>
        <v>41892.480416666665</v>
      </c>
      <c r="T1554" s="10">
        <f t="shared" si="198"/>
        <v>41912.957638888889</v>
      </c>
      <c r="U1554" s="12">
        <f t="shared" si="199"/>
        <v>41892.480416666665</v>
      </c>
      <c r="V1554" s="11">
        <f t="shared" si="200"/>
        <v>41892.480416666665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93"/>
        <v>0</v>
      </c>
      <c r="P1555" s="6" t="e">
        <f t="shared" si="194"/>
        <v>#DIV/0!</v>
      </c>
      <c r="Q1555" t="str">
        <f t="shared" si="195"/>
        <v>photography</v>
      </c>
      <c r="R1555" t="str">
        <f t="shared" si="196"/>
        <v>nature</v>
      </c>
      <c r="S1555" s="10">
        <f t="shared" si="197"/>
        <v>42219.074618055551</v>
      </c>
      <c r="T1555" s="10">
        <f t="shared" si="198"/>
        <v>42249.074618055551</v>
      </c>
      <c r="U1555" s="12">
        <f t="shared" si="199"/>
        <v>42219.074618055551</v>
      </c>
      <c r="V1555" s="11">
        <f t="shared" si="200"/>
        <v>42219.074618055551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93"/>
        <v>0</v>
      </c>
      <c r="P1556" s="6" t="e">
        <f t="shared" si="194"/>
        <v>#DIV/0!</v>
      </c>
      <c r="Q1556" t="str">
        <f t="shared" si="195"/>
        <v>photography</v>
      </c>
      <c r="R1556" t="str">
        <f t="shared" si="196"/>
        <v>nature</v>
      </c>
      <c r="S1556" s="10">
        <f t="shared" si="197"/>
        <v>42188.043865740743</v>
      </c>
      <c r="T1556" s="10">
        <f t="shared" si="198"/>
        <v>42218.043865740743</v>
      </c>
      <c r="U1556" s="12">
        <f t="shared" si="199"/>
        <v>42188.043865740743</v>
      </c>
      <c r="V1556" s="11">
        <f t="shared" si="200"/>
        <v>42188.043865740743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93"/>
        <v>0</v>
      </c>
      <c r="P1557" s="6" t="e">
        <f t="shared" si="194"/>
        <v>#DIV/0!</v>
      </c>
      <c r="Q1557" t="str">
        <f t="shared" si="195"/>
        <v>photography</v>
      </c>
      <c r="R1557" t="str">
        <f t="shared" si="196"/>
        <v>nature</v>
      </c>
      <c r="S1557" s="10">
        <f t="shared" si="197"/>
        <v>42241.405462962961</v>
      </c>
      <c r="T1557" s="10">
        <f t="shared" si="198"/>
        <v>42264.499999999993</v>
      </c>
      <c r="U1557" s="12">
        <f t="shared" si="199"/>
        <v>42241.405462962961</v>
      </c>
      <c r="V1557" s="11">
        <f t="shared" si="200"/>
        <v>42241.405462962961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93"/>
        <v>0.45133333333333331</v>
      </c>
      <c r="P1558" s="6">
        <f t="shared" si="194"/>
        <v>56.416666666666664</v>
      </c>
      <c r="Q1558" t="str">
        <f t="shared" si="195"/>
        <v>photography</v>
      </c>
      <c r="R1558" t="str">
        <f t="shared" si="196"/>
        <v>nature</v>
      </c>
      <c r="S1558" s="10">
        <f t="shared" si="197"/>
        <v>42524.944722222215</v>
      </c>
      <c r="T1558" s="10">
        <f t="shared" si="198"/>
        <v>42554.944722222215</v>
      </c>
      <c r="U1558" s="12">
        <f t="shared" si="199"/>
        <v>42524.944722222215</v>
      </c>
      <c r="V1558" s="11">
        <f t="shared" si="200"/>
        <v>42524.944722222215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93"/>
        <v>0.04</v>
      </c>
      <c r="P1559" s="6">
        <f t="shared" si="194"/>
        <v>100</v>
      </c>
      <c r="Q1559" t="str">
        <f t="shared" si="195"/>
        <v>photography</v>
      </c>
      <c r="R1559" t="str">
        <f t="shared" si="196"/>
        <v>nature</v>
      </c>
      <c r="S1559" s="10">
        <f t="shared" si="197"/>
        <v>41871.444826388884</v>
      </c>
      <c r="T1559" s="10">
        <f t="shared" si="198"/>
        <v>41902.444826388884</v>
      </c>
      <c r="U1559" s="12">
        <f t="shared" si="199"/>
        <v>41871.444826388884</v>
      </c>
      <c r="V1559" s="11">
        <f t="shared" si="200"/>
        <v>41871.444826388884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93"/>
        <v>4.6666666666666669E-2</v>
      </c>
      <c r="P1560" s="6">
        <f t="shared" si="194"/>
        <v>11.666666666666666</v>
      </c>
      <c r="Q1560" t="str">
        <f t="shared" si="195"/>
        <v>photography</v>
      </c>
      <c r="R1560" t="str">
        <f t="shared" si="196"/>
        <v>nature</v>
      </c>
      <c r="S1560" s="10">
        <f t="shared" si="197"/>
        <v>42185.189340277771</v>
      </c>
      <c r="T1560" s="10">
        <f t="shared" si="198"/>
        <v>42244.299999999996</v>
      </c>
      <c r="U1560" s="12">
        <f t="shared" si="199"/>
        <v>42185.189340277771</v>
      </c>
      <c r="V1560" s="11">
        <f t="shared" si="200"/>
        <v>42185.189340277771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93"/>
        <v>3.3333333333333335E-3</v>
      </c>
      <c r="P1561" s="6">
        <f t="shared" si="194"/>
        <v>50</v>
      </c>
      <c r="Q1561" t="str">
        <f t="shared" si="195"/>
        <v>photography</v>
      </c>
      <c r="R1561" t="str">
        <f t="shared" si="196"/>
        <v>nature</v>
      </c>
      <c r="S1561" s="10">
        <f t="shared" si="197"/>
        <v>42107.844895833325</v>
      </c>
      <c r="T1561" s="10">
        <f t="shared" si="198"/>
        <v>42122.844895833325</v>
      </c>
      <c r="U1561" s="12">
        <f t="shared" si="199"/>
        <v>42107.844895833325</v>
      </c>
      <c r="V1561" s="11">
        <f t="shared" si="200"/>
        <v>42107.844895833325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93"/>
        <v>3.7600000000000001E-2</v>
      </c>
      <c r="P1562" s="6">
        <f t="shared" si="194"/>
        <v>23.5</v>
      </c>
      <c r="Q1562" t="str">
        <f t="shared" si="195"/>
        <v>photography</v>
      </c>
      <c r="R1562" t="str">
        <f t="shared" si="196"/>
        <v>nature</v>
      </c>
      <c r="S1562" s="10">
        <f t="shared" si="197"/>
        <v>41935.812418981477</v>
      </c>
      <c r="T1562" s="10">
        <f t="shared" si="198"/>
        <v>41955.854085648149</v>
      </c>
      <c r="U1562" s="12">
        <f t="shared" si="199"/>
        <v>41935.812418981477</v>
      </c>
      <c r="V1562" s="11">
        <f t="shared" si="200"/>
        <v>41935.812418981477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93"/>
        <v>6.7000000000000002E-3</v>
      </c>
      <c r="P1563" s="6">
        <f t="shared" si="194"/>
        <v>67</v>
      </c>
      <c r="Q1563" t="str">
        <f t="shared" si="195"/>
        <v>publishing</v>
      </c>
      <c r="R1563" t="str">
        <f t="shared" si="196"/>
        <v>art books</v>
      </c>
      <c r="S1563" s="10">
        <f t="shared" si="197"/>
        <v>41554.833368055552</v>
      </c>
      <c r="T1563" s="10">
        <f t="shared" si="198"/>
        <v>41584.875034722223</v>
      </c>
      <c r="U1563" s="12">
        <f t="shared" si="199"/>
        <v>41554.833368055552</v>
      </c>
      <c r="V1563" s="11">
        <f t="shared" si="200"/>
        <v>41554.833368055552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93"/>
        <v>0</v>
      </c>
      <c r="P1564" s="6" t="e">
        <f t="shared" si="194"/>
        <v>#DIV/0!</v>
      </c>
      <c r="Q1564" t="str">
        <f t="shared" si="195"/>
        <v>publishing</v>
      </c>
      <c r="R1564" t="str">
        <f t="shared" si="196"/>
        <v>art books</v>
      </c>
      <c r="S1564" s="10">
        <f t="shared" si="197"/>
        <v>40079.357824074068</v>
      </c>
      <c r="T1564" s="10">
        <f t="shared" si="198"/>
        <v>40148.826388888883</v>
      </c>
      <c r="U1564" s="12">
        <f t="shared" si="199"/>
        <v>40079.357824074068</v>
      </c>
      <c r="V1564" s="11">
        <f t="shared" si="200"/>
        <v>40079.357824074068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93"/>
        <v>1.4166666666666666E-2</v>
      </c>
      <c r="P1565" s="6">
        <f t="shared" si="194"/>
        <v>42.5</v>
      </c>
      <c r="Q1565" t="str">
        <f t="shared" si="195"/>
        <v>publishing</v>
      </c>
      <c r="R1565" t="str">
        <f t="shared" si="196"/>
        <v>art books</v>
      </c>
      <c r="S1565" s="10">
        <f t="shared" si="197"/>
        <v>41652.534155092588</v>
      </c>
      <c r="T1565" s="10">
        <f t="shared" si="198"/>
        <v>41712.492488425924</v>
      </c>
      <c r="U1565" s="12">
        <f t="shared" si="199"/>
        <v>41652.534155092588</v>
      </c>
      <c r="V1565" s="11">
        <f t="shared" si="200"/>
        <v>41652.534155092588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93"/>
        <v>1E-3</v>
      </c>
      <c r="P1566" s="6">
        <f t="shared" si="194"/>
        <v>10</v>
      </c>
      <c r="Q1566" t="str">
        <f t="shared" si="195"/>
        <v>publishing</v>
      </c>
      <c r="R1566" t="str">
        <f t="shared" si="196"/>
        <v>art books</v>
      </c>
      <c r="S1566" s="10">
        <f t="shared" si="197"/>
        <v>42121.158668981479</v>
      </c>
      <c r="T1566" s="10">
        <f t="shared" si="198"/>
        <v>42152.628472222219</v>
      </c>
      <c r="U1566" s="12">
        <f t="shared" si="199"/>
        <v>42121.158668981479</v>
      </c>
      <c r="V1566" s="11">
        <f t="shared" si="200"/>
        <v>42121.158668981479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93"/>
        <v>2.5000000000000001E-2</v>
      </c>
      <c r="P1567" s="6">
        <f t="shared" si="194"/>
        <v>100</v>
      </c>
      <c r="Q1567" t="str">
        <f t="shared" si="195"/>
        <v>publishing</v>
      </c>
      <c r="R1567" t="str">
        <f t="shared" si="196"/>
        <v>art books</v>
      </c>
      <c r="S1567" s="10">
        <f t="shared" si="197"/>
        <v>40672.521539351852</v>
      </c>
      <c r="T1567" s="10">
        <f t="shared" si="198"/>
        <v>40702.521539351852</v>
      </c>
      <c r="U1567" s="12">
        <f t="shared" si="199"/>
        <v>40672.521539351852</v>
      </c>
      <c r="V1567" s="11">
        <f t="shared" si="200"/>
        <v>40672.521539351852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93"/>
        <v>0.21249999999999999</v>
      </c>
      <c r="P1568" s="6">
        <f t="shared" si="194"/>
        <v>108.05084745762711</v>
      </c>
      <c r="Q1568" t="str">
        <f t="shared" si="195"/>
        <v>publishing</v>
      </c>
      <c r="R1568" t="str">
        <f t="shared" si="196"/>
        <v>art books</v>
      </c>
      <c r="S1568" s="10">
        <f t="shared" si="197"/>
        <v>42549.708379629628</v>
      </c>
      <c r="T1568" s="10">
        <f t="shared" si="198"/>
        <v>42578.708333333336</v>
      </c>
      <c r="U1568" s="12">
        <f t="shared" si="199"/>
        <v>42549.708379629628</v>
      </c>
      <c r="V1568" s="11">
        <f t="shared" si="200"/>
        <v>42549.708379629628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93"/>
        <v>4.1176470588235294E-2</v>
      </c>
      <c r="P1569" s="6">
        <f t="shared" si="194"/>
        <v>26.923076923076923</v>
      </c>
      <c r="Q1569" t="str">
        <f t="shared" si="195"/>
        <v>publishing</v>
      </c>
      <c r="R1569" t="str">
        <f t="shared" si="196"/>
        <v>art books</v>
      </c>
      <c r="S1569" s="10">
        <f t="shared" si="197"/>
        <v>41671.728530092587</v>
      </c>
      <c r="T1569" s="10">
        <f t="shared" si="198"/>
        <v>41686.791666666664</v>
      </c>
      <c r="U1569" s="12">
        <f t="shared" si="199"/>
        <v>41671.728530092587</v>
      </c>
      <c r="V1569" s="11">
        <f t="shared" si="200"/>
        <v>41671.728530092587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93"/>
        <v>0.13639999999999999</v>
      </c>
      <c r="P1570" s="6">
        <f t="shared" si="194"/>
        <v>155</v>
      </c>
      <c r="Q1570" t="str">
        <f t="shared" si="195"/>
        <v>publishing</v>
      </c>
      <c r="R1570" t="str">
        <f t="shared" si="196"/>
        <v>art books</v>
      </c>
      <c r="S1570" s="10">
        <f t="shared" si="197"/>
        <v>41961.853993055549</v>
      </c>
      <c r="T1570" s="10">
        <f t="shared" si="198"/>
        <v>41996.853993055549</v>
      </c>
      <c r="U1570" s="12">
        <f t="shared" si="199"/>
        <v>41961.853993055549</v>
      </c>
      <c r="V1570" s="11">
        <f t="shared" si="200"/>
        <v>41961.853993055549</v>
      </c>
    </row>
    <row r="1571" spans="1:22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93"/>
        <v>0</v>
      </c>
      <c r="P1571" s="6" t="e">
        <f t="shared" si="194"/>
        <v>#DIV/0!</v>
      </c>
      <c r="Q1571" t="str">
        <f t="shared" si="195"/>
        <v>publishing</v>
      </c>
      <c r="R1571" t="str">
        <f t="shared" si="196"/>
        <v>art books</v>
      </c>
      <c r="S1571" s="10">
        <f t="shared" si="197"/>
        <v>41389.471226851849</v>
      </c>
      <c r="T1571" s="10">
        <f t="shared" si="198"/>
        <v>41419.471226851849</v>
      </c>
      <c r="U1571" s="12">
        <f t="shared" si="199"/>
        <v>41389.471226851849</v>
      </c>
      <c r="V1571" s="11">
        <f t="shared" si="200"/>
        <v>41389.471226851849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93"/>
        <v>0.41399999999999998</v>
      </c>
      <c r="P1572" s="6">
        <f t="shared" si="194"/>
        <v>47.769230769230766</v>
      </c>
      <c r="Q1572" t="str">
        <f t="shared" si="195"/>
        <v>publishing</v>
      </c>
      <c r="R1572" t="str">
        <f t="shared" si="196"/>
        <v>art books</v>
      </c>
      <c r="S1572" s="10">
        <f t="shared" si="197"/>
        <v>42438.605115740742</v>
      </c>
      <c r="T1572" s="10">
        <f t="shared" si="198"/>
        <v>42468.56344907407</v>
      </c>
      <c r="U1572" s="12">
        <f t="shared" si="199"/>
        <v>42438.605115740742</v>
      </c>
      <c r="V1572" s="11">
        <f t="shared" si="200"/>
        <v>42438.605115740742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93"/>
        <v>6.6115702479338841E-3</v>
      </c>
      <c r="P1573" s="6">
        <f t="shared" si="194"/>
        <v>20</v>
      </c>
      <c r="Q1573" t="str">
        <f t="shared" si="195"/>
        <v>publishing</v>
      </c>
      <c r="R1573" t="str">
        <f t="shared" si="196"/>
        <v>art books</v>
      </c>
      <c r="S1573" s="10">
        <f t="shared" si="197"/>
        <v>42144.561145833337</v>
      </c>
      <c r="T1573" s="10">
        <f t="shared" si="198"/>
        <v>42174.561145833337</v>
      </c>
      <c r="U1573" s="12">
        <f t="shared" si="199"/>
        <v>42144.561145833337</v>
      </c>
      <c r="V1573" s="11">
        <f t="shared" si="200"/>
        <v>42144.561145833337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93"/>
        <v>0.05</v>
      </c>
      <c r="P1574" s="6">
        <f t="shared" si="194"/>
        <v>41.666666666666664</v>
      </c>
      <c r="Q1574" t="str">
        <f t="shared" si="195"/>
        <v>publishing</v>
      </c>
      <c r="R1574" t="str">
        <f t="shared" si="196"/>
        <v>art books</v>
      </c>
      <c r="S1574" s="10">
        <f t="shared" si="197"/>
        <v>42403.824756944443</v>
      </c>
      <c r="T1574" s="10">
        <f t="shared" si="198"/>
        <v>42428.790972222218</v>
      </c>
      <c r="U1574" s="12">
        <f t="shared" si="199"/>
        <v>42403.824756944443</v>
      </c>
      <c r="V1574" s="11">
        <f t="shared" si="200"/>
        <v>42403.824756944443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93"/>
        <v>2.4777777777777777E-2</v>
      </c>
      <c r="P1575" s="6">
        <f t="shared" si="194"/>
        <v>74.333333333333329</v>
      </c>
      <c r="Q1575" t="str">
        <f t="shared" si="195"/>
        <v>publishing</v>
      </c>
      <c r="R1575" t="str">
        <f t="shared" si="196"/>
        <v>art books</v>
      </c>
      <c r="S1575" s="10">
        <f t="shared" si="197"/>
        <v>42785.791689814818</v>
      </c>
      <c r="T1575" s="10">
        <f t="shared" si="198"/>
        <v>42825.957638888889</v>
      </c>
      <c r="U1575" s="12">
        <f t="shared" si="199"/>
        <v>42785.791689814818</v>
      </c>
      <c r="V1575" s="11">
        <f t="shared" si="200"/>
        <v>42785.791689814818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93"/>
        <v>5.0599999999999999E-2</v>
      </c>
      <c r="P1576" s="6">
        <f t="shared" si="194"/>
        <v>84.333333333333329</v>
      </c>
      <c r="Q1576" t="str">
        <f t="shared" si="195"/>
        <v>publishing</v>
      </c>
      <c r="R1576" t="str">
        <f t="shared" si="196"/>
        <v>art books</v>
      </c>
      <c r="S1576" s="10">
        <f t="shared" si="197"/>
        <v>42017.719085648147</v>
      </c>
      <c r="T1576" s="10">
        <f t="shared" si="198"/>
        <v>42052.719085648147</v>
      </c>
      <c r="U1576" s="12">
        <f t="shared" si="199"/>
        <v>42017.719085648147</v>
      </c>
      <c r="V1576" s="11">
        <f t="shared" si="200"/>
        <v>42017.719085648147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93"/>
        <v>0.2291</v>
      </c>
      <c r="P1577" s="6">
        <f t="shared" si="194"/>
        <v>65.457142857142856</v>
      </c>
      <c r="Q1577" t="str">
        <f t="shared" si="195"/>
        <v>publishing</v>
      </c>
      <c r="R1577" t="str">
        <f t="shared" si="196"/>
        <v>art books</v>
      </c>
      <c r="S1577" s="10">
        <f t="shared" si="197"/>
        <v>41799.315925925926</v>
      </c>
      <c r="T1577" s="10">
        <f t="shared" si="198"/>
        <v>41829.315925925926</v>
      </c>
      <c r="U1577" s="12">
        <f t="shared" si="199"/>
        <v>41799.315925925926</v>
      </c>
      <c r="V1577" s="11">
        <f t="shared" si="200"/>
        <v>41799.315925925926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93"/>
        <v>0.13</v>
      </c>
      <c r="P1578" s="6">
        <f t="shared" si="194"/>
        <v>65</v>
      </c>
      <c r="Q1578" t="str">
        <f t="shared" si="195"/>
        <v>publishing</v>
      </c>
      <c r="R1578" t="str">
        <f t="shared" si="196"/>
        <v>art books</v>
      </c>
      <c r="S1578" s="10">
        <f t="shared" si="197"/>
        <v>42140.670925925922</v>
      </c>
      <c r="T1578" s="10">
        <f t="shared" si="198"/>
        <v>42185.670925925922</v>
      </c>
      <c r="U1578" s="12">
        <f t="shared" si="199"/>
        <v>42140.670925925922</v>
      </c>
      <c r="V1578" s="11">
        <f t="shared" si="200"/>
        <v>42140.670925925922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93"/>
        <v>5.4999999999999997E-3</v>
      </c>
      <c r="P1579" s="6">
        <f t="shared" si="194"/>
        <v>27.5</v>
      </c>
      <c r="Q1579" t="str">
        <f t="shared" si="195"/>
        <v>publishing</v>
      </c>
      <c r="R1579" t="str">
        <f t="shared" si="196"/>
        <v>art books</v>
      </c>
      <c r="S1579" s="10">
        <f t="shared" si="197"/>
        <v>41054.639444444445</v>
      </c>
      <c r="T1579" s="10">
        <f t="shared" si="198"/>
        <v>41114.639444444445</v>
      </c>
      <c r="U1579" s="12">
        <f t="shared" si="199"/>
        <v>41054.639444444445</v>
      </c>
      <c r="V1579" s="11">
        <f t="shared" si="200"/>
        <v>41054.639444444445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93"/>
        <v>0.10806536636794939</v>
      </c>
      <c r="P1580" s="6">
        <f t="shared" si="194"/>
        <v>51.25</v>
      </c>
      <c r="Q1580" t="str">
        <f t="shared" si="195"/>
        <v>publishing</v>
      </c>
      <c r="R1580" t="str">
        <f t="shared" si="196"/>
        <v>art books</v>
      </c>
      <c r="S1580" s="10">
        <f t="shared" si="197"/>
        <v>40398.857534722221</v>
      </c>
      <c r="T1580" s="10">
        <f t="shared" si="198"/>
        <v>40422.875</v>
      </c>
      <c r="U1580" s="12">
        <f t="shared" si="199"/>
        <v>40398.857534722221</v>
      </c>
      <c r="V1580" s="11">
        <f t="shared" si="200"/>
        <v>40398.857534722221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93"/>
        <v>8.4008400840084006E-3</v>
      </c>
      <c r="P1581" s="6">
        <f t="shared" si="194"/>
        <v>14</v>
      </c>
      <c r="Q1581" t="str">
        <f t="shared" si="195"/>
        <v>publishing</v>
      </c>
      <c r="R1581" t="str">
        <f t="shared" si="196"/>
        <v>art books</v>
      </c>
      <c r="S1581" s="10">
        <f t="shared" si="197"/>
        <v>41481.788090277776</v>
      </c>
      <c r="T1581" s="10">
        <f t="shared" si="198"/>
        <v>41514.788090277776</v>
      </c>
      <c r="U1581" s="12">
        <f t="shared" si="199"/>
        <v>41481.788090277776</v>
      </c>
      <c r="V1581" s="11">
        <f t="shared" si="200"/>
        <v>41481.788090277776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93"/>
        <v>0</v>
      </c>
      <c r="P1582" s="6" t="e">
        <f t="shared" si="194"/>
        <v>#DIV/0!</v>
      </c>
      <c r="Q1582" t="str">
        <f t="shared" si="195"/>
        <v>publishing</v>
      </c>
      <c r="R1582" t="str">
        <f t="shared" si="196"/>
        <v>art books</v>
      </c>
      <c r="S1582" s="10">
        <f t="shared" si="197"/>
        <v>40989.841736111113</v>
      </c>
      <c r="T1582" s="10">
        <f t="shared" si="198"/>
        <v>41049.841736111113</v>
      </c>
      <c r="U1582" s="12">
        <f t="shared" si="199"/>
        <v>40989.841736111113</v>
      </c>
      <c r="V1582" s="11">
        <f t="shared" si="200"/>
        <v>40989.841736111113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93"/>
        <v>5.0000000000000001E-3</v>
      </c>
      <c r="P1583" s="6">
        <f t="shared" si="194"/>
        <v>5</v>
      </c>
      <c r="Q1583" t="str">
        <f t="shared" si="195"/>
        <v>photography</v>
      </c>
      <c r="R1583" t="str">
        <f t="shared" si="196"/>
        <v>places</v>
      </c>
      <c r="S1583" s="10">
        <f t="shared" si="197"/>
        <v>42325.240624999999</v>
      </c>
      <c r="T1583" s="10">
        <f t="shared" si="198"/>
        <v>42357.240624999999</v>
      </c>
      <c r="U1583" s="12">
        <f t="shared" si="199"/>
        <v>42325.240624999999</v>
      </c>
      <c r="V1583" s="11">
        <f t="shared" si="200"/>
        <v>42325.240624999999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93"/>
        <v>9.2999999999999999E-2</v>
      </c>
      <c r="P1584" s="6">
        <f t="shared" si="194"/>
        <v>31</v>
      </c>
      <c r="Q1584" t="str">
        <f t="shared" si="195"/>
        <v>photography</v>
      </c>
      <c r="R1584" t="str">
        <f t="shared" si="196"/>
        <v>places</v>
      </c>
      <c r="S1584" s="10">
        <f t="shared" si="197"/>
        <v>42246.581631944442</v>
      </c>
      <c r="T1584" s="10">
        <f t="shared" si="198"/>
        <v>42303.680555555555</v>
      </c>
      <c r="U1584" s="12">
        <f t="shared" si="199"/>
        <v>42246.581631944442</v>
      </c>
      <c r="V1584" s="11">
        <f t="shared" si="200"/>
        <v>42246.581631944442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93"/>
        <v>7.5000000000000002E-4</v>
      </c>
      <c r="P1585" s="6">
        <f t="shared" si="194"/>
        <v>15</v>
      </c>
      <c r="Q1585" t="str">
        <f t="shared" si="195"/>
        <v>photography</v>
      </c>
      <c r="R1585" t="str">
        <f t="shared" si="196"/>
        <v>places</v>
      </c>
      <c r="S1585" s="10">
        <f t="shared" si="197"/>
        <v>41877.696655092594</v>
      </c>
      <c r="T1585" s="10">
        <f t="shared" si="198"/>
        <v>41907.696655092594</v>
      </c>
      <c r="U1585" s="12">
        <f t="shared" si="199"/>
        <v>41877.696655092594</v>
      </c>
      <c r="V1585" s="11">
        <f t="shared" si="200"/>
        <v>41877.696655092594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93"/>
        <v>0</v>
      </c>
      <c r="P1586" s="6" t="e">
        <f t="shared" si="194"/>
        <v>#DIV/0!</v>
      </c>
      <c r="Q1586" t="str">
        <f t="shared" si="195"/>
        <v>photography</v>
      </c>
      <c r="R1586" t="str">
        <f t="shared" si="196"/>
        <v>places</v>
      </c>
      <c r="S1586" s="10">
        <f t="shared" si="197"/>
        <v>41779.440983796296</v>
      </c>
      <c r="T1586" s="10">
        <f t="shared" si="198"/>
        <v>41789.440983796296</v>
      </c>
      <c r="U1586" s="12">
        <f t="shared" si="199"/>
        <v>41779.440983796296</v>
      </c>
      <c r="V1586" s="11">
        <f t="shared" si="200"/>
        <v>41779.440983796296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93"/>
        <v>0.79</v>
      </c>
      <c r="P1587" s="6">
        <f t="shared" si="194"/>
        <v>131.66666666666666</v>
      </c>
      <c r="Q1587" t="str">
        <f t="shared" si="195"/>
        <v>photography</v>
      </c>
      <c r="R1587" t="str">
        <f t="shared" si="196"/>
        <v>places</v>
      </c>
      <c r="S1587" s="10">
        <f t="shared" si="197"/>
        <v>42707.687129629623</v>
      </c>
      <c r="T1587" s="10">
        <f t="shared" si="198"/>
        <v>42729.249999999993</v>
      </c>
      <c r="U1587" s="12">
        <f t="shared" si="199"/>
        <v>42707.687129629623</v>
      </c>
      <c r="V1587" s="11">
        <f t="shared" si="200"/>
        <v>42707.687129629623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93"/>
        <v>0</v>
      </c>
      <c r="P1588" s="6" t="e">
        <f t="shared" si="194"/>
        <v>#DIV/0!</v>
      </c>
      <c r="Q1588" t="str">
        <f t="shared" si="195"/>
        <v>photography</v>
      </c>
      <c r="R1588" t="str">
        <f t="shared" si="196"/>
        <v>places</v>
      </c>
      <c r="S1588" s="10">
        <f t="shared" si="197"/>
        <v>42068.896087962967</v>
      </c>
      <c r="T1588" s="10">
        <f t="shared" si="198"/>
        <v>42098.854421296295</v>
      </c>
      <c r="U1588" s="12">
        <f t="shared" si="199"/>
        <v>42068.896087962967</v>
      </c>
      <c r="V1588" s="11">
        <f t="shared" si="200"/>
        <v>42068.896087962967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93"/>
        <v>1.3333333333333334E-4</v>
      </c>
      <c r="P1589" s="6">
        <f t="shared" si="194"/>
        <v>1</v>
      </c>
      <c r="Q1589" t="str">
        <f t="shared" si="195"/>
        <v>photography</v>
      </c>
      <c r="R1589" t="str">
        <f t="shared" si="196"/>
        <v>places</v>
      </c>
      <c r="S1589" s="10">
        <f t="shared" si="197"/>
        <v>41956.742650462962</v>
      </c>
      <c r="T1589" s="10">
        <f t="shared" si="198"/>
        <v>41986.742650462962</v>
      </c>
      <c r="U1589" s="12">
        <f t="shared" si="199"/>
        <v>41956.742650462962</v>
      </c>
      <c r="V1589" s="11">
        <f t="shared" si="200"/>
        <v>41956.742650462962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93"/>
        <v>0</v>
      </c>
      <c r="P1590" s="6" t="e">
        <f t="shared" si="194"/>
        <v>#DIV/0!</v>
      </c>
      <c r="Q1590" t="str">
        <f t="shared" si="195"/>
        <v>photography</v>
      </c>
      <c r="R1590" t="str">
        <f t="shared" si="196"/>
        <v>places</v>
      </c>
      <c r="S1590" s="10">
        <f t="shared" si="197"/>
        <v>42005.041655092595</v>
      </c>
      <c r="T1590" s="10">
        <f t="shared" si="198"/>
        <v>42035.633333333331</v>
      </c>
      <c r="U1590" s="12">
        <f t="shared" si="199"/>
        <v>42005.041655092595</v>
      </c>
      <c r="V1590" s="11">
        <f t="shared" si="200"/>
        <v>42005.041655092595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93"/>
        <v>0</v>
      </c>
      <c r="P1591" s="6" t="e">
        <f t="shared" si="194"/>
        <v>#DIV/0!</v>
      </c>
      <c r="Q1591" t="str">
        <f t="shared" si="195"/>
        <v>photography</v>
      </c>
      <c r="R1591" t="str">
        <f t="shared" si="196"/>
        <v>places</v>
      </c>
      <c r="S1591" s="10">
        <f t="shared" si="197"/>
        <v>42256.776458333326</v>
      </c>
      <c r="T1591" s="10">
        <f t="shared" si="198"/>
        <v>42286.776458333326</v>
      </c>
      <c r="U1591" s="12">
        <f t="shared" si="199"/>
        <v>42256.776458333326</v>
      </c>
      <c r="V1591" s="11">
        <f t="shared" si="200"/>
        <v>42256.776458333326</v>
      </c>
    </row>
    <row r="1592" spans="1:22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93"/>
        <v>1.7000000000000001E-2</v>
      </c>
      <c r="P1592" s="6">
        <f t="shared" si="194"/>
        <v>510</v>
      </c>
      <c r="Q1592" t="str">
        <f t="shared" si="195"/>
        <v>photography</v>
      </c>
      <c r="R1592" t="str">
        <f t="shared" si="196"/>
        <v>places</v>
      </c>
      <c r="S1592" s="10">
        <f t="shared" si="197"/>
        <v>42240.648888888885</v>
      </c>
      <c r="T1592" s="10">
        <f t="shared" si="198"/>
        <v>42270.648888888885</v>
      </c>
      <c r="U1592" s="12">
        <f t="shared" si="199"/>
        <v>42240.648888888885</v>
      </c>
      <c r="V1592" s="11">
        <f t="shared" si="200"/>
        <v>42240.648888888885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93"/>
        <v>0.29228571428571426</v>
      </c>
      <c r="P1593" s="6">
        <f t="shared" si="194"/>
        <v>44.478260869565219</v>
      </c>
      <c r="Q1593" t="str">
        <f t="shared" si="195"/>
        <v>photography</v>
      </c>
      <c r="R1593" t="str">
        <f t="shared" si="196"/>
        <v>places</v>
      </c>
      <c r="S1593" s="10">
        <f t="shared" si="197"/>
        <v>42433.517835648141</v>
      </c>
      <c r="T1593" s="10">
        <f t="shared" si="198"/>
        <v>42463.476168981484</v>
      </c>
      <c r="U1593" s="12">
        <f t="shared" si="199"/>
        <v>42433.517835648141</v>
      </c>
      <c r="V1593" s="11">
        <f t="shared" si="200"/>
        <v>42433.517835648141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93"/>
        <v>0</v>
      </c>
      <c r="P1594" s="6" t="e">
        <f t="shared" si="194"/>
        <v>#DIV/0!</v>
      </c>
      <c r="Q1594" t="str">
        <f t="shared" si="195"/>
        <v>photography</v>
      </c>
      <c r="R1594" t="str">
        <f t="shared" si="196"/>
        <v>places</v>
      </c>
      <c r="S1594" s="10">
        <f t="shared" si="197"/>
        <v>42045.86440972222</v>
      </c>
      <c r="T1594" s="10">
        <f t="shared" si="198"/>
        <v>42090.822743055549</v>
      </c>
      <c r="U1594" s="12">
        <f t="shared" si="199"/>
        <v>42045.86440972222</v>
      </c>
      <c r="V1594" s="11">
        <f t="shared" si="200"/>
        <v>42045.86440972222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93"/>
        <v>1.3636363636363637E-4</v>
      </c>
      <c r="P1595" s="6">
        <f t="shared" si="194"/>
        <v>1</v>
      </c>
      <c r="Q1595" t="str">
        <f t="shared" si="195"/>
        <v>photography</v>
      </c>
      <c r="R1595" t="str">
        <f t="shared" si="196"/>
        <v>places</v>
      </c>
      <c r="S1595" s="10">
        <f t="shared" si="197"/>
        <v>42033.63721064815</v>
      </c>
      <c r="T1595" s="10">
        <f t="shared" si="198"/>
        <v>42063.63721064815</v>
      </c>
      <c r="U1595" s="12">
        <f t="shared" si="199"/>
        <v>42033.63721064815</v>
      </c>
      <c r="V1595" s="11">
        <f t="shared" si="200"/>
        <v>42033.63721064815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93"/>
        <v>0.20499999999999999</v>
      </c>
      <c r="P1596" s="6">
        <f t="shared" si="194"/>
        <v>20.5</v>
      </c>
      <c r="Q1596" t="str">
        <f t="shared" si="195"/>
        <v>photography</v>
      </c>
      <c r="R1596" t="str">
        <f t="shared" si="196"/>
        <v>places</v>
      </c>
      <c r="S1596" s="10">
        <f t="shared" si="197"/>
        <v>42445.504421296289</v>
      </c>
      <c r="T1596" s="10">
        <f t="shared" si="198"/>
        <v>42505.472916666658</v>
      </c>
      <c r="U1596" s="12">
        <f t="shared" si="199"/>
        <v>42445.504421296289</v>
      </c>
      <c r="V1596" s="11">
        <f t="shared" si="200"/>
        <v>42445.504421296289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93"/>
        <v>2.8E-3</v>
      </c>
      <c r="P1597" s="6">
        <f t="shared" si="194"/>
        <v>40</v>
      </c>
      <c r="Q1597" t="str">
        <f t="shared" si="195"/>
        <v>photography</v>
      </c>
      <c r="R1597" t="str">
        <f t="shared" si="196"/>
        <v>places</v>
      </c>
      <c r="S1597" s="10">
        <f t="shared" si="197"/>
        <v>41779.84175925926</v>
      </c>
      <c r="T1597" s="10">
        <f t="shared" si="198"/>
        <v>41808.634027777778</v>
      </c>
      <c r="U1597" s="12">
        <f t="shared" si="199"/>
        <v>41779.84175925926</v>
      </c>
      <c r="V1597" s="11">
        <f t="shared" si="200"/>
        <v>41779.84175925926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93"/>
        <v>2.3076923076923078E-2</v>
      </c>
      <c r="P1598" s="6">
        <f t="shared" si="194"/>
        <v>25</v>
      </c>
      <c r="Q1598" t="str">
        <f t="shared" si="195"/>
        <v>photography</v>
      </c>
      <c r="R1598" t="str">
        <f t="shared" si="196"/>
        <v>places</v>
      </c>
      <c r="S1598" s="10">
        <f t="shared" si="197"/>
        <v>41941.221863425926</v>
      </c>
      <c r="T1598" s="10">
        <f t="shared" si="198"/>
        <v>41986.26353009259</v>
      </c>
      <c r="U1598" s="12">
        <f t="shared" si="199"/>
        <v>41941.221863425926</v>
      </c>
      <c r="V1598" s="11">
        <f t="shared" si="200"/>
        <v>41941.221863425926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93"/>
        <v>0</v>
      </c>
      <c r="P1599" s="6" t="e">
        <f t="shared" si="194"/>
        <v>#DIV/0!</v>
      </c>
      <c r="Q1599" t="str">
        <f t="shared" si="195"/>
        <v>photography</v>
      </c>
      <c r="R1599" t="str">
        <f t="shared" si="196"/>
        <v>places</v>
      </c>
      <c r="S1599" s="10">
        <f t="shared" si="197"/>
        <v>42603.145798611113</v>
      </c>
      <c r="T1599" s="10">
        <f t="shared" si="198"/>
        <v>42633.145798611113</v>
      </c>
      <c r="U1599" s="12">
        <f t="shared" si="199"/>
        <v>42603.145798611113</v>
      </c>
      <c r="V1599" s="11">
        <f t="shared" si="200"/>
        <v>42603.145798611113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93"/>
        <v>1.25E-3</v>
      </c>
      <c r="P1600" s="6">
        <f t="shared" si="194"/>
        <v>1</v>
      </c>
      <c r="Q1600" t="str">
        <f t="shared" si="195"/>
        <v>photography</v>
      </c>
      <c r="R1600" t="str">
        <f t="shared" si="196"/>
        <v>places</v>
      </c>
      <c r="S1600" s="10">
        <f t="shared" si="197"/>
        <v>42151.459004629629</v>
      </c>
      <c r="T1600" s="10">
        <f t="shared" si="198"/>
        <v>42211.459004629629</v>
      </c>
      <c r="U1600" s="12">
        <f t="shared" si="199"/>
        <v>42151.459004629629</v>
      </c>
      <c r="V1600" s="11">
        <f t="shared" si="200"/>
        <v>42151.459004629629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93"/>
        <v>0</v>
      </c>
      <c r="P1601" s="6" t="e">
        <f t="shared" si="194"/>
        <v>#DIV/0!</v>
      </c>
      <c r="Q1601" t="str">
        <f t="shared" si="195"/>
        <v>photography</v>
      </c>
      <c r="R1601" t="str">
        <f t="shared" si="196"/>
        <v>places</v>
      </c>
      <c r="S1601" s="10">
        <f t="shared" si="197"/>
        <v>42438.330740740734</v>
      </c>
      <c r="T1601" s="10">
        <f t="shared" si="198"/>
        <v>42468.289074074077</v>
      </c>
      <c r="U1601" s="12">
        <f t="shared" si="199"/>
        <v>42438.330740740734</v>
      </c>
      <c r="V1601" s="11">
        <f t="shared" si="200"/>
        <v>42438.330740740734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201">E1602/D1602</f>
        <v>7.3400000000000007E-2</v>
      </c>
      <c r="P1602" s="6">
        <f t="shared" si="194"/>
        <v>40.777777777777779</v>
      </c>
      <c r="Q1602" t="str">
        <f t="shared" si="195"/>
        <v>photography</v>
      </c>
      <c r="R1602" t="str">
        <f t="shared" si="196"/>
        <v>places</v>
      </c>
      <c r="S1602" s="10">
        <f t="shared" si="197"/>
        <v>41790.848981481482</v>
      </c>
      <c r="T1602" s="10">
        <f t="shared" si="198"/>
        <v>41835.007638888885</v>
      </c>
      <c r="U1602" s="12">
        <f t="shared" si="199"/>
        <v>41790.848981481482</v>
      </c>
      <c r="V1602" s="11">
        <f t="shared" si="200"/>
        <v>41790.848981481482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201"/>
        <v>1.082492</v>
      </c>
      <c r="P1603" s="6">
        <f t="shared" ref="P1603:P1666" si="202">E1603/L1603</f>
        <v>48.325535714285714</v>
      </c>
      <c r="Q1603" t="str">
        <f t="shared" ref="Q1603:Q1666" si="203">LEFT(N1603,SEARCH("/",N1603)-1)</f>
        <v>music</v>
      </c>
      <c r="R1603" t="str">
        <f t="shared" ref="R1603:R1666" si="204">RIGHT(N1603,LEN(N1603)-SEARCH("/",N1603))</f>
        <v>rock</v>
      </c>
      <c r="S1603" s="10">
        <f t="shared" ref="S1603:S1666" si="205">(((J1603/60)/60)/24)+DATE(1970,1,1)+(-5/24)</f>
        <v>40637.884641203702</v>
      </c>
      <c r="T1603" s="10">
        <f t="shared" ref="T1603:T1666" si="206">(((I1603/60)/60)/24)+DATE(1970,1,1)+(-5/24)</f>
        <v>40667.884641203702</v>
      </c>
      <c r="U1603" s="12">
        <f t="shared" ref="U1603:U1666" si="207">S1603</f>
        <v>40637.884641203702</v>
      </c>
      <c r="V1603" s="11">
        <f t="shared" ref="V1603:V1666" si="208">S1603</f>
        <v>40637.884641203702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01"/>
        <v>1.0016666666666667</v>
      </c>
      <c r="P1604" s="6">
        <f t="shared" si="202"/>
        <v>46.953125</v>
      </c>
      <c r="Q1604" t="str">
        <f t="shared" si="203"/>
        <v>music</v>
      </c>
      <c r="R1604" t="str">
        <f t="shared" si="204"/>
        <v>rock</v>
      </c>
      <c r="S1604" s="10">
        <f t="shared" si="205"/>
        <v>40788.089317129627</v>
      </c>
      <c r="T1604" s="10">
        <f t="shared" si="206"/>
        <v>40830.75</v>
      </c>
      <c r="U1604" s="12">
        <f t="shared" si="207"/>
        <v>40788.089317129627</v>
      </c>
      <c r="V1604" s="11">
        <f t="shared" si="208"/>
        <v>40788.089317129627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01"/>
        <v>1.0003299999999999</v>
      </c>
      <c r="P1605" s="6">
        <f t="shared" si="202"/>
        <v>66.688666666666663</v>
      </c>
      <c r="Q1605" t="str">
        <f t="shared" si="203"/>
        <v>music</v>
      </c>
      <c r="R1605" t="str">
        <f t="shared" si="204"/>
        <v>rock</v>
      </c>
      <c r="S1605" s="10">
        <f t="shared" si="205"/>
        <v>40875.961331018516</v>
      </c>
      <c r="T1605" s="10">
        <f t="shared" si="206"/>
        <v>40935.961331018516</v>
      </c>
      <c r="U1605" s="12">
        <f t="shared" si="207"/>
        <v>40875.961331018516</v>
      </c>
      <c r="V1605" s="11">
        <f t="shared" si="208"/>
        <v>40875.961331018516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01"/>
        <v>1.2210714285714286</v>
      </c>
      <c r="P1606" s="6">
        <f t="shared" si="202"/>
        <v>48.842857142857142</v>
      </c>
      <c r="Q1606" t="str">
        <f t="shared" si="203"/>
        <v>music</v>
      </c>
      <c r="R1606" t="str">
        <f t="shared" si="204"/>
        <v>rock</v>
      </c>
      <c r="S1606" s="10">
        <f t="shared" si="205"/>
        <v>40945.636979166666</v>
      </c>
      <c r="T1606" s="10">
        <f t="shared" si="206"/>
        <v>40985.595312499994</v>
      </c>
      <c r="U1606" s="12">
        <f t="shared" si="207"/>
        <v>40945.636979166666</v>
      </c>
      <c r="V1606" s="11">
        <f t="shared" si="208"/>
        <v>40945.636979166666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01"/>
        <v>1.0069333333333335</v>
      </c>
      <c r="P1607" s="6">
        <f t="shared" si="202"/>
        <v>137.30909090909091</v>
      </c>
      <c r="Q1607" t="str">
        <f t="shared" si="203"/>
        <v>music</v>
      </c>
      <c r="R1607" t="str">
        <f t="shared" si="204"/>
        <v>rock</v>
      </c>
      <c r="S1607" s="10">
        <f t="shared" si="205"/>
        <v>40746.804548611108</v>
      </c>
      <c r="T1607" s="10">
        <f t="shared" si="206"/>
        <v>40756.083333333328</v>
      </c>
      <c r="U1607" s="12">
        <f t="shared" si="207"/>
        <v>40746.804548611108</v>
      </c>
      <c r="V1607" s="11">
        <f t="shared" si="208"/>
        <v>40746.804548611108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01"/>
        <v>1.01004125</v>
      </c>
      <c r="P1608" s="6">
        <f t="shared" si="202"/>
        <v>87.829673913043479</v>
      </c>
      <c r="Q1608" t="str">
        <f t="shared" si="203"/>
        <v>music</v>
      </c>
      <c r="R1608" t="str">
        <f t="shared" si="204"/>
        <v>rock</v>
      </c>
      <c r="S1608" s="10">
        <f t="shared" si="205"/>
        <v>40535.903217592589</v>
      </c>
      <c r="T1608" s="10">
        <f t="shared" si="206"/>
        <v>40625.861550925925</v>
      </c>
      <c r="U1608" s="12">
        <f t="shared" si="207"/>
        <v>40535.903217592589</v>
      </c>
      <c r="V1608" s="11">
        <f t="shared" si="208"/>
        <v>40535.903217592589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01"/>
        <v>1.4511000000000001</v>
      </c>
      <c r="P1609" s="6">
        <f t="shared" si="202"/>
        <v>70.785365853658533</v>
      </c>
      <c r="Q1609" t="str">
        <f t="shared" si="203"/>
        <v>music</v>
      </c>
      <c r="R1609" t="str">
        <f t="shared" si="204"/>
        <v>rock</v>
      </c>
      <c r="S1609" s="10">
        <f t="shared" si="205"/>
        <v>41053.600127314814</v>
      </c>
      <c r="T1609" s="10">
        <f t="shared" si="206"/>
        <v>41074.600127314814</v>
      </c>
      <c r="U1609" s="12">
        <f t="shared" si="207"/>
        <v>41053.600127314814</v>
      </c>
      <c r="V1609" s="11">
        <f t="shared" si="208"/>
        <v>41053.600127314814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01"/>
        <v>1.0125</v>
      </c>
      <c r="P1610" s="6">
        <f t="shared" si="202"/>
        <v>52.826086956521742</v>
      </c>
      <c r="Q1610" t="str">
        <f t="shared" si="203"/>
        <v>music</v>
      </c>
      <c r="R1610" t="str">
        <f t="shared" si="204"/>
        <v>rock</v>
      </c>
      <c r="S1610" s="10">
        <f t="shared" si="205"/>
        <v>41607.622523148144</v>
      </c>
      <c r="T1610" s="10">
        <f t="shared" si="206"/>
        <v>41640.018055555556</v>
      </c>
      <c r="U1610" s="12">
        <f t="shared" si="207"/>
        <v>41607.622523148144</v>
      </c>
      <c r="V1610" s="11">
        <f t="shared" si="208"/>
        <v>41607.622523148144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01"/>
        <v>1.1833333333333333</v>
      </c>
      <c r="P1611" s="6">
        <f t="shared" si="202"/>
        <v>443.75</v>
      </c>
      <c r="Q1611" t="str">
        <f t="shared" si="203"/>
        <v>music</v>
      </c>
      <c r="R1611" t="str">
        <f t="shared" si="204"/>
        <v>rock</v>
      </c>
      <c r="S1611" s="10">
        <f t="shared" si="205"/>
        <v>40795.792928240735</v>
      </c>
      <c r="T1611" s="10">
        <f t="shared" si="206"/>
        <v>40849.125</v>
      </c>
      <c r="U1611" s="12">
        <f t="shared" si="207"/>
        <v>40795.792928240735</v>
      </c>
      <c r="V1611" s="11">
        <f t="shared" si="208"/>
        <v>40795.792928240735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01"/>
        <v>2.7185000000000001</v>
      </c>
      <c r="P1612" s="6">
        <f t="shared" si="202"/>
        <v>48.544642857142854</v>
      </c>
      <c r="Q1612" t="str">
        <f t="shared" si="203"/>
        <v>music</v>
      </c>
      <c r="R1612" t="str">
        <f t="shared" si="204"/>
        <v>rock</v>
      </c>
      <c r="S1612" s="10">
        <f t="shared" si="205"/>
        <v>41228.716550925921</v>
      </c>
      <c r="T1612" s="10">
        <f t="shared" si="206"/>
        <v>41258.716550925921</v>
      </c>
      <c r="U1612" s="12">
        <f t="shared" si="207"/>
        <v>41228.716550925921</v>
      </c>
      <c r="V1612" s="11">
        <f t="shared" si="208"/>
        <v>41228.716550925921</v>
      </c>
    </row>
    <row r="1613" spans="1:22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01"/>
        <v>1.25125</v>
      </c>
      <c r="P1613" s="6">
        <f t="shared" si="202"/>
        <v>37.074074074074076</v>
      </c>
      <c r="Q1613" t="str">
        <f t="shared" si="203"/>
        <v>music</v>
      </c>
      <c r="R1613" t="str">
        <f t="shared" si="204"/>
        <v>rock</v>
      </c>
      <c r="S1613" s="10">
        <f t="shared" si="205"/>
        <v>41408.792037037034</v>
      </c>
      <c r="T1613" s="10">
        <f t="shared" si="206"/>
        <v>41429.792037037034</v>
      </c>
      <c r="U1613" s="12">
        <f t="shared" si="207"/>
        <v>41408.792037037034</v>
      </c>
      <c r="V1613" s="11">
        <f t="shared" si="208"/>
        <v>41408.792037037034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01"/>
        <v>1.1000000000000001</v>
      </c>
      <c r="P1614" s="6">
        <f t="shared" si="202"/>
        <v>50</v>
      </c>
      <c r="Q1614" t="str">
        <f t="shared" si="203"/>
        <v>music</v>
      </c>
      <c r="R1614" t="str">
        <f t="shared" si="204"/>
        <v>rock</v>
      </c>
      <c r="S1614" s="10">
        <f t="shared" si="205"/>
        <v>41246.666481481479</v>
      </c>
      <c r="T1614" s="10">
        <f t="shared" si="206"/>
        <v>41276.666481481479</v>
      </c>
      <c r="U1614" s="12">
        <f t="shared" si="207"/>
        <v>41246.666481481479</v>
      </c>
      <c r="V1614" s="11">
        <f t="shared" si="208"/>
        <v>41246.666481481479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01"/>
        <v>1.0149999999999999</v>
      </c>
      <c r="P1615" s="6">
        <f t="shared" si="202"/>
        <v>39.03846153846154</v>
      </c>
      <c r="Q1615" t="str">
        <f t="shared" si="203"/>
        <v>music</v>
      </c>
      <c r="R1615" t="str">
        <f t="shared" si="204"/>
        <v>rock</v>
      </c>
      <c r="S1615" s="10">
        <f t="shared" si="205"/>
        <v>41081.861134259256</v>
      </c>
      <c r="T1615" s="10">
        <f t="shared" si="206"/>
        <v>41111.861134259256</v>
      </c>
      <c r="U1615" s="12">
        <f t="shared" si="207"/>
        <v>41081.861134259256</v>
      </c>
      <c r="V1615" s="11">
        <f t="shared" si="208"/>
        <v>41081.861134259256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01"/>
        <v>1.0269999999999999</v>
      </c>
      <c r="P1616" s="6">
        <f t="shared" si="202"/>
        <v>66.688311688311686</v>
      </c>
      <c r="Q1616" t="str">
        <f t="shared" si="203"/>
        <v>music</v>
      </c>
      <c r="R1616" t="str">
        <f t="shared" si="204"/>
        <v>rock</v>
      </c>
      <c r="S1616" s="10">
        <f t="shared" si="205"/>
        <v>41794.772789351846</v>
      </c>
      <c r="T1616" s="10">
        <f t="shared" si="206"/>
        <v>41854.5</v>
      </c>
      <c r="U1616" s="12">
        <f t="shared" si="207"/>
        <v>41794.772789351846</v>
      </c>
      <c r="V1616" s="11">
        <f t="shared" si="208"/>
        <v>41794.772789351846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01"/>
        <v>1.1412500000000001</v>
      </c>
      <c r="P1617" s="6">
        <f t="shared" si="202"/>
        <v>67.132352941176464</v>
      </c>
      <c r="Q1617" t="str">
        <f t="shared" si="203"/>
        <v>music</v>
      </c>
      <c r="R1617" t="str">
        <f t="shared" si="204"/>
        <v>rock</v>
      </c>
      <c r="S1617" s="10">
        <f t="shared" si="205"/>
        <v>40844.842546296291</v>
      </c>
      <c r="T1617" s="10">
        <f t="shared" si="206"/>
        <v>40889.884212962963</v>
      </c>
      <c r="U1617" s="12">
        <f t="shared" si="207"/>
        <v>40844.842546296291</v>
      </c>
      <c r="V1617" s="11">
        <f t="shared" si="208"/>
        <v>40844.842546296291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01"/>
        <v>1.042</v>
      </c>
      <c r="P1618" s="6">
        <f t="shared" si="202"/>
        <v>66.369426751592357</v>
      </c>
      <c r="Q1618" t="str">
        <f t="shared" si="203"/>
        <v>music</v>
      </c>
      <c r="R1618" t="str">
        <f t="shared" si="204"/>
        <v>rock</v>
      </c>
      <c r="S1618" s="10">
        <f t="shared" si="205"/>
        <v>41194.507187499999</v>
      </c>
      <c r="T1618" s="10">
        <f t="shared" si="206"/>
        <v>41235.708333333328</v>
      </c>
      <c r="U1618" s="12">
        <f t="shared" si="207"/>
        <v>41194.507187499999</v>
      </c>
      <c r="V1618" s="11">
        <f t="shared" si="208"/>
        <v>41194.507187499999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01"/>
        <v>1.4585714285714286</v>
      </c>
      <c r="P1619" s="6">
        <f t="shared" si="202"/>
        <v>64.620253164556956</v>
      </c>
      <c r="Q1619" t="str">
        <f t="shared" si="203"/>
        <v>music</v>
      </c>
      <c r="R1619" t="str">
        <f t="shared" si="204"/>
        <v>rock</v>
      </c>
      <c r="S1619" s="10">
        <f t="shared" si="205"/>
        <v>41546.455879629626</v>
      </c>
      <c r="T1619" s="10">
        <f t="shared" si="206"/>
        <v>41579.583333333328</v>
      </c>
      <c r="U1619" s="12">
        <f t="shared" si="207"/>
        <v>41546.455879629626</v>
      </c>
      <c r="V1619" s="11">
        <f t="shared" si="208"/>
        <v>41546.455879629626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01"/>
        <v>1.0506666666666666</v>
      </c>
      <c r="P1620" s="6">
        <f t="shared" si="202"/>
        <v>58.370370370370374</v>
      </c>
      <c r="Q1620" t="str">
        <f t="shared" si="203"/>
        <v>music</v>
      </c>
      <c r="R1620" t="str">
        <f t="shared" si="204"/>
        <v>rock</v>
      </c>
      <c r="S1620" s="10">
        <f t="shared" si="205"/>
        <v>41301.446006944439</v>
      </c>
      <c r="T1620" s="10">
        <f t="shared" si="206"/>
        <v>41341.446006944439</v>
      </c>
      <c r="U1620" s="12">
        <f t="shared" si="207"/>
        <v>41301.446006944439</v>
      </c>
      <c r="V1620" s="11">
        <f t="shared" si="208"/>
        <v>41301.446006944439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01"/>
        <v>1.3333333333333333</v>
      </c>
      <c r="P1621" s="6">
        <f t="shared" si="202"/>
        <v>86.956521739130437</v>
      </c>
      <c r="Q1621" t="str">
        <f t="shared" si="203"/>
        <v>music</v>
      </c>
      <c r="R1621" t="str">
        <f t="shared" si="204"/>
        <v>rock</v>
      </c>
      <c r="S1621" s="10">
        <f t="shared" si="205"/>
        <v>41875.977847222224</v>
      </c>
      <c r="T1621" s="10">
        <f t="shared" si="206"/>
        <v>41896.977847222224</v>
      </c>
      <c r="U1621" s="12">
        <f t="shared" si="207"/>
        <v>41875.977847222224</v>
      </c>
      <c r="V1621" s="11">
        <f t="shared" si="208"/>
        <v>41875.977847222224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01"/>
        <v>1.1299999999999999</v>
      </c>
      <c r="P1622" s="6">
        <f t="shared" si="202"/>
        <v>66.470588235294116</v>
      </c>
      <c r="Q1622" t="str">
        <f t="shared" si="203"/>
        <v>music</v>
      </c>
      <c r="R1622" t="str">
        <f t="shared" si="204"/>
        <v>rock</v>
      </c>
      <c r="S1622" s="10">
        <f t="shared" si="205"/>
        <v>41321.131249999999</v>
      </c>
      <c r="T1622" s="10">
        <f t="shared" si="206"/>
        <v>41328.131249999999</v>
      </c>
      <c r="U1622" s="12">
        <f t="shared" si="207"/>
        <v>41321.131249999999</v>
      </c>
      <c r="V1622" s="11">
        <f t="shared" si="208"/>
        <v>41321.131249999999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01"/>
        <v>1.212</v>
      </c>
      <c r="P1623" s="6">
        <f t="shared" si="202"/>
        <v>163.78378378378378</v>
      </c>
      <c r="Q1623" t="str">
        <f t="shared" si="203"/>
        <v>music</v>
      </c>
      <c r="R1623" t="str">
        <f t="shared" si="204"/>
        <v>rock</v>
      </c>
      <c r="S1623" s="10">
        <f t="shared" si="205"/>
        <v>41003.398321759254</v>
      </c>
      <c r="T1623" s="10">
        <f t="shared" si="206"/>
        <v>41056.957638888889</v>
      </c>
      <c r="U1623" s="12">
        <f t="shared" si="207"/>
        <v>41003.398321759254</v>
      </c>
      <c r="V1623" s="11">
        <f t="shared" si="208"/>
        <v>41003.398321759254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01"/>
        <v>1.0172463768115942</v>
      </c>
      <c r="P1624" s="6">
        <f t="shared" si="202"/>
        <v>107.98461538461538</v>
      </c>
      <c r="Q1624" t="str">
        <f t="shared" si="203"/>
        <v>music</v>
      </c>
      <c r="R1624" t="str">
        <f t="shared" si="204"/>
        <v>rock</v>
      </c>
      <c r="S1624" s="10">
        <f t="shared" si="205"/>
        <v>41950.086504629624</v>
      </c>
      <c r="T1624" s="10">
        <f t="shared" si="206"/>
        <v>41990.124305555553</v>
      </c>
      <c r="U1624" s="12">
        <f t="shared" si="207"/>
        <v>41950.086504629624</v>
      </c>
      <c r="V1624" s="11">
        <f t="shared" si="208"/>
        <v>41950.086504629624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01"/>
        <v>1.0106666666666666</v>
      </c>
      <c r="P1625" s="6">
        <f t="shared" si="202"/>
        <v>42.111111111111114</v>
      </c>
      <c r="Q1625" t="str">
        <f t="shared" si="203"/>
        <v>music</v>
      </c>
      <c r="R1625" t="str">
        <f t="shared" si="204"/>
        <v>rock</v>
      </c>
      <c r="S1625" s="10">
        <f t="shared" si="205"/>
        <v>41453.480196759258</v>
      </c>
      <c r="T1625" s="10">
        <f t="shared" si="206"/>
        <v>41513.480196759258</v>
      </c>
      <c r="U1625" s="12">
        <f t="shared" si="207"/>
        <v>41453.480196759258</v>
      </c>
      <c r="V1625" s="11">
        <f t="shared" si="208"/>
        <v>41453.480196759258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01"/>
        <v>1.18</v>
      </c>
      <c r="P1626" s="6">
        <f t="shared" si="202"/>
        <v>47.2</v>
      </c>
      <c r="Q1626" t="str">
        <f t="shared" si="203"/>
        <v>music</v>
      </c>
      <c r="R1626" t="str">
        <f t="shared" si="204"/>
        <v>rock</v>
      </c>
      <c r="S1626" s="10">
        <f t="shared" si="205"/>
        <v>41243.158969907403</v>
      </c>
      <c r="T1626" s="10">
        <f t="shared" si="206"/>
        <v>41283.158969907403</v>
      </c>
      <c r="U1626" s="12">
        <f t="shared" si="207"/>
        <v>41243.158969907403</v>
      </c>
      <c r="V1626" s="11">
        <f t="shared" si="208"/>
        <v>41243.158969907403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01"/>
        <v>1.5533333333333332</v>
      </c>
      <c r="P1627" s="6">
        <f t="shared" si="202"/>
        <v>112.01923076923077</v>
      </c>
      <c r="Q1627" t="str">
        <f t="shared" si="203"/>
        <v>music</v>
      </c>
      <c r="R1627" t="str">
        <f t="shared" si="204"/>
        <v>rock</v>
      </c>
      <c r="S1627" s="10">
        <f t="shared" si="205"/>
        <v>41135.491354166668</v>
      </c>
      <c r="T1627" s="10">
        <f t="shared" si="206"/>
        <v>41163.491354166668</v>
      </c>
      <c r="U1627" s="12">
        <f t="shared" si="207"/>
        <v>41135.491354166668</v>
      </c>
      <c r="V1627" s="11">
        <f t="shared" si="208"/>
        <v>41135.491354166668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01"/>
        <v>1.0118750000000001</v>
      </c>
      <c r="P1628" s="6">
        <f t="shared" si="202"/>
        <v>74.953703703703709</v>
      </c>
      <c r="Q1628" t="str">
        <f t="shared" si="203"/>
        <v>music</v>
      </c>
      <c r="R1628" t="str">
        <f t="shared" si="204"/>
        <v>rock</v>
      </c>
      <c r="S1628" s="10">
        <f t="shared" si="205"/>
        <v>41579.639664351853</v>
      </c>
      <c r="T1628" s="10">
        <f t="shared" si="206"/>
        <v>41609.681331018517</v>
      </c>
      <c r="U1628" s="12">
        <f t="shared" si="207"/>
        <v>41579.639664351853</v>
      </c>
      <c r="V1628" s="11">
        <f t="shared" si="208"/>
        <v>41579.639664351853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01"/>
        <v>1.17</v>
      </c>
      <c r="P1629" s="6">
        <f t="shared" si="202"/>
        <v>61.578947368421055</v>
      </c>
      <c r="Q1629" t="str">
        <f t="shared" si="203"/>
        <v>music</v>
      </c>
      <c r="R1629" t="str">
        <f t="shared" si="204"/>
        <v>rock</v>
      </c>
      <c r="S1629" s="10">
        <f t="shared" si="205"/>
        <v>41205.498715277776</v>
      </c>
      <c r="T1629" s="10">
        <f t="shared" si="206"/>
        <v>41238.999305555553</v>
      </c>
      <c r="U1629" s="12">
        <f t="shared" si="207"/>
        <v>41205.498715277776</v>
      </c>
      <c r="V1629" s="11">
        <f t="shared" si="208"/>
        <v>41205.498715277776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01"/>
        <v>1.00925</v>
      </c>
      <c r="P1630" s="6">
        <f t="shared" si="202"/>
        <v>45.875</v>
      </c>
      <c r="Q1630" t="str">
        <f t="shared" si="203"/>
        <v>music</v>
      </c>
      <c r="R1630" t="str">
        <f t="shared" si="204"/>
        <v>rock</v>
      </c>
      <c r="S1630" s="10">
        <f t="shared" si="205"/>
        <v>41774.528726851851</v>
      </c>
      <c r="T1630" s="10">
        <f t="shared" si="206"/>
        <v>41807.528726851851</v>
      </c>
      <c r="U1630" s="12">
        <f t="shared" si="207"/>
        <v>41774.528726851851</v>
      </c>
      <c r="V1630" s="11">
        <f t="shared" si="208"/>
        <v>41774.528726851851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01"/>
        <v>1.0366666666666666</v>
      </c>
      <c r="P1631" s="6">
        <f t="shared" si="202"/>
        <v>75.853658536585371</v>
      </c>
      <c r="Q1631" t="str">
        <f t="shared" si="203"/>
        <v>music</v>
      </c>
      <c r="R1631" t="str">
        <f t="shared" si="204"/>
        <v>rock</v>
      </c>
      <c r="S1631" s="10">
        <f t="shared" si="205"/>
        <v>41645.658946759257</v>
      </c>
      <c r="T1631" s="10">
        <f t="shared" si="206"/>
        <v>41690.658946759257</v>
      </c>
      <c r="U1631" s="12">
        <f t="shared" si="207"/>
        <v>41645.658946759257</v>
      </c>
      <c r="V1631" s="11">
        <f t="shared" si="208"/>
        <v>41645.658946759257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01"/>
        <v>2.6524999999999999</v>
      </c>
      <c r="P1632" s="6">
        <f t="shared" si="202"/>
        <v>84.206349206349202</v>
      </c>
      <c r="Q1632" t="str">
        <f t="shared" si="203"/>
        <v>music</v>
      </c>
      <c r="R1632" t="str">
        <f t="shared" si="204"/>
        <v>rock</v>
      </c>
      <c r="S1632" s="10">
        <f t="shared" si="205"/>
        <v>40939.629340277774</v>
      </c>
      <c r="T1632" s="10">
        <f t="shared" si="206"/>
        <v>40970.082638888889</v>
      </c>
      <c r="U1632" s="12">
        <f t="shared" si="207"/>
        <v>40939.629340277774</v>
      </c>
      <c r="V1632" s="11">
        <f t="shared" si="208"/>
        <v>40939.629340277774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01"/>
        <v>1.5590999999999999</v>
      </c>
      <c r="P1633" s="6">
        <f t="shared" si="202"/>
        <v>117.22556390977444</v>
      </c>
      <c r="Q1633" t="str">
        <f t="shared" si="203"/>
        <v>music</v>
      </c>
      <c r="R1633" t="str">
        <f t="shared" si="204"/>
        <v>rock</v>
      </c>
      <c r="S1633" s="10">
        <f t="shared" si="205"/>
        <v>41164.65116898148</v>
      </c>
      <c r="T1633" s="10">
        <f t="shared" si="206"/>
        <v>41194.65116898148</v>
      </c>
      <c r="U1633" s="12">
        <f t="shared" si="207"/>
        <v>41164.65116898148</v>
      </c>
      <c r="V1633" s="11">
        <f t="shared" si="208"/>
        <v>41164.65116898148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01"/>
        <v>1.0162500000000001</v>
      </c>
      <c r="P1634" s="6">
        <f t="shared" si="202"/>
        <v>86.489361702127653</v>
      </c>
      <c r="Q1634" t="str">
        <f t="shared" si="203"/>
        <v>music</v>
      </c>
      <c r="R1634" t="str">
        <f t="shared" si="204"/>
        <v>rock</v>
      </c>
      <c r="S1634" s="10">
        <f t="shared" si="205"/>
        <v>40750.132569444439</v>
      </c>
      <c r="T1634" s="10">
        <f t="shared" si="206"/>
        <v>40810.132569444439</v>
      </c>
      <c r="U1634" s="12">
        <f t="shared" si="207"/>
        <v>40750.132569444439</v>
      </c>
      <c r="V1634" s="11">
        <f t="shared" si="208"/>
        <v>40750.132569444439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01"/>
        <v>1</v>
      </c>
      <c r="P1635" s="6">
        <f t="shared" si="202"/>
        <v>172.41379310344828</v>
      </c>
      <c r="Q1635" t="str">
        <f t="shared" si="203"/>
        <v>music</v>
      </c>
      <c r="R1635" t="str">
        <f t="shared" si="204"/>
        <v>rock</v>
      </c>
      <c r="S1635" s="10">
        <f t="shared" si="205"/>
        <v>40896.675416666665</v>
      </c>
      <c r="T1635" s="10">
        <f t="shared" si="206"/>
        <v>40924</v>
      </c>
      <c r="U1635" s="12">
        <f t="shared" si="207"/>
        <v>40896.675416666665</v>
      </c>
      <c r="V1635" s="11">
        <f t="shared" si="208"/>
        <v>40896.675416666665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01"/>
        <v>1.0049999999999999</v>
      </c>
      <c r="P1636" s="6">
        <f t="shared" si="202"/>
        <v>62.8125</v>
      </c>
      <c r="Q1636" t="str">
        <f t="shared" si="203"/>
        <v>music</v>
      </c>
      <c r="R1636" t="str">
        <f t="shared" si="204"/>
        <v>rock</v>
      </c>
      <c r="S1636" s="10">
        <f t="shared" si="205"/>
        <v>40657.981493055551</v>
      </c>
      <c r="T1636" s="10">
        <f t="shared" si="206"/>
        <v>40696.040972222218</v>
      </c>
      <c r="U1636" s="12">
        <f t="shared" si="207"/>
        <v>40657.981493055551</v>
      </c>
      <c r="V1636" s="11">
        <f t="shared" si="208"/>
        <v>40657.981493055551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01"/>
        <v>1.2529999999999999</v>
      </c>
      <c r="P1637" s="6">
        <f t="shared" si="202"/>
        <v>67.729729729729726</v>
      </c>
      <c r="Q1637" t="str">
        <f t="shared" si="203"/>
        <v>music</v>
      </c>
      <c r="R1637" t="str">
        <f t="shared" si="204"/>
        <v>rock</v>
      </c>
      <c r="S1637" s="10">
        <f t="shared" si="205"/>
        <v>42502.660428240742</v>
      </c>
      <c r="T1637" s="10">
        <f t="shared" si="206"/>
        <v>42562.660428240742</v>
      </c>
      <c r="U1637" s="12">
        <f t="shared" si="207"/>
        <v>42502.660428240742</v>
      </c>
      <c r="V1637" s="11">
        <f t="shared" si="208"/>
        <v>42502.660428240742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01"/>
        <v>1.0355555555555556</v>
      </c>
      <c r="P1638" s="6">
        <f t="shared" si="202"/>
        <v>53.5632183908046</v>
      </c>
      <c r="Q1638" t="str">
        <f t="shared" si="203"/>
        <v>music</v>
      </c>
      <c r="R1638" t="str">
        <f t="shared" si="204"/>
        <v>rock</v>
      </c>
      <c r="S1638" s="10">
        <f t="shared" si="205"/>
        <v>40662.878333333334</v>
      </c>
      <c r="T1638" s="10">
        <f t="shared" si="206"/>
        <v>40705.958333333328</v>
      </c>
      <c r="U1638" s="12">
        <f t="shared" si="207"/>
        <v>40662.878333333334</v>
      </c>
      <c r="V1638" s="11">
        <f t="shared" si="208"/>
        <v>40662.878333333334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01"/>
        <v>1.038</v>
      </c>
      <c r="P1639" s="6">
        <f t="shared" si="202"/>
        <v>34.6</v>
      </c>
      <c r="Q1639" t="str">
        <f t="shared" si="203"/>
        <v>music</v>
      </c>
      <c r="R1639" t="str">
        <f t="shared" si="204"/>
        <v>rock</v>
      </c>
      <c r="S1639" s="10">
        <f t="shared" si="205"/>
        <v>40122.543287037035</v>
      </c>
      <c r="T1639" s="10">
        <f t="shared" si="206"/>
        <v>40178.777083333334</v>
      </c>
      <c r="U1639" s="12">
        <f t="shared" si="207"/>
        <v>40122.543287037035</v>
      </c>
      <c r="V1639" s="11">
        <f t="shared" si="208"/>
        <v>40122.543287037035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01"/>
        <v>1.05</v>
      </c>
      <c r="P1640" s="6">
        <f t="shared" si="202"/>
        <v>38.888888888888886</v>
      </c>
      <c r="Q1640" t="str">
        <f t="shared" si="203"/>
        <v>music</v>
      </c>
      <c r="R1640" t="str">
        <f t="shared" si="204"/>
        <v>rock</v>
      </c>
      <c r="S1640" s="10">
        <f t="shared" si="205"/>
        <v>41288.478796296295</v>
      </c>
      <c r="T1640" s="10">
        <f t="shared" si="206"/>
        <v>41333.684027777774</v>
      </c>
      <c r="U1640" s="12">
        <f t="shared" si="207"/>
        <v>41288.478796296295</v>
      </c>
      <c r="V1640" s="11">
        <f t="shared" si="208"/>
        <v>41288.478796296295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01"/>
        <v>1</v>
      </c>
      <c r="P1641" s="6">
        <f t="shared" si="202"/>
        <v>94.736842105263165</v>
      </c>
      <c r="Q1641" t="str">
        <f t="shared" si="203"/>
        <v>music</v>
      </c>
      <c r="R1641" t="str">
        <f t="shared" si="204"/>
        <v>rock</v>
      </c>
      <c r="S1641" s="10">
        <f t="shared" si="205"/>
        <v>40941.444039351853</v>
      </c>
      <c r="T1641" s="10">
        <f t="shared" si="206"/>
        <v>40971.444039351853</v>
      </c>
      <c r="U1641" s="12">
        <f t="shared" si="207"/>
        <v>40941.444039351853</v>
      </c>
      <c r="V1641" s="11">
        <f t="shared" si="208"/>
        <v>40941.444039351853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01"/>
        <v>1.6986000000000001</v>
      </c>
      <c r="P1642" s="6">
        <f t="shared" si="202"/>
        <v>39.967058823529413</v>
      </c>
      <c r="Q1642" t="str">
        <f t="shared" si="203"/>
        <v>music</v>
      </c>
      <c r="R1642" t="str">
        <f t="shared" si="204"/>
        <v>rock</v>
      </c>
      <c r="S1642" s="10">
        <f t="shared" si="205"/>
        <v>40379.022627314815</v>
      </c>
      <c r="T1642" s="10">
        <f t="shared" si="206"/>
        <v>40392.874305555553</v>
      </c>
      <c r="U1642" s="12">
        <f t="shared" si="207"/>
        <v>40379.022627314815</v>
      </c>
      <c r="V1642" s="11">
        <f t="shared" si="208"/>
        <v>40379.022627314815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01"/>
        <v>1.014</v>
      </c>
      <c r="P1643" s="6">
        <f t="shared" si="202"/>
        <v>97.5</v>
      </c>
      <c r="Q1643" t="str">
        <f t="shared" si="203"/>
        <v>music</v>
      </c>
      <c r="R1643" t="str">
        <f t="shared" si="204"/>
        <v>pop</v>
      </c>
      <c r="S1643" s="10">
        <f t="shared" si="205"/>
        <v>41962.388240740744</v>
      </c>
      <c r="T1643" s="10">
        <f t="shared" si="206"/>
        <v>41992.388240740744</v>
      </c>
      <c r="U1643" s="12">
        <f t="shared" si="207"/>
        <v>41962.388240740744</v>
      </c>
      <c r="V1643" s="11">
        <f t="shared" si="208"/>
        <v>41962.388240740744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01"/>
        <v>1</v>
      </c>
      <c r="P1644" s="6">
        <f t="shared" si="202"/>
        <v>42.857142857142854</v>
      </c>
      <c r="Q1644" t="str">
        <f t="shared" si="203"/>
        <v>music</v>
      </c>
      <c r="R1644" t="str">
        <f t="shared" si="204"/>
        <v>pop</v>
      </c>
      <c r="S1644" s="10">
        <f t="shared" si="205"/>
        <v>40687.816284722219</v>
      </c>
      <c r="T1644" s="10">
        <f t="shared" si="206"/>
        <v>40707.816284722219</v>
      </c>
      <c r="U1644" s="12">
        <f t="shared" si="207"/>
        <v>40687.816284722219</v>
      </c>
      <c r="V1644" s="11">
        <f t="shared" si="208"/>
        <v>40687.816284722219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01"/>
        <v>1.2470000000000001</v>
      </c>
      <c r="P1645" s="6">
        <f t="shared" si="202"/>
        <v>168.51351351351352</v>
      </c>
      <c r="Q1645" t="str">
        <f t="shared" si="203"/>
        <v>music</v>
      </c>
      <c r="R1645" t="str">
        <f t="shared" si="204"/>
        <v>pop</v>
      </c>
      <c r="S1645" s="10">
        <f t="shared" si="205"/>
        <v>41146.615879629629</v>
      </c>
      <c r="T1645" s="10">
        <f t="shared" si="206"/>
        <v>41176.615879629629</v>
      </c>
      <c r="U1645" s="12">
        <f t="shared" si="207"/>
        <v>41146.615879629629</v>
      </c>
      <c r="V1645" s="11">
        <f t="shared" si="208"/>
        <v>41146.615879629629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01"/>
        <v>1.095</v>
      </c>
      <c r="P1646" s="6">
        <f t="shared" si="202"/>
        <v>85.546875</v>
      </c>
      <c r="Q1646" t="str">
        <f t="shared" si="203"/>
        <v>music</v>
      </c>
      <c r="R1646" t="str">
        <f t="shared" si="204"/>
        <v>pop</v>
      </c>
      <c r="S1646" s="10">
        <f t="shared" si="205"/>
        <v>41174.851388888885</v>
      </c>
      <c r="T1646" s="10">
        <f t="shared" si="206"/>
        <v>41234.893055555556</v>
      </c>
      <c r="U1646" s="12">
        <f t="shared" si="207"/>
        <v>41174.851388888885</v>
      </c>
      <c r="V1646" s="11">
        <f t="shared" si="208"/>
        <v>41174.851388888885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01"/>
        <v>1.1080000000000001</v>
      </c>
      <c r="P1647" s="6">
        <f t="shared" si="202"/>
        <v>554</v>
      </c>
      <c r="Q1647" t="str">
        <f t="shared" si="203"/>
        <v>music</v>
      </c>
      <c r="R1647" t="str">
        <f t="shared" si="204"/>
        <v>pop</v>
      </c>
      <c r="S1647" s="10">
        <f t="shared" si="205"/>
        <v>41521.409027777772</v>
      </c>
      <c r="T1647" s="10">
        <f t="shared" si="206"/>
        <v>41535.409027777772</v>
      </c>
      <c r="U1647" s="12">
        <f t="shared" si="207"/>
        <v>41521.409027777772</v>
      </c>
      <c r="V1647" s="11">
        <f t="shared" si="208"/>
        <v>41521.409027777772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01"/>
        <v>1.1020000000000001</v>
      </c>
      <c r="P1648" s="6">
        <f t="shared" si="202"/>
        <v>26.554216867469879</v>
      </c>
      <c r="Q1648" t="str">
        <f t="shared" si="203"/>
        <v>music</v>
      </c>
      <c r="R1648" t="str">
        <f t="shared" si="204"/>
        <v>pop</v>
      </c>
      <c r="S1648" s="10">
        <f t="shared" si="205"/>
        <v>41833.241932870369</v>
      </c>
      <c r="T1648" s="10">
        <f t="shared" si="206"/>
        <v>41865.549305555556</v>
      </c>
      <c r="U1648" s="12">
        <f t="shared" si="207"/>
        <v>41833.241932870369</v>
      </c>
      <c r="V1648" s="11">
        <f t="shared" si="208"/>
        <v>41833.241932870369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01"/>
        <v>1.0471999999999999</v>
      </c>
      <c r="P1649" s="6">
        <f t="shared" si="202"/>
        <v>113.82608695652173</v>
      </c>
      <c r="Q1649" t="str">
        <f t="shared" si="203"/>
        <v>music</v>
      </c>
      <c r="R1649" t="str">
        <f t="shared" si="204"/>
        <v>pop</v>
      </c>
      <c r="S1649" s="10">
        <f t="shared" si="205"/>
        <v>41039.201122685183</v>
      </c>
      <c r="T1649" s="10">
        <f t="shared" si="206"/>
        <v>41069.201122685183</v>
      </c>
      <c r="U1649" s="12">
        <f t="shared" si="207"/>
        <v>41039.201122685183</v>
      </c>
      <c r="V1649" s="11">
        <f t="shared" si="208"/>
        <v>41039.201122685183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01"/>
        <v>1.2526086956521738</v>
      </c>
      <c r="P1650" s="6">
        <f t="shared" si="202"/>
        <v>32.011111111111113</v>
      </c>
      <c r="Q1650" t="str">
        <f t="shared" si="203"/>
        <v>music</v>
      </c>
      <c r="R1650" t="str">
        <f t="shared" si="204"/>
        <v>pop</v>
      </c>
      <c r="S1650" s="10">
        <f t="shared" si="205"/>
        <v>40592.496319444443</v>
      </c>
      <c r="T1650" s="10">
        <f t="shared" si="206"/>
        <v>40622.454652777778</v>
      </c>
      <c r="U1650" s="12">
        <f t="shared" si="207"/>
        <v>40592.496319444443</v>
      </c>
      <c r="V1650" s="11">
        <f t="shared" si="208"/>
        <v>40592.496319444443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01"/>
        <v>1.0058763157894737</v>
      </c>
      <c r="P1651" s="6">
        <f t="shared" si="202"/>
        <v>47.189259259259259</v>
      </c>
      <c r="Q1651" t="str">
        <f t="shared" si="203"/>
        <v>music</v>
      </c>
      <c r="R1651" t="str">
        <f t="shared" si="204"/>
        <v>pop</v>
      </c>
      <c r="S1651" s="10">
        <f t="shared" si="205"/>
        <v>41737.476331018515</v>
      </c>
      <c r="T1651" s="10">
        <f t="shared" si="206"/>
        <v>41782.476331018515</v>
      </c>
      <c r="U1651" s="12">
        <f t="shared" si="207"/>
        <v>41737.476331018515</v>
      </c>
      <c r="V1651" s="11">
        <f t="shared" si="208"/>
        <v>41737.476331018515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01"/>
        <v>1.4155</v>
      </c>
      <c r="P1652" s="6">
        <f t="shared" si="202"/>
        <v>88.46875</v>
      </c>
      <c r="Q1652" t="str">
        <f t="shared" si="203"/>
        <v>music</v>
      </c>
      <c r="R1652" t="str">
        <f t="shared" si="204"/>
        <v>pop</v>
      </c>
      <c r="S1652" s="10">
        <f t="shared" si="205"/>
        <v>41526.227280092593</v>
      </c>
      <c r="T1652" s="10">
        <f t="shared" si="206"/>
        <v>41556.227280092593</v>
      </c>
      <c r="U1652" s="12">
        <f t="shared" si="207"/>
        <v>41526.227280092593</v>
      </c>
      <c r="V1652" s="11">
        <f t="shared" si="208"/>
        <v>41526.227280092593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01"/>
        <v>1.0075000000000001</v>
      </c>
      <c r="P1653" s="6">
        <f t="shared" si="202"/>
        <v>100.75</v>
      </c>
      <c r="Q1653" t="str">
        <f t="shared" si="203"/>
        <v>music</v>
      </c>
      <c r="R1653" t="str">
        <f t="shared" si="204"/>
        <v>pop</v>
      </c>
      <c r="S1653" s="10">
        <f t="shared" si="205"/>
        <v>40625.692361111105</v>
      </c>
      <c r="T1653" s="10">
        <f t="shared" si="206"/>
        <v>40659.082638888889</v>
      </c>
      <c r="U1653" s="12">
        <f t="shared" si="207"/>
        <v>40625.692361111105</v>
      </c>
      <c r="V1653" s="11">
        <f t="shared" si="208"/>
        <v>40625.692361111105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01"/>
        <v>1.0066666666666666</v>
      </c>
      <c r="P1654" s="6">
        <f t="shared" si="202"/>
        <v>64.714285714285708</v>
      </c>
      <c r="Q1654" t="str">
        <f t="shared" si="203"/>
        <v>music</v>
      </c>
      <c r="R1654" t="str">
        <f t="shared" si="204"/>
        <v>pop</v>
      </c>
      <c r="S1654" s="10">
        <f t="shared" si="205"/>
        <v>41572.284641203703</v>
      </c>
      <c r="T1654" s="10">
        <f t="shared" si="206"/>
        <v>41602.326307870368</v>
      </c>
      <c r="U1654" s="12">
        <f t="shared" si="207"/>
        <v>41572.284641203703</v>
      </c>
      <c r="V1654" s="11">
        <f t="shared" si="208"/>
        <v>41572.284641203703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01"/>
        <v>1.7423040000000001</v>
      </c>
      <c r="P1655" s="6">
        <f t="shared" si="202"/>
        <v>51.854285714285716</v>
      </c>
      <c r="Q1655" t="str">
        <f t="shared" si="203"/>
        <v>music</v>
      </c>
      <c r="R1655" t="str">
        <f t="shared" si="204"/>
        <v>pop</v>
      </c>
      <c r="S1655" s="10">
        <f t="shared" si="205"/>
        <v>40626.626111111109</v>
      </c>
      <c r="T1655" s="10">
        <f t="shared" si="206"/>
        <v>40657.626111111109</v>
      </c>
      <c r="U1655" s="12">
        <f t="shared" si="207"/>
        <v>40626.626111111109</v>
      </c>
      <c r="V1655" s="11">
        <f t="shared" si="208"/>
        <v>40626.626111111109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01"/>
        <v>1.199090909090909</v>
      </c>
      <c r="P1656" s="6">
        <f t="shared" si="202"/>
        <v>38.794117647058826</v>
      </c>
      <c r="Q1656" t="str">
        <f t="shared" si="203"/>
        <v>music</v>
      </c>
      <c r="R1656" t="str">
        <f t="shared" si="204"/>
        <v>pop</v>
      </c>
      <c r="S1656" s="10">
        <f t="shared" si="205"/>
        <v>40987.682407407403</v>
      </c>
      <c r="T1656" s="10">
        <f t="shared" si="206"/>
        <v>41017.682407407403</v>
      </c>
      <c r="U1656" s="12">
        <f t="shared" si="207"/>
        <v>40987.682407407403</v>
      </c>
      <c r="V1656" s="11">
        <f t="shared" si="208"/>
        <v>40987.682407407403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01"/>
        <v>1.4286666666666668</v>
      </c>
      <c r="P1657" s="6">
        <f t="shared" si="202"/>
        <v>44.645833333333336</v>
      </c>
      <c r="Q1657" t="str">
        <f t="shared" si="203"/>
        <v>music</v>
      </c>
      <c r="R1657" t="str">
        <f t="shared" si="204"/>
        <v>pop</v>
      </c>
      <c r="S1657" s="10">
        <f t="shared" si="205"/>
        <v>40974.583564814813</v>
      </c>
      <c r="T1657" s="10">
        <f t="shared" si="206"/>
        <v>41004.541898148142</v>
      </c>
      <c r="U1657" s="12">
        <f t="shared" si="207"/>
        <v>40974.583564814813</v>
      </c>
      <c r="V1657" s="11">
        <f t="shared" si="208"/>
        <v>40974.583564814813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01"/>
        <v>1.0033493333333334</v>
      </c>
      <c r="P1658" s="6">
        <f t="shared" si="202"/>
        <v>156.77333333333334</v>
      </c>
      <c r="Q1658" t="str">
        <f t="shared" si="203"/>
        <v>music</v>
      </c>
      <c r="R1658" t="str">
        <f t="shared" si="204"/>
        <v>pop</v>
      </c>
      <c r="S1658" s="10">
        <f t="shared" si="205"/>
        <v>41226.720509259256</v>
      </c>
      <c r="T1658" s="10">
        <f t="shared" si="206"/>
        <v>41256.720509259256</v>
      </c>
      <c r="U1658" s="12">
        <f t="shared" si="207"/>
        <v>41226.720509259256</v>
      </c>
      <c r="V1658" s="11">
        <f t="shared" si="208"/>
        <v>41226.720509259256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01"/>
        <v>1.0493380000000001</v>
      </c>
      <c r="P1659" s="6">
        <f t="shared" si="202"/>
        <v>118.70339366515837</v>
      </c>
      <c r="Q1659" t="str">
        <f t="shared" si="203"/>
        <v>music</v>
      </c>
      <c r="R1659" t="str">
        <f t="shared" si="204"/>
        <v>pop</v>
      </c>
      <c r="S1659" s="10">
        <f t="shared" si="205"/>
        <v>41023.573703703703</v>
      </c>
      <c r="T1659" s="10">
        <f t="shared" si="206"/>
        <v>41053.573703703703</v>
      </c>
      <c r="U1659" s="12">
        <f t="shared" si="207"/>
        <v>41023.573703703703</v>
      </c>
      <c r="V1659" s="11">
        <f t="shared" si="208"/>
        <v>41023.573703703703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01"/>
        <v>1.3223333333333334</v>
      </c>
      <c r="P1660" s="6">
        <f t="shared" si="202"/>
        <v>74.149532710280369</v>
      </c>
      <c r="Q1660" t="str">
        <f t="shared" si="203"/>
        <v>music</v>
      </c>
      <c r="R1660" t="str">
        <f t="shared" si="204"/>
        <v>pop</v>
      </c>
      <c r="S1660" s="10">
        <f t="shared" si="205"/>
        <v>41223.013506944444</v>
      </c>
      <c r="T1660" s="10">
        <f t="shared" si="206"/>
        <v>41261.388888888883</v>
      </c>
      <c r="U1660" s="12">
        <f t="shared" si="207"/>
        <v>41223.013506944444</v>
      </c>
      <c r="V1660" s="11">
        <f t="shared" si="208"/>
        <v>41223.013506944444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01"/>
        <v>1.1279999999999999</v>
      </c>
      <c r="P1661" s="6">
        <f t="shared" si="202"/>
        <v>12.533333333333333</v>
      </c>
      <c r="Q1661" t="str">
        <f t="shared" si="203"/>
        <v>music</v>
      </c>
      <c r="R1661" t="str">
        <f t="shared" si="204"/>
        <v>pop</v>
      </c>
      <c r="S1661" s="10">
        <f t="shared" si="205"/>
        <v>41596.705104166664</v>
      </c>
      <c r="T1661" s="10">
        <f t="shared" si="206"/>
        <v>41625.291666666664</v>
      </c>
      <c r="U1661" s="12">
        <f t="shared" si="207"/>
        <v>41596.705104166664</v>
      </c>
      <c r="V1661" s="11">
        <f t="shared" si="208"/>
        <v>41596.705104166664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01"/>
        <v>12.5375</v>
      </c>
      <c r="P1662" s="6">
        <f t="shared" si="202"/>
        <v>27.861111111111111</v>
      </c>
      <c r="Q1662" t="str">
        <f t="shared" si="203"/>
        <v>music</v>
      </c>
      <c r="R1662" t="str">
        <f t="shared" si="204"/>
        <v>pop</v>
      </c>
      <c r="S1662" s="10">
        <f t="shared" si="205"/>
        <v>42459.485532407409</v>
      </c>
      <c r="T1662" s="10">
        <f t="shared" si="206"/>
        <v>42490.707638888889</v>
      </c>
      <c r="U1662" s="12">
        <f t="shared" si="207"/>
        <v>42459.485532407409</v>
      </c>
      <c r="V1662" s="11">
        <f t="shared" si="208"/>
        <v>42459.485532407409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01"/>
        <v>1.0250632911392406</v>
      </c>
      <c r="P1663" s="6">
        <f t="shared" si="202"/>
        <v>80.178217821782184</v>
      </c>
      <c r="Q1663" t="str">
        <f t="shared" si="203"/>
        <v>music</v>
      </c>
      <c r="R1663" t="str">
        <f t="shared" si="204"/>
        <v>pop</v>
      </c>
      <c r="S1663" s="10">
        <f t="shared" si="205"/>
        <v>42343.789710648147</v>
      </c>
      <c r="T1663" s="10">
        <f t="shared" si="206"/>
        <v>42386.666666666664</v>
      </c>
      <c r="U1663" s="12">
        <f t="shared" si="207"/>
        <v>42343.789710648147</v>
      </c>
      <c r="V1663" s="11">
        <f t="shared" si="208"/>
        <v>42343.789710648147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01"/>
        <v>1.026375</v>
      </c>
      <c r="P1664" s="6">
        <f t="shared" si="202"/>
        <v>132.43548387096774</v>
      </c>
      <c r="Q1664" t="str">
        <f t="shared" si="203"/>
        <v>music</v>
      </c>
      <c r="R1664" t="str">
        <f t="shared" si="204"/>
        <v>pop</v>
      </c>
      <c r="S1664" s="10">
        <f t="shared" si="205"/>
        <v>40847.99</v>
      </c>
      <c r="T1664" s="10">
        <f t="shared" si="206"/>
        <v>40908.031666666662</v>
      </c>
      <c r="U1664" s="12">
        <f t="shared" si="207"/>
        <v>40847.99</v>
      </c>
      <c r="V1664" s="11">
        <f t="shared" si="208"/>
        <v>40847.99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01"/>
        <v>1.08</v>
      </c>
      <c r="P1665" s="6">
        <f t="shared" si="202"/>
        <v>33.75</v>
      </c>
      <c r="Q1665" t="str">
        <f t="shared" si="203"/>
        <v>music</v>
      </c>
      <c r="R1665" t="str">
        <f t="shared" si="204"/>
        <v>pop</v>
      </c>
      <c r="S1665" s="10">
        <f t="shared" si="205"/>
        <v>42005.813738425924</v>
      </c>
      <c r="T1665" s="10">
        <f t="shared" si="206"/>
        <v>42035.813738425924</v>
      </c>
      <c r="U1665" s="12">
        <f t="shared" si="207"/>
        <v>42005.813738425924</v>
      </c>
      <c r="V1665" s="11">
        <f t="shared" si="208"/>
        <v>42005.813738425924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209">E1666/D1666</f>
        <v>1.2240879999999998</v>
      </c>
      <c r="P1666" s="6">
        <f t="shared" si="202"/>
        <v>34.384494382022467</v>
      </c>
      <c r="Q1666" t="str">
        <f t="shared" si="203"/>
        <v>music</v>
      </c>
      <c r="R1666" t="str">
        <f t="shared" si="204"/>
        <v>pop</v>
      </c>
      <c r="S1666" s="10">
        <f t="shared" si="205"/>
        <v>40939.553449074068</v>
      </c>
      <c r="T1666" s="10">
        <f t="shared" si="206"/>
        <v>40983.957638888889</v>
      </c>
      <c r="U1666" s="12">
        <f t="shared" si="207"/>
        <v>40939.553449074068</v>
      </c>
      <c r="V1666" s="11">
        <f t="shared" si="208"/>
        <v>40939.553449074068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209"/>
        <v>1.1945714285714286</v>
      </c>
      <c r="P1667" s="6">
        <f t="shared" ref="P1667:P1730" si="210">E1667/L1667</f>
        <v>44.956989247311824</v>
      </c>
      <c r="Q1667" t="str">
        <f t="shared" ref="Q1667:Q1730" si="211">LEFT(N1667,SEARCH("/",N1667)-1)</f>
        <v>music</v>
      </c>
      <c r="R1667" t="str">
        <f t="shared" ref="R1667:R1730" si="212">RIGHT(N1667,LEN(N1667)-SEARCH("/",N1667))</f>
        <v>pop</v>
      </c>
      <c r="S1667" s="10">
        <f t="shared" ref="S1667:S1730" si="213">(((J1667/60)/60)/24)+DATE(1970,1,1)+(-5/24)</f>
        <v>40564.441122685181</v>
      </c>
      <c r="T1667" s="10">
        <f t="shared" ref="T1667:T1730" si="214">(((I1667/60)/60)/24)+DATE(1970,1,1)+(-5/24)</f>
        <v>40595.916666666664</v>
      </c>
      <c r="U1667" s="12">
        <f t="shared" ref="U1667:U1730" si="215">S1667</f>
        <v>40564.441122685181</v>
      </c>
      <c r="V1667" s="11">
        <f t="shared" ref="V1667:V1730" si="216">S1667</f>
        <v>40564.441122685181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09"/>
        <v>1.6088</v>
      </c>
      <c r="P1668" s="6">
        <f t="shared" si="210"/>
        <v>41.04081632653061</v>
      </c>
      <c r="Q1668" t="str">
        <f t="shared" si="211"/>
        <v>music</v>
      </c>
      <c r="R1668" t="str">
        <f t="shared" si="212"/>
        <v>pop</v>
      </c>
      <c r="S1668" s="10">
        <f t="shared" si="213"/>
        <v>41331.04482638889</v>
      </c>
      <c r="T1668" s="10">
        <f t="shared" si="214"/>
        <v>41361.003159722219</v>
      </c>
      <c r="U1668" s="12">
        <f t="shared" si="215"/>
        <v>41331.04482638889</v>
      </c>
      <c r="V1668" s="11">
        <f t="shared" si="216"/>
        <v>41331.04482638889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09"/>
        <v>1.2685294117647059</v>
      </c>
      <c r="P1669" s="6">
        <f t="shared" si="210"/>
        <v>52.597560975609753</v>
      </c>
      <c r="Q1669" t="str">
        <f t="shared" si="211"/>
        <v>music</v>
      </c>
      <c r="R1669" t="str">
        <f t="shared" si="212"/>
        <v>pop</v>
      </c>
      <c r="S1669" s="10">
        <f t="shared" si="213"/>
        <v>41681.862245370365</v>
      </c>
      <c r="T1669" s="10">
        <f t="shared" si="214"/>
        <v>41709.082638888889</v>
      </c>
      <c r="U1669" s="12">
        <f t="shared" si="215"/>
        <v>41681.862245370365</v>
      </c>
      <c r="V1669" s="11">
        <f t="shared" si="216"/>
        <v>41681.862245370365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09"/>
        <v>1.026375</v>
      </c>
      <c r="P1670" s="6">
        <f t="shared" si="210"/>
        <v>70.784482758620683</v>
      </c>
      <c r="Q1670" t="str">
        <f t="shared" si="211"/>
        <v>music</v>
      </c>
      <c r="R1670" t="str">
        <f t="shared" si="212"/>
        <v>pop</v>
      </c>
      <c r="S1670" s="10">
        <f t="shared" si="213"/>
        <v>40844.941423611104</v>
      </c>
      <c r="T1670" s="10">
        <f t="shared" si="214"/>
        <v>40874.983090277776</v>
      </c>
      <c r="U1670" s="12">
        <f t="shared" si="215"/>
        <v>40844.941423611104</v>
      </c>
      <c r="V1670" s="11">
        <f t="shared" si="216"/>
        <v>40844.941423611104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09"/>
        <v>1.3975</v>
      </c>
      <c r="P1671" s="6">
        <f t="shared" si="210"/>
        <v>53.75</v>
      </c>
      <c r="Q1671" t="str">
        <f t="shared" si="211"/>
        <v>music</v>
      </c>
      <c r="R1671" t="str">
        <f t="shared" si="212"/>
        <v>pop</v>
      </c>
      <c r="S1671" s="10">
        <f t="shared" si="213"/>
        <v>42461.676805555551</v>
      </c>
      <c r="T1671" s="10">
        <f t="shared" si="214"/>
        <v>42521.676805555551</v>
      </c>
      <c r="U1671" s="12">
        <f t="shared" si="215"/>
        <v>42461.676805555551</v>
      </c>
      <c r="V1671" s="11">
        <f t="shared" si="216"/>
        <v>42461.676805555551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09"/>
        <v>1.026</v>
      </c>
      <c r="P1672" s="6">
        <f t="shared" si="210"/>
        <v>44.608695652173914</v>
      </c>
      <c r="Q1672" t="str">
        <f t="shared" si="211"/>
        <v>music</v>
      </c>
      <c r="R1672" t="str">
        <f t="shared" si="212"/>
        <v>pop</v>
      </c>
      <c r="S1672" s="10">
        <f t="shared" si="213"/>
        <v>40313.722210648149</v>
      </c>
      <c r="T1672" s="10">
        <f t="shared" si="214"/>
        <v>40363.958333333328</v>
      </c>
      <c r="U1672" s="12">
        <f t="shared" si="215"/>
        <v>40313.722210648149</v>
      </c>
      <c r="V1672" s="11">
        <f t="shared" si="216"/>
        <v>40313.722210648149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09"/>
        <v>1.0067349999999999</v>
      </c>
      <c r="P1673" s="6">
        <f t="shared" si="210"/>
        <v>26.148961038961041</v>
      </c>
      <c r="Q1673" t="str">
        <f t="shared" si="211"/>
        <v>music</v>
      </c>
      <c r="R1673" t="str">
        <f t="shared" si="212"/>
        <v>pop</v>
      </c>
      <c r="S1673" s="10">
        <f t="shared" si="213"/>
        <v>42553.335810185185</v>
      </c>
      <c r="T1673" s="10">
        <f t="shared" si="214"/>
        <v>42583.335810185185</v>
      </c>
      <c r="U1673" s="12">
        <f t="shared" si="215"/>
        <v>42553.335810185185</v>
      </c>
      <c r="V1673" s="11">
        <f t="shared" si="216"/>
        <v>42553.335810185185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09"/>
        <v>1.1294117647058823</v>
      </c>
      <c r="P1674" s="6">
        <f t="shared" si="210"/>
        <v>39.183673469387756</v>
      </c>
      <c r="Q1674" t="str">
        <f t="shared" si="211"/>
        <v>music</v>
      </c>
      <c r="R1674" t="str">
        <f t="shared" si="212"/>
        <v>pop</v>
      </c>
      <c r="S1674" s="10">
        <f t="shared" si="213"/>
        <v>41034.448263888888</v>
      </c>
      <c r="T1674" s="10">
        <f t="shared" si="214"/>
        <v>41064.448263888888</v>
      </c>
      <c r="U1674" s="12">
        <f t="shared" si="215"/>
        <v>41034.448263888888</v>
      </c>
      <c r="V1674" s="11">
        <f t="shared" si="216"/>
        <v>41034.448263888888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09"/>
        <v>1.2809523809523808</v>
      </c>
      <c r="P1675" s="6">
        <f t="shared" si="210"/>
        <v>45.593220338983052</v>
      </c>
      <c r="Q1675" t="str">
        <f t="shared" si="211"/>
        <v>music</v>
      </c>
      <c r="R1675" t="str">
        <f t="shared" si="212"/>
        <v>pop</v>
      </c>
      <c r="S1675" s="10">
        <f t="shared" si="213"/>
        <v>42039.670046296298</v>
      </c>
      <c r="T1675" s="10">
        <f t="shared" si="214"/>
        <v>42069.670046296298</v>
      </c>
      <c r="U1675" s="12">
        <f t="shared" si="215"/>
        <v>42039.670046296298</v>
      </c>
      <c r="V1675" s="11">
        <f t="shared" si="216"/>
        <v>42039.670046296298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09"/>
        <v>2.0169999999999999</v>
      </c>
      <c r="P1676" s="6">
        <f t="shared" si="210"/>
        <v>89.247787610619469</v>
      </c>
      <c r="Q1676" t="str">
        <f t="shared" si="211"/>
        <v>music</v>
      </c>
      <c r="R1676" t="str">
        <f t="shared" si="212"/>
        <v>pop</v>
      </c>
      <c r="S1676" s="10">
        <f t="shared" si="213"/>
        <v>42569.397060185183</v>
      </c>
      <c r="T1676" s="10">
        <f t="shared" si="214"/>
        <v>42600.082638888889</v>
      </c>
      <c r="U1676" s="12">
        <f t="shared" si="215"/>
        <v>42569.397060185183</v>
      </c>
      <c r="V1676" s="11">
        <f t="shared" si="216"/>
        <v>42569.397060185183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09"/>
        <v>1.37416</v>
      </c>
      <c r="P1677" s="6">
        <f t="shared" si="210"/>
        <v>40.416470588235299</v>
      </c>
      <c r="Q1677" t="str">
        <f t="shared" si="211"/>
        <v>music</v>
      </c>
      <c r="R1677" t="str">
        <f t="shared" si="212"/>
        <v>pop</v>
      </c>
      <c r="S1677" s="10">
        <f t="shared" si="213"/>
        <v>40802.524768518517</v>
      </c>
      <c r="T1677" s="10">
        <f t="shared" si="214"/>
        <v>40832.710416666661</v>
      </c>
      <c r="U1677" s="12">
        <f t="shared" si="215"/>
        <v>40802.524768518517</v>
      </c>
      <c r="V1677" s="11">
        <f t="shared" si="216"/>
        <v>40802.524768518517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09"/>
        <v>1.1533333333333333</v>
      </c>
      <c r="P1678" s="6">
        <f t="shared" si="210"/>
        <v>82.38095238095238</v>
      </c>
      <c r="Q1678" t="str">
        <f t="shared" si="211"/>
        <v>music</v>
      </c>
      <c r="R1678" t="str">
        <f t="shared" si="212"/>
        <v>pop</v>
      </c>
      <c r="S1678" s="10">
        <f t="shared" si="213"/>
        <v>40973.517905092594</v>
      </c>
      <c r="T1678" s="10">
        <f t="shared" si="214"/>
        <v>41019.957638888889</v>
      </c>
      <c r="U1678" s="12">
        <f t="shared" si="215"/>
        <v>40973.517905092594</v>
      </c>
      <c r="V1678" s="11">
        <f t="shared" si="216"/>
        <v>40973.517905092594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09"/>
        <v>1.1166666666666667</v>
      </c>
      <c r="P1679" s="6">
        <f t="shared" si="210"/>
        <v>159.52380952380952</v>
      </c>
      <c r="Q1679" t="str">
        <f t="shared" si="211"/>
        <v>music</v>
      </c>
      <c r="R1679" t="str">
        <f t="shared" si="212"/>
        <v>pop</v>
      </c>
      <c r="S1679" s="10">
        <f t="shared" si="213"/>
        <v>42416.198796296296</v>
      </c>
      <c r="T1679" s="10">
        <f t="shared" si="214"/>
        <v>42476.040972222218</v>
      </c>
      <c r="U1679" s="12">
        <f t="shared" si="215"/>
        <v>42416.198796296296</v>
      </c>
      <c r="V1679" s="11">
        <f t="shared" si="216"/>
        <v>42416.198796296296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09"/>
        <v>1.1839999999999999</v>
      </c>
      <c r="P1680" s="6">
        <f t="shared" si="210"/>
        <v>36.244897959183675</v>
      </c>
      <c r="Q1680" t="str">
        <f t="shared" si="211"/>
        <v>music</v>
      </c>
      <c r="R1680" t="str">
        <f t="shared" si="212"/>
        <v>pop</v>
      </c>
      <c r="S1680" s="10">
        <f t="shared" si="213"/>
        <v>41662.646655092591</v>
      </c>
      <c r="T1680" s="10">
        <f t="shared" si="214"/>
        <v>41676.646655092591</v>
      </c>
      <c r="U1680" s="12">
        <f t="shared" si="215"/>
        <v>41662.646655092591</v>
      </c>
      <c r="V1680" s="11">
        <f t="shared" si="216"/>
        <v>41662.646655092591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09"/>
        <v>1.75</v>
      </c>
      <c r="P1681" s="6">
        <f t="shared" si="210"/>
        <v>62.5</v>
      </c>
      <c r="Q1681" t="str">
        <f t="shared" si="211"/>
        <v>music</v>
      </c>
      <c r="R1681" t="str">
        <f t="shared" si="212"/>
        <v>pop</v>
      </c>
      <c r="S1681" s="10">
        <f t="shared" si="213"/>
        <v>40722.860474537032</v>
      </c>
      <c r="T1681" s="10">
        <f t="shared" si="214"/>
        <v>40745.860474537032</v>
      </c>
      <c r="U1681" s="12">
        <f t="shared" si="215"/>
        <v>40722.860474537032</v>
      </c>
      <c r="V1681" s="11">
        <f t="shared" si="216"/>
        <v>40722.860474537032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09"/>
        <v>1.175</v>
      </c>
      <c r="P1682" s="6">
        <f t="shared" si="210"/>
        <v>47</v>
      </c>
      <c r="Q1682" t="str">
        <f t="shared" si="211"/>
        <v>music</v>
      </c>
      <c r="R1682" t="str">
        <f t="shared" si="212"/>
        <v>pop</v>
      </c>
      <c r="S1682" s="10">
        <f t="shared" si="213"/>
        <v>41802.549386574072</v>
      </c>
      <c r="T1682" s="10">
        <f t="shared" si="214"/>
        <v>41832.549386574072</v>
      </c>
      <c r="U1682" s="12">
        <f t="shared" si="215"/>
        <v>41802.549386574072</v>
      </c>
      <c r="V1682" s="11">
        <f t="shared" si="216"/>
        <v>41802.549386574072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09"/>
        <v>1.0142212307692309</v>
      </c>
      <c r="P1683" s="6">
        <f t="shared" si="210"/>
        <v>74.575090497737563</v>
      </c>
      <c r="Q1683" t="str">
        <f t="shared" si="211"/>
        <v>music</v>
      </c>
      <c r="R1683" t="str">
        <f t="shared" si="212"/>
        <v>faith</v>
      </c>
      <c r="S1683" s="10">
        <f t="shared" si="213"/>
        <v>42773.91300925926</v>
      </c>
      <c r="T1683" s="10">
        <f t="shared" si="214"/>
        <v>42822.874999999993</v>
      </c>
      <c r="U1683" s="12">
        <f t="shared" si="215"/>
        <v>42773.91300925926</v>
      </c>
      <c r="V1683" s="11">
        <f t="shared" si="216"/>
        <v>42773.91300925926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09"/>
        <v>0</v>
      </c>
      <c r="P1684" s="6" t="e">
        <f t="shared" si="210"/>
        <v>#DIV/0!</v>
      </c>
      <c r="Q1684" t="str">
        <f t="shared" si="211"/>
        <v>music</v>
      </c>
      <c r="R1684" t="str">
        <f t="shared" si="212"/>
        <v>faith</v>
      </c>
      <c r="S1684" s="10">
        <f t="shared" si="213"/>
        <v>42779.005324074074</v>
      </c>
      <c r="T1684" s="10">
        <f t="shared" si="214"/>
        <v>42838.963657407403</v>
      </c>
      <c r="U1684" s="12">
        <f t="shared" si="215"/>
        <v>42779.005324074074</v>
      </c>
      <c r="V1684" s="11">
        <f t="shared" si="216"/>
        <v>42779.005324074074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09"/>
        <v>0.21714285714285714</v>
      </c>
      <c r="P1685" s="6">
        <f t="shared" si="210"/>
        <v>76</v>
      </c>
      <c r="Q1685" t="str">
        <f t="shared" si="211"/>
        <v>music</v>
      </c>
      <c r="R1685" t="str">
        <f t="shared" si="212"/>
        <v>faith</v>
      </c>
      <c r="S1685" s="10">
        <f t="shared" si="213"/>
        <v>42808.57335648148</v>
      </c>
      <c r="T1685" s="10">
        <f t="shared" si="214"/>
        <v>42832.57335648148</v>
      </c>
      <c r="U1685" s="12">
        <f t="shared" si="215"/>
        <v>42808.57335648148</v>
      </c>
      <c r="V1685" s="11">
        <f t="shared" si="216"/>
        <v>42808.57335648148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09"/>
        <v>1.0912500000000001</v>
      </c>
      <c r="P1686" s="6">
        <f t="shared" si="210"/>
        <v>86.43564356435644</v>
      </c>
      <c r="Q1686" t="str">
        <f t="shared" si="211"/>
        <v>music</v>
      </c>
      <c r="R1686" t="str">
        <f t="shared" si="212"/>
        <v>faith</v>
      </c>
      <c r="S1686" s="10">
        <f t="shared" si="213"/>
        <v>42783.606956018521</v>
      </c>
      <c r="T1686" s="10">
        <f t="shared" si="214"/>
        <v>42811.565289351849</v>
      </c>
      <c r="U1686" s="12">
        <f t="shared" si="215"/>
        <v>42783.606956018521</v>
      </c>
      <c r="V1686" s="11">
        <f t="shared" si="216"/>
        <v>42783.606956018521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09"/>
        <v>1.0285714285714285</v>
      </c>
      <c r="P1687" s="6">
        <f t="shared" si="210"/>
        <v>24</v>
      </c>
      <c r="Q1687" t="str">
        <f t="shared" si="211"/>
        <v>music</v>
      </c>
      <c r="R1687" t="str">
        <f t="shared" si="212"/>
        <v>faith</v>
      </c>
      <c r="S1687" s="10">
        <f t="shared" si="213"/>
        <v>42788.041932870365</v>
      </c>
      <c r="T1687" s="10">
        <f t="shared" si="214"/>
        <v>42818.0002662037</v>
      </c>
      <c r="U1687" s="12">
        <f t="shared" si="215"/>
        <v>42788.041932870365</v>
      </c>
      <c r="V1687" s="11">
        <f t="shared" si="216"/>
        <v>42788.041932870365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09"/>
        <v>3.5999999999999999E-3</v>
      </c>
      <c r="P1688" s="6">
        <f t="shared" si="210"/>
        <v>18</v>
      </c>
      <c r="Q1688" t="str">
        <f t="shared" si="211"/>
        <v>music</v>
      </c>
      <c r="R1688" t="str">
        <f t="shared" si="212"/>
        <v>faith</v>
      </c>
      <c r="S1688" s="10">
        <f t="shared" si="213"/>
        <v>42792.635636574072</v>
      </c>
      <c r="T1688" s="10">
        <f t="shared" si="214"/>
        <v>42852.593969907401</v>
      </c>
      <c r="U1688" s="12">
        <f t="shared" si="215"/>
        <v>42792.635636574072</v>
      </c>
      <c r="V1688" s="11">
        <f t="shared" si="216"/>
        <v>42792.635636574072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09"/>
        <v>0.3125</v>
      </c>
      <c r="P1689" s="6">
        <f t="shared" si="210"/>
        <v>80.128205128205124</v>
      </c>
      <c r="Q1689" t="str">
        <f t="shared" si="211"/>
        <v>music</v>
      </c>
      <c r="R1689" t="str">
        <f t="shared" si="212"/>
        <v>faith</v>
      </c>
      <c r="S1689" s="10">
        <f t="shared" si="213"/>
        <v>42801.838483796295</v>
      </c>
      <c r="T1689" s="10">
        <f t="shared" si="214"/>
        <v>42835.635416666664</v>
      </c>
      <c r="U1689" s="12">
        <f t="shared" si="215"/>
        <v>42801.838483796295</v>
      </c>
      <c r="V1689" s="11">
        <f t="shared" si="216"/>
        <v>42801.838483796295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09"/>
        <v>0.443</v>
      </c>
      <c r="P1690" s="6">
        <f t="shared" si="210"/>
        <v>253.14285714285714</v>
      </c>
      <c r="Q1690" t="str">
        <f t="shared" si="211"/>
        <v>music</v>
      </c>
      <c r="R1690" t="str">
        <f t="shared" si="212"/>
        <v>faith</v>
      </c>
      <c r="S1690" s="10">
        <f t="shared" si="213"/>
        <v>42804.326319444437</v>
      </c>
      <c r="T1690" s="10">
        <f t="shared" si="214"/>
        <v>42834.28465277778</v>
      </c>
      <c r="U1690" s="12">
        <f t="shared" si="215"/>
        <v>42804.326319444437</v>
      </c>
      <c r="V1690" s="11">
        <f t="shared" si="216"/>
        <v>42804.326319444437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09"/>
        <v>1</v>
      </c>
      <c r="P1691" s="6">
        <f t="shared" si="210"/>
        <v>171.42857142857142</v>
      </c>
      <c r="Q1691" t="str">
        <f t="shared" si="211"/>
        <v>music</v>
      </c>
      <c r="R1691" t="str">
        <f t="shared" si="212"/>
        <v>faith</v>
      </c>
      <c r="S1691" s="10">
        <f t="shared" si="213"/>
        <v>42780.734143518515</v>
      </c>
      <c r="T1691" s="10">
        <f t="shared" si="214"/>
        <v>42810.692476851851</v>
      </c>
      <c r="U1691" s="12">
        <f t="shared" si="215"/>
        <v>42780.734143518515</v>
      </c>
      <c r="V1691" s="11">
        <f t="shared" si="216"/>
        <v>42780.734143518515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09"/>
        <v>0.254</v>
      </c>
      <c r="P1692" s="6">
        <f t="shared" si="210"/>
        <v>57.727272727272727</v>
      </c>
      <c r="Q1692" t="str">
        <f t="shared" si="211"/>
        <v>music</v>
      </c>
      <c r="R1692" t="str">
        <f t="shared" si="212"/>
        <v>faith</v>
      </c>
      <c r="S1692" s="10">
        <f t="shared" si="213"/>
        <v>42801.222708333335</v>
      </c>
      <c r="T1692" s="10">
        <f t="shared" si="214"/>
        <v>42831.181041666663</v>
      </c>
      <c r="U1692" s="12">
        <f t="shared" si="215"/>
        <v>42801.222708333335</v>
      </c>
      <c r="V1692" s="11">
        <f t="shared" si="216"/>
        <v>42801.222708333335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09"/>
        <v>0.33473333333333333</v>
      </c>
      <c r="P1693" s="6">
        <f t="shared" si="210"/>
        <v>264.26315789473682</v>
      </c>
      <c r="Q1693" t="str">
        <f t="shared" si="211"/>
        <v>music</v>
      </c>
      <c r="R1693" t="str">
        <f t="shared" si="212"/>
        <v>faith</v>
      </c>
      <c r="S1693" s="10">
        <f t="shared" si="213"/>
        <v>42795.49314814814</v>
      </c>
      <c r="T1693" s="10">
        <f t="shared" si="214"/>
        <v>42827.833333333336</v>
      </c>
      <c r="U1693" s="12">
        <f t="shared" si="215"/>
        <v>42795.49314814814</v>
      </c>
      <c r="V1693" s="11">
        <f t="shared" si="216"/>
        <v>42795.49314814814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09"/>
        <v>0.47799999999999998</v>
      </c>
      <c r="P1694" s="6">
        <f t="shared" si="210"/>
        <v>159.33333333333334</v>
      </c>
      <c r="Q1694" t="str">
        <f t="shared" si="211"/>
        <v>music</v>
      </c>
      <c r="R1694" t="str">
        <f t="shared" si="212"/>
        <v>faith</v>
      </c>
      <c r="S1694" s="10">
        <f t="shared" si="213"/>
        <v>42787.94290509259</v>
      </c>
      <c r="T1694" s="10">
        <f t="shared" si="214"/>
        <v>42820.790972222218</v>
      </c>
      <c r="U1694" s="12">
        <f t="shared" si="215"/>
        <v>42787.94290509259</v>
      </c>
      <c r="V1694" s="11">
        <f t="shared" si="216"/>
        <v>42787.94290509259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09"/>
        <v>9.3333333333333338E-2</v>
      </c>
      <c r="P1695" s="6">
        <f t="shared" si="210"/>
        <v>35</v>
      </c>
      <c r="Q1695" t="str">
        <f t="shared" si="211"/>
        <v>music</v>
      </c>
      <c r="R1695" t="str">
        <f t="shared" si="212"/>
        <v>faith</v>
      </c>
      <c r="S1695" s="10">
        <f t="shared" si="213"/>
        <v>42803.711944444447</v>
      </c>
      <c r="T1695" s="10">
        <f t="shared" si="214"/>
        <v>42834.624999999993</v>
      </c>
      <c r="U1695" s="12">
        <f t="shared" si="215"/>
        <v>42803.711944444447</v>
      </c>
      <c r="V1695" s="11">
        <f t="shared" si="216"/>
        <v>42803.711944444447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09"/>
        <v>5.0000000000000001E-4</v>
      </c>
      <c r="P1696" s="6">
        <f t="shared" si="210"/>
        <v>5</v>
      </c>
      <c r="Q1696" t="str">
        <f t="shared" si="211"/>
        <v>music</v>
      </c>
      <c r="R1696" t="str">
        <f t="shared" si="212"/>
        <v>faith</v>
      </c>
      <c r="S1696" s="10">
        <f t="shared" si="213"/>
        <v>42791.461504629631</v>
      </c>
      <c r="T1696" s="10">
        <f t="shared" si="214"/>
        <v>42820.98333333333</v>
      </c>
      <c r="U1696" s="12">
        <f t="shared" si="215"/>
        <v>42791.461504629631</v>
      </c>
      <c r="V1696" s="11">
        <f t="shared" si="216"/>
        <v>42791.461504629631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09"/>
        <v>0.11708333333333333</v>
      </c>
      <c r="P1697" s="6">
        <f t="shared" si="210"/>
        <v>61.086956521739133</v>
      </c>
      <c r="Q1697" t="str">
        <f t="shared" si="211"/>
        <v>music</v>
      </c>
      <c r="R1697" t="str">
        <f t="shared" si="212"/>
        <v>faith</v>
      </c>
      <c r="S1697" s="10">
        <f t="shared" si="213"/>
        <v>42800.823078703703</v>
      </c>
      <c r="T1697" s="10">
        <f t="shared" si="214"/>
        <v>42834.833333333336</v>
      </c>
      <c r="U1697" s="12">
        <f t="shared" si="215"/>
        <v>42800.823078703703</v>
      </c>
      <c r="V1697" s="11">
        <f t="shared" si="216"/>
        <v>42800.823078703703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09"/>
        <v>0</v>
      </c>
      <c r="P1698" s="6" t="e">
        <f t="shared" si="210"/>
        <v>#DIV/0!</v>
      </c>
      <c r="Q1698" t="str">
        <f t="shared" si="211"/>
        <v>music</v>
      </c>
      <c r="R1698" t="str">
        <f t="shared" si="212"/>
        <v>faith</v>
      </c>
      <c r="S1698" s="10">
        <f t="shared" si="213"/>
        <v>42795.861238425925</v>
      </c>
      <c r="T1698" s="10">
        <f t="shared" si="214"/>
        <v>42825.819571759253</v>
      </c>
      <c r="U1698" s="12">
        <f t="shared" si="215"/>
        <v>42795.861238425925</v>
      </c>
      <c r="V1698" s="11">
        <f t="shared" si="216"/>
        <v>42795.861238425925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09"/>
        <v>0.20208000000000001</v>
      </c>
      <c r="P1699" s="6">
        <f t="shared" si="210"/>
        <v>114.81818181818181</v>
      </c>
      <c r="Q1699" t="str">
        <f t="shared" si="211"/>
        <v>music</v>
      </c>
      <c r="R1699" t="str">
        <f t="shared" si="212"/>
        <v>faith</v>
      </c>
      <c r="S1699" s="10">
        <f t="shared" si="213"/>
        <v>42804.82462962962</v>
      </c>
      <c r="T1699" s="10">
        <f t="shared" si="214"/>
        <v>42834.782962962963</v>
      </c>
      <c r="U1699" s="12">
        <f t="shared" si="215"/>
        <v>42804.82462962962</v>
      </c>
      <c r="V1699" s="11">
        <f t="shared" si="216"/>
        <v>42804.82462962962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09"/>
        <v>0</v>
      </c>
      <c r="P1700" s="6" t="e">
        <f t="shared" si="210"/>
        <v>#DIV/0!</v>
      </c>
      <c r="Q1700" t="str">
        <f t="shared" si="211"/>
        <v>music</v>
      </c>
      <c r="R1700" t="str">
        <f t="shared" si="212"/>
        <v>faith</v>
      </c>
      <c r="S1700" s="10">
        <f t="shared" si="213"/>
        <v>42795.999537037038</v>
      </c>
      <c r="T1700" s="10">
        <f t="shared" si="214"/>
        <v>42819.939583333333</v>
      </c>
      <c r="U1700" s="12">
        <f t="shared" si="215"/>
        <v>42795.999537037038</v>
      </c>
      <c r="V1700" s="11">
        <f t="shared" si="216"/>
        <v>42795.999537037038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09"/>
        <v>4.2311459353574929E-2</v>
      </c>
      <c r="P1701" s="6">
        <f t="shared" si="210"/>
        <v>54</v>
      </c>
      <c r="Q1701" t="str">
        <f t="shared" si="211"/>
        <v>music</v>
      </c>
      <c r="R1701" t="str">
        <f t="shared" si="212"/>
        <v>faith</v>
      </c>
      <c r="S1701" s="10">
        <f t="shared" si="213"/>
        <v>42806.655613425923</v>
      </c>
      <c r="T1701" s="10">
        <f t="shared" si="214"/>
        <v>42836.655613425923</v>
      </c>
      <c r="U1701" s="12">
        <f t="shared" si="215"/>
        <v>42806.655613425923</v>
      </c>
      <c r="V1701" s="11">
        <f t="shared" si="216"/>
        <v>42806.655613425923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09"/>
        <v>0.2606</v>
      </c>
      <c r="P1702" s="6">
        <f t="shared" si="210"/>
        <v>65.974683544303801</v>
      </c>
      <c r="Q1702" t="str">
        <f t="shared" si="211"/>
        <v>music</v>
      </c>
      <c r="R1702" t="str">
        <f t="shared" si="212"/>
        <v>faith</v>
      </c>
      <c r="S1702" s="10">
        <f t="shared" si="213"/>
        <v>42795.863310185181</v>
      </c>
      <c r="T1702" s="10">
        <f t="shared" si="214"/>
        <v>42825.958333333336</v>
      </c>
      <c r="U1702" s="12">
        <f t="shared" si="215"/>
        <v>42795.863310185181</v>
      </c>
      <c r="V1702" s="11">
        <f t="shared" si="216"/>
        <v>42795.863310185181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09"/>
        <v>1.9801980198019802E-3</v>
      </c>
      <c r="P1703" s="6">
        <f t="shared" si="210"/>
        <v>5</v>
      </c>
      <c r="Q1703" t="str">
        <f t="shared" si="211"/>
        <v>music</v>
      </c>
      <c r="R1703" t="str">
        <f t="shared" si="212"/>
        <v>faith</v>
      </c>
      <c r="S1703" s="10">
        <f t="shared" si="213"/>
        <v>41989.456076388888</v>
      </c>
      <c r="T1703" s="10">
        <f t="shared" si="214"/>
        <v>42019.456076388888</v>
      </c>
      <c r="U1703" s="12">
        <f t="shared" si="215"/>
        <v>41989.456076388888</v>
      </c>
      <c r="V1703" s="11">
        <f t="shared" si="216"/>
        <v>41989.456076388888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09"/>
        <v>6.0606060606060605E-5</v>
      </c>
      <c r="P1704" s="6">
        <f t="shared" si="210"/>
        <v>1</v>
      </c>
      <c r="Q1704" t="str">
        <f t="shared" si="211"/>
        <v>music</v>
      </c>
      <c r="R1704" t="str">
        <f t="shared" si="212"/>
        <v>faith</v>
      </c>
      <c r="S1704" s="10">
        <f t="shared" si="213"/>
        <v>42063.661458333336</v>
      </c>
      <c r="T1704" s="10">
        <f t="shared" si="214"/>
        <v>42093.619791666664</v>
      </c>
      <c r="U1704" s="12">
        <f t="shared" si="215"/>
        <v>42063.661458333336</v>
      </c>
      <c r="V1704" s="11">
        <f t="shared" si="216"/>
        <v>42063.661458333336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09"/>
        <v>1.0200000000000001E-2</v>
      </c>
      <c r="P1705" s="6">
        <f t="shared" si="210"/>
        <v>25.5</v>
      </c>
      <c r="Q1705" t="str">
        <f t="shared" si="211"/>
        <v>music</v>
      </c>
      <c r="R1705" t="str">
        <f t="shared" si="212"/>
        <v>faith</v>
      </c>
      <c r="S1705" s="10">
        <f t="shared" si="213"/>
        <v>42187.073344907411</v>
      </c>
      <c r="T1705" s="10">
        <f t="shared" si="214"/>
        <v>42247.073344907411</v>
      </c>
      <c r="U1705" s="12">
        <f t="shared" si="215"/>
        <v>42187.073344907411</v>
      </c>
      <c r="V1705" s="11">
        <f t="shared" si="216"/>
        <v>42187.073344907411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09"/>
        <v>0.65100000000000002</v>
      </c>
      <c r="P1706" s="6">
        <f t="shared" si="210"/>
        <v>118.36363636363636</v>
      </c>
      <c r="Q1706" t="str">
        <f t="shared" si="211"/>
        <v>music</v>
      </c>
      <c r="R1706" t="str">
        <f t="shared" si="212"/>
        <v>faith</v>
      </c>
      <c r="S1706" s="10">
        <f t="shared" si="213"/>
        <v>42020.931400462963</v>
      </c>
      <c r="T1706" s="10">
        <f t="shared" si="214"/>
        <v>42050.931400462963</v>
      </c>
      <c r="U1706" s="12">
        <f t="shared" si="215"/>
        <v>42020.931400462963</v>
      </c>
      <c r="V1706" s="11">
        <f t="shared" si="216"/>
        <v>42020.931400462963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09"/>
        <v>0</v>
      </c>
      <c r="P1707" s="6" t="e">
        <f t="shared" si="210"/>
        <v>#DIV/0!</v>
      </c>
      <c r="Q1707" t="str">
        <f t="shared" si="211"/>
        <v>music</v>
      </c>
      <c r="R1707" t="str">
        <f t="shared" si="212"/>
        <v>faith</v>
      </c>
      <c r="S1707" s="10">
        <f t="shared" si="213"/>
        <v>42244.808402777773</v>
      </c>
      <c r="T1707" s="10">
        <f t="shared" si="214"/>
        <v>42256.458333333336</v>
      </c>
      <c r="U1707" s="12">
        <f t="shared" si="215"/>
        <v>42244.808402777773</v>
      </c>
      <c r="V1707" s="11">
        <f t="shared" si="216"/>
        <v>42244.808402777773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09"/>
        <v>0</v>
      </c>
      <c r="P1708" s="6" t="e">
        <f t="shared" si="210"/>
        <v>#DIV/0!</v>
      </c>
      <c r="Q1708" t="str">
        <f t="shared" si="211"/>
        <v>music</v>
      </c>
      <c r="R1708" t="str">
        <f t="shared" si="212"/>
        <v>faith</v>
      </c>
      <c r="S1708" s="10">
        <f t="shared" si="213"/>
        <v>42179.098055555551</v>
      </c>
      <c r="T1708" s="10">
        <f t="shared" si="214"/>
        <v>42239.098055555551</v>
      </c>
      <c r="U1708" s="12">
        <f t="shared" si="215"/>
        <v>42179.098055555551</v>
      </c>
      <c r="V1708" s="11">
        <f t="shared" si="216"/>
        <v>42179.098055555551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09"/>
        <v>9.74E-2</v>
      </c>
      <c r="P1709" s="6">
        <f t="shared" si="210"/>
        <v>54.111111111111114</v>
      </c>
      <c r="Q1709" t="str">
        <f t="shared" si="211"/>
        <v>music</v>
      </c>
      <c r="R1709" t="str">
        <f t="shared" si="212"/>
        <v>faith</v>
      </c>
      <c r="S1709" s="10">
        <f t="shared" si="213"/>
        <v>42427.512673611105</v>
      </c>
      <c r="T1709" s="10">
        <f t="shared" si="214"/>
        <v>42457.471006944441</v>
      </c>
      <c r="U1709" s="12">
        <f t="shared" si="215"/>
        <v>42427.512673611105</v>
      </c>
      <c r="V1709" s="11">
        <f t="shared" si="216"/>
        <v>42427.512673611105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09"/>
        <v>0</v>
      </c>
      <c r="P1710" s="6" t="e">
        <f t="shared" si="210"/>
        <v>#DIV/0!</v>
      </c>
      <c r="Q1710" t="str">
        <f t="shared" si="211"/>
        <v>music</v>
      </c>
      <c r="R1710" t="str">
        <f t="shared" si="212"/>
        <v>faith</v>
      </c>
      <c r="S1710" s="10">
        <f t="shared" si="213"/>
        <v>42451.658634259256</v>
      </c>
      <c r="T1710" s="10">
        <f t="shared" si="214"/>
        <v>42491.658634259256</v>
      </c>
      <c r="U1710" s="12">
        <f t="shared" si="215"/>
        <v>42451.658634259256</v>
      </c>
      <c r="V1710" s="11">
        <f t="shared" si="216"/>
        <v>42451.658634259256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09"/>
        <v>4.8571428571428571E-2</v>
      </c>
      <c r="P1711" s="6">
        <f t="shared" si="210"/>
        <v>21.25</v>
      </c>
      <c r="Q1711" t="str">
        <f t="shared" si="211"/>
        <v>music</v>
      </c>
      <c r="R1711" t="str">
        <f t="shared" si="212"/>
        <v>faith</v>
      </c>
      <c r="S1711" s="10">
        <f t="shared" si="213"/>
        <v>41841.355486111104</v>
      </c>
      <c r="T1711" s="10">
        <f t="shared" si="214"/>
        <v>41882.610416666663</v>
      </c>
      <c r="U1711" s="12">
        <f t="shared" si="215"/>
        <v>41841.355486111104</v>
      </c>
      <c r="V1711" s="11">
        <f t="shared" si="216"/>
        <v>41841.355486111104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09"/>
        <v>6.7999999999999996E-3</v>
      </c>
      <c r="P1712" s="6">
        <f t="shared" si="210"/>
        <v>34</v>
      </c>
      <c r="Q1712" t="str">
        <f t="shared" si="211"/>
        <v>music</v>
      </c>
      <c r="R1712" t="str">
        <f t="shared" si="212"/>
        <v>faith</v>
      </c>
      <c r="S1712" s="10">
        <f t="shared" si="213"/>
        <v>42341.382962962954</v>
      </c>
      <c r="T1712" s="10">
        <f t="shared" si="214"/>
        <v>42387.333333333336</v>
      </c>
      <c r="U1712" s="12">
        <f t="shared" si="215"/>
        <v>42341.382962962954</v>
      </c>
      <c r="V1712" s="11">
        <f t="shared" si="216"/>
        <v>42341.382962962954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09"/>
        <v>0.105</v>
      </c>
      <c r="P1713" s="6">
        <f t="shared" si="210"/>
        <v>525</v>
      </c>
      <c r="Q1713" t="str">
        <f t="shared" si="211"/>
        <v>music</v>
      </c>
      <c r="R1713" t="str">
        <f t="shared" si="212"/>
        <v>faith</v>
      </c>
      <c r="S1713" s="10">
        <f t="shared" si="213"/>
        <v>41852.437893518516</v>
      </c>
      <c r="T1713" s="10">
        <f t="shared" si="214"/>
        <v>41883.437893518516</v>
      </c>
      <c r="U1713" s="12">
        <f t="shared" si="215"/>
        <v>41852.437893518516</v>
      </c>
      <c r="V1713" s="11">
        <f t="shared" si="216"/>
        <v>41852.437893518516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09"/>
        <v>0</v>
      </c>
      <c r="P1714" s="6" t="e">
        <f t="shared" si="210"/>
        <v>#DIV/0!</v>
      </c>
      <c r="Q1714" t="str">
        <f t="shared" si="211"/>
        <v>music</v>
      </c>
      <c r="R1714" t="str">
        <f t="shared" si="212"/>
        <v>faith</v>
      </c>
      <c r="S1714" s="10">
        <f t="shared" si="213"/>
        <v>42125.705474537033</v>
      </c>
      <c r="T1714" s="10">
        <f t="shared" si="214"/>
        <v>42185.705474537033</v>
      </c>
      <c r="U1714" s="12">
        <f t="shared" si="215"/>
        <v>42125.705474537033</v>
      </c>
      <c r="V1714" s="11">
        <f t="shared" si="216"/>
        <v>42125.705474537033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09"/>
        <v>1.6666666666666666E-2</v>
      </c>
      <c r="P1715" s="6">
        <f t="shared" si="210"/>
        <v>50</v>
      </c>
      <c r="Q1715" t="str">
        <f t="shared" si="211"/>
        <v>music</v>
      </c>
      <c r="R1715" t="str">
        <f t="shared" si="212"/>
        <v>faith</v>
      </c>
      <c r="S1715" s="10">
        <f t="shared" si="213"/>
        <v>41887.592731481483</v>
      </c>
      <c r="T1715" s="10">
        <f t="shared" si="214"/>
        <v>41917.592731481483</v>
      </c>
      <c r="U1715" s="12">
        <f t="shared" si="215"/>
        <v>41887.592731481483</v>
      </c>
      <c r="V1715" s="11">
        <f t="shared" si="216"/>
        <v>41887.592731481483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09"/>
        <v>7.868E-2</v>
      </c>
      <c r="P1716" s="6">
        <f t="shared" si="210"/>
        <v>115.70588235294117</v>
      </c>
      <c r="Q1716" t="str">
        <f t="shared" si="211"/>
        <v>music</v>
      </c>
      <c r="R1716" t="str">
        <f t="shared" si="212"/>
        <v>faith</v>
      </c>
      <c r="S1716" s="10">
        <f t="shared" si="213"/>
        <v>42095.710196759253</v>
      </c>
      <c r="T1716" s="10">
        <f t="shared" si="214"/>
        <v>42125.710196759253</v>
      </c>
      <c r="U1716" s="12">
        <f t="shared" si="215"/>
        <v>42095.710196759253</v>
      </c>
      <c r="V1716" s="11">
        <f t="shared" si="216"/>
        <v>42095.710196759253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09"/>
        <v>2.2000000000000001E-3</v>
      </c>
      <c r="P1717" s="6">
        <f t="shared" si="210"/>
        <v>5.5</v>
      </c>
      <c r="Q1717" t="str">
        <f t="shared" si="211"/>
        <v>music</v>
      </c>
      <c r="R1717" t="str">
        <f t="shared" si="212"/>
        <v>faith</v>
      </c>
      <c r="S1717" s="10">
        <f t="shared" si="213"/>
        <v>42064.009085648147</v>
      </c>
      <c r="T1717" s="10">
        <f t="shared" si="214"/>
        <v>42093.931944444441</v>
      </c>
      <c r="U1717" s="12">
        <f t="shared" si="215"/>
        <v>42064.009085648147</v>
      </c>
      <c r="V1717" s="11">
        <f t="shared" si="216"/>
        <v>42064.009085648147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09"/>
        <v>7.4999999999999997E-2</v>
      </c>
      <c r="P1718" s="6">
        <f t="shared" si="210"/>
        <v>50</v>
      </c>
      <c r="Q1718" t="str">
        <f t="shared" si="211"/>
        <v>music</v>
      </c>
      <c r="R1718" t="str">
        <f t="shared" si="212"/>
        <v>faith</v>
      </c>
      <c r="S1718" s="10">
        <f t="shared" si="213"/>
        <v>42673.369201388887</v>
      </c>
      <c r="T1718" s="10">
        <f t="shared" si="214"/>
        <v>42713.410868055551</v>
      </c>
      <c r="U1718" s="12">
        <f t="shared" si="215"/>
        <v>42673.369201388887</v>
      </c>
      <c r="V1718" s="11">
        <f t="shared" si="216"/>
        <v>42673.369201388887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09"/>
        <v>0.42725880551301687</v>
      </c>
      <c r="P1719" s="6">
        <f t="shared" si="210"/>
        <v>34.024390243902438</v>
      </c>
      <c r="Q1719" t="str">
        <f t="shared" si="211"/>
        <v>music</v>
      </c>
      <c r="R1719" t="str">
        <f t="shared" si="212"/>
        <v>faith</v>
      </c>
      <c r="S1719" s="10">
        <f t="shared" si="213"/>
        <v>42460.773587962954</v>
      </c>
      <c r="T1719" s="10">
        <f t="shared" si="214"/>
        <v>42480.958333333336</v>
      </c>
      <c r="U1719" s="12">
        <f t="shared" si="215"/>
        <v>42460.773587962954</v>
      </c>
      <c r="V1719" s="11">
        <f t="shared" si="216"/>
        <v>42460.773587962954</v>
      </c>
    </row>
    <row r="1720" spans="1:22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09"/>
        <v>2.142857142857143E-3</v>
      </c>
      <c r="P1720" s="6">
        <f t="shared" si="210"/>
        <v>37.5</v>
      </c>
      <c r="Q1720" t="str">
        <f t="shared" si="211"/>
        <v>music</v>
      </c>
      <c r="R1720" t="str">
        <f t="shared" si="212"/>
        <v>faith</v>
      </c>
      <c r="S1720" s="10">
        <f t="shared" si="213"/>
        <v>42460.402187499996</v>
      </c>
      <c r="T1720" s="10">
        <f t="shared" si="214"/>
        <v>42503.999305555553</v>
      </c>
      <c r="U1720" s="12">
        <f t="shared" si="215"/>
        <v>42460.402187499996</v>
      </c>
      <c r="V1720" s="11">
        <f t="shared" si="216"/>
        <v>42460.402187499996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09"/>
        <v>8.7500000000000008E-3</v>
      </c>
      <c r="P1721" s="6">
        <f t="shared" si="210"/>
        <v>11.666666666666666</v>
      </c>
      <c r="Q1721" t="str">
        <f t="shared" si="211"/>
        <v>music</v>
      </c>
      <c r="R1721" t="str">
        <f t="shared" si="212"/>
        <v>faith</v>
      </c>
      <c r="S1721" s="10">
        <f t="shared" si="213"/>
        <v>41869.326284722221</v>
      </c>
      <c r="T1721" s="10">
        <f t="shared" si="214"/>
        <v>41899.326284722221</v>
      </c>
      <c r="U1721" s="12">
        <f t="shared" si="215"/>
        <v>41869.326284722221</v>
      </c>
      <c r="V1721" s="11">
        <f t="shared" si="216"/>
        <v>41869.326284722221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09"/>
        <v>5.6250000000000001E-2</v>
      </c>
      <c r="P1722" s="6">
        <f t="shared" si="210"/>
        <v>28.125</v>
      </c>
      <c r="Q1722" t="str">
        <f t="shared" si="211"/>
        <v>music</v>
      </c>
      <c r="R1722" t="str">
        <f t="shared" si="212"/>
        <v>faith</v>
      </c>
      <c r="S1722" s="10">
        <f t="shared" si="213"/>
        <v>41922.574895833335</v>
      </c>
      <c r="T1722" s="10">
        <f t="shared" si="214"/>
        <v>41952.616562499999</v>
      </c>
      <c r="U1722" s="12">
        <f t="shared" si="215"/>
        <v>41922.574895833335</v>
      </c>
      <c r="V1722" s="11">
        <f t="shared" si="216"/>
        <v>41922.574895833335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09"/>
        <v>0</v>
      </c>
      <c r="P1723" s="6" t="e">
        <f t="shared" si="210"/>
        <v>#DIV/0!</v>
      </c>
      <c r="Q1723" t="str">
        <f t="shared" si="211"/>
        <v>music</v>
      </c>
      <c r="R1723" t="str">
        <f t="shared" si="212"/>
        <v>faith</v>
      </c>
      <c r="S1723" s="10">
        <f t="shared" si="213"/>
        <v>42319.25304398148</v>
      </c>
      <c r="T1723" s="10">
        <f t="shared" si="214"/>
        <v>42349.25304398148</v>
      </c>
      <c r="U1723" s="12">
        <f t="shared" si="215"/>
        <v>42319.25304398148</v>
      </c>
      <c r="V1723" s="11">
        <f t="shared" si="216"/>
        <v>42319.25304398148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09"/>
        <v>3.4722222222222224E-4</v>
      </c>
      <c r="P1724" s="6">
        <f t="shared" si="210"/>
        <v>1</v>
      </c>
      <c r="Q1724" t="str">
        <f t="shared" si="211"/>
        <v>music</v>
      </c>
      <c r="R1724" t="str">
        <f t="shared" si="212"/>
        <v>faith</v>
      </c>
      <c r="S1724" s="10">
        <f t="shared" si="213"/>
        <v>42425.752650462957</v>
      </c>
      <c r="T1724" s="10">
        <f t="shared" si="214"/>
        <v>42462.798611111109</v>
      </c>
      <c r="U1724" s="12">
        <f t="shared" si="215"/>
        <v>42425.752650462957</v>
      </c>
      <c r="V1724" s="11">
        <f t="shared" si="216"/>
        <v>42425.752650462957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09"/>
        <v>6.5000000000000002E-2</v>
      </c>
      <c r="P1725" s="6">
        <f t="shared" si="210"/>
        <v>216.66666666666666</v>
      </c>
      <c r="Q1725" t="str">
        <f t="shared" si="211"/>
        <v>music</v>
      </c>
      <c r="R1725" t="str">
        <f t="shared" si="212"/>
        <v>faith</v>
      </c>
      <c r="S1725" s="10">
        <f t="shared" si="213"/>
        <v>42129.617071759254</v>
      </c>
      <c r="T1725" s="10">
        <f t="shared" si="214"/>
        <v>42186.041666666664</v>
      </c>
      <c r="U1725" s="12">
        <f t="shared" si="215"/>
        <v>42129.617071759254</v>
      </c>
      <c r="V1725" s="11">
        <f t="shared" si="216"/>
        <v>42129.617071759254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09"/>
        <v>5.8333333333333336E-3</v>
      </c>
      <c r="P1726" s="6">
        <f t="shared" si="210"/>
        <v>8.75</v>
      </c>
      <c r="Q1726" t="str">
        <f t="shared" si="211"/>
        <v>music</v>
      </c>
      <c r="R1726" t="str">
        <f t="shared" si="212"/>
        <v>faith</v>
      </c>
      <c r="S1726" s="10">
        <f t="shared" si="213"/>
        <v>41912.724097222221</v>
      </c>
      <c r="T1726" s="10">
        <f t="shared" si="214"/>
        <v>41942.724097222221</v>
      </c>
      <c r="U1726" s="12">
        <f t="shared" si="215"/>
        <v>41912.724097222221</v>
      </c>
      <c r="V1726" s="11">
        <f t="shared" si="216"/>
        <v>41912.724097222221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09"/>
        <v>0.10181818181818182</v>
      </c>
      <c r="P1727" s="6">
        <f t="shared" si="210"/>
        <v>62.222222222222221</v>
      </c>
      <c r="Q1727" t="str">
        <f t="shared" si="211"/>
        <v>music</v>
      </c>
      <c r="R1727" t="str">
        <f t="shared" si="212"/>
        <v>faith</v>
      </c>
      <c r="S1727" s="10">
        <f t="shared" si="213"/>
        <v>41845.759826388887</v>
      </c>
      <c r="T1727" s="10">
        <f t="shared" si="214"/>
        <v>41875.759826388887</v>
      </c>
      <c r="U1727" s="12">
        <f t="shared" si="215"/>
        <v>41845.759826388887</v>
      </c>
      <c r="V1727" s="11">
        <f t="shared" si="216"/>
        <v>41845.759826388887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09"/>
        <v>0.33784615384615385</v>
      </c>
      <c r="P1728" s="6">
        <f t="shared" si="210"/>
        <v>137.25</v>
      </c>
      <c r="Q1728" t="str">
        <f t="shared" si="211"/>
        <v>music</v>
      </c>
      <c r="R1728" t="str">
        <f t="shared" si="212"/>
        <v>faith</v>
      </c>
      <c r="S1728" s="10">
        <f t="shared" si="213"/>
        <v>41788.711388888885</v>
      </c>
      <c r="T1728" s="10">
        <f t="shared" si="214"/>
        <v>41817.711388888885</v>
      </c>
      <c r="U1728" s="12">
        <f t="shared" si="215"/>
        <v>41788.711388888885</v>
      </c>
      <c r="V1728" s="11">
        <f t="shared" si="216"/>
        <v>41788.711388888885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09"/>
        <v>3.3333333333333332E-4</v>
      </c>
      <c r="P1729" s="6">
        <f t="shared" si="210"/>
        <v>1</v>
      </c>
      <c r="Q1729" t="str">
        <f t="shared" si="211"/>
        <v>music</v>
      </c>
      <c r="R1729" t="str">
        <f t="shared" si="212"/>
        <v>faith</v>
      </c>
      <c r="S1729" s="10">
        <f t="shared" si="213"/>
        <v>42044.719641203708</v>
      </c>
      <c r="T1729" s="10">
        <f t="shared" si="214"/>
        <v>42099.249999999993</v>
      </c>
      <c r="U1729" s="12">
        <f t="shared" si="215"/>
        <v>42044.719641203708</v>
      </c>
      <c r="V1729" s="11">
        <f t="shared" si="216"/>
        <v>42044.719641203708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217">E1730/D1730</f>
        <v>0.68400000000000005</v>
      </c>
      <c r="P1730" s="6">
        <f t="shared" si="210"/>
        <v>122.14285714285714</v>
      </c>
      <c r="Q1730" t="str">
        <f t="shared" si="211"/>
        <v>music</v>
      </c>
      <c r="R1730" t="str">
        <f t="shared" si="212"/>
        <v>faith</v>
      </c>
      <c r="S1730" s="10">
        <f t="shared" si="213"/>
        <v>42268.417523148142</v>
      </c>
      <c r="T1730" s="10">
        <f t="shared" si="214"/>
        <v>42298.417523148142</v>
      </c>
      <c r="U1730" s="12">
        <f t="shared" si="215"/>
        <v>42268.417523148142</v>
      </c>
      <c r="V1730" s="11">
        <f t="shared" si="216"/>
        <v>42268.417523148142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217"/>
        <v>0</v>
      </c>
      <c r="P1731" s="6" t="e">
        <f t="shared" ref="P1731:P1794" si="218">E1731/L1731</f>
        <v>#DIV/0!</v>
      </c>
      <c r="Q1731" t="str">
        <f t="shared" ref="Q1731:Q1794" si="219">LEFT(N1731,SEARCH("/",N1731)-1)</f>
        <v>music</v>
      </c>
      <c r="R1731" t="str">
        <f t="shared" ref="R1731:R1794" si="220">RIGHT(N1731,LEN(N1731)-SEARCH("/",N1731))</f>
        <v>faith</v>
      </c>
      <c r="S1731" s="10">
        <f t="shared" ref="S1731:S1794" si="221">(((J1731/60)/60)/24)+DATE(1970,1,1)+(-5/24)</f>
        <v>42470.843819444439</v>
      </c>
      <c r="T1731" s="10">
        <f t="shared" ref="T1731:T1794" si="222">(((I1731/60)/60)/24)+DATE(1970,1,1)+(-5/24)</f>
        <v>42530.843819444439</v>
      </c>
      <c r="U1731" s="12">
        <f t="shared" ref="U1731:U1794" si="223">S1731</f>
        <v>42470.843819444439</v>
      </c>
      <c r="V1731" s="11">
        <f t="shared" ref="V1731:V1794" si="224">S1731</f>
        <v>42470.843819444439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17"/>
        <v>0</v>
      </c>
      <c r="P1732" s="6" t="e">
        <f t="shared" si="218"/>
        <v>#DIV/0!</v>
      </c>
      <c r="Q1732" t="str">
        <f t="shared" si="219"/>
        <v>music</v>
      </c>
      <c r="R1732" t="str">
        <f t="shared" si="220"/>
        <v>faith</v>
      </c>
      <c r="S1732" s="10">
        <f t="shared" si="221"/>
        <v>42271.879432870373</v>
      </c>
      <c r="T1732" s="10">
        <f t="shared" si="222"/>
        <v>42301.879432870373</v>
      </c>
      <c r="U1732" s="12">
        <f t="shared" si="223"/>
        <v>42271.879432870373</v>
      </c>
      <c r="V1732" s="11">
        <f t="shared" si="224"/>
        <v>42271.879432870373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17"/>
        <v>0</v>
      </c>
      <c r="P1733" s="6" t="e">
        <f t="shared" si="218"/>
        <v>#DIV/0!</v>
      </c>
      <c r="Q1733" t="str">
        <f t="shared" si="219"/>
        <v>music</v>
      </c>
      <c r="R1733" t="str">
        <f t="shared" si="220"/>
        <v>faith</v>
      </c>
      <c r="S1733" s="10">
        <f t="shared" si="221"/>
        <v>42152.698518518511</v>
      </c>
      <c r="T1733" s="10">
        <f t="shared" si="222"/>
        <v>42166.416666666664</v>
      </c>
      <c r="U1733" s="12">
        <f t="shared" si="223"/>
        <v>42152.698518518511</v>
      </c>
      <c r="V1733" s="11">
        <f t="shared" si="224"/>
        <v>42152.698518518511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17"/>
        <v>0</v>
      </c>
      <c r="P1734" s="6" t="e">
        <f t="shared" si="218"/>
        <v>#DIV/0!</v>
      </c>
      <c r="Q1734" t="str">
        <f t="shared" si="219"/>
        <v>music</v>
      </c>
      <c r="R1734" t="str">
        <f t="shared" si="220"/>
        <v>faith</v>
      </c>
      <c r="S1734" s="10">
        <f t="shared" si="221"/>
        <v>42325.475474537037</v>
      </c>
      <c r="T1734" s="10">
        <f t="shared" si="222"/>
        <v>42384.999999999993</v>
      </c>
      <c r="U1734" s="12">
        <f t="shared" si="223"/>
        <v>42325.475474537037</v>
      </c>
      <c r="V1734" s="11">
        <f t="shared" si="224"/>
        <v>42325.475474537037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17"/>
        <v>0</v>
      </c>
      <c r="P1735" s="6" t="e">
        <f t="shared" si="218"/>
        <v>#DIV/0!</v>
      </c>
      <c r="Q1735" t="str">
        <f t="shared" si="219"/>
        <v>music</v>
      </c>
      <c r="R1735" t="str">
        <f t="shared" si="220"/>
        <v>faith</v>
      </c>
      <c r="S1735" s="10">
        <f t="shared" si="221"/>
        <v>42614.467291666668</v>
      </c>
      <c r="T1735" s="10">
        <f t="shared" si="222"/>
        <v>42626.687499999993</v>
      </c>
      <c r="U1735" s="12">
        <f t="shared" si="223"/>
        <v>42614.467291666668</v>
      </c>
      <c r="V1735" s="11">
        <f t="shared" si="224"/>
        <v>42614.467291666668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17"/>
        <v>2.2222222222222223E-4</v>
      </c>
      <c r="P1736" s="6">
        <f t="shared" si="218"/>
        <v>1</v>
      </c>
      <c r="Q1736" t="str">
        <f t="shared" si="219"/>
        <v>music</v>
      </c>
      <c r="R1736" t="str">
        <f t="shared" si="220"/>
        <v>faith</v>
      </c>
      <c r="S1736" s="10">
        <f t="shared" si="221"/>
        <v>42101.828194444439</v>
      </c>
      <c r="T1736" s="10">
        <f t="shared" si="222"/>
        <v>42131.828194444439</v>
      </c>
      <c r="U1736" s="12">
        <f t="shared" si="223"/>
        <v>42101.828194444439</v>
      </c>
      <c r="V1736" s="11">
        <f t="shared" si="224"/>
        <v>42101.828194444439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17"/>
        <v>0.11</v>
      </c>
      <c r="P1737" s="6">
        <f t="shared" si="218"/>
        <v>55</v>
      </c>
      <c r="Q1737" t="str">
        <f t="shared" si="219"/>
        <v>music</v>
      </c>
      <c r="R1737" t="str">
        <f t="shared" si="220"/>
        <v>faith</v>
      </c>
      <c r="S1737" s="10">
        <f t="shared" si="221"/>
        <v>42559.605844907412</v>
      </c>
      <c r="T1737" s="10">
        <f t="shared" si="222"/>
        <v>42589.605844907412</v>
      </c>
      <c r="U1737" s="12">
        <f t="shared" si="223"/>
        <v>42559.605844907412</v>
      </c>
      <c r="V1737" s="11">
        <f t="shared" si="224"/>
        <v>42559.605844907412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17"/>
        <v>7.3333333333333332E-3</v>
      </c>
      <c r="P1738" s="6">
        <f t="shared" si="218"/>
        <v>22</v>
      </c>
      <c r="Q1738" t="str">
        <f t="shared" si="219"/>
        <v>music</v>
      </c>
      <c r="R1738" t="str">
        <f t="shared" si="220"/>
        <v>faith</v>
      </c>
      <c r="S1738" s="10">
        <f t="shared" si="221"/>
        <v>42286.65315972222</v>
      </c>
      <c r="T1738" s="10">
        <f t="shared" si="222"/>
        <v>42316.694826388884</v>
      </c>
      <c r="U1738" s="12">
        <f t="shared" si="223"/>
        <v>42286.65315972222</v>
      </c>
      <c r="V1738" s="11">
        <f t="shared" si="224"/>
        <v>42286.65315972222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17"/>
        <v>0.21249999999999999</v>
      </c>
      <c r="P1739" s="6">
        <f t="shared" si="218"/>
        <v>56.666666666666664</v>
      </c>
      <c r="Q1739" t="str">
        <f t="shared" si="219"/>
        <v>music</v>
      </c>
      <c r="R1739" t="str">
        <f t="shared" si="220"/>
        <v>faith</v>
      </c>
      <c r="S1739" s="10">
        <f t="shared" si="221"/>
        <v>42175.740648148152</v>
      </c>
      <c r="T1739" s="10">
        <f t="shared" si="222"/>
        <v>42205.740648148152</v>
      </c>
      <c r="U1739" s="12">
        <f t="shared" si="223"/>
        <v>42175.740648148152</v>
      </c>
      <c r="V1739" s="11">
        <f t="shared" si="224"/>
        <v>42175.740648148152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17"/>
        <v>4.0000000000000001E-3</v>
      </c>
      <c r="P1740" s="6">
        <f t="shared" si="218"/>
        <v>20</v>
      </c>
      <c r="Q1740" t="str">
        <f t="shared" si="219"/>
        <v>music</v>
      </c>
      <c r="R1740" t="str">
        <f t="shared" si="220"/>
        <v>faith</v>
      </c>
      <c r="S1740" s="10">
        <f t="shared" si="221"/>
        <v>41884.665995370371</v>
      </c>
      <c r="T1740" s="10">
        <f t="shared" si="222"/>
        <v>41914.665995370371</v>
      </c>
      <c r="U1740" s="12">
        <f t="shared" si="223"/>
        <v>41884.665995370371</v>
      </c>
      <c r="V1740" s="11">
        <f t="shared" si="224"/>
        <v>41884.665995370371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17"/>
        <v>1E-3</v>
      </c>
      <c r="P1741" s="6">
        <f t="shared" si="218"/>
        <v>1</v>
      </c>
      <c r="Q1741" t="str">
        <f t="shared" si="219"/>
        <v>music</v>
      </c>
      <c r="R1741" t="str">
        <f t="shared" si="220"/>
        <v>faith</v>
      </c>
      <c r="S1741" s="10">
        <f t="shared" si="221"/>
        <v>42435.665879629632</v>
      </c>
      <c r="T1741" s="10">
        <f t="shared" si="222"/>
        <v>42494.624212962961</v>
      </c>
      <c r="U1741" s="12">
        <f t="shared" si="223"/>
        <v>42435.665879629632</v>
      </c>
      <c r="V1741" s="11">
        <f t="shared" si="224"/>
        <v>42435.665879629632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17"/>
        <v>0</v>
      </c>
      <c r="P1742" s="6" t="e">
        <f t="shared" si="218"/>
        <v>#DIV/0!</v>
      </c>
      <c r="Q1742" t="str">
        <f t="shared" si="219"/>
        <v>music</v>
      </c>
      <c r="R1742" t="str">
        <f t="shared" si="220"/>
        <v>faith</v>
      </c>
      <c r="S1742" s="10">
        <f t="shared" si="221"/>
        <v>42171.60905092593</v>
      </c>
      <c r="T1742" s="10">
        <f t="shared" si="222"/>
        <v>42201.60905092593</v>
      </c>
      <c r="U1742" s="12">
        <f t="shared" si="223"/>
        <v>42171.60905092593</v>
      </c>
      <c r="V1742" s="11">
        <f t="shared" si="224"/>
        <v>42171.60905092593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17"/>
        <v>1.1083333333333334</v>
      </c>
      <c r="P1743" s="6">
        <f t="shared" si="218"/>
        <v>25.576923076923077</v>
      </c>
      <c r="Q1743" t="str">
        <f t="shared" si="219"/>
        <v>photography</v>
      </c>
      <c r="R1743" t="str">
        <f t="shared" si="220"/>
        <v>photobooks</v>
      </c>
      <c r="S1743" s="10">
        <f t="shared" si="221"/>
        <v>42120.419803240737</v>
      </c>
      <c r="T1743" s="10">
        <f t="shared" si="222"/>
        <v>42165.419803240737</v>
      </c>
      <c r="U1743" s="12">
        <f t="shared" si="223"/>
        <v>42120.419803240737</v>
      </c>
      <c r="V1743" s="11">
        <f t="shared" si="224"/>
        <v>42120.419803240737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17"/>
        <v>1.0874999999999999</v>
      </c>
      <c r="P1744" s="6">
        <f t="shared" si="218"/>
        <v>63.970588235294116</v>
      </c>
      <c r="Q1744" t="str">
        <f t="shared" si="219"/>
        <v>photography</v>
      </c>
      <c r="R1744" t="str">
        <f t="shared" si="220"/>
        <v>photobooks</v>
      </c>
      <c r="S1744" s="10">
        <f t="shared" si="221"/>
        <v>42710.668634259251</v>
      </c>
      <c r="T1744" s="10">
        <f t="shared" si="222"/>
        <v>42742.666666666664</v>
      </c>
      <c r="U1744" s="12">
        <f t="shared" si="223"/>
        <v>42710.668634259251</v>
      </c>
      <c r="V1744" s="11">
        <f t="shared" si="224"/>
        <v>42710.668634259251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17"/>
        <v>1.0041666666666667</v>
      </c>
      <c r="P1745" s="6">
        <f t="shared" si="218"/>
        <v>89.925373134328353</v>
      </c>
      <c r="Q1745" t="str">
        <f t="shared" si="219"/>
        <v>photography</v>
      </c>
      <c r="R1745" t="str">
        <f t="shared" si="220"/>
        <v>photobooks</v>
      </c>
      <c r="S1745" s="10">
        <f t="shared" si="221"/>
        <v>42586.717303240737</v>
      </c>
      <c r="T1745" s="10">
        <f t="shared" si="222"/>
        <v>42608.957638888889</v>
      </c>
      <c r="U1745" s="12">
        <f t="shared" si="223"/>
        <v>42586.717303240737</v>
      </c>
      <c r="V1745" s="11">
        <f t="shared" si="224"/>
        <v>42586.717303240737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17"/>
        <v>1.1845454545454546</v>
      </c>
      <c r="P1746" s="6">
        <f t="shared" si="218"/>
        <v>93.071428571428569</v>
      </c>
      <c r="Q1746" t="str">
        <f t="shared" si="219"/>
        <v>photography</v>
      </c>
      <c r="R1746" t="str">
        <f t="shared" si="220"/>
        <v>photobooks</v>
      </c>
      <c r="S1746" s="10">
        <f t="shared" si="221"/>
        <v>42026.396724537037</v>
      </c>
      <c r="T1746" s="10">
        <f t="shared" si="222"/>
        <v>42071.355057870365</v>
      </c>
      <c r="U1746" s="12">
        <f t="shared" si="223"/>
        <v>42026.396724537037</v>
      </c>
      <c r="V1746" s="11">
        <f t="shared" si="224"/>
        <v>42026.396724537037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17"/>
        <v>1.1401428571428571</v>
      </c>
      <c r="P1747" s="6">
        <f t="shared" si="218"/>
        <v>89.674157303370791</v>
      </c>
      <c r="Q1747" t="str">
        <f t="shared" si="219"/>
        <v>photography</v>
      </c>
      <c r="R1747" t="str">
        <f t="shared" si="220"/>
        <v>photobooks</v>
      </c>
      <c r="S1747" s="10">
        <f t="shared" si="221"/>
        <v>42690.051365740735</v>
      </c>
      <c r="T1747" s="10">
        <f t="shared" si="222"/>
        <v>42725.874999999993</v>
      </c>
      <c r="U1747" s="12">
        <f t="shared" si="223"/>
        <v>42690.051365740735</v>
      </c>
      <c r="V1747" s="11">
        <f t="shared" si="224"/>
        <v>42690.051365740735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17"/>
        <v>1.4810000000000001</v>
      </c>
      <c r="P1748" s="6">
        <f t="shared" si="218"/>
        <v>207.61682242990653</v>
      </c>
      <c r="Q1748" t="str">
        <f t="shared" si="219"/>
        <v>photography</v>
      </c>
      <c r="R1748" t="str">
        <f t="shared" si="220"/>
        <v>photobooks</v>
      </c>
      <c r="S1748" s="10">
        <f t="shared" si="221"/>
        <v>42667.968368055554</v>
      </c>
      <c r="T1748" s="10">
        <f t="shared" si="222"/>
        <v>42697.874999999993</v>
      </c>
      <c r="U1748" s="12">
        <f t="shared" si="223"/>
        <v>42667.968368055554</v>
      </c>
      <c r="V1748" s="11">
        <f t="shared" si="224"/>
        <v>42667.968368055554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17"/>
        <v>1.0495555555555556</v>
      </c>
      <c r="P1749" s="6">
        <f t="shared" si="218"/>
        <v>59.408805031446541</v>
      </c>
      <c r="Q1749" t="str">
        <f t="shared" si="219"/>
        <v>photography</v>
      </c>
      <c r="R1749" t="str">
        <f t="shared" si="220"/>
        <v>photobooks</v>
      </c>
      <c r="S1749" s="10">
        <f t="shared" si="221"/>
        <v>42292.227199074077</v>
      </c>
      <c r="T1749" s="10">
        <f t="shared" si="222"/>
        <v>42321.416666666664</v>
      </c>
      <c r="U1749" s="12">
        <f t="shared" si="223"/>
        <v>42292.227199074077</v>
      </c>
      <c r="V1749" s="11">
        <f t="shared" si="224"/>
        <v>42292.227199074077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17"/>
        <v>1.29948</v>
      </c>
      <c r="P1750" s="6">
        <f t="shared" si="218"/>
        <v>358.97237569060775</v>
      </c>
      <c r="Q1750" t="str">
        <f t="shared" si="219"/>
        <v>photography</v>
      </c>
      <c r="R1750" t="str">
        <f t="shared" si="220"/>
        <v>photobooks</v>
      </c>
      <c r="S1750" s="10">
        <f t="shared" si="221"/>
        <v>42219.742395833331</v>
      </c>
      <c r="T1750" s="10">
        <f t="shared" si="222"/>
        <v>42249.742395833331</v>
      </c>
      <c r="U1750" s="12">
        <f t="shared" si="223"/>
        <v>42219.742395833331</v>
      </c>
      <c r="V1750" s="11">
        <f t="shared" si="224"/>
        <v>42219.742395833331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17"/>
        <v>1.2348756218905472</v>
      </c>
      <c r="P1751" s="6">
        <f t="shared" si="218"/>
        <v>94.736641221374043</v>
      </c>
      <c r="Q1751" t="str">
        <f t="shared" si="219"/>
        <v>photography</v>
      </c>
      <c r="R1751" t="str">
        <f t="shared" si="220"/>
        <v>photobooks</v>
      </c>
      <c r="S1751" s="10">
        <f t="shared" si="221"/>
        <v>42758.767604166664</v>
      </c>
      <c r="T1751" s="10">
        <f t="shared" si="222"/>
        <v>42795.583333333336</v>
      </c>
      <c r="U1751" s="12">
        <f t="shared" si="223"/>
        <v>42758.767604166664</v>
      </c>
      <c r="V1751" s="11">
        <f t="shared" si="224"/>
        <v>42758.767604166664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17"/>
        <v>2.0162</v>
      </c>
      <c r="P1752" s="6">
        <f t="shared" si="218"/>
        <v>80.647999999999996</v>
      </c>
      <c r="Q1752" t="str">
        <f t="shared" si="219"/>
        <v>photography</v>
      </c>
      <c r="R1752" t="str">
        <f t="shared" si="220"/>
        <v>photobooks</v>
      </c>
      <c r="S1752" s="10">
        <f t="shared" si="221"/>
        <v>42454.628518518519</v>
      </c>
      <c r="T1752" s="10">
        <f t="shared" si="222"/>
        <v>42479.628518518519</v>
      </c>
      <c r="U1752" s="12">
        <f t="shared" si="223"/>
        <v>42454.628518518519</v>
      </c>
      <c r="V1752" s="11">
        <f t="shared" si="224"/>
        <v>42454.628518518519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17"/>
        <v>1.0289999999999999</v>
      </c>
      <c r="P1753" s="6">
        <f t="shared" si="218"/>
        <v>168.68852459016392</v>
      </c>
      <c r="Q1753" t="str">
        <f t="shared" si="219"/>
        <v>photography</v>
      </c>
      <c r="R1753" t="str">
        <f t="shared" si="220"/>
        <v>photobooks</v>
      </c>
      <c r="S1753" s="10">
        <f t="shared" si="221"/>
        <v>42052.573182870365</v>
      </c>
      <c r="T1753" s="10">
        <f t="shared" si="222"/>
        <v>42082.5315162037</v>
      </c>
      <c r="U1753" s="12">
        <f t="shared" si="223"/>
        <v>42052.573182870365</v>
      </c>
      <c r="V1753" s="11">
        <f t="shared" si="224"/>
        <v>42052.573182870365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17"/>
        <v>2.6016666666666666</v>
      </c>
      <c r="P1754" s="6">
        <f t="shared" si="218"/>
        <v>34.68888888888889</v>
      </c>
      <c r="Q1754" t="str">
        <f t="shared" si="219"/>
        <v>photography</v>
      </c>
      <c r="R1754" t="str">
        <f t="shared" si="220"/>
        <v>photobooks</v>
      </c>
      <c r="S1754" s="10">
        <f t="shared" si="221"/>
        <v>42627.044930555552</v>
      </c>
      <c r="T1754" s="10">
        <f t="shared" si="222"/>
        <v>42657.044930555552</v>
      </c>
      <c r="U1754" s="12">
        <f t="shared" si="223"/>
        <v>42627.044930555552</v>
      </c>
      <c r="V1754" s="11">
        <f t="shared" si="224"/>
        <v>42627.044930555552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17"/>
        <v>1.08</v>
      </c>
      <c r="P1755" s="6">
        <f t="shared" si="218"/>
        <v>462.85714285714283</v>
      </c>
      <c r="Q1755" t="str">
        <f t="shared" si="219"/>
        <v>photography</v>
      </c>
      <c r="R1755" t="str">
        <f t="shared" si="220"/>
        <v>photobooks</v>
      </c>
      <c r="S1755" s="10">
        <f t="shared" si="221"/>
        <v>42420.541296296295</v>
      </c>
      <c r="T1755" s="10">
        <f t="shared" si="222"/>
        <v>42450.499629629623</v>
      </c>
      <c r="U1755" s="12">
        <f t="shared" si="223"/>
        <v>42420.541296296295</v>
      </c>
      <c r="V1755" s="11">
        <f t="shared" si="224"/>
        <v>42420.541296296295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17"/>
        <v>1.1052941176470588</v>
      </c>
      <c r="P1756" s="6">
        <f t="shared" si="218"/>
        <v>104.38888888888889</v>
      </c>
      <c r="Q1756" t="str">
        <f t="shared" si="219"/>
        <v>photography</v>
      </c>
      <c r="R1756" t="str">
        <f t="shared" si="220"/>
        <v>photobooks</v>
      </c>
      <c r="S1756" s="10">
        <f t="shared" si="221"/>
        <v>42067.668437499997</v>
      </c>
      <c r="T1756" s="10">
        <f t="shared" si="222"/>
        <v>42097.626770833333</v>
      </c>
      <c r="U1756" s="12">
        <f t="shared" si="223"/>
        <v>42067.668437499997</v>
      </c>
      <c r="V1756" s="11">
        <f t="shared" si="224"/>
        <v>42067.668437499997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17"/>
        <v>1.2</v>
      </c>
      <c r="P1757" s="6">
        <f t="shared" si="218"/>
        <v>7.5</v>
      </c>
      <c r="Q1757" t="str">
        <f t="shared" si="219"/>
        <v>photography</v>
      </c>
      <c r="R1757" t="str">
        <f t="shared" si="220"/>
        <v>photobooks</v>
      </c>
      <c r="S1757" s="10">
        <f t="shared" si="221"/>
        <v>42252.580567129626</v>
      </c>
      <c r="T1757" s="10">
        <f t="shared" si="222"/>
        <v>42282.580567129626</v>
      </c>
      <c r="U1757" s="12">
        <f t="shared" si="223"/>
        <v>42252.580567129626</v>
      </c>
      <c r="V1757" s="11">
        <f t="shared" si="224"/>
        <v>42252.580567129626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17"/>
        <v>1.0282909090909091</v>
      </c>
      <c r="P1758" s="6">
        <f t="shared" si="218"/>
        <v>47.13</v>
      </c>
      <c r="Q1758" t="str">
        <f t="shared" si="219"/>
        <v>photography</v>
      </c>
      <c r="R1758" t="str">
        <f t="shared" si="220"/>
        <v>photobooks</v>
      </c>
      <c r="S1758" s="10">
        <f t="shared" si="221"/>
        <v>42570.959131944437</v>
      </c>
      <c r="T1758" s="10">
        <f t="shared" si="222"/>
        <v>42610.959131944437</v>
      </c>
      <c r="U1758" s="12">
        <f t="shared" si="223"/>
        <v>42570.959131944437</v>
      </c>
      <c r="V1758" s="11">
        <f t="shared" si="224"/>
        <v>42570.959131944437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17"/>
        <v>1.1599999999999999</v>
      </c>
      <c r="P1759" s="6">
        <f t="shared" si="218"/>
        <v>414.28571428571428</v>
      </c>
      <c r="Q1759" t="str">
        <f t="shared" si="219"/>
        <v>photography</v>
      </c>
      <c r="R1759" t="str">
        <f t="shared" si="220"/>
        <v>photobooks</v>
      </c>
      <c r="S1759" s="10">
        <f t="shared" si="221"/>
        <v>42733.619016203702</v>
      </c>
      <c r="T1759" s="10">
        <f t="shared" si="222"/>
        <v>42763.603472222218</v>
      </c>
      <c r="U1759" s="12">
        <f t="shared" si="223"/>
        <v>42733.619016203702</v>
      </c>
      <c r="V1759" s="11">
        <f t="shared" si="224"/>
        <v>42733.619016203702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17"/>
        <v>1.147</v>
      </c>
      <c r="P1760" s="6">
        <f t="shared" si="218"/>
        <v>42.481481481481481</v>
      </c>
      <c r="Q1760" t="str">
        <f t="shared" si="219"/>
        <v>photography</v>
      </c>
      <c r="R1760" t="str">
        <f t="shared" si="220"/>
        <v>photobooks</v>
      </c>
      <c r="S1760" s="10">
        <f t="shared" si="221"/>
        <v>42505.74759259259</v>
      </c>
      <c r="T1760" s="10">
        <f t="shared" si="222"/>
        <v>42565.74759259259</v>
      </c>
      <c r="U1760" s="12">
        <f t="shared" si="223"/>
        <v>42505.74759259259</v>
      </c>
      <c r="V1760" s="11">
        <f t="shared" si="224"/>
        <v>42505.74759259259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17"/>
        <v>1.0660000000000001</v>
      </c>
      <c r="P1761" s="6">
        <f t="shared" si="218"/>
        <v>108.77551020408163</v>
      </c>
      <c r="Q1761" t="str">
        <f t="shared" si="219"/>
        <v>photography</v>
      </c>
      <c r="R1761" t="str">
        <f t="shared" si="220"/>
        <v>photobooks</v>
      </c>
      <c r="S1761" s="10">
        <f t="shared" si="221"/>
        <v>42068.620706018519</v>
      </c>
      <c r="T1761" s="10">
        <f t="shared" si="222"/>
        <v>42088.579039351847</v>
      </c>
      <c r="U1761" s="12">
        <f t="shared" si="223"/>
        <v>42068.620706018519</v>
      </c>
      <c r="V1761" s="11">
        <f t="shared" si="224"/>
        <v>42068.620706018519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17"/>
        <v>1.6544000000000001</v>
      </c>
      <c r="P1762" s="6">
        <f t="shared" si="218"/>
        <v>81.098039215686271</v>
      </c>
      <c r="Q1762" t="str">
        <f t="shared" si="219"/>
        <v>photography</v>
      </c>
      <c r="R1762" t="str">
        <f t="shared" si="220"/>
        <v>photobooks</v>
      </c>
      <c r="S1762" s="10">
        <f t="shared" si="221"/>
        <v>42405.464270833334</v>
      </c>
      <c r="T1762" s="10">
        <f t="shared" si="222"/>
        <v>42425.464270833334</v>
      </c>
      <c r="U1762" s="12">
        <f t="shared" si="223"/>
        <v>42405.464270833334</v>
      </c>
      <c r="V1762" s="11">
        <f t="shared" si="224"/>
        <v>42405.464270833334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17"/>
        <v>1.55</v>
      </c>
      <c r="P1763" s="6">
        <f t="shared" si="218"/>
        <v>51.666666666666664</v>
      </c>
      <c r="Q1763" t="str">
        <f t="shared" si="219"/>
        <v>photography</v>
      </c>
      <c r="R1763" t="str">
        <f t="shared" si="220"/>
        <v>photobooks</v>
      </c>
      <c r="S1763" s="10">
        <f t="shared" si="221"/>
        <v>42209.359490740739</v>
      </c>
      <c r="T1763" s="10">
        <f t="shared" si="222"/>
        <v>42259.359490740739</v>
      </c>
      <c r="U1763" s="12">
        <f t="shared" si="223"/>
        <v>42209.359490740739</v>
      </c>
      <c r="V1763" s="11">
        <f t="shared" si="224"/>
        <v>42209.359490740739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17"/>
        <v>8.85</v>
      </c>
      <c r="P1764" s="6">
        <f t="shared" si="218"/>
        <v>35.4</v>
      </c>
      <c r="Q1764" t="str">
        <f t="shared" si="219"/>
        <v>photography</v>
      </c>
      <c r="R1764" t="str">
        <f t="shared" si="220"/>
        <v>photobooks</v>
      </c>
      <c r="S1764" s="10">
        <f t="shared" si="221"/>
        <v>42410.773668981477</v>
      </c>
      <c r="T1764" s="10">
        <f t="shared" si="222"/>
        <v>42440.773668981477</v>
      </c>
      <c r="U1764" s="12">
        <f t="shared" si="223"/>
        <v>42410.773668981477</v>
      </c>
      <c r="V1764" s="11">
        <f t="shared" si="224"/>
        <v>42410.773668981477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17"/>
        <v>1.0190833333333333</v>
      </c>
      <c r="P1765" s="6">
        <f t="shared" si="218"/>
        <v>103.63559322033899</v>
      </c>
      <c r="Q1765" t="str">
        <f t="shared" si="219"/>
        <v>photography</v>
      </c>
      <c r="R1765" t="str">
        <f t="shared" si="220"/>
        <v>photobooks</v>
      </c>
      <c r="S1765" s="10">
        <f t="shared" si="221"/>
        <v>42636.660185185181</v>
      </c>
      <c r="T1765" s="10">
        <f t="shared" si="222"/>
        <v>42666.660185185181</v>
      </c>
      <c r="U1765" s="12">
        <f t="shared" si="223"/>
        <v>42636.660185185181</v>
      </c>
      <c r="V1765" s="11">
        <f t="shared" si="224"/>
        <v>42636.660185185181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17"/>
        <v>0.19600000000000001</v>
      </c>
      <c r="P1766" s="6">
        <f t="shared" si="218"/>
        <v>55.282051282051285</v>
      </c>
      <c r="Q1766" t="str">
        <f t="shared" si="219"/>
        <v>photography</v>
      </c>
      <c r="R1766" t="str">
        <f t="shared" si="220"/>
        <v>photobooks</v>
      </c>
      <c r="S1766" s="10">
        <f t="shared" si="221"/>
        <v>41825.27753472222</v>
      </c>
      <c r="T1766" s="10">
        <f t="shared" si="222"/>
        <v>41854.27753472222</v>
      </c>
      <c r="U1766" s="12">
        <f t="shared" si="223"/>
        <v>41825.27753472222</v>
      </c>
      <c r="V1766" s="11">
        <f t="shared" si="224"/>
        <v>41825.27753472222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17"/>
        <v>0.59467839999999994</v>
      </c>
      <c r="P1767" s="6">
        <f t="shared" si="218"/>
        <v>72.16970873786407</v>
      </c>
      <c r="Q1767" t="str">
        <f t="shared" si="219"/>
        <v>photography</v>
      </c>
      <c r="R1767" t="str">
        <f t="shared" si="220"/>
        <v>photobooks</v>
      </c>
      <c r="S1767" s="10">
        <f t="shared" si="221"/>
        <v>41834.772129629629</v>
      </c>
      <c r="T1767" s="10">
        <f t="shared" si="222"/>
        <v>41864.772129629629</v>
      </c>
      <c r="U1767" s="12">
        <f t="shared" si="223"/>
        <v>41834.772129629629</v>
      </c>
      <c r="V1767" s="11">
        <f t="shared" si="224"/>
        <v>41834.772129629629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17"/>
        <v>0</v>
      </c>
      <c r="P1768" s="6" t="e">
        <f t="shared" si="218"/>
        <v>#DIV/0!</v>
      </c>
      <c r="Q1768" t="str">
        <f t="shared" si="219"/>
        <v>photography</v>
      </c>
      <c r="R1768" t="str">
        <f t="shared" si="220"/>
        <v>photobooks</v>
      </c>
      <c r="S1768" s="10">
        <f t="shared" si="221"/>
        <v>41855.65148148148</v>
      </c>
      <c r="T1768" s="10">
        <f t="shared" si="222"/>
        <v>41876.65148148148</v>
      </c>
      <c r="U1768" s="12">
        <f t="shared" si="223"/>
        <v>41855.65148148148</v>
      </c>
      <c r="V1768" s="11">
        <f t="shared" si="224"/>
        <v>41855.65148148148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17"/>
        <v>0.4572</v>
      </c>
      <c r="P1769" s="6">
        <f t="shared" si="218"/>
        <v>58.615384615384613</v>
      </c>
      <c r="Q1769" t="str">
        <f t="shared" si="219"/>
        <v>photography</v>
      </c>
      <c r="R1769" t="str">
        <f t="shared" si="220"/>
        <v>photobooks</v>
      </c>
      <c r="S1769" s="10">
        <f t="shared" si="221"/>
        <v>41824.450046296297</v>
      </c>
      <c r="T1769" s="10">
        <f t="shared" si="222"/>
        <v>41854.450046296297</v>
      </c>
      <c r="U1769" s="12">
        <f t="shared" si="223"/>
        <v>41824.450046296297</v>
      </c>
      <c r="V1769" s="11">
        <f t="shared" si="224"/>
        <v>41824.450046296297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17"/>
        <v>3.7400000000000003E-2</v>
      </c>
      <c r="P1770" s="6">
        <f t="shared" si="218"/>
        <v>12.466666666666667</v>
      </c>
      <c r="Q1770" t="str">
        <f t="shared" si="219"/>
        <v>photography</v>
      </c>
      <c r="R1770" t="str">
        <f t="shared" si="220"/>
        <v>photobooks</v>
      </c>
      <c r="S1770" s="10">
        <f t="shared" si="221"/>
        <v>41849.352361111109</v>
      </c>
      <c r="T1770" s="10">
        <f t="shared" si="222"/>
        <v>41909.352361111109</v>
      </c>
      <c r="U1770" s="12">
        <f t="shared" si="223"/>
        <v>41849.352361111109</v>
      </c>
      <c r="V1770" s="11">
        <f t="shared" si="224"/>
        <v>41849.352361111109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17"/>
        <v>2.7025E-2</v>
      </c>
      <c r="P1771" s="6">
        <f t="shared" si="218"/>
        <v>49.136363636363633</v>
      </c>
      <c r="Q1771" t="str">
        <f t="shared" si="219"/>
        <v>photography</v>
      </c>
      <c r="R1771" t="str">
        <f t="shared" si="220"/>
        <v>photobooks</v>
      </c>
      <c r="S1771" s="10">
        <f t="shared" si="221"/>
        <v>41987.610636574071</v>
      </c>
      <c r="T1771" s="10">
        <f t="shared" si="222"/>
        <v>42017.610636574071</v>
      </c>
      <c r="U1771" s="12">
        <f t="shared" si="223"/>
        <v>41987.610636574071</v>
      </c>
      <c r="V1771" s="11">
        <f t="shared" si="224"/>
        <v>41987.610636574071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17"/>
        <v>0.56514285714285717</v>
      </c>
      <c r="P1772" s="6">
        <f t="shared" si="218"/>
        <v>150.5</v>
      </c>
      <c r="Q1772" t="str">
        <f t="shared" si="219"/>
        <v>photography</v>
      </c>
      <c r="R1772" t="str">
        <f t="shared" si="220"/>
        <v>photobooks</v>
      </c>
      <c r="S1772" s="10">
        <f t="shared" si="221"/>
        <v>41891.571689814817</v>
      </c>
      <c r="T1772" s="10">
        <f t="shared" si="222"/>
        <v>41926.571689814817</v>
      </c>
      <c r="U1772" s="12">
        <f t="shared" si="223"/>
        <v>41891.571689814817</v>
      </c>
      <c r="V1772" s="11">
        <f t="shared" si="224"/>
        <v>41891.571689814817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17"/>
        <v>0.21309523809523809</v>
      </c>
      <c r="P1773" s="6">
        <f t="shared" si="218"/>
        <v>35.799999999999997</v>
      </c>
      <c r="Q1773" t="str">
        <f t="shared" si="219"/>
        <v>photography</v>
      </c>
      <c r="R1773" t="str">
        <f t="shared" si="220"/>
        <v>photobooks</v>
      </c>
      <c r="S1773" s="10">
        <f t="shared" si="221"/>
        <v>41905.771296296298</v>
      </c>
      <c r="T1773" s="10">
        <f t="shared" si="222"/>
        <v>41935.771296296298</v>
      </c>
      <c r="U1773" s="12">
        <f t="shared" si="223"/>
        <v>41905.771296296298</v>
      </c>
      <c r="V1773" s="11">
        <f t="shared" si="224"/>
        <v>41905.771296296298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17"/>
        <v>0.156</v>
      </c>
      <c r="P1774" s="6">
        <f t="shared" si="218"/>
        <v>45.157894736842103</v>
      </c>
      <c r="Q1774" t="str">
        <f t="shared" si="219"/>
        <v>photography</v>
      </c>
      <c r="R1774" t="str">
        <f t="shared" si="220"/>
        <v>photobooks</v>
      </c>
      <c r="S1774" s="10">
        <f t="shared" si="221"/>
        <v>41766.509675925925</v>
      </c>
      <c r="T1774" s="10">
        <f t="shared" si="222"/>
        <v>41826.509675925925</v>
      </c>
      <c r="U1774" s="12">
        <f t="shared" si="223"/>
        <v>41766.509675925925</v>
      </c>
      <c r="V1774" s="11">
        <f t="shared" si="224"/>
        <v>41766.509675925925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17"/>
        <v>6.2566666666666673E-2</v>
      </c>
      <c r="P1775" s="6">
        <f t="shared" si="218"/>
        <v>98.78947368421052</v>
      </c>
      <c r="Q1775" t="str">
        <f t="shared" si="219"/>
        <v>photography</v>
      </c>
      <c r="R1775" t="str">
        <f t="shared" si="220"/>
        <v>photobooks</v>
      </c>
      <c r="S1775" s="10">
        <f t="shared" si="221"/>
        <v>41978.552060185182</v>
      </c>
      <c r="T1775" s="10">
        <f t="shared" si="222"/>
        <v>42023.552060185182</v>
      </c>
      <c r="U1775" s="12">
        <f t="shared" si="223"/>
        <v>41978.552060185182</v>
      </c>
      <c r="V1775" s="11">
        <f t="shared" si="224"/>
        <v>41978.552060185182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17"/>
        <v>0.4592</v>
      </c>
      <c r="P1776" s="6">
        <f t="shared" si="218"/>
        <v>88.307692307692307</v>
      </c>
      <c r="Q1776" t="str">
        <f t="shared" si="219"/>
        <v>photography</v>
      </c>
      <c r="R1776" t="str">
        <f t="shared" si="220"/>
        <v>photobooks</v>
      </c>
      <c r="S1776" s="10">
        <f t="shared" si="221"/>
        <v>41930.010324074072</v>
      </c>
      <c r="T1776" s="10">
        <f t="shared" si="222"/>
        <v>41972.415972222218</v>
      </c>
      <c r="U1776" s="12">
        <f t="shared" si="223"/>
        <v>41930.010324074072</v>
      </c>
      <c r="V1776" s="11">
        <f t="shared" si="224"/>
        <v>41930.010324074072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17"/>
        <v>0.65101538461538466</v>
      </c>
      <c r="P1777" s="6">
        <f t="shared" si="218"/>
        <v>170.62903225806451</v>
      </c>
      <c r="Q1777" t="str">
        <f t="shared" si="219"/>
        <v>photography</v>
      </c>
      <c r="R1777" t="str">
        <f t="shared" si="220"/>
        <v>photobooks</v>
      </c>
      <c r="S1777" s="10">
        <f t="shared" si="221"/>
        <v>41891.768055555556</v>
      </c>
      <c r="T1777" s="10">
        <f t="shared" si="222"/>
        <v>41936.768055555556</v>
      </c>
      <c r="U1777" s="12">
        <f t="shared" si="223"/>
        <v>41891.768055555556</v>
      </c>
      <c r="V1777" s="11">
        <f t="shared" si="224"/>
        <v>41891.768055555556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17"/>
        <v>6.7000000000000004E-2</v>
      </c>
      <c r="P1778" s="6">
        <f t="shared" si="218"/>
        <v>83.75</v>
      </c>
      <c r="Q1778" t="str">
        <f t="shared" si="219"/>
        <v>photography</v>
      </c>
      <c r="R1778" t="str">
        <f t="shared" si="220"/>
        <v>photobooks</v>
      </c>
      <c r="S1778" s="10">
        <f t="shared" si="221"/>
        <v>41905.748506944445</v>
      </c>
      <c r="T1778" s="10">
        <f t="shared" si="222"/>
        <v>41941.748506944445</v>
      </c>
      <c r="U1778" s="12">
        <f t="shared" si="223"/>
        <v>41905.748506944445</v>
      </c>
      <c r="V1778" s="11">
        <f t="shared" si="224"/>
        <v>41905.748506944445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17"/>
        <v>0.135625</v>
      </c>
      <c r="P1779" s="6">
        <f t="shared" si="218"/>
        <v>65.099999999999994</v>
      </c>
      <c r="Q1779" t="str">
        <f t="shared" si="219"/>
        <v>photography</v>
      </c>
      <c r="R1779" t="str">
        <f t="shared" si="220"/>
        <v>photobooks</v>
      </c>
      <c r="S1779" s="10">
        <f t="shared" si="221"/>
        <v>42025.14876157407</v>
      </c>
      <c r="T1779" s="10">
        <f t="shared" si="222"/>
        <v>42055.14876157407</v>
      </c>
      <c r="U1779" s="12">
        <f t="shared" si="223"/>
        <v>42025.14876157407</v>
      </c>
      <c r="V1779" s="11">
        <f t="shared" si="224"/>
        <v>42025.14876157407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17"/>
        <v>1.9900000000000001E-2</v>
      </c>
      <c r="P1780" s="6">
        <f t="shared" si="218"/>
        <v>66.333333333333329</v>
      </c>
      <c r="Q1780" t="str">
        <f t="shared" si="219"/>
        <v>photography</v>
      </c>
      <c r="R1780" t="str">
        <f t="shared" si="220"/>
        <v>photobooks</v>
      </c>
      <c r="S1780" s="10">
        <f t="shared" si="221"/>
        <v>42045.655034722215</v>
      </c>
      <c r="T1780" s="10">
        <f t="shared" si="222"/>
        <v>42090.613368055558</v>
      </c>
      <c r="U1780" s="12">
        <f t="shared" si="223"/>
        <v>42045.655034722215</v>
      </c>
      <c r="V1780" s="11">
        <f t="shared" si="224"/>
        <v>42045.655034722215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17"/>
        <v>0.36236363636363639</v>
      </c>
      <c r="P1781" s="6">
        <f t="shared" si="218"/>
        <v>104.89473684210526</v>
      </c>
      <c r="Q1781" t="str">
        <f t="shared" si="219"/>
        <v>photography</v>
      </c>
      <c r="R1781" t="str">
        <f t="shared" si="220"/>
        <v>photobooks</v>
      </c>
      <c r="S1781" s="10">
        <f t="shared" si="221"/>
        <v>42585.483564814807</v>
      </c>
      <c r="T1781" s="10">
        <f t="shared" si="222"/>
        <v>42615.483564814807</v>
      </c>
      <c r="U1781" s="12">
        <f t="shared" si="223"/>
        <v>42585.483564814807</v>
      </c>
      <c r="V1781" s="11">
        <f t="shared" si="224"/>
        <v>42585.483564814807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17"/>
        <v>0.39743333333333336</v>
      </c>
      <c r="P1782" s="6">
        <f t="shared" si="218"/>
        <v>78.440789473684205</v>
      </c>
      <c r="Q1782" t="str">
        <f t="shared" si="219"/>
        <v>photography</v>
      </c>
      <c r="R1782" t="str">
        <f t="shared" si="220"/>
        <v>photobooks</v>
      </c>
      <c r="S1782" s="10">
        <f t="shared" si="221"/>
        <v>42493.392476851855</v>
      </c>
      <c r="T1782" s="10">
        <f t="shared" si="222"/>
        <v>42553.392476851855</v>
      </c>
      <c r="U1782" s="12">
        <f t="shared" si="223"/>
        <v>42493.392476851855</v>
      </c>
      <c r="V1782" s="11">
        <f t="shared" si="224"/>
        <v>42493.392476851855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17"/>
        <v>0.25763636363636366</v>
      </c>
      <c r="P1783" s="6">
        <f t="shared" si="218"/>
        <v>59.041666666666664</v>
      </c>
      <c r="Q1783" t="str">
        <f t="shared" si="219"/>
        <v>photography</v>
      </c>
      <c r="R1783" t="str">
        <f t="shared" si="220"/>
        <v>photobooks</v>
      </c>
      <c r="S1783" s="10">
        <f t="shared" si="221"/>
        <v>42597.409085648142</v>
      </c>
      <c r="T1783" s="10">
        <f t="shared" si="222"/>
        <v>42628.409085648142</v>
      </c>
      <c r="U1783" s="12">
        <f t="shared" si="223"/>
        <v>42597.409085648142</v>
      </c>
      <c r="V1783" s="11">
        <f t="shared" si="224"/>
        <v>42597.409085648142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17"/>
        <v>0.15491428571428573</v>
      </c>
      <c r="P1784" s="6">
        <f t="shared" si="218"/>
        <v>71.34210526315789</v>
      </c>
      <c r="Q1784" t="str">
        <f t="shared" si="219"/>
        <v>photography</v>
      </c>
      <c r="R1784" t="str">
        <f t="shared" si="220"/>
        <v>photobooks</v>
      </c>
      <c r="S1784" s="10">
        <f t="shared" si="221"/>
        <v>42388.366770833331</v>
      </c>
      <c r="T1784" s="10">
        <f t="shared" si="222"/>
        <v>42421.366770833331</v>
      </c>
      <c r="U1784" s="12">
        <f t="shared" si="223"/>
        <v>42388.366770833331</v>
      </c>
      <c r="V1784" s="11">
        <f t="shared" si="224"/>
        <v>42388.366770833331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17"/>
        <v>0.236925</v>
      </c>
      <c r="P1785" s="6">
        <f t="shared" si="218"/>
        <v>51.227027027027027</v>
      </c>
      <c r="Q1785" t="str">
        <f t="shared" si="219"/>
        <v>photography</v>
      </c>
      <c r="R1785" t="str">
        <f t="shared" si="220"/>
        <v>photobooks</v>
      </c>
      <c r="S1785" s="10">
        <f t="shared" si="221"/>
        <v>42115.741643518515</v>
      </c>
      <c r="T1785" s="10">
        <f t="shared" si="222"/>
        <v>42145.741643518515</v>
      </c>
      <c r="U1785" s="12">
        <f t="shared" si="223"/>
        <v>42115.741643518515</v>
      </c>
      <c r="V1785" s="11">
        <f t="shared" si="224"/>
        <v>42115.741643518515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17"/>
        <v>0.39760000000000001</v>
      </c>
      <c r="P1786" s="6">
        <f t="shared" si="218"/>
        <v>60.242424242424242</v>
      </c>
      <c r="Q1786" t="str">
        <f t="shared" si="219"/>
        <v>photography</v>
      </c>
      <c r="R1786" t="str">
        <f t="shared" si="220"/>
        <v>photobooks</v>
      </c>
      <c r="S1786" s="10">
        <f t="shared" si="221"/>
        <v>42003.447222222218</v>
      </c>
      <c r="T1786" s="10">
        <f t="shared" si="222"/>
        <v>42034.934027777774</v>
      </c>
      <c r="U1786" s="12">
        <f t="shared" si="223"/>
        <v>42003.447222222218</v>
      </c>
      <c r="V1786" s="11">
        <f t="shared" si="224"/>
        <v>42003.447222222218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17"/>
        <v>0.20220833333333332</v>
      </c>
      <c r="P1787" s="6">
        <f t="shared" si="218"/>
        <v>44.935185185185183</v>
      </c>
      <c r="Q1787" t="str">
        <f t="shared" si="219"/>
        <v>photography</v>
      </c>
      <c r="R1787" t="str">
        <f t="shared" si="220"/>
        <v>photobooks</v>
      </c>
      <c r="S1787" s="10">
        <f t="shared" si="221"/>
        <v>41896.926562499997</v>
      </c>
      <c r="T1787" s="10">
        <f t="shared" si="222"/>
        <v>41927.791666666664</v>
      </c>
      <c r="U1787" s="12">
        <f t="shared" si="223"/>
        <v>41896.926562499997</v>
      </c>
      <c r="V1787" s="11">
        <f t="shared" si="224"/>
        <v>41896.926562499997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17"/>
        <v>0.47631578947368419</v>
      </c>
      <c r="P1788" s="6">
        <f t="shared" si="218"/>
        <v>31.206896551724139</v>
      </c>
      <c r="Q1788" t="str">
        <f t="shared" si="219"/>
        <v>photography</v>
      </c>
      <c r="R1788" t="str">
        <f t="shared" si="220"/>
        <v>photobooks</v>
      </c>
      <c r="S1788" s="10">
        <f t="shared" si="221"/>
        <v>41958.342326388891</v>
      </c>
      <c r="T1788" s="10">
        <f t="shared" si="222"/>
        <v>41988.342326388891</v>
      </c>
      <c r="U1788" s="12">
        <f t="shared" si="223"/>
        <v>41958.342326388891</v>
      </c>
      <c r="V1788" s="11">
        <f t="shared" si="224"/>
        <v>41958.342326388891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17"/>
        <v>0.15329999999999999</v>
      </c>
      <c r="P1789" s="6">
        <f t="shared" si="218"/>
        <v>63.875</v>
      </c>
      <c r="Q1789" t="str">
        <f t="shared" si="219"/>
        <v>photography</v>
      </c>
      <c r="R1789" t="str">
        <f t="shared" si="220"/>
        <v>photobooks</v>
      </c>
      <c r="S1789" s="10">
        <f t="shared" si="221"/>
        <v>42068.447187499994</v>
      </c>
      <c r="T1789" s="10">
        <f t="shared" si="222"/>
        <v>42098.40552083333</v>
      </c>
      <c r="U1789" s="12">
        <f t="shared" si="223"/>
        <v>42068.447187499994</v>
      </c>
      <c r="V1789" s="11">
        <f t="shared" si="224"/>
        <v>42068.447187499994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17"/>
        <v>1.3818181818181818E-2</v>
      </c>
      <c r="P1790" s="6">
        <f t="shared" si="218"/>
        <v>19</v>
      </c>
      <c r="Q1790" t="str">
        <f t="shared" si="219"/>
        <v>photography</v>
      </c>
      <c r="R1790" t="str">
        <f t="shared" si="220"/>
        <v>photobooks</v>
      </c>
      <c r="S1790" s="10">
        <f t="shared" si="221"/>
        <v>41913.740069444444</v>
      </c>
      <c r="T1790" s="10">
        <f t="shared" si="222"/>
        <v>41943.740069444444</v>
      </c>
      <c r="U1790" s="12">
        <f t="shared" si="223"/>
        <v>41913.740069444444</v>
      </c>
      <c r="V1790" s="11">
        <f t="shared" si="224"/>
        <v>41913.740069444444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17"/>
        <v>5.0000000000000001E-3</v>
      </c>
      <c r="P1791" s="6">
        <f t="shared" si="218"/>
        <v>10</v>
      </c>
      <c r="Q1791" t="str">
        <f t="shared" si="219"/>
        <v>photography</v>
      </c>
      <c r="R1791" t="str">
        <f t="shared" si="220"/>
        <v>photobooks</v>
      </c>
      <c r="S1791" s="10">
        <f t="shared" si="221"/>
        <v>41956.041701388887</v>
      </c>
      <c r="T1791" s="10">
        <f t="shared" si="222"/>
        <v>42016.041701388887</v>
      </c>
      <c r="U1791" s="12">
        <f t="shared" si="223"/>
        <v>41956.041701388887</v>
      </c>
      <c r="V1791" s="11">
        <f t="shared" si="224"/>
        <v>41956.041701388887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17"/>
        <v>4.9575757575757579E-2</v>
      </c>
      <c r="P1792" s="6">
        <f t="shared" si="218"/>
        <v>109.06666666666666</v>
      </c>
      <c r="Q1792" t="str">
        <f t="shared" si="219"/>
        <v>photography</v>
      </c>
      <c r="R1792" t="str">
        <f t="shared" si="220"/>
        <v>photobooks</v>
      </c>
      <c r="S1792" s="10">
        <f t="shared" si="221"/>
        <v>42010.466180555559</v>
      </c>
      <c r="T1792" s="10">
        <f t="shared" si="222"/>
        <v>42040.466180555559</v>
      </c>
      <c r="U1792" s="12">
        <f t="shared" si="223"/>
        <v>42010.466180555559</v>
      </c>
      <c r="V1792" s="11">
        <f t="shared" si="224"/>
        <v>42010.466180555559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17"/>
        <v>3.5666666666666666E-2</v>
      </c>
      <c r="P1793" s="6">
        <f t="shared" si="218"/>
        <v>26.75</v>
      </c>
      <c r="Q1793" t="str">
        <f t="shared" si="219"/>
        <v>photography</v>
      </c>
      <c r="R1793" t="str">
        <f t="shared" si="220"/>
        <v>photobooks</v>
      </c>
      <c r="S1793" s="10">
        <f t="shared" si="221"/>
        <v>41973.532002314816</v>
      </c>
      <c r="T1793" s="10">
        <f t="shared" si="222"/>
        <v>42033.532002314816</v>
      </c>
      <c r="U1793" s="12">
        <f t="shared" si="223"/>
        <v>41973.532002314816</v>
      </c>
      <c r="V1793" s="11">
        <f t="shared" si="224"/>
        <v>41973.532002314816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225">E1794/D1794</f>
        <v>0.61124000000000001</v>
      </c>
      <c r="P1794" s="6">
        <f t="shared" si="218"/>
        <v>109.93525179856115</v>
      </c>
      <c r="Q1794" t="str">
        <f t="shared" si="219"/>
        <v>photography</v>
      </c>
      <c r="R1794" t="str">
        <f t="shared" si="220"/>
        <v>photobooks</v>
      </c>
      <c r="S1794" s="10">
        <f t="shared" si="221"/>
        <v>42188.822708333326</v>
      </c>
      <c r="T1794" s="10">
        <f t="shared" si="222"/>
        <v>42226.082638888889</v>
      </c>
      <c r="U1794" s="12">
        <f t="shared" si="223"/>
        <v>42188.822708333326</v>
      </c>
      <c r="V1794" s="11">
        <f t="shared" si="224"/>
        <v>42188.822708333326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225"/>
        <v>1.3333333333333334E-2</v>
      </c>
      <c r="P1795" s="6">
        <f t="shared" ref="P1795:P1858" si="226">E1795/L1795</f>
        <v>20</v>
      </c>
      <c r="Q1795" t="str">
        <f t="shared" ref="Q1795:Q1858" si="227">LEFT(N1795,SEARCH("/",N1795)-1)</f>
        <v>photography</v>
      </c>
      <c r="R1795" t="str">
        <f t="shared" ref="R1795:R1858" si="228">RIGHT(N1795,LEN(N1795)-SEARCH("/",N1795))</f>
        <v>photobooks</v>
      </c>
      <c r="S1795" s="10">
        <f t="shared" ref="S1795:S1858" si="229">(((J1795/60)/60)/24)+DATE(1970,1,1)+(-5/24)</f>
        <v>41940.683333333334</v>
      </c>
      <c r="T1795" s="10">
        <f t="shared" ref="T1795:T1858" si="230">(((I1795/60)/60)/24)+DATE(1970,1,1)+(-5/24)</f>
        <v>41970.724999999999</v>
      </c>
      <c r="U1795" s="12">
        <f t="shared" ref="U1795:U1858" si="231">S1795</f>
        <v>41940.683333333334</v>
      </c>
      <c r="V1795" s="11">
        <f t="shared" ref="V1795:V1858" si="232">S1795</f>
        <v>41940.683333333334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25"/>
        <v>0.11077777777777778</v>
      </c>
      <c r="P1796" s="6">
        <f t="shared" si="226"/>
        <v>55.388888888888886</v>
      </c>
      <c r="Q1796" t="str">
        <f t="shared" si="227"/>
        <v>photography</v>
      </c>
      <c r="R1796" t="str">
        <f t="shared" si="228"/>
        <v>photobooks</v>
      </c>
      <c r="S1796" s="10">
        <f t="shared" si="229"/>
        <v>42011.342847222222</v>
      </c>
      <c r="T1796" s="10">
        <f t="shared" si="230"/>
        <v>42046.342847222222</v>
      </c>
      <c r="U1796" s="12">
        <f t="shared" si="231"/>
        <v>42011.342847222222</v>
      </c>
      <c r="V1796" s="11">
        <f t="shared" si="232"/>
        <v>42011.342847222222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25"/>
        <v>0.38735714285714284</v>
      </c>
      <c r="P1797" s="6">
        <f t="shared" si="226"/>
        <v>133.90123456790124</v>
      </c>
      <c r="Q1797" t="str">
        <f t="shared" si="227"/>
        <v>photography</v>
      </c>
      <c r="R1797" t="str">
        <f t="shared" si="228"/>
        <v>photobooks</v>
      </c>
      <c r="S1797" s="10">
        <f t="shared" si="229"/>
        <v>42628.080335648141</v>
      </c>
      <c r="T1797" s="10">
        <f t="shared" si="230"/>
        <v>42657.458333333336</v>
      </c>
      <c r="U1797" s="12">
        <f t="shared" si="231"/>
        <v>42628.080335648141</v>
      </c>
      <c r="V1797" s="11">
        <f t="shared" si="232"/>
        <v>42628.080335648141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25"/>
        <v>0.22052631578947368</v>
      </c>
      <c r="P1798" s="6">
        <f t="shared" si="226"/>
        <v>48.720930232558139</v>
      </c>
      <c r="Q1798" t="str">
        <f t="shared" si="227"/>
        <v>photography</v>
      </c>
      <c r="R1798" t="str">
        <f t="shared" si="228"/>
        <v>photobooks</v>
      </c>
      <c r="S1798" s="10">
        <f t="shared" si="229"/>
        <v>42515.231087962959</v>
      </c>
      <c r="T1798" s="10">
        <f t="shared" si="230"/>
        <v>42575.231087962959</v>
      </c>
      <c r="U1798" s="12">
        <f t="shared" si="231"/>
        <v>42515.231087962959</v>
      </c>
      <c r="V1798" s="11">
        <f t="shared" si="232"/>
        <v>42515.231087962959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25"/>
        <v>0.67549999999999999</v>
      </c>
      <c r="P1799" s="6">
        <f t="shared" si="226"/>
        <v>48.25</v>
      </c>
      <c r="Q1799" t="str">
        <f t="shared" si="227"/>
        <v>photography</v>
      </c>
      <c r="R1799" t="str">
        <f t="shared" si="228"/>
        <v>photobooks</v>
      </c>
      <c r="S1799" s="10">
        <f t="shared" si="229"/>
        <v>42689.360983796294</v>
      </c>
      <c r="T1799" s="10">
        <f t="shared" si="230"/>
        <v>42719.360983796294</v>
      </c>
      <c r="U1799" s="12">
        <f t="shared" si="231"/>
        <v>42689.360983796294</v>
      </c>
      <c r="V1799" s="11">
        <f t="shared" si="232"/>
        <v>42689.360983796294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25"/>
        <v>0.136375</v>
      </c>
      <c r="P1800" s="6">
        <f t="shared" si="226"/>
        <v>58.972972972972975</v>
      </c>
      <c r="Q1800" t="str">
        <f t="shared" si="227"/>
        <v>photography</v>
      </c>
      <c r="R1800" t="str">
        <f t="shared" si="228"/>
        <v>photobooks</v>
      </c>
      <c r="S1800" s="10">
        <f t="shared" si="229"/>
        <v>42344.118437499994</v>
      </c>
      <c r="T1800" s="10">
        <f t="shared" si="230"/>
        <v>42404.118437499994</v>
      </c>
      <c r="U1800" s="12">
        <f t="shared" si="231"/>
        <v>42344.118437499994</v>
      </c>
      <c r="V1800" s="11">
        <f t="shared" si="232"/>
        <v>42344.118437499994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25"/>
        <v>1.7457500000000001E-2</v>
      </c>
      <c r="P1801" s="6">
        <f t="shared" si="226"/>
        <v>11.638333333333334</v>
      </c>
      <c r="Q1801" t="str">
        <f t="shared" si="227"/>
        <v>photography</v>
      </c>
      <c r="R1801" t="str">
        <f t="shared" si="228"/>
        <v>photobooks</v>
      </c>
      <c r="S1801" s="10">
        <f t="shared" si="229"/>
        <v>41934.634351851848</v>
      </c>
      <c r="T1801" s="10">
        <f t="shared" si="230"/>
        <v>41954.676018518519</v>
      </c>
      <c r="U1801" s="12">
        <f t="shared" si="231"/>
        <v>41934.634351851848</v>
      </c>
      <c r="V1801" s="11">
        <f t="shared" si="232"/>
        <v>41934.634351851848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25"/>
        <v>0.20449632511889321</v>
      </c>
      <c r="P1802" s="6">
        <f t="shared" si="226"/>
        <v>83.716814159292042</v>
      </c>
      <c r="Q1802" t="str">
        <f t="shared" si="227"/>
        <v>photography</v>
      </c>
      <c r="R1802" t="str">
        <f t="shared" si="228"/>
        <v>photobooks</v>
      </c>
      <c r="S1802" s="10">
        <f t="shared" si="229"/>
        <v>42623.397800925923</v>
      </c>
      <c r="T1802" s="10">
        <f t="shared" si="230"/>
        <v>42653.397800925923</v>
      </c>
      <c r="U1802" s="12">
        <f t="shared" si="231"/>
        <v>42623.397800925923</v>
      </c>
      <c r="V1802" s="11">
        <f t="shared" si="232"/>
        <v>42623.397800925923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25"/>
        <v>0.13852941176470587</v>
      </c>
      <c r="P1803" s="6">
        <f t="shared" si="226"/>
        <v>63.648648648648646</v>
      </c>
      <c r="Q1803" t="str">
        <f t="shared" si="227"/>
        <v>photography</v>
      </c>
      <c r="R1803" t="str">
        <f t="shared" si="228"/>
        <v>photobooks</v>
      </c>
      <c r="S1803" s="10">
        <f t="shared" si="229"/>
        <v>42321.452175925922</v>
      </c>
      <c r="T1803" s="10">
        <f t="shared" si="230"/>
        <v>42353.298611111109</v>
      </c>
      <c r="U1803" s="12">
        <f t="shared" si="231"/>
        <v>42321.452175925922</v>
      </c>
      <c r="V1803" s="11">
        <f t="shared" si="232"/>
        <v>42321.452175925922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25"/>
        <v>0.48485714285714288</v>
      </c>
      <c r="P1804" s="6">
        <f t="shared" si="226"/>
        <v>94.277777777777771</v>
      </c>
      <c r="Q1804" t="str">
        <f t="shared" si="227"/>
        <v>photography</v>
      </c>
      <c r="R1804" t="str">
        <f t="shared" si="228"/>
        <v>photobooks</v>
      </c>
      <c r="S1804" s="10">
        <f t="shared" si="229"/>
        <v>42159.264236111114</v>
      </c>
      <c r="T1804" s="10">
        <f t="shared" si="230"/>
        <v>42182.707638888889</v>
      </c>
      <c r="U1804" s="12">
        <f t="shared" si="231"/>
        <v>42159.264236111114</v>
      </c>
      <c r="V1804" s="11">
        <f t="shared" si="232"/>
        <v>42159.264236111114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25"/>
        <v>0.308</v>
      </c>
      <c r="P1805" s="6">
        <f t="shared" si="226"/>
        <v>71.86666666666666</v>
      </c>
      <c r="Q1805" t="str">
        <f t="shared" si="227"/>
        <v>photography</v>
      </c>
      <c r="R1805" t="str">
        <f t="shared" si="228"/>
        <v>photobooks</v>
      </c>
      <c r="S1805" s="10">
        <f t="shared" si="229"/>
        <v>42017.863217592596</v>
      </c>
      <c r="T1805" s="10">
        <f t="shared" si="230"/>
        <v>42048.863217592596</v>
      </c>
      <c r="U1805" s="12">
        <f t="shared" si="231"/>
        <v>42017.863217592596</v>
      </c>
      <c r="V1805" s="11">
        <f t="shared" si="232"/>
        <v>42017.863217592596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25"/>
        <v>0.35174193548387095</v>
      </c>
      <c r="P1806" s="6">
        <f t="shared" si="226"/>
        <v>104.84615384615384</v>
      </c>
      <c r="Q1806" t="str">
        <f t="shared" si="227"/>
        <v>photography</v>
      </c>
      <c r="R1806" t="str">
        <f t="shared" si="228"/>
        <v>photobooks</v>
      </c>
      <c r="S1806" s="10">
        <f t="shared" si="229"/>
        <v>42282.469953703701</v>
      </c>
      <c r="T1806" s="10">
        <f t="shared" si="230"/>
        <v>42322.511620370373</v>
      </c>
      <c r="U1806" s="12">
        <f t="shared" si="231"/>
        <v>42282.469953703701</v>
      </c>
      <c r="V1806" s="11">
        <f t="shared" si="232"/>
        <v>42282.469953703701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25"/>
        <v>0.36404444444444445</v>
      </c>
      <c r="P1807" s="6">
        <f t="shared" si="226"/>
        <v>67.139344262295083</v>
      </c>
      <c r="Q1807" t="str">
        <f t="shared" si="227"/>
        <v>photography</v>
      </c>
      <c r="R1807" t="str">
        <f t="shared" si="228"/>
        <v>photobooks</v>
      </c>
      <c r="S1807" s="10">
        <f t="shared" si="229"/>
        <v>42247.595578703702</v>
      </c>
      <c r="T1807" s="10">
        <f t="shared" si="230"/>
        <v>42279.541666666664</v>
      </c>
      <c r="U1807" s="12">
        <f t="shared" si="231"/>
        <v>42247.595578703702</v>
      </c>
      <c r="V1807" s="11">
        <f t="shared" si="232"/>
        <v>42247.595578703702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25"/>
        <v>2.955E-2</v>
      </c>
      <c r="P1808" s="6">
        <f t="shared" si="226"/>
        <v>73.875</v>
      </c>
      <c r="Q1808" t="str">
        <f t="shared" si="227"/>
        <v>photography</v>
      </c>
      <c r="R1808" t="str">
        <f t="shared" si="228"/>
        <v>photobooks</v>
      </c>
      <c r="S1808" s="10">
        <f t="shared" si="229"/>
        <v>41877.429965277777</v>
      </c>
      <c r="T1808" s="10">
        <f t="shared" si="230"/>
        <v>41912.429965277777</v>
      </c>
      <c r="U1808" s="12">
        <f t="shared" si="231"/>
        <v>41877.429965277777</v>
      </c>
      <c r="V1808" s="11">
        <f t="shared" si="232"/>
        <v>41877.429965277777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25"/>
        <v>0.1106</v>
      </c>
      <c r="P1809" s="6">
        <f t="shared" si="226"/>
        <v>69.125</v>
      </c>
      <c r="Q1809" t="str">
        <f t="shared" si="227"/>
        <v>photography</v>
      </c>
      <c r="R1809" t="str">
        <f t="shared" si="228"/>
        <v>photobooks</v>
      </c>
      <c r="S1809" s="10">
        <f t="shared" si="229"/>
        <v>41879.860104166662</v>
      </c>
      <c r="T1809" s="10">
        <f t="shared" si="230"/>
        <v>41909.860104166662</v>
      </c>
      <c r="U1809" s="12">
        <f t="shared" si="231"/>
        <v>41879.860104166662</v>
      </c>
      <c r="V1809" s="11">
        <f t="shared" si="232"/>
        <v>41879.860104166662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25"/>
        <v>0.41407142857142859</v>
      </c>
      <c r="P1810" s="6">
        <f t="shared" si="226"/>
        <v>120.77083333333333</v>
      </c>
      <c r="Q1810" t="str">
        <f t="shared" si="227"/>
        <v>photography</v>
      </c>
      <c r="R1810" t="str">
        <f t="shared" si="228"/>
        <v>photobooks</v>
      </c>
      <c r="S1810" s="10">
        <f t="shared" si="229"/>
        <v>42742.472569444442</v>
      </c>
      <c r="T1810" s="10">
        <f t="shared" si="230"/>
        <v>42777.472569444442</v>
      </c>
      <c r="U1810" s="12">
        <f t="shared" si="231"/>
        <v>42742.472569444442</v>
      </c>
      <c r="V1810" s="11">
        <f t="shared" si="232"/>
        <v>42742.472569444442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25"/>
        <v>0.10857142857142857</v>
      </c>
      <c r="P1811" s="6">
        <f t="shared" si="226"/>
        <v>42.222222222222221</v>
      </c>
      <c r="Q1811" t="str">
        <f t="shared" si="227"/>
        <v>photography</v>
      </c>
      <c r="R1811" t="str">
        <f t="shared" si="228"/>
        <v>photobooks</v>
      </c>
      <c r="S1811" s="10">
        <f t="shared" si="229"/>
        <v>42029.699525462966</v>
      </c>
      <c r="T1811" s="10">
        <f t="shared" si="230"/>
        <v>42064.699525462966</v>
      </c>
      <c r="U1811" s="12">
        <f t="shared" si="231"/>
        <v>42029.699525462966</v>
      </c>
      <c r="V1811" s="11">
        <f t="shared" si="232"/>
        <v>42029.699525462966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25"/>
        <v>3.3333333333333333E-2</v>
      </c>
      <c r="P1812" s="6">
        <f t="shared" si="226"/>
        <v>7.5</v>
      </c>
      <c r="Q1812" t="str">
        <f t="shared" si="227"/>
        <v>photography</v>
      </c>
      <c r="R1812" t="str">
        <f t="shared" si="228"/>
        <v>photobooks</v>
      </c>
      <c r="S1812" s="10">
        <f t="shared" si="229"/>
        <v>41860.701689814814</v>
      </c>
      <c r="T1812" s="10">
        <f t="shared" si="230"/>
        <v>41872.701689814814</v>
      </c>
      <c r="U1812" s="12">
        <f t="shared" si="231"/>
        <v>41860.701689814814</v>
      </c>
      <c r="V1812" s="11">
        <f t="shared" si="232"/>
        <v>41860.701689814814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25"/>
        <v>7.407407407407407E-4</v>
      </c>
      <c r="P1813" s="6">
        <f t="shared" si="226"/>
        <v>1.5384615384615385</v>
      </c>
      <c r="Q1813" t="str">
        <f t="shared" si="227"/>
        <v>photography</v>
      </c>
      <c r="R1813" t="str">
        <f t="shared" si="228"/>
        <v>photobooks</v>
      </c>
      <c r="S1813" s="10">
        <f t="shared" si="229"/>
        <v>41876.225347222222</v>
      </c>
      <c r="T1813" s="10">
        <f t="shared" si="230"/>
        <v>41935.958333333328</v>
      </c>
      <c r="U1813" s="12">
        <f t="shared" si="231"/>
        <v>41876.225347222222</v>
      </c>
      <c r="V1813" s="11">
        <f t="shared" si="232"/>
        <v>41876.225347222222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25"/>
        <v>0.13307692307692306</v>
      </c>
      <c r="P1814" s="6">
        <f t="shared" si="226"/>
        <v>37.608695652173914</v>
      </c>
      <c r="Q1814" t="str">
        <f t="shared" si="227"/>
        <v>photography</v>
      </c>
      <c r="R1814" t="str">
        <f t="shared" si="228"/>
        <v>photobooks</v>
      </c>
      <c r="S1814" s="10">
        <f t="shared" si="229"/>
        <v>42524.110370370363</v>
      </c>
      <c r="T1814" s="10">
        <f t="shared" si="230"/>
        <v>42554.110370370363</v>
      </c>
      <c r="U1814" s="12">
        <f t="shared" si="231"/>
        <v>42524.110370370363</v>
      </c>
      <c r="V1814" s="11">
        <f t="shared" si="232"/>
        <v>42524.110370370363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25"/>
        <v>0</v>
      </c>
      <c r="P1815" s="6" t="e">
        <f t="shared" si="226"/>
        <v>#DIV/0!</v>
      </c>
      <c r="Q1815" t="str">
        <f t="shared" si="227"/>
        <v>photography</v>
      </c>
      <c r="R1815" t="str">
        <f t="shared" si="228"/>
        <v>photobooks</v>
      </c>
      <c r="S1815" s="10">
        <f t="shared" si="229"/>
        <v>41829.68069444444</v>
      </c>
      <c r="T1815" s="10">
        <f t="shared" si="230"/>
        <v>41859.68069444444</v>
      </c>
      <c r="U1815" s="12">
        <f t="shared" si="231"/>
        <v>41829.68069444444</v>
      </c>
      <c r="V1815" s="11">
        <f t="shared" si="232"/>
        <v>41829.68069444444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25"/>
        <v>0.49183333333333334</v>
      </c>
      <c r="P1816" s="6">
        <f t="shared" si="226"/>
        <v>42.157142857142858</v>
      </c>
      <c r="Q1816" t="str">
        <f t="shared" si="227"/>
        <v>photography</v>
      </c>
      <c r="R1816" t="str">
        <f t="shared" si="228"/>
        <v>photobooks</v>
      </c>
      <c r="S1816" s="10">
        <f t="shared" si="229"/>
        <v>42033.105740740742</v>
      </c>
      <c r="T1816" s="10">
        <f t="shared" si="230"/>
        <v>42063.105740740742</v>
      </c>
      <c r="U1816" s="12">
        <f t="shared" si="231"/>
        <v>42033.105740740742</v>
      </c>
      <c r="V1816" s="11">
        <f t="shared" si="232"/>
        <v>42033.105740740742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25"/>
        <v>0</v>
      </c>
      <c r="P1817" s="6" t="e">
        <f t="shared" si="226"/>
        <v>#DIV/0!</v>
      </c>
      <c r="Q1817" t="str">
        <f t="shared" si="227"/>
        <v>photography</v>
      </c>
      <c r="R1817" t="str">
        <f t="shared" si="228"/>
        <v>photobooks</v>
      </c>
      <c r="S1817" s="10">
        <f t="shared" si="229"/>
        <v>42172.698344907411</v>
      </c>
      <c r="T1817" s="10">
        <f t="shared" si="230"/>
        <v>42186.698344907411</v>
      </c>
      <c r="U1817" s="12">
        <f t="shared" si="231"/>
        <v>42172.698344907411</v>
      </c>
      <c r="V1817" s="11">
        <f t="shared" si="232"/>
        <v>42172.698344907411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25"/>
        <v>2.036E-2</v>
      </c>
      <c r="P1818" s="6">
        <f t="shared" si="226"/>
        <v>84.833333333333329</v>
      </c>
      <c r="Q1818" t="str">
        <f t="shared" si="227"/>
        <v>photography</v>
      </c>
      <c r="R1818" t="str">
        <f t="shared" si="228"/>
        <v>photobooks</v>
      </c>
      <c r="S1818" s="10">
        <f t="shared" si="229"/>
        <v>42548.667858796289</v>
      </c>
      <c r="T1818" s="10">
        <f t="shared" si="230"/>
        <v>42576.583333333336</v>
      </c>
      <c r="U1818" s="12">
        <f t="shared" si="231"/>
        <v>42548.667858796289</v>
      </c>
      <c r="V1818" s="11">
        <f t="shared" si="232"/>
        <v>42548.667858796289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25"/>
        <v>0.52327777777777773</v>
      </c>
      <c r="P1819" s="6">
        <f t="shared" si="226"/>
        <v>94.19</v>
      </c>
      <c r="Q1819" t="str">
        <f t="shared" si="227"/>
        <v>photography</v>
      </c>
      <c r="R1819" t="str">
        <f t="shared" si="228"/>
        <v>photobooks</v>
      </c>
      <c r="S1819" s="10">
        <f t="shared" si="229"/>
        <v>42705.453784722216</v>
      </c>
      <c r="T1819" s="10">
        <f t="shared" si="230"/>
        <v>42765.082638888889</v>
      </c>
      <c r="U1819" s="12">
        <f t="shared" si="231"/>
        <v>42705.453784722216</v>
      </c>
      <c r="V1819" s="11">
        <f t="shared" si="232"/>
        <v>42705.453784722216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25"/>
        <v>0</v>
      </c>
      <c r="P1820" s="6" t="e">
        <f t="shared" si="226"/>
        <v>#DIV/0!</v>
      </c>
      <c r="Q1820" t="str">
        <f t="shared" si="227"/>
        <v>photography</v>
      </c>
      <c r="R1820" t="str">
        <f t="shared" si="228"/>
        <v>photobooks</v>
      </c>
      <c r="S1820" s="10">
        <f t="shared" si="229"/>
        <v>42067.026041666664</v>
      </c>
      <c r="T1820" s="10">
        <f t="shared" si="230"/>
        <v>42096.984374999993</v>
      </c>
      <c r="U1820" s="12">
        <f t="shared" si="231"/>
        <v>42067.026041666664</v>
      </c>
      <c r="V1820" s="11">
        <f t="shared" si="232"/>
        <v>42067.026041666664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25"/>
        <v>2.0833333333333332E-2</v>
      </c>
      <c r="P1821" s="6">
        <f t="shared" si="226"/>
        <v>6.25</v>
      </c>
      <c r="Q1821" t="str">
        <f t="shared" si="227"/>
        <v>photography</v>
      </c>
      <c r="R1821" t="str">
        <f t="shared" si="228"/>
        <v>photobooks</v>
      </c>
      <c r="S1821" s="10">
        <f t="shared" si="229"/>
        <v>41820.543935185182</v>
      </c>
      <c r="T1821" s="10">
        <f t="shared" si="230"/>
        <v>41850.543935185182</v>
      </c>
      <c r="U1821" s="12">
        <f t="shared" si="231"/>
        <v>41820.543935185182</v>
      </c>
      <c r="V1821" s="11">
        <f t="shared" si="232"/>
        <v>41820.543935185182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25"/>
        <v>6.565384615384616E-2</v>
      </c>
      <c r="P1822" s="6">
        <f t="shared" si="226"/>
        <v>213.375</v>
      </c>
      <c r="Q1822" t="str">
        <f t="shared" si="227"/>
        <v>photography</v>
      </c>
      <c r="R1822" t="str">
        <f t="shared" si="228"/>
        <v>photobooks</v>
      </c>
      <c r="S1822" s="10">
        <f t="shared" si="229"/>
        <v>42064.87604166667</v>
      </c>
      <c r="T1822" s="10">
        <f t="shared" si="230"/>
        <v>42094.834374999999</v>
      </c>
      <c r="U1822" s="12">
        <f t="shared" si="231"/>
        <v>42064.87604166667</v>
      </c>
      <c r="V1822" s="11">
        <f t="shared" si="232"/>
        <v>42064.87604166667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25"/>
        <v>1.3489</v>
      </c>
      <c r="P1823" s="6">
        <f t="shared" si="226"/>
        <v>59.162280701754383</v>
      </c>
      <c r="Q1823" t="str">
        <f t="shared" si="227"/>
        <v>music</v>
      </c>
      <c r="R1823" t="str">
        <f t="shared" si="228"/>
        <v>rock</v>
      </c>
      <c r="S1823" s="10">
        <f t="shared" si="229"/>
        <v>40926.110729166663</v>
      </c>
      <c r="T1823" s="10">
        <f t="shared" si="230"/>
        <v>40971.110729166663</v>
      </c>
      <c r="U1823" s="12">
        <f t="shared" si="231"/>
        <v>40926.110729166663</v>
      </c>
      <c r="V1823" s="11">
        <f t="shared" si="232"/>
        <v>40926.110729166663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25"/>
        <v>1</v>
      </c>
      <c r="P1824" s="6">
        <f t="shared" si="226"/>
        <v>27.272727272727273</v>
      </c>
      <c r="Q1824" t="str">
        <f t="shared" si="227"/>
        <v>music</v>
      </c>
      <c r="R1824" t="str">
        <f t="shared" si="228"/>
        <v>rock</v>
      </c>
      <c r="S1824" s="10">
        <f t="shared" si="229"/>
        <v>41634.588680555549</v>
      </c>
      <c r="T1824" s="10">
        <f t="shared" si="230"/>
        <v>41670.584027777775</v>
      </c>
      <c r="U1824" s="12">
        <f t="shared" si="231"/>
        <v>41634.588680555549</v>
      </c>
      <c r="V1824" s="11">
        <f t="shared" si="232"/>
        <v>41634.588680555549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25"/>
        <v>1.1585714285714286</v>
      </c>
      <c r="P1825" s="6">
        <f t="shared" si="226"/>
        <v>24.575757575757574</v>
      </c>
      <c r="Q1825" t="str">
        <f t="shared" si="227"/>
        <v>music</v>
      </c>
      <c r="R1825" t="str">
        <f t="shared" si="228"/>
        <v>rock</v>
      </c>
      <c r="S1825" s="10">
        <f t="shared" si="229"/>
        <v>41176.47657407407</v>
      </c>
      <c r="T1825" s="10">
        <f t="shared" si="230"/>
        <v>41206.47657407407</v>
      </c>
      <c r="U1825" s="12">
        <f t="shared" si="231"/>
        <v>41176.47657407407</v>
      </c>
      <c r="V1825" s="11">
        <f t="shared" si="232"/>
        <v>41176.47657407407</v>
      </c>
    </row>
    <row r="1826" spans="1:22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25"/>
        <v>1.0006666666666666</v>
      </c>
      <c r="P1826" s="6">
        <f t="shared" si="226"/>
        <v>75.05</v>
      </c>
      <c r="Q1826" t="str">
        <f t="shared" si="227"/>
        <v>music</v>
      </c>
      <c r="R1826" t="str">
        <f t="shared" si="228"/>
        <v>rock</v>
      </c>
      <c r="S1826" s="10">
        <f t="shared" si="229"/>
        <v>41626.707951388889</v>
      </c>
      <c r="T1826" s="10">
        <f t="shared" si="230"/>
        <v>41646.880555555552</v>
      </c>
      <c r="U1826" s="12">
        <f t="shared" si="231"/>
        <v>41626.707951388889</v>
      </c>
      <c r="V1826" s="11">
        <f t="shared" si="232"/>
        <v>41626.707951388889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25"/>
        <v>1.0505</v>
      </c>
      <c r="P1827" s="6">
        <f t="shared" si="226"/>
        <v>42.02</v>
      </c>
      <c r="Q1827" t="str">
        <f t="shared" si="227"/>
        <v>music</v>
      </c>
      <c r="R1827" t="str">
        <f t="shared" si="228"/>
        <v>rock</v>
      </c>
      <c r="S1827" s="10">
        <f t="shared" si="229"/>
        <v>41443.626192129625</v>
      </c>
      <c r="T1827" s="10">
        <f t="shared" si="230"/>
        <v>41466.626192129625</v>
      </c>
      <c r="U1827" s="12">
        <f t="shared" si="231"/>
        <v>41443.626192129625</v>
      </c>
      <c r="V1827" s="11">
        <f t="shared" si="232"/>
        <v>41443.626192129625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25"/>
        <v>1.01</v>
      </c>
      <c r="P1828" s="6">
        <f t="shared" si="226"/>
        <v>53.157894736842103</v>
      </c>
      <c r="Q1828" t="str">
        <f t="shared" si="227"/>
        <v>music</v>
      </c>
      <c r="R1828" t="str">
        <f t="shared" si="228"/>
        <v>rock</v>
      </c>
      <c r="S1828" s="10">
        <f t="shared" si="229"/>
        <v>41657.715474537035</v>
      </c>
      <c r="T1828" s="10">
        <f t="shared" si="230"/>
        <v>41687.715474537035</v>
      </c>
      <c r="U1828" s="12">
        <f t="shared" si="231"/>
        <v>41657.715474537035</v>
      </c>
      <c r="V1828" s="11">
        <f t="shared" si="232"/>
        <v>41657.715474537035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25"/>
        <v>1.0066250000000001</v>
      </c>
      <c r="P1829" s="6">
        <f t="shared" si="226"/>
        <v>83.885416666666671</v>
      </c>
      <c r="Q1829" t="str">
        <f t="shared" si="227"/>
        <v>music</v>
      </c>
      <c r="R1829" t="str">
        <f t="shared" si="228"/>
        <v>rock</v>
      </c>
      <c r="S1829" s="10">
        <f t="shared" si="229"/>
        <v>40555.117604166662</v>
      </c>
      <c r="T1829" s="10">
        <f t="shared" si="230"/>
        <v>40605.117604166662</v>
      </c>
      <c r="U1829" s="12">
        <f t="shared" si="231"/>
        <v>40555.117604166662</v>
      </c>
      <c r="V1829" s="11">
        <f t="shared" si="232"/>
        <v>40555.117604166662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25"/>
        <v>1.0016</v>
      </c>
      <c r="P1830" s="6">
        <f t="shared" si="226"/>
        <v>417.33333333333331</v>
      </c>
      <c r="Q1830" t="str">
        <f t="shared" si="227"/>
        <v>music</v>
      </c>
      <c r="R1830" t="str">
        <f t="shared" si="228"/>
        <v>rock</v>
      </c>
      <c r="S1830" s="10">
        <f t="shared" si="229"/>
        <v>41736.691319444442</v>
      </c>
      <c r="T1830" s="10">
        <f t="shared" si="230"/>
        <v>41768.708333333328</v>
      </c>
      <c r="U1830" s="12">
        <f t="shared" si="231"/>
        <v>41736.691319444442</v>
      </c>
      <c r="V1830" s="11">
        <f t="shared" si="232"/>
        <v>41736.691319444442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25"/>
        <v>1.6668333333333334</v>
      </c>
      <c r="P1831" s="6">
        <f t="shared" si="226"/>
        <v>75.765151515151516</v>
      </c>
      <c r="Q1831" t="str">
        <f t="shared" si="227"/>
        <v>music</v>
      </c>
      <c r="R1831" t="str">
        <f t="shared" si="228"/>
        <v>rock</v>
      </c>
      <c r="S1831" s="10">
        <f t="shared" si="229"/>
        <v>40515.879293981481</v>
      </c>
      <c r="T1831" s="10">
        <f t="shared" si="230"/>
        <v>40564.708333333328</v>
      </c>
      <c r="U1831" s="12">
        <f t="shared" si="231"/>
        <v>40515.879293981481</v>
      </c>
      <c r="V1831" s="11">
        <f t="shared" si="232"/>
        <v>40515.879293981481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25"/>
        <v>1.0153333333333334</v>
      </c>
      <c r="P1832" s="6">
        <f t="shared" si="226"/>
        <v>67.389380530973455</v>
      </c>
      <c r="Q1832" t="str">
        <f t="shared" si="227"/>
        <v>music</v>
      </c>
      <c r="R1832" t="str">
        <f t="shared" si="228"/>
        <v>rock</v>
      </c>
      <c r="S1832" s="10">
        <f t="shared" si="229"/>
        <v>41664.475775462961</v>
      </c>
      <c r="T1832" s="10">
        <f t="shared" si="230"/>
        <v>41694.475775462961</v>
      </c>
      <c r="U1832" s="12">
        <f t="shared" si="231"/>
        <v>41664.475775462961</v>
      </c>
      <c r="V1832" s="11">
        <f t="shared" si="232"/>
        <v>41664.475775462961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25"/>
        <v>1.03</v>
      </c>
      <c r="P1833" s="6">
        <f t="shared" si="226"/>
        <v>73.571428571428569</v>
      </c>
      <c r="Q1833" t="str">
        <f t="shared" si="227"/>
        <v>music</v>
      </c>
      <c r="R1833" t="str">
        <f t="shared" si="228"/>
        <v>rock</v>
      </c>
      <c r="S1833" s="10">
        <f t="shared" si="229"/>
        <v>41026.787766203699</v>
      </c>
      <c r="T1833" s="10">
        <f t="shared" si="230"/>
        <v>41041.787766203699</v>
      </c>
      <c r="U1833" s="12">
        <f t="shared" si="231"/>
        <v>41026.787766203699</v>
      </c>
      <c r="V1833" s="11">
        <f t="shared" si="232"/>
        <v>41026.787766203699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25"/>
        <v>1.4285714285714286</v>
      </c>
      <c r="P1834" s="6">
        <f t="shared" si="226"/>
        <v>25</v>
      </c>
      <c r="Q1834" t="str">
        <f t="shared" si="227"/>
        <v>music</v>
      </c>
      <c r="R1834" t="str">
        <f t="shared" si="228"/>
        <v>rock</v>
      </c>
      <c r="S1834" s="10">
        <f t="shared" si="229"/>
        <v>40576.331331018519</v>
      </c>
      <c r="T1834" s="10">
        <f t="shared" si="230"/>
        <v>40606.331331018519</v>
      </c>
      <c r="U1834" s="12">
        <f t="shared" si="231"/>
        <v>40576.331331018519</v>
      </c>
      <c r="V1834" s="11">
        <f t="shared" si="232"/>
        <v>40576.331331018519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25"/>
        <v>2.625</v>
      </c>
      <c r="P1835" s="6">
        <f t="shared" si="226"/>
        <v>42</v>
      </c>
      <c r="Q1835" t="str">
        <f t="shared" si="227"/>
        <v>music</v>
      </c>
      <c r="R1835" t="str">
        <f t="shared" si="228"/>
        <v>rock</v>
      </c>
      <c r="S1835" s="10">
        <f t="shared" si="229"/>
        <v>41302.835682870369</v>
      </c>
      <c r="T1835" s="10">
        <f t="shared" si="230"/>
        <v>41335.124305555553</v>
      </c>
      <c r="U1835" s="12">
        <f t="shared" si="231"/>
        <v>41302.835682870369</v>
      </c>
      <c r="V1835" s="11">
        <f t="shared" si="232"/>
        <v>41302.835682870369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25"/>
        <v>1.1805000000000001</v>
      </c>
      <c r="P1836" s="6">
        <f t="shared" si="226"/>
        <v>131.16666666666666</v>
      </c>
      <c r="Q1836" t="str">
        <f t="shared" si="227"/>
        <v>music</v>
      </c>
      <c r="R1836" t="str">
        <f t="shared" si="228"/>
        <v>rock</v>
      </c>
      <c r="S1836" s="10">
        <f t="shared" si="229"/>
        <v>41988.755729166667</v>
      </c>
      <c r="T1836" s="10">
        <f t="shared" si="230"/>
        <v>42028.755729166667</v>
      </c>
      <c r="U1836" s="12">
        <f t="shared" si="231"/>
        <v>41988.755729166667</v>
      </c>
      <c r="V1836" s="11">
        <f t="shared" si="232"/>
        <v>41988.755729166667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25"/>
        <v>1.04</v>
      </c>
      <c r="P1837" s="6">
        <f t="shared" si="226"/>
        <v>47.272727272727273</v>
      </c>
      <c r="Q1837" t="str">
        <f t="shared" si="227"/>
        <v>music</v>
      </c>
      <c r="R1837" t="str">
        <f t="shared" si="228"/>
        <v>rock</v>
      </c>
      <c r="S1837" s="10">
        <f t="shared" si="229"/>
        <v>42430.49387731481</v>
      </c>
      <c r="T1837" s="10">
        <f t="shared" si="230"/>
        <v>42460.452210648145</v>
      </c>
      <c r="U1837" s="12">
        <f t="shared" si="231"/>
        <v>42430.49387731481</v>
      </c>
      <c r="V1837" s="11">
        <f t="shared" si="232"/>
        <v>42430.49387731481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25"/>
        <v>2.0034000000000001</v>
      </c>
      <c r="P1838" s="6">
        <f t="shared" si="226"/>
        <v>182.12727272727273</v>
      </c>
      <c r="Q1838" t="str">
        <f t="shared" si="227"/>
        <v>music</v>
      </c>
      <c r="R1838" t="str">
        <f t="shared" si="228"/>
        <v>rock</v>
      </c>
      <c r="S1838" s="10">
        <f t="shared" si="229"/>
        <v>41305.601030092592</v>
      </c>
      <c r="T1838" s="10">
        <f t="shared" si="230"/>
        <v>41322.601030092592</v>
      </c>
      <c r="U1838" s="12">
        <f t="shared" si="231"/>
        <v>41305.601030092592</v>
      </c>
      <c r="V1838" s="11">
        <f t="shared" si="232"/>
        <v>41305.601030092592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25"/>
        <v>3.0683333333333334</v>
      </c>
      <c r="P1839" s="6">
        <f t="shared" si="226"/>
        <v>61.366666666666667</v>
      </c>
      <c r="Q1839" t="str">
        <f t="shared" si="227"/>
        <v>music</v>
      </c>
      <c r="R1839" t="str">
        <f t="shared" si="228"/>
        <v>rock</v>
      </c>
      <c r="S1839" s="10">
        <f t="shared" si="229"/>
        <v>40925.839525462965</v>
      </c>
      <c r="T1839" s="10">
        <f t="shared" si="230"/>
        <v>40985.797858796293</v>
      </c>
      <c r="U1839" s="12">
        <f t="shared" si="231"/>
        <v>40925.839525462965</v>
      </c>
      <c r="V1839" s="11">
        <f t="shared" si="232"/>
        <v>40925.839525462965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25"/>
        <v>1.00149</v>
      </c>
      <c r="P1840" s="6">
        <f t="shared" si="226"/>
        <v>35.767499999999998</v>
      </c>
      <c r="Q1840" t="str">
        <f t="shared" si="227"/>
        <v>music</v>
      </c>
      <c r="R1840" t="str">
        <f t="shared" si="228"/>
        <v>rock</v>
      </c>
      <c r="S1840" s="10">
        <f t="shared" si="229"/>
        <v>40788.578206018516</v>
      </c>
      <c r="T1840" s="10">
        <f t="shared" si="230"/>
        <v>40816.916666666664</v>
      </c>
      <c r="U1840" s="12">
        <f t="shared" si="231"/>
        <v>40788.578206018516</v>
      </c>
      <c r="V1840" s="11">
        <f t="shared" si="232"/>
        <v>40788.578206018516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25"/>
        <v>2.0529999999999999</v>
      </c>
      <c r="P1841" s="6">
        <f t="shared" si="226"/>
        <v>45.62222222222222</v>
      </c>
      <c r="Q1841" t="str">
        <f t="shared" si="227"/>
        <v>music</v>
      </c>
      <c r="R1841" t="str">
        <f t="shared" si="228"/>
        <v>rock</v>
      </c>
      <c r="S1841" s="10">
        <f t="shared" si="229"/>
        <v>42614.513680555552</v>
      </c>
      <c r="T1841" s="10">
        <f t="shared" si="230"/>
        <v>42644.513680555552</v>
      </c>
      <c r="U1841" s="12">
        <f t="shared" si="231"/>
        <v>42614.513680555552</v>
      </c>
      <c r="V1841" s="11">
        <f t="shared" si="232"/>
        <v>42614.513680555552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25"/>
        <v>1.0888888888888888</v>
      </c>
      <c r="P1842" s="6">
        <f t="shared" si="226"/>
        <v>75.384615384615387</v>
      </c>
      <c r="Q1842" t="str">
        <f t="shared" si="227"/>
        <v>music</v>
      </c>
      <c r="R1842" t="str">
        <f t="shared" si="228"/>
        <v>rock</v>
      </c>
      <c r="S1842" s="10">
        <f t="shared" si="229"/>
        <v>41381.88784722222</v>
      </c>
      <c r="T1842" s="10">
        <f t="shared" si="230"/>
        <v>41400.999305555553</v>
      </c>
      <c r="U1842" s="12">
        <f t="shared" si="231"/>
        <v>41381.88784722222</v>
      </c>
      <c r="V1842" s="11">
        <f t="shared" si="232"/>
        <v>41381.88784722222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25"/>
        <v>1.0175000000000001</v>
      </c>
      <c r="P1843" s="6">
        <f t="shared" si="226"/>
        <v>50.875</v>
      </c>
      <c r="Q1843" t="str">
        <f t="shared" si="227"/>
        <v>music</v>
      </c>
      <c r="R1843" t="str">
        <f t="shared" si="228"/>
        <v>rock</v>
      </c>
      <c r="S1843" s="10">
        <f t="shared" si="229"/>
        <v>41745.637094907404</v>
      </c>
      <c r="T1843" s="10">
        <f t="shared" si="230"/>
        <v>41778.999305555553</v>
      </c>
      <c r="U1843" s="12">
        <f t="shared" si="231"/>
        <v>41745.637094907404</v>
      </c>
      <c r="V1843" s="11">
        <f t="shared" si="232"/>
        <v>41745.637094907404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25"/>
        <v>1.2524999999999999</v>
      </c>
      <c r="P1844" s="6">
        <f t="shared" si="226"/>
        <v>119.28571428571429</v>
      </c>
      <c r="Q1844" t="str">
        <f t="shared" si="227"/>
        <v>music</v>
      </c>
      <c r="R1844" t="str">
        <f t="shared" si="228"/>
        <v>rock</v>
      </c>
      <c r="S1844" s="10">
        <f t="shared" si="229"/>
        <v>42031.423391203702</v>
      </c>
      <c r="T1844" s="10">
        <f t="shared" si="230"/>
        <v>42065.040972222218</v>
      </c>
      <c r="U1844" s="12">
        <f t="shared" si="231"/>
        <v>42031.423391203702</v>
      </c>
      <c r="V1844" s="11">
        <f t="shared" si="232"/>
        <v>42031.423391203702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25"/>
        <v>1.2400610000000001</v>
      </c>
      <c r="P1845" s="6">
        <f t="shared" si="226"/>
        <v>92.541865671641801</v>
      </c>
      <c r="Q1845" t="str">
        <f t="shared" si="227"/>
        <v>music</v>
      </c>
      <c r="R1845" t="str">
        <f t="shared" si="228"/>
        <v>rock</v>
      </c>
      <c r="S1845" s="10">
        <f t="shared" si="229"/>
        <v>40564.786504629628</v>
      </c>
      <c r="T1845" s="10">
        <f t="shared" si="230"/>
        <v>40594.786504629628</v>
      </c>
      <c r="U1845" s="12">
        <f t="shared" si="231"/>
        <v>40564.786504629628</v>
      </c>
      <c r="V1845" s="11">
        <f t="shared" si="232"/>
        <v>40564.786504629628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25"/>
        <v>1.014</v>
      </c>
      <c r="P1846" s="6">
        <f t="shared" si="226"/>
        <v>76.05</v>
      </c>
      <c r="Q1846" t="str">
        <f t="shared" si="227"/>
        <v>music</v>
      </c>
      <c r="R1846" t="str">
        <f t="shared" si="228"/>
        <v>rock</v>
      </c>
      <c r="S1846" s="10">
        <f t="shared" si="229"/>
        <v>40666.765208333331</v>
      </c>
      <c r="T1846" s="10">
        <f t="shared" si="230"/>
        <v>40704.916666666664</v>
      </c>
      <c r="U1846" s="12">
        <f t="shared" si="231"/>
        <v>40666.765208333331</v>
      </c>
      <c r="V1846" s="11">
        <f t="shared" si="232"/>
        <v>40666.765208333331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25"/>
        <v>1</v>
      </c>
      <c r="P1847" s="6">
        <f t="shared" si="226"/>
        <v>52.631578947368418</v>
      </c>
      <c r="Q1847" t="str">
        <f t="shared" si="227"/>
        <v>music</v>
      </c>
      <c r="R1847" t="str">
        <f t="shared" si="228"/>
        <v>rock</v>
      </c>
      <c r="S1847" s="10">
        <f t="shared" si="229"/>
        <v>42523.124976851854</v>
      </c>
      <c r="T1847" s="10">
        <f t="shared" si="230"/>
        <v>42537.996527777774</v>
      </c>
      <c r="U1847" s="12">
        <f t="shared" si="231"/>
        <v>42523.124976851854</v>
      </c>
      <c r="V1847" s="11">
        <f t="shared" si="232"/>
        <v>42523.124976851854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25"/>
        <v>1.3792666666666666</v>
      </c>
      <c r="P1848" s="6">
        <f t="shared" si="226"/>
        <v>98.990430622009569</v>
      </c>
      <c r="Q1848" t="str">
        <f t="shared" si="227"/>
        <v>music</v>
      </c>
      <c r="R1848" t="str">
        <f t="shared" si="228"/>
        <v>rock</v>
      </c>
      <c r="S1848" s="10">
        <f t="shared" si="229"/>
        <v>41228.441863425927</v>
      </c>
      <c r="T1848" s="10">
        <f t="shared" si="230"/>
        <v>41258.441863425927</v>
      </c>
      <c r="U1848" s="12">
        <f t="shared" si="231"/>
        <v>41228.441863425927</v>
      </c>
      <c r="V1848" s="11">
        <f t="shared" si="232"/>
        <v>41228.441863425927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25"/>
        <v>1.2088000000000001</v>
      </c>
      <c r="P1849" s="6">
        <f t="shared" si="226"/>
        <v>79.526315789473685</v>
      </c>
      <c r="Q1849" t="str">
        <f t="shared" si="227"/>
        <v>music</v>
      </c>
      <c r="R1849" t="str">
        <f t="shared" si="228"/>
        <v>rock</v>
      </c>
      <c r="S1849" s="10">
        <f t="shared" si="229"/>
        <v>42094.028148148143</v>
      </c>
      <c r="T1849" s="10">
        <f t="shared" si="230"/>
        <v>42115.028148148143</v>
      </c>
      <c r="U1849" s="12">
        <f t="shared" si="231"/>
        <v>42094.028148148143</v>
      </c>
      <c r="V1849" s="11">
        <f t="shared" si="232"/>
        <v>42094.028148148143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25"/>
        <v>1.0736666666666668</v>
      </c>
      <c r="P1850" s="6">
        <f t="shared" si="226"/>
        <v>134.20833333333334</v>
      </c>
      <c r="Q1850" t="str">
        <f t="shared" si="227"/>
        <v>music</v>
      </c>
      <c r="R1850" t="str">
        <f t="shared" si="228"/>
        <v>rock</v>
      </c>
      <c r="S1850" s="10">
        <f t="shared" si="229"/>
        <v>40691.579722222217</v>
      </c>
      <c r="T1850" s="10">
        <f t="shared" si="230"/>
        <v>40755.082638888889</v>
      </c>
      <c r="U1850" s="12">
        <f t="shared" si="231"/>
        <v>40691.579722222217</v>
      </c>
      <c r="V1850" s="11">
        <f t="shared" si="232"/>
        <v>40691.579722222217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25"/>
        <v>1.0033333333333334</v>
      </c>
      <c r="P1851" s="6">
        <f t="shared" si="226"/>
        <v>37.625</v>
      </c>
      <c r="Q1851" t="str">
        <f t="shared" si="227"/>
        <v>music</v>
      </c>
      <c r="R1851" t="str">
        <f t="shared" si="228"/>
        <v>rock</v>
      </c>
      <c r="S1851" s="10">
        <f t="shared" si="229"/>
        <v>41169.637256944443</v>
      </c>
      <c r="T1851" s="10">
        <f t="shared" si="230"/>
        <v>41199.637256944443</v>
      </c>
      <c r="U1851" s="12">
        <f t="shared" si="231"/>
        <v>41169.637256944443</v>
      </c>
      <c r="V1851" s="11">
        <f t="shared" si="232"/>
        <v>41169.637256944443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25"/>
        <v>1.0152222222222222</v>
      </c>
      <c r="P1852" s="6">
        <f t="shared" si="226"/>
        <v>51.044692737430168</v>
      </c>
      <c r="Q1852" t="str">
        <f t="shared" si="227"/>
        <v>music</v>
      </c>
      <c r="R1852" t="str">
        <f t="shared" si="228"/>
        <v>rock</v>
      </c>
      <c r="S1852" s="10">
        <f t="shared" si="229"/>
        <v>41800.751157407409</v>
      </c>
      <c r="T1852" s="10">
        <f t="shared" si="230"/>
        <v>41830.751157407409</v>
      </c>
      <c r="U1852" s="12">
        <f t="shared" si="231"/>
        <v>41800.751157407409</v>
      </c>
      <c r="V1852" s="11">
        <f t="shared" si="232"/>
        <v>41800.751157407409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25"/>
        <v>1.0007692307692309</v>
      </c>
      <c r="P1853" s="6">
        <f t="shared" si="226"/>
        <v>50.03846153846154</v>
      </c>
      <c r="Q1853" t="str">
        <f t="shared" si="227"/>
        <v>music</v>
      </c>
      <c r="R1853" t="str">
        <f t="shared" si="228"/>
        <v>rock</v>
      </c>
      <c r="S1853" s="10">
        <f t="shared" si="229"/>
        <v>41827.69835648148</v>
      </c>
      <c r="T1853" s="10">
        <f t="shared" si="230"/>
        <v>41847.833333333328</v>
      </c>
      <c r="U1853" s="12">
        <f t="shared" si="231"/>
        <v>41827.69835648148</v>
      </c>
      <c r="V1853" s="11">
        <f t="shared" si="232"/>
        <v>41827.69835648148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25"/>
        <v>1.1696666666666666</v>
      </c>
      <c r="P1854" s="6">
        <f t="shared" si="226"/>
        <v>133.93129770992365</v>
      </c>
      <c r="Q1854" t="str">
        <f t="shared" si="227"/>
        <v>music</v>
      </c>
      <c r="R1854" t="str">
        <f t="shared" si="228"/>
        <v>rock</v>
      </c>
      <c r="S1854" s="10">
        <f t="shared" si="229"/>
        <v>42081.563101851854</v>
      </c>
      <c r="T1854" s="10">
        <f t="shared" si="230"/>
        <v>42118.791666666664</v>
      </c>
      <c r="U1854" s="12">
        <f t="shared" si="231"/>
        <v>42081.563101851854</v>
      </c>
      <c r="V1854" s="11">
        <f t="shared" si="232"/>
        <v>42081.563101851854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25"/>
        <v>1.01875</v>
      </c>
      <c r="P1855" s="6">
        <f t="shared" si="226"/>
        <v>58.214285714285715</v>
      </c>
      <c r="Q1855" t="str">
        <f t="shared" si="227"/>
        <v>music</v>
      </c>
      <c r="R1855" t="str">
        <f t="shared" si="228"/>
        <v>rock</v>
      </c>
      <c r="S1855" s="10">
        <f t="shared" si="229"/>
        <v>41176.852048611108</v>
      </c>
      <c r="T1855" s="10">
        <f t="shared" si="230"/>
        <v>41226.893715277773</v>
      </c>
      <c r="U1855" s="12">
        <f t="shared" si="231"/>
        <v>41176.852048611108</v>
      </c>
      <c r="V1855" s="11">
        <f t="shared" si="232"/>
        <v>41176.852048611108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25"/>
        <v>1.0212366666666666</v>
      </c>
      <c r="P1856" s="6">
        <f t="shared" si="226"/>
        <v>88.037643678160919</v>
      </c>
      <c r="Q1856" t="str">
        <f t="shared" si="227"/>
        <v>music</v>
      </c>
      <c r="R1856" t="str">
        <f t="shared" si="228"/>
        <v>rock</v>
      </c>
      <c r="S1856" s="10">
        <f t="shared" si="229"/>
        <v>41387.812928240739</v>
      </c>
      <c r="T1856" s="10">
        <f t="shared" si="230"/>
        <v>41417.812928240739</v>
      </c>
      <c r="U1856" s="12">
        <f t="shared" si="231"/>
        <v>41387.812928240739</v>
      </c>
      <c r="V1856" s="11">
        <f t="shared" si="232"/>
        <v>41387.812928240739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25"/>
        <v>1.5405897142857143</v>
      </c>
      <c r="P1857" s="6">
        <f t="shared" si="226"/>
        <v>70.576753926701571</v>
      </c>
      <c r="Q1857" t="str">
        <f t="shared" si="227"/>
        <v>music</v>
      </c>
      <c r="R1857" t="str">
        <f t="shared" si="228"/>
        <v>rock</v>
      </c>
      <c r="S1857" s="10">
        <f t="shared" si="229"/>
        <v>41600.330324074072</v>
      </c>
      <c r="T1857" s="10">
        <f t="shared" si="230"/>
        <v>41645.330324074072</v>
      </c>
      <c r="U1857" s="12">
        <f t="shared" si="231"/>
        <v>41600.330324074072</v>
      </c>
      <c r="V1857" s="11">
        <f t="shared" si="232"/>
        <v>41600.330324074072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233">E1858/D1858</f>
        <v>1.0125</v>
      </c>
      <c r="P1858" s="6">
        <f t="shared" si="226"/>
        <v>53.289473684210527</v>
      </c>
      <c r="Q1858" t="str">
        <f t="shared" si="227"/>
        <v>music</v>
      </c>
      <c r="R1858" t="str">
        <f t="shared" si="228"/>
        <v>rock</v>
      </c>
      <c r="S1858" s="10">
        <f t="shared" si="229"/>
        <v>41817.64666666666</v>
      </c>
      <c r="T1858" s="10">
        <f t="shared" si="230"/>
        <v>41838.64666666666</v>
      </c>
      <c r="U1858" s="12">
        <f t="shared" si="231"/>
        <v>41817.64666666666</v>
      </c>
      <c r="V1858" s="11">
        <f t="shared" si="232"/>
        <v>41817.64666666666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233"/>
        <v>1</v>
      </c>
      <c r="P1859" s="6">
        <f t="shared" ref="P1859:P1922" si="234">E1859/L1859</f>
        <v>136.36363636363637</v>
      </c>
      <c r="Q1859" t="str">
        <f t="shared" ref="Q1859:Q1922" si="235">LEFT(N1859,SEARCH("/",N1859)-1)</f>
        <v>music</v>
      </c>
      <c r="R1859" t="str">
        <f t="shared" ref="R1859:R1922" si="236">RIGHT(N1859,LEN(N1859)-SEARCH("/",N1859))</f>
        <v>rock</v>
      </c>
      <c r="S1859" s="10">
        <f t="shared" ref="S1859:S1922" si="237">(((J1859/60)/60)/24)+DATE(1970,1,1)+(-5/24)</f>
        <v>41864.560335648144</v>
      </c>
      <c r="T1859" s="10">
        <f t="shared" ref="T1859:T1922" si="238">(((I1859/60)/60)/24)+DATE(1970,1,1)+(-5/24)</f>
        <v>41894.560335648144</v>
      </c>
      <c r="U1859" s="12">
        <f t="shared" ref="U1859:U1922" si="239">S1859</f>
        <v>41864.560335648144</v>
      </c>
      <c r="V1859" s="11">
        <f t="shared" ref="V1859:V1922" si="240">S1859</f>
        <v>41864.560335648144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33"/>
        <v>1.0874800874800874</v>
      </c>
      <c r="P1860" s="6">
        <f t="shared" si="234"/>
        <v>40.547315436241611</v>
      </c>
      <c r="Q1860" t="str">
        <f t="shared" si="235"/>
        <v>music</v>
      </c>
      <c r="R1860" t="str">
        <f t="shared" si="236"/>
        <v>rock</v>
      </c>
      <c r="S1860" s="10">
        <f t="shared" si="237"/>
        <v>40832.9921412037</v>
      </c>
      <c r="T1860" s="10">
        <f t="shared" si="238"/>
        <v>40893.033807870372</v>
      </c>
      <c r="U1860" s="12">
        <f t="shared" si="239"/>
        <v>40832.9921412037</v>
      </c>
      <c r="V1860" s="11">
        <f t="shared" si="240"/>
        <v>40832.9921412037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33"/>
        <v>1.3183333333333334</v>
      </c>
      <c r="P1861" s="6">
        <f t="shared" si="234"/>
        <v>70.625</v>
      </c>
      <c r="Q1861" t="str">
        <f t="shared" si="235"/>
        <v>music</v>
      </c>
      <c r="R1861" t="str">
        <f t="shared" si="236"/>
        <v>rock</v>
      </c>
      <c r="S1861" s="10">
        <f t="shared" si="237"/>
        <v>40778.561678240738</v>
      </c>
      <c r="T1861" s="10">
        <f t="shared" si="238"/>
        <v>40808.561678240738</v>
      </c>
      <c r="U1861" s="12">
        <f t="shared" si="239"/>
        <v>40778.561678240738</v>
      </c>
      <c r="V1861" s="11">
        <f t="shared" si="240"/>
        <v>40778.561678240738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33"/>
        <v>1.3346666666666667</v>
      </c>
      <c r="P1862" s="6">
        <f t="shared" si="234"/>
        <v>52.684210526315788</v>
      </c>
      <c r="Q1862" t="str">
        <f t="shared" si="235"/>
        <v>music</v>
      </c>
      <c r="R1862" t="str">
        <f t="shared" si="236"/>
        <v>rock</v>
      </c>
      <c r="S1862" s="10">
        <f t="shared" si="237"/>
        <v>41655.500972222217</v>
      </c>
      <c r="T1862" s="10">
        <f t="shared" si="238"/>
        <v>41676.500972222217</v>
      </c>
      <c r="U1862" s="12">
        <f t="shared" si="239"/>
        <v>41655.500972222217</v>
      </c>
      <c r="V1862" s="11">
        <f t="shared" si="240"/>
        <v>41655.500972222217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33"/>
        <v>0</v>
      </c>
      <c r="P1863" s="6" t="e">
        <f t="shared" si="234"/>
        <v>#DIV/0!</v>
      </c>
      <c r="Q1863" t="str">
        <f t="shared" si="235"/>
        <v>games</v>
      </c>
      <c r="R1863" t="str">
        <f t="shared" si="236"/>
        <v>mobile games</v>
      </c>
      <c r="S1863" s="10">
        <f t="shared" si="237"/>
        <v>42000.091909722221</v>
      </c>
      <c r="T1863" s="10">
        <f t="shared" si="238"/>
        <v>42030.091909722221</v>
      </c>
      <c r="U1863" s="12">
        <f t="shared" si="239"/>
        <v>42000.091909722221</v>
      </c>
      <c r="V1863" s="11">
        <f t="shared" si="240"/>
        <v>42000.091909722221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33"/>
        <v>8.0833333333333326E-2</v>
      </c>
      <c r="P1864" s="6">
        <f t="shared" si="234"/>
        <v>90.9375</v>
      </c>
      <c r="Q1864" t="str">
        <f t="shared" si="235"/>
        <v>games</v>
      </c>
      <c r="R1864" t="str">
        <f t="shared" si="236"/>
        <v>mobile games</v>
      </c>
      <c r="S1864" s="10">
        <f t="shared" si="237"/>
        <v>42755.284421296288</v>
      </c>
      <c r="T1864" s="10">
        <f t="shared" si="238"/>
        <v>42802.104166666664</v>
      </c>
      <c r="U1864" s="12">
        <f t="shared" si="239"/>
        <v>42755.284421296288</v>
      </c>
      <c r="V1864" s="11">
        <f t="shared" si="240"/>
        <v>42755.284421296288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33"/>
        <v>4.0000000000000001E-3</v>
      </c>
      <c r="P1865" s="6">
        <f t="shared" si="234"/>
        <v>5</v>
      </c>
      <c r="Q1865" t="str">
        <f t="shared" si="235"/>
        <v>games</v>
      </c>
      <c r="R1865" t="str">
        <f t="shared" si="236"/>
        <v>mobile games</v>
      </c>
      <c r="S1865" s="10">
        <f t="shared" si="237"/>
        <v>41772.588946759257</v>
      </c>
      <c r="T1865" s="10">
        <f t="shared" si="238"/>
        <v>41802.588946759257</v>
      </c>
      <c r="U1865" s="12">
        <f t="shared" si="239"/>
        <v>41772.588946759257</v>
      </c>
      <c r="V1865" s="11">
        <f t="shared" si="240"/>
        <v>41772.588946759257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33"/>
        <v>0.42892307692307691</v>
      </c>
      <c r="P1866" s="6">
        <f t="shared" si="234"/>
        <v>58.083333333333336</v>
      </c>
      <c r="Q1866" t="str">
        <f t="shared" si="235"/>
        <v>games</v>
      </c>
      <c r="R1866" t="str">
        <f t="shared" si="236"/>
        <v>mobile games</v>
      </c>
      <c r="S1866" s="10">
        <f t="shared" si="237"/>
        <v>41733.508101851847</v>
      </c>
      <c r="T1866" s="10">
        <f t="shared" si="238"/>
        <v>41763.508101851847</v>
      </c>
      <c r="U1866" s="12">
        <f t="shared" si="239"/>
        <v>41733.508101851847</v>
      </c>
      <c r="V1866" s="11">
        <f t="shared" si="240"/>
        <v>41733.508101851847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33"/>
        <v>3.6363636363636364E-5</v>
      </c>
      <c r="P1867" s="6">
        <f t="shared" si="234"/>
        <v>2</v>
      </c>
      <c r="Q1867" t="str">
        <f t="shared" si="235"/>
        <v>games</v>
      </c>
      <c r="R1867" t="str">
        <f t="shared" si="236"/>
        <v>mobile games</v>
      </c>
      <c r="S1867" s="10">
        <f t="shared" si="237"/>
        <v>42645.159108796295</v>
      </c>
      <c r="T1867" s="10">
        <f t="shared" si="238"/>
        <v>42680.200775462967</v>
      </c>
      <c r="U1867" s="12">
        <f t="shared" si="239"/>
        <v>42645.159108796295</v>
      </c>
      <c r="V1867" s="11">
        <f t="shared" si="240"/>
        <v>42645.159108796295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33"/>
        <v>5.0000000000000001E-3</v>
      </c>
      <c r="P1868" s="6">
        <f t="shared" si="234"/>
        <v>62.5</v>
      </c>
      <c r="Q1868" t="str">
        <f t="shared" si="235"/>
        <v>games</v>
      </c>
      <c r="R1868" t="str">
        <f t="shared" si="236"/>
        <v>mobile games</v>
      </c>
      <c r="S1868" s="10">
        <f t="shared" si="237"/>
        <v>42742.038159722222</v>
      </c>
      <c r="T1868" s="10">
        <f t="shared" si="238"/>
        <v>42794.958333333336</v>
      </c>
      <c r="U1868" s="12">
        <f t="shared" si="239"/>
        <v>42742.038159722222</v>
      </c>
      <c r="V1868" s="11">
        <f t="shared" si="240"/>
        <v>42742.038159722222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33"/>
        <v>5.0000000000000001E-4</v>
      </c>
      <c r="P1869" s="6">
        <f t="shared" si="234"/>
        <v>10</v>
      </c>
      <c r="Q1869" t="str">
        <f t="shared" si="235"/>
        <v>games</v>
      </c>
      <c r="R1869" t="str">
        <f t="shared" si="236"/>
        <v>mobile games</v>
      </c>
      <c r="S1869" s="10">
        <f t="shared" si="237"/>
        <v>42649.716574074067</v>
      </c>
      <c r="T1869" s="10">
        <f t="shared" si="238"/>
        <v>42679.716574074067</v>
      </c>
      <c r="U1869" s="12">
        <f t="shared" si="239"/>
        <v>42649.716574074067</v>
      </c>
      <c r="V1869" s="11">
        <f t="shared" si="240"/>
        <v>42649.716574074067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33"/>
        <v>4.8680000000000001E-2</v>
      </c>
      <c r="P1870" s="6">
        <f t="shared" si="234"/>
        <v>71.588235294117652</v>
      </c>
      <c r="Q1870" t="str">
        <f t="shared" si="235"/>
        <v>games</v>
      </c>
      <c r="R1870" t="str">
        <f t="shared" si="236"/>
        <v>mobile games</v>
      </c>
      <c r="S1870" s="10">
        <f t="shared" si="237"/>
        <v>42328.570891203701</v>
      </c>
      <c r="T1870" s="10">
        <f t="shared" si="238"/>
        <v>42353.124305555553</v>
      </c>
      <c r="U1870" s="12">
        <f t="shared" si="239"/>
        <v>42328.570891203701</v>
      </c>
      <c r="V1870" s="11">
        <f t="shared" si="240"/>
        <v>42328.570891203701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33"/>
        <v>0</v>
      </c>
      <c r="P1871" s="6" t="e">
        <f t="shared" si="234"/>
        <v>#DIV/0!</v>
      </c>
      <c r="Q1871" t="str">
        <f t="shared" si="235"/>
        <v>games</v>
      </c>
      <c r="R1871" t="str">
        <f t="shared" si="236"/>
        <v>mobile games</v>
      </c>
      <c r="S1871" s="10">
        <f t="shared" si="237"/>
        <v>42708.794548611106</v>
      </c>
      <c r="T1871" s="10">
        <f t="shared" si="238"/>
        <v>42738.794548611106</v>
      </c>
      <c r="U1871" s="12">
        <f t="shared" si="239"/>
        <v>42708.794548611106</v>
      </c>
      <c r="V1871" s="11">
        <f t="shared" si="240"/>
        <v>42708.794548611106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33"/>
        <v>0.10314285714285715</v>
      </c>
      <c r="P1872" s="6">
        <f t="shared" si="234"/>
        <v>32.81818181818182</v>
      </c>
      <c r="Q1872" t="str">
        <f t="shared" si="235"/>
        <v>games</v>
      </c>
      <c r="R1872" t="str">
        <f t="shared" si="236"/>
        <v>mobile games</v>
      </c>
      <c r="S1872" s="10">
        <f t="shared" si="237"/>
        <v>42371.14739583333</v>
      </c>
      <c r="T1872" s="10">
        <f t="shared" si="238"/>
        <v>42399.970138888886</v>
      </c>
      <c r="U1872" s="12">
        <f t="shared" si="239"/>
        <v>42371.14739583333</v>
      </c>
      <c r="V1872" s="11">
        <f t="shared" si="240"/>
        <v>42371.14739583333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33"/>
        <v>0.7178461538461538</v>
      </c>
      <c r="P1873" s="6">
        <f t="shared" si="234"/>
        <v>49.11578947368421</v>
      </c>
      <c r="Q1873" t="str">
        <f t="shared" si="235"/>
        <v>games</v>
      </c>
      <c r="R1873" t="str">
        <f t="shared" si="236"/>
        <v>mobile games</v>
      </c>
      <c r="S1873" s="10">
        <f t="shared" si="237"/>
        <v>41923.575243055551</v>
      </c>
      <c r="T1873" s="10">
        <f t="shared" si="238"/>
        <v>41963.616909722223</v>
      </c>
      <c r="U1873" s="12">
        <f t="shared" si="239"/>
        <v>41923.575243055551</v>
      </c>
      <c r="V1873" s="11">
        <f t="shared" si="240"/>
        <v>41923.575243055551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33"/>
        <v>1.06E-2</v>
      </c>
      <c r="P1874" s="6">
        <f t="shared" si="234"/>
        <v>16.307692307692307</v>
      </c>
      <c r="Q1874" t="str">
        <f t="shared" si="235"/>
        <v>games</v>
      </c>
      <c r="R1874" t="str">
        <f t="shared" si="236"/>
        <v>mobile games</v>
      </c>
      <c r="S1874" s="10">
        <f t="shared" si="237"/>
        <v>42154.921319444438</v>
      </c>
      <c r="T1874" s="10">
        <f t="shared" si="238"/>
        <v>42184.921319444438</v>
      </c>
      <c r="U1874" s="12">
        <f t="shared" si="239"/>
        <v>42154.921319444438</v>
      </c>
      <c r="V1874" s="11">
        <f t="shared" si="240"/>
        <v>42154.921319444438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33"/>
        <v>4.4999999999999997E-3</v>
      </c>
      <c r="P1875" s="6">
        <f t="shared" si="234"/>
        <v>18</v>
      </c>
      <c r="Q1875" t="str">
        <f t="shared" si="235"/>
        <v>games</v>
      </c>
      <c r="R1875" t="str">
        <f t="shared" si="236"/>
        <v>mobile games</v>
      </c>
      <c r="S1875" s="10">
        <f t="shared" si="237"/>
        <v>42164.407523148147</v>
      </c>
      <c r="T1875" s="10">
        <f t="shared" si="238"/>
        <v>42193.489583333336</v>
      </c>
      <c r="U1875" s="12">
        <f t="shared" si="239"/>
        <v>42164.407523148147</v>
      </c>
      <c r="V1875" s="11">
        <f t="shared" si="240"/>
        <v>42164.407523148147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33"/>
        <v>1.6249999999999999E-4</v>
      </c>
      <c r="P1876" s="6">
        <f t="shared" si="234"/>
        <v>13</v>
      </c>
      <c r="Q1876" t="str">
        <f t="shared" si="235"/>
        <v>games</v>
      </c>
      <c r="R1876" t="str">
        <f t="shared" si="236"/>
        <v>mobile games</v>
      </c>
      <c r="S1876" s="10">
        <f t="shared" si="237"/>
        <v>42529.760798611103</v>
      </c>
      <c r="T1876" s="10">
        <f t="shared" si="238"/>
        <v>42549.760798611103</v>
      </c>
      <c r="U1876" s="12">
        <f t="shared" si="239"/>
        <v>42529.760798611103</v>
      </c>
      <c r="V1876" s="11">
        <f t="shared" si="240"/>
        <v>42529.760798611103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33"/>
        <v>5.1000000000000004E-3</v>
      </c>
      <c r="P1877" s="6">
        <f t="shared" si="234"/>
        <v>17</v>
      </c>
      <c r="Q1877" t="str">
        <f t="shared" si="235"/>
        <v>games</v>
      </c>
      <c r="R1877" t="str">
        <f t="shared" si="236"/>
        <v>mobile games</v>
      </c>
      <c r="S1877" s="10">
        <f t="shared" si="237"/>
        <v>42528.691064814811</v>
      </c>
      <c r="T1877" s="10">
        <f t="shared" si="238"/>
        <v>42588.691064814811</v>
      </c>
      <c r="U1877" s="12">
        <f t="shared" si="239"/>
        <v>42528.691064814811</v>
      </c>
      <c r="V1877" s="11">
        <f t="shared" si="240"/>
        <v>42528.691064814811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33"/>
        <v>0</v>
      </c>
      <c r="P1878" s="6" t="e">
        <f t="shared" si="234"/>
        <v>#DIV/0!</v>
      </c>
      <c r="Q1878" t="str">
        <f t="shared" si="235"/>
        <v>games</v>
      </c>
      <c r="R1878" t="str">
        <f t="shared" si="236"/>
        <v>mobile games</v>
      </c>
      <c r="S1878" s="10">
        <f t="shared" si="237"/>
        <v>41776.076446759253</v>
      </c>
      <c r="T1878" s="10">
        <f t="shared" si="238"/>
        <v>41806.076446759253</v>
      </c>
      <c r="U1878" s="12">
        <f t="shared" si="239"/>
        <v>41776.076446759253</v>
      </c>
      <c r="V1878" s="11">
        <f t="shared" si="240"/>
        <v>41776.076446759253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33"/>
        <v>0</v>
      </c>
      <c r="P1879" s="6" t="e">
        <f t="shared" si="234"/>
        <v>#DIV/0!</v>
      </c>
      <c r="Q1879" t="str">
        <f t="shared" si="235"/>
        <v>games</v>
      </c>
      <c r="R1879" t="str">
        <f t="shared" si="236"/>
        <v>mobile games</v>
      </c>
      <c r="S1879" s="10">
        <f t="shared" si="237"/>
        <v>42034.820891203701</v>
      </c>
      <c r="T1879" s="10">
        <f t="shared" si="238"/>
        <v>42063.820891203701</v>
      </c>
      <c r="U1879" s="12">
        <f t="shared" si="239"/>
        <v>42034.820891203701</v>
      </c>
      <c r="V1879" s="11">
        <f t="shared" si="240"/>
        <v>42034.820891203701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33"/>
        <v>0</v>
      </c>
      <c r="P1880" s="6" t="e">
        <f t="shared" si="234"/>
        <v>#DIV/0!</v>
      </c>
      <c r="Q1880" t="str">
        <f t="shared" si="235"/>
        <v>games</v>
      </c>
      <c r="R1880" t="str">
        <f t="shared" si="236"/>
        <v>mobile games</v>
      </c>
      <c r="S1880" s="10">
        <f t="shared" si="237"/>
        <v>41772.800405092588</v>
      </c>
      <c r="T1880" s="10">
        <f t="shared" si="238"/>
        <v>41802.800405092588</v>
      </c>
      <c r="U1880" s="12">
        <f t="shared" si="239"/>
        <v>41772.800405092588</v>
      </c>
      <c r="V1880" s="11">
        <f t="shared" si="240"/>
        <v>41772.800405092588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33"/>
        <v>1.1999999999999999E-3</v>
      </c>
      <c r="P1881" s="6">
        <f t="shared" si="234"/>
        <v>3</v>
      </c>
      <c r="Q1881" t="str">
        <f t="shared" si="235"/>
        <v>games</v>
      </c>
      <c r="R1881" t="str">
        <f t="shared" si="236"/>
        <v>mobile games</v>
      </c>
      <c r="S1881" s="10">
        <f t="shared" si="237"/>
        <v>42413.441307870373</v>
      </c>
      <c r="T1881" s="10">
        <f t="shared" si="238"/>
        <v>42443.399641203701</v>
      </c>
      <c r="U1881" s="12">
        <f t="shared" si="239"/>
        <v>42413.441307870373</v>
      </c>
      <c r="V1881" s="11">
        <f t="shared" si="240"/>
        <v>42413.441307870373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33"/>
        <v>0.20080000000000001</v>
      </c>
      <c r="P1882" s="6">
        <f t="shared" si="234"/>
        <v>41.833333333333336</v>
      </c>
      <c r="Q1882" t="str">
        <f t="shared" si="235"/>
        <v>games</v>
      </c>
      <c r="R1882" t="str">
        <f t="shared" si="236"/>
        <v>mobile games</v>
      </c>
      <c r="S1882" s="10">
        <f t="shared" si="237"/>
        <v>42430.358564814807</v>
      </c>
      <c r="T1882" s="10">
        <f t="shared" si="238"/>
        <v>42459.31689814815</v>
      </c>
      <c r="U1882" s="12">
        <f t="shared" si="239"/>
        <v>42430.358564814807</v>
      </c>
      <c r="V1882" s="11">
        <f t="shared" si="240"/>
        <v>42430.358564814807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33"/>
        <v>1.726845</v>
      </c>
      <c r="P1883" s="6">
        <f t="shared" si="234"/>
        <v>49.338428571428572</v>
      </c>
      <c r="Q1883" t="str">
        <f t="shared" si="235"/>
        <v>music</v>
      </c>
      <c r="R1883" t="str">
        <f t="shared" si="236"/>
        <v>indie rock</v>
      </c>
      <c r="S1883" s="10">
        <f t="shared" si="237"/>
        <v>42042.944317129623</v>
      </c>
      <c r="T1883" s="10">
        <f t="shared" si="238"/>
        <v>42072.902650462966</v>
      </c>
      <c r="U1883" s="12">
        <f t="shared" si="239"/>
        <v>42042.944317129623</v>
      </c>
      <c r="V1883" s="11">
        <f t="shared" si="240"/>
        <v>42042.944317129623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33"/>
        <v>1.008955223880597</v>
      </c>
      <c r="P1884" s="6">
        <f t="shared" si="234"/>
        <v>41.728395061728392</v>
      </c>
      <c r="Q1884" t="str">
        <f t="shared" si="235"/>
        <v>music</v>
      </c>
      <c r="R1884" t="str">
        <f t="shared" si="236"/>
        <v>indie rock</v>
      </c>
      <c r="S1884" s="10">
        <f t="shared" si="237"/>
        <v>41067.740879629629</v>
      </c>
      <c r="T1884" s="10">
        <f t="shared" si="238"/>
        <v>41100.783333333333</v>
      </c>
      <c r="U1884" s="12">
        <f t="shared" si="239"/>
        <v>41067.740879629629</v>
      </c>
      <c r="V1884" s="11">
        <f t="shared" si="240"/>
        <v>41067.740879629629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33"/>
        <v>1.0480480480480481</v>
      </c>
      <c r="P1885" s="6">
        <f t="shared" si="234"/>
        <v>32.71875</v>
      </c>
      <c r="Q1885" t="str">
        <f t="shared" si="235"/>
        <v>music</v>
      </c>
      <c r="R1885" t="str">
        <f t="shared" si="236"/>
        <v>indie rock</v>
      </c>
      <c r="S1885" s="10">
        <f t="shared" si="237"/>
        <v>40977.739675925921</v>
      </c>
      <c r="T1885" s="10">
        <f t="shared" si="238"/>
        <v>41007.698009259257</v>
      </c>
      <c r="U1885" s="12">
        <f t="shared" si="239"/>
        <v>40977.739675925921</v>
      </c>
      <c r="V1885" s="11">
        <f t="shared" si="240"/>
        <v>40977.739675925921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33"/>
        <v>1.351</v>
      </c>
      <c r="P1886" s="6">
        <f t="shared" si="234"/>
        <v>51.96153846153846</v>
      </c>
      <c r="Q1886" t="str">
        <f t="shared" si="235"/>
        <v>music</v>
      </c>
      <c r="R1886" t="str">
        <f t="shared" si="236"/>
        <v>indie rock</v>
      </c>
      <c r="S1886" s="10">
        <f t="shared" si="237"/>
        <v>41204.989988425921</v>
      </c>
      <c r="T1886" s="10">
        <f t="shared" si="238"/>
        <v>41240.291666666664</v>
      </c>
      <c r="U1886" s="12">
        <f t="shared" si="239"/>
        <v>41204.989988425921</v>
      </c>
      <c r="V1886" s="11">
        <f t="shared" si="240"/>
        <v>41204.989988425921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33"/>
        <v>1.1632786885245903</v>
      </c>
      <c r="P1887" s="6">
        <f t="shared" si="234"/>
        <v>50.685714285714283</v>
      </c>
      <c r="Q1887" t="str">
        <f t="shared" si="235"/>
        <v>music</v>
      </c>
      <c r="R1887" t="str">
        <f t="shared" si="236"/>
        <v>indie rock</v>
      </c>
      <c r="S1887" s="10">
        <f t="shared" si="237"/>
        <v>41098.885532407403</v>
      </c>
      <c r="T1887" s="10">
        <f t="shared" si="238"/>
        <v>41131.708333333328</v>
      </c>
      <c r="U1887" s="12">
        <f t="shared" si="239"/>
        <v>41098.885532407403</v>
      </c>
      <c r="V1887" s="11">
        <f t="shared" si="240"/>
        <v>41098.885532407403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33"/>
        <v>1.0208333333333333</v>
      </c>
      <c r="P1888" s="6">
        <f t="shared" si="234"/>
        <v>42.241379310344826</v>
      </c>
      <c r="Q1888" t="str">
        <f t="shared" si="235"/>
        <v>music</v>
      </c>
      <c r="R1888" t="str">
        <f t="shared" si="236"/>
        <v>indie rock</v>
      </c>
      <c r="S1888" s="10">
        <f t="shared" si="237"/>
        <v>41925.69835648148</v>
      </c>
      <c r="T1888" s="10">
        <f t="shared" si="238"/>
        <v>41955.740023148144</v>
      </c>
      <c r="U1888" s="12">
        <f t="shared" si="239"/>
        <v>41925.69835648148</v>
      </c>
      <c r="V1888" s="11">
        <f t="shared" si="240"/>
        <v>41925.69835648148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33"/>
        <v>1.1116666666666666</v>
      </c>
      <c r="P1889" s="6">
        <f t="shared" si="234"/>
        <v>416.875</v>
      </c>
      <c r="Q1889" t="str">
        <f t="shared" si="235"/>
        <v>music</v>
      </c>
      <c r="R1889" t="str">
        <f t="shared" si="236"/>
        <v>indie rock</v>
      </c>
      <c r="S1889" s="10">
        <f t="shared" si="237"/>
        <v>42323.591805555552</v>
      </c>
      <c r="T1889" s="10">
        <f t="shared" si="238"/>
        <v>42341.687499999993</v>
      </c>
      <c r="U1889" s="12">
        <f t="shared" si="239"/>
        <v>42323.591805555552</v>
      </c>
      <c r="V1889" s="11">
        <f t="shared" si="240"/>
        <v>42323.591805555552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33"/>
        <v>1.6608000000000001</v>
      </c>
      <c r="P1890" s="6">
        <f t="shared" si="234"/>
        <v>46.651685393258425</v>
      </c>
      <c r="Q1890" t="str">
        <f t="shared" si="235"/>
        <v>music</v>
      </c>
      <c r="R1890" t="str">
        <f t="shared" si="236"/>
        <v>indie rock</v>
      </c>
      <c r="S1890" s="10">
        <f t="shared" si="237"/>
        <v>40299.03162037037</v>
      </c>
      <c r="T1890" s="10">
        <f t="shared" si="238"/>
        <v>40329.999305555553</v>
      </c>
      <c r="U1890" s="12">
        <f t="shared" si="239"/>
        <v>40299.03162037037</v>
      </c>
      <c r="V1890" s="11">
        <f t="shared" si="240"/>
        <v>40299.03162037037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33"/>
        <v>1.0660000000000001</v>
      </c>
      <c r="P1891" s="6">
        <f t="shared" si="234"/>
        <v>48.454545454545453</v>
      </c>
      <c r="Q1891" t="str">
        <f t="shared" si="235"/>
        <v>music</v>
      </c>
      <c r="R1891" t="str">
        <f t="shared" si="236"/>
        <v>indie rock</v>
      </c>
      <c r="S1891" s="10">
        <f t="shared" si="237"/>
        <v>41299.585023148145</v>
      </c>
      <c r="T1891" s="10">
        <f t="shared" si="238"/>
        <v>41344.543356481481</v>
      </c>
      <c r="U1891" s="12">
        <f t="shared" si="239"/>
        <v>41299.585023148145</v>
      </c>
      <c r="V1891" s="11">
        <f t="shared" si="240"/>
        <v>41299.585023148145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33"/>
        <v>1.4458441666666668</v>
      </c>
      <c r="P1892" s="6">
        <f t="shared" si="234"/>
        <v>70.5289837398374</v>
      </c>
      <c r="Q1892" t="str">
        <f t="shared" si="235"/>
        <v>music</v>
      </c>
      <c r="R1892" t="str">
        <f t="shared" si="236"/>
        <v>indie rock</v>
      </c>
      <c r="S1892" s="10">
        <f t="shared" si="237"/>
        <v>41228.577870370369</v>
      </c>
      <c r="T1892" s="10">
        <f t="shared" si="238"/>
        <v>41258.577870370369</v>
      </c>
      <c r="U1892" s="12">
        <f t="shared" si="239"/>
        <v>41228.577870370369</v>
      </c>
      <c r="V1892" s="11">
        <f t="shared" si="240"/>
        <v>41228.577870370369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33"/>
        <v>1.0555000000000001</v>
      </c>
      <c r="P1893" s="6">
        <f t="shared" si="234"/>
        <v>87.958333333333329</v>
      </c>
      <c r="Q1893" t="str">
        <f t="shared" si="235"/>
        <v>music</v>
      </c>
      <c r="R1893" t="str">
        <f t="shared" si="236"/>
        <v>indie rock</v>
      </c>
      <c r="S1893" s="10">
        <f t="shared" si="237"/>
        <v>40335.589745370366</v>
      </c>
      <c r="T1893" s="10">
        <f t="shared" si="238"/>
        <v>40381.041666666664</v>
      </c>
      <c r="U1893" s="12">
        <f t="shared" si="239"/>
        <v>40335.589745370366</v>
      </c>
      <c r="V1893" s="11">
        <f t="shared" si="240"/>
        <v>40335.589745370366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33"/>
        <v>1.3660000000000001</v>
      </c>
      <c r="P1894" s="6">
        <f t="shared" si="234"/>
        <v>26.26923076923077</v>
      </c>
      <c r="Q1894" t="str">
        <f t="shared" si="235"/>
        <v>music</v>
      </c>
      <c r="R1894" t="str">
        <f t="shared" si="236"/>
        <v>indie rock</v>
      </c>
      <c r="S1894" s="10">
        <f t="shared" si="237"/>
        <v>40671.429178240738</v>
      </c>
      <c r="T1894" s="10">
        <f t="shared" si="238"/>
        <v>40701.429178240738</v>
      </c>
      <c r="U1894" s="12">
        <f t="shared" si="239"/>
        <v>40671.429178240738</v>
      </c>
      <c r="V1894" s="11">
        <f t="shared" si="240"/>
        <v>40671.429178240738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33"/>
        <v>1.04</v>
      </c>
      <c r="P1895" s="6">
        <f t="shared" si="234"/>
        <v>57.777777777777779</v>
      </c>
      <c r="Q1895" t="str">
        <f t="shared" si="235"/>
        <v>music</v>
      </c>
      <c r="R1895" t="str">
        <f t="shared" si="236"/>
        <v>indie rock</v>
      </c>
      <c r="S1895" s="10">
        <f t="shared" si="237"/>
        <v>40632.733622685184</v>
      </c>
      <c r="T1895" s="10">
        <f t="shared" si="238"/>
        <v>40648.957638888889</v>
      </c>
      <c r="U1895" s="12">
        <f t="shared" si="239"/>
        <v>40632.733622685184</v>
      </c>
      <c r="V1895" s="11">
        <f t="shared" si="240"/>
        <v>40632.733622685184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33"/>
        <v>1.145</v>
      </c>
      <c r="P1896" s="6">
        <f t="shared" si="234"/>
        <v>57.25</v>
      </c>
      <c r="Q1896" t="str">
        <f t="shared" si="235"/>
        <v>music</v>
      </c>
      <c r="R1896" t="str">
        <f t="shared" si="236"/>
        <v>indie rock</v>
      </c>
      <c r="S1896" s="10">
        <f t="shared" si="237"/>
        <v>40920.696562500001</v>
      </c>
      <c r="T1896" s="10">
        <f t="shared" si="238"/>
        <v>40951.696562500001</v>
      </c>
      <c r="U1896" s="12">
        <f t="shared" si="239"/>
        <v>40920.696562500001</v>
      </c>
      <c r="V1896" s="11">
        <f t="shared" si="240"/>
        <v>40920.696562500001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33"/>
        <v>1.0171957671957672</v>
      </c>
      <c r="P1897" s="6">
        <f t="shared" si="234"/>
        <v>196.34042553191489</v>
      </c>
      <c r="Q1897" t="str">
        <f t="shared" si="235"/>
        <v>music</v>
      </c>
      <c r="R1897" t="str">
        <f t="shared" si="236"/>
        <v>indie rock</v>
      </c>
      <c r="S1897" s="10">
        <f t="shared" si="237"/>
        <v>42267.538449074076</v>
      </c>
      <c r="T1897" s="10">
        <f t="shared" si="238"/>
        <v>42297.538449074076</v>
      </c>
      <c r="U1897" s="12">
        <f t="shared" si="239"/>
        <v>42267.538449074076</v>
      </c>
      <c r="V1897" s="11">
        <f t="shared" si="240"/>
        <v>42267.538449074076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33"/>
        <v>1.2394678492239468</v>
      </c>
      <c r="P1898" s="6">
        <f t="shared" si="234"/>
        <v>43</v>
      </c>
      <c r="Q1898" t="str">
        <f t="shared" si="235"/>
        <v>music</v>
      </c>
      <c r="R1898" t="str">
        <f t="shared" si="236"/>
        <v>indie rock</v>
      </c>
      <c r="S1898" s="10">
        <f t="shared" si="237"/>
        <v>40981.501909722218</v>
      </c>
      <c r="T1898" s="10">
        <f t="shared" si="238"/>
        <v>41011.501909722218</v>
      </c>
      <c r="U1898" s="12">
        <f t="shared" si="239"/>
        <v>40981.501909722218</v>
      </c>
      <c r="V1898" s="11">
        <f t="shared" si="240"/>
        <v>40981.501909722218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33"/>
        <v>1.0245669291338582</v>
      </c>
      <c r="P1899" s="6">
        <f t="shared" si="234"/>
        <v>35.551912568306008</v>
      </c>
      <c r="Q1899" t="str">
        <f t="shared" si="235"/>
        <v>music</v>
      </c>
      <c r="R1899" t="str">
        <f t="shared" si="236"/>
        <v>indie rock</v>
      </c>
      <c r="S1899" s="10">
        <f t="shared" si="237"/>
        <v>41680.375069444446</v>
      </c>
      <c r="T1899" s="10">
        <f t="shared" si="238"/>
        <v>41702.666666666664</v>
      </c>
      <c r="U1899" s="12">
        <f t="shared" si="239"/>
        <v>41680.375069444446</v>
      </c>
      <c r="V1899" s="11">
        <f t="shared" si="240"/>
        <v>41680.375069444446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33"/>
        <v>1.4450000000000001</v>
      </c>
      <c r="P1900" s="6">
        <f t="shared" si="234"/>
        <v>68.80952380952381</v>
      </c>
      <c r="Q1900" t="str">
        <f t="shared" si="235"/>
        <v>music</v>
      </c>
      <c r="R1900" t="str">
        <f t="shared" si="236"/>
        <v>indie rock</v>
      </c>
      <c r="S1900" s="10">
        <f t="shared" si="237"/>
        <v>42365.9846412037</v>
      </c>
      <c r="T1900" s="10">
        <f t="shared" si="238"/>
        <v>42401.541666666664</v>
      </c>
      <c r="U1900" s="12">
        <f t="shared" si="239"/>
        <v>42365.9846412037</v>
      </c>
      <c r="V1900" s="11">
        <f t="shared" si="240"/>
        <v>42365.9846412037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33"/>
        <v>1.3333333333333333</v>
      </c>
      <c r="P1901" s="6">
        <f t="shared" si="234"/>
        <v>28.571428571428573</v>
      </c>
      <c r="Q1901" t="str">
        <f t="shared" si="235"/>
        <v>music</v>
      </c>
      <c r="R1901" t="str">
        <f t="shared" si="236"/>
        <v>indie rock</v>
      </c>
      <c r="S1901" s="10">
        <f t="shared" si="237"/>
        <v>42058.733402777776</v>
      </c>
      <c r="T1901" s="10">
        <f t="shared" si="238"/>
        <v>42088.691736111105</v>
      </c>
      <c r="U1901" s="12">
        <f t="shared" si="239"/>
        <v>42058.733402777776</v>
      </c>
      <c r="V1901" s="11">
        <f t="shared" si="240"/>
        <v>42058.733402777776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33"/>
        <v>1.0936440000000001</v>
      </c>
      <c r="P1902" s="6">
        <f t="shared" si="234"/>
        <v>50.631666666666668</v>
      </c>
      <c r="Q1902" t="str">
        <f t="shared" si="235"/>
        <v>music</v>
      </c>
      <c r="R1902" t="str">
        <f t="shared" si="236"/>
        <v>indie rock</v>
      </c>
      <c r="S1902" s="10">
        <f t="shared" si="237"/>
        <v>41160.663553240738</v>
      </c>
      <c r="T1902" s="10">
        <f t="shared" si="238"/>
        <v>41188.207638888889</v>
      </c>
      <c r="U1902" s="12">
        <f t="shared" si="239"/>
        <v>41160.663553240738</v>
      </c>
      <c r="V1902" s="11">
        <f t="shared" si="240"/>
        <v>41160.663553240738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33"/>
        <v>2.696969696969697E-2</v>
      </c>
      <c r="P1903" s="6">
        <f t="shared" si="234"/>
        <v>106.8</v>
      </c>
      <c r="Q1903" t="str">
        <f t="shared" si="235"/>
        <v>technology</v>
      </c>
      <c r="R1903" t="str">
        <f t="shared" si="236"/>
        <v>gadgets</v>
      </c>
      <c r="S1903" s="10">
        <f t="shared" si="237"/>
        <v>42116.334826388884</v>
      </c>
      <c r="T1903" s="10">
        <f t="shared" si="238"/>
        <v>42146.333333333336</v>
      </c>
      <c r="U1903" s="12">
        <f t="shared" si="239"/>
        <v>42116.334826388884</v>
      </c>
      <c r="V1903" s="11">
        <f t="shared" si="240"/>
        <v>42116.334826388884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33"/>
        <v>1.2E-2</v>
      </c>
      <c r="P1904" s="6">
        <f t="shared" si="234"/>
        <v>4</v>
      </c>
      <c r="Q1904" t="str">
        <f t="shared" si="235"/>
        <v>technology</v>
      </c>
      <c r="R1904" t="str">
        <f t="shared" si="236"/>
        <v>gadgets</v>
      </c>
      <c r="S1904" s="10">
        <f t="shared" si="237"/>
        <v>42037.581562499996</v>
      </c>
      <c r="T1904" s="10">
        <f t="shared" si="238"/>
        <v>42067.581562499996</v>
      </c>
      <c r="U1904" s="12">
        <f t="shared" si="239"/>
        <v>42037.581562499996</v>
      </c>
      <c r="V1904" s="11">
        <f t="shared" si="240"/>
        <v>42037.581562499996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33"/>
        <v>0.46600000000000003</v>
      </c>
      <c r="P1905" s="6">
        <f t="shared" si="234"/>
        <v>34.097560975609753</v>
      </c>
      <c r="Q1905" t="str">
        <f t="shared" si="235"/>
        <v>technology</v>
      </c>
      <c r="R1905" t="str">
        <f t="shared" si="236"/>
        <v>gadgets</v>
      </c>
      <c r="S1905" s="10">
        <f t="shared" si="237"/>
        <v>42702.562395833331</v>
      </c>
      <c r="T1905" s="10">
        <f t="shared" si="238"/>
        <v>42762.562395833331</v>
      </c>
      <c r="U1905" s="12">
        <f t="shared" si="239"/>
        <v>42702.562395833331</v>
      </c>
      <c r="V1905" s="11">
        <f t="shared" si="240"/>
        <v>42702.562395833331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33"/>
        <v>1E-3</v>
      </c>
      <c r="P1906" s="6">
        <f t="shared" si="234"/>
        <v>25</v>
      </c>
      <c r="Q1906" t="str">
        <f t="shared" si="235"/>
        <v>technology</v>
      </c>
      <c r="R1906" t="str">
        <f t="shared" si="236"/>
        <v>gadgets</v>
      </c>
      <c r="S1906" s="10">
        <f t="shared" si="237"/>
        <v>42326.477094907408</v>
      </c>
      <c r="T1906" s="10">
        <f t="shared" si="238"/>
        <v>42371.477094907408</v>
      </c>
      <c r="U1906" s="12">
        <f t="shared" si="239"/>
        <v>42326.477094907408</v>
      </c>
      <c r="V1906" s="11">
        <f t="shared" si="240"/>
        <v>42326.477094907408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33"/>
        <v>1.6800000000000001E-3</v>
      </c>
      <c r="P1907" s="6">
        <f t="shared" si="234"/>
        <v>10.5</v>
      </c>
      <c r="Q1907" t="str">
        <f t="shared" si="235"/>
        <v>technology</v>
      </c>
      <c r="R1907" t="str">
        <f t="shared" si="236"/>
        <v>gadgets</v>
      </c>
      <c r="S1907" s="10">
        <f t="shared" si="237"/>
        <v>41859.717523148145</v>
      </c>
      <c r="T1907" s="10">
        <f t="shared" si="238"/>
        <v>41889.717523148145</v>
      </c>
      <c r="U1907" s="12">
        <f t="shared" si="239"/>
        <v>41859.717523148145</v>
      </c>
      <c r="V1907" s="11">
        <f t="shared" si="240"/>
        <v>41859.717523148145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33"/>
        <v>0.42759999999999998</v>
      </c>
      <c r="P1908" s="6">
        <f t="shared" si="234"/>
        <v>215.95959595959596</v>
      </c>
      <c r="Q1908" t="str">
        <f t="shared" si="235"/>
        <v>technology</v>
      </c>
      <c r="R1908" t="str">
        <f t="shared" si="236"/>
        <v>gadgets</v>
      </c>
      <c r="S1908" s="10">
        <f t="shared" si="237"/>
        <v>42514.462766203702</v>
      </c>
      <c r="T1908" s="10">
        <f t="shared" si="238"/>
        <v>42544.462766203702</v>
      </c>
      <c r="U1908" s="12">
        <f t="shared" si="239"/>
        <v>42514.462766203702</v>
      </c>
      <c r="V1908" s="11">
        <f t="shared" si="240"/>
        <v>42514.462766203702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33"/>
        <v>2.8333333333333335E-3</v>
      </c>
      <c r="P1909" s="6">
        <f t="shared" si="234"/>
        <v>21.25</v>
      </c>
      <c r="Q1909" t="str">
        <f t="shared" si="235"/>
        <v>technology</v>
      </c>
      <c r="R1909" t="str">
        <f t="shared" si="236"/>
        <v>gadgets</v>
      </c>
      <c r="S1909" s="10">
        <f t="shared" si="237"/>
        <v>41767.378761574073</v>
      </c>
      <c r="T1909" s="10">
        <f t="shared" si="238"/>
        <v>41782.378761574073</v>
      </c>
      <c r="U1909" s="12">
        <f t="shared" si="239"/>
        <v>41767.378761574073</v>
      </c>
      <c r="V1909" s="11">
        <f t="shared" si="240"/>
        <v>41767.378761574073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33"/>
        <v>1.7319999999999999E-2</v>
      </c>
      <c r="P1910" s="6">
        <f t="shared" si="234"/>
        <v>108.25</v>
      </c>
      <c r="Q1910" t="str">
        <f t="shared" si="235"/>
        <v>technology</v>
      </c>
      <c r="R1910" t="str">
        <f t="shared" si="236"/>
        <v>gadgets</v>
      </c>
      <c r="S1910" s="10">
        <f t="shared" si="237"/>
        <v>42703.709490740737</v>
      </c>
      <c r="T1910" s="10">
        <f t="shared" si="238"/>
        <v>42733.709490740737</v>
      </c>
      <c r="U1910" s="12">
        <f t="shared" si="239"/>
        <v>42703.709490740737</v>
      </c>
      <c r="V1910" s="11">
        <f t="shared" si="240"/>
        <v>42703.709490740737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33"/>
        <v>0.14111428571428572</v>
      </c>
      <c r="P1911" s="6">
        <f t="shared" si="234"/>
        <v>129.97368421052633</v>
      </c>
      <c r="Q1911" t="str">
        <f t="shared" si="235"/>
        <v>technology</v>
      </c>
      <c r="R1911" t="str">
        <f t="shared" si="236"/>
        <v>gadgets</v>
      </c>
      <c r="S1911" s="10">
        <f t="shared" si="237"/>
        <v>41905.220821759256</v>
      </c>
      <c r="T1911" s="10">
        <f t="shared" si="238"/>
        <v>41935.220821759256</v>
      </c>
      <c r="U1911" s="12">
        <f t="shared" si="239"/>
        <v>41905.220821759256</v>
      </c>
      <c r="V1911" s="11">
        <f t="shared" si="240"/>
        <v>41905.220821759256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33"/>
        <v>0.39395294117647056</v>
      </c>
      <c r="P1912" s="6">
        <f t="shared" si="234"/>
        <v>117.49473684210527</v>
      </c>
      <c r="Q1912" t="str">
        <f t="shared" si="235"/>
        <v>technology</v>
      </c>
      <c r="R1912" t="str">
        <f t="shared" si="236"/>
        <v>gadgets</v>
      </c>
      <c r="S1912" s="10">
        <f t="shared" si="237"/>
        <v>42264.754826388882</v>
      </c>
      <c r="T1912" s="10">
        <f t="shared" si="238"/>
        <v>42308.739583333336</v>
      </c>
      <c r="U1912" s="12">
        <f t="shared" si="239"/>
        <v>42264.754826388882</v>
      </c>
      <c r="V1912" s="11">
        <f t="shared" si="240"/>
        <v>42264.754826388882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33"/>
        <v>2.3529411764705883E-4</v>
      </c>
      <c r="P1913" s="6">
        <f t="shared" si="234"/>
        <v>10</v>
      </c>
      <c r="Q1913" t="str">
        <f t="shared" si="235"/>
        <v>technology</v>
      </c>
      <c r="R1913" t="str">
        <f t="shared" si="236"/>
        <v>gadgets</v>
      </c>
      <c r="S1913" s="10">
        <f t="shared" si="237"/>
        <v>41829.825624999998</v>
      </c>
      <c r="T1913" s="10">
        <f t="shared" si="238"/>
        <v>41859.825624999998</v>
      </c>
      <c r="U1913" s="12">
        <f t="shared" si="239"/>
        <v>41829.825624999998</v>
      </c>
      <c r="V1913" s="11">
        <f t="shared" si="240"/>
        <v>41829.825624999998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33"/>
        <v>0.59299999999999997</v>
      </c>
      <c r="P1914" s="6">
        <f t="shared" si="234"/>
        <v>70.595238095238102</v>
      </c>
      <c r="Q1914" t="str">
        <f t="shared" si="235"/>
        <v>technology</v>
      </c>
      <c r="R1914" t="str">
        <f t="shared" si="236"/>
        <v>gadgets</v>
      </c>
      <c r="S1914" s="10">
        <f t="shared" si="237"/>
        <v>42129.018055555549</v>
      </c>
      <c r="T1914" s="10">
        <f t="shared" si="238"/>
        <v>42159.018055555549</v>
      </c>
      <c r="U1914" s="12">
        <f t="shared" si="239"/>
        <v>42129.018055555549</v>
      </c>
      <c r="V1914" s="11">
        <f t="shared" si="240"/>
        <v>42129.018055555549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33"/>
        <v>1.3270833333333334E-2</v>
      </c>
      <c r="P1915" s="6">
        <f t="shared" si="234"/>
        <v>24.5</v>
      </c>
      <c r="Q1915" t="str">
        <f t="shared" si="235"/>
        <v>technology</v>
      </c>
      <c r="R1915" t="str">
        <f t="shared" si="236"/>
        <v>gadgets</v>
      </c>
      <c r="S1915" s="10">
        <f t="shared" si="237"/>
        <v>41890.302986111106</v>
      </c>
      <c r="T1915" s="10">
        <f t="shared" si="238"/>
        <v>41920.302986111106</v>
      </c>
      <c r="U1915" s="12">
        <f t="shared" si="239"/>
        <v>41890.302986111106</v>
      </c>
      <c r="V1915" s="11">
        <f t="shared" si="240"/>
        <v>41890.302986111106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33"/>
        <v>9.0090090090090086E-2</v>
      </c>
      <c r="P1916" s="6">
        <f t="shared" si="234"/>
        <v>30</v>
      </c>
      <c r="Q1916" t="str">
        <f t="shared" si="235"/>
        <v>technology</v>
      </c>
      <c r="R1916" t="str">
        <f t="shared" si="236"/>
        <v>gadgets</v>
      </c>
      <c r="S1916" s="10">
        <f t="shared" si="237"/>
        <v>41928.966122685182</v>
      </c>
      <c r="T1916" s="10">
        <f t="shared" si="238"/>
        <v>41943.957638888889</v>
      </c>
      <c r="U1916" s="12">
        <f t="shared" si="239"/>
        <v>41928.966122685182</v>
      </c>
      <c r="V1916" s="11">
        <f t="shared" si="240"/>
        <v>41928.966122685182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33"/>
        <v>1.6E-2</v>
      </c>
      <c r="P1917" s="6">
        <f t="shared" si="234"/>
        <v>2</v>
      </c>
      <c r="Q1917" t="str">
        <f t="shared" si="235"/>
        <v>technology</v>
      </c>
      <c r="R1917" t="str">
        <f t="shared" si="236"/>
        <v>gadgets</v>
      </c>
      <c r="S1917" s="10">
        <f t="shared" si="237"/>
        <v>41863.840532407405</v>
      </c>
      <c r="T1917" s="10">
        <f t="shared" si="238"/>
        <v>41883.840532407405</v>
      </c>
      <c r="U1917" s="12">
        <f t="shared" si="239"/>
        <v>41863.840532407405</v>
      </c>
      <c r="V1917" s="11">
        <f t="shared" si="240"/>
        <v>41863.840532407405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33"/>
        <v>5.1000000000000004E-3</v>
      </c>
      <c r="P1918" s="6">
        <f t="shared" si="234"/>
        <v>17</v>
      </c>
      <c r="Q1918" t="str">
        <f t="shared" si="235"/>
        <v>technology</v>
      </c>
      <c r="R1918" t="str">
        <f t="shared" si="236"/>
        <v>gadgets</v>
      </c>
      <c r="S1918" s="10">
        <f t="shared" si="237"/>
        <v>42656.508969907409</v>
      </c>
      <c r="T1918" s="10">
        <f t="shared" si="238"/>
        <v>42681.550636574073</v>
      </c>
      <c r="U1918" s="12">
        <f t="shared" si="239"/>
        <v>42656.508969907409</v>
      </c>
      <c r="V1918" s="11">
        <f t="shared" si="240"/>
        <v>42656.508969907409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33"/>
        <v>0.52570512820512816</v>
      </c>
      <c r="P1919" s="6">
        <f t="shared" si="234"/>
        <v>2928.9285714285716</v>
      </c>
      <c r="Q1919" t="str">
        <f t="shared" si="235"/>
        <v>technology</v>
      </c>
      <c r="R1919" t="str">
        <f t="shared" si="236"/>
        <v>gadgets</v>
      </c>
      <c r="S1919" s="10">
        <f t="shared" si="237"/>
        <v>42746.06172453703</v>
      </c>
      <c r="T1919" s="10">
        <f t="shared" si="238"/>
        <v>42776.06172453703</v>
      </c>
      <c r="U1919" s="12">
        <f t="shared" si="239"/>
        <v>42746.06172453703</v>
      </c>
      <c r="V1919" s="11">
        <f t="shared" si="240"/>
        <v>42746.06172453703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33"/>
        <v>1.04E-2</v>
      </c>
      <c r="P1920" s="6">
        <f t="shared" si="234"/>
        <v>28.888888888888889</v>
      </c>
      <c r="Q1920" t="str">
        <f t="shared" si="235"/>
        <v>technology</v>
      </c>
      <c r="R1920" t="str">
        <f t="shared" si="236"/>
        <v>gadgets</v>
      </c>
      <c r="S1920" s="10">
        <f t="shared" si="237"/>
        <v>41828.581608796296</v>
      </c>
      <c r="T1920" s="10">
        <f t="shared" si="238"/>
        <v>41863.581608796296</v>
      </c>
      <c r="U1920" s="12">
        <f t="shared" si="239"/>
        <v>41828.581608796296</v>
      </c>
      <c r="V1920" s="11">
        <f t="shared" si="240"/>
        <v>41828.581608796296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33"/>
        <v>0.47399999999999998</v>
      </c>
      <c r="P1921" s="6">
        <f t="shared" si="234"/>
        <v>29.625</v>
      </c>
      <c r="Q1921" t="str">
        <f t="shared" si="235"/>
        <v>technology</v>
      </c>
      <c r="R1921" t="str">
        <f t="shared" si="236"/>
        <v>gadgets</v>
      </c>
      <c r="S1921" s="10">
        <f t="shared" si="237"/>
        <v>42113.667233796288</v>
      </c>
      <c r="T1921" s="10">
        <f t="shared" si="238"/>
        <v>42143.667233796288</v>
      </c>
      <c r="U1921" s="12">
        <f t="shared" si="239"/>
        <v>42113.667233796288</v>
      </c>
      <c r="V1921" s="11">
        <f t="shared" si="240"/>
        <v>42113.667233796288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241">E1922/D1922</f>
        <v>0.43030000000000002</v>
      </c>
      <c r="P1922" s="6">
        <f t="shared" si="234"/>
        <v>40.980952380952381</v>
      </c>
      <c r="Q1922" t="str">
        <f t="shared" si="235"/>
        <v>technology</v>
      </c>
      <c r="R1922" t="str">
        <f t="shared" si="236"/>
        <v>gadgets</v>
      </c>
      <c r="S1922" s="10">
        <f t="shared" si="237"/>
        <v>42270.66737268518</v>
      </c>
      <c r="T1922" s="10">
        <f t="shared" si="238"/>
        <v>42298.749999999993</v>
      </c>
      <c r="U1922" s="12">
        <f t="shared" si="239"/>
        <v>42270.66737268518</v>
      </c>
      <c r="V1922" s="11">
        <f t="shared" si="240"/>
        <v>42270.66737268518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241"/>
        <v>1.3680000000000001</v>
      </c>
      <c r="P1923" s="6">
        <f t="shared" ref="P1923:P1986" si="242">E1923/L1923</f>
        <v>54</v>
      </c>
      <c r="Q1923" t="str">
        <f t="shared" ref="Q1923:Q1986" si="243">LEFT(N1923,SEARCH("/",N1923)-1)</f>
        <v>music</v>
      </c>
      <c r="R1923" t="str">
        <f t="shared" ref="R1923:R1986" si="244">RIGHT(N1923,LEN(N1923)-SEARCH("/",N1923))</f>
        <v>indie rock</v>
      </c>
      <c r="S1923" s="10">
        <f t="shared" ref="S1923:S1986" si="245">(((J1923/60)/60)/24)+DATE(1970,1,1)+(-5/24)</f>
        <v>41074.013229166667</v>
      </c>
      <c r="T1923" s="10">
        <f t="shared" ref="T1923:T1986" si="246">(((I1923/60)/60)/24)+DATE(1970,1,1)+(-5/24)</f>
        <v>41104.013229166667</v>
      </c>
      <c r="U1923" s="12">
        <f t="shared" ref="U1923:U1986" si="247">S1923</f>
        <v>41074.013229166667</v>
      </c>
      <c r="V1923" s="11">
        <f t="shared" ref="V1923:V1986" si="248">S1923</f>
        <v>41074.013229166667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241"/>
        <v>1.1555</v>
      </c>
      <c r="P1924" s="6">
        <f t="shared" si="242"/>
        <v>36.109375</v>
      </c>
      <c r="Q1924" t="str">
        <f t="shared" si="243"/>
        <v>music</v>
      </c>
      <c r="R1924" t="str">
        <f t="shared" si="244"/>
        <v>indie rock</v>
      </c>
      <c r="S1924" s="10">
        <f t="shared" si="245"/>
        <v>41590.047534722216</v>
      </c>
      <c r="T1924" s="10">
        <f t="shared" si="246"/>
        <v>41620.047534722216</v>
      </c>
      <c r="U1924" s="12">
        <f t="shared" si="247"/>
        <v>41590.047534722216</v>
      </c>
      <c r="V1924" s="11">
        <f t="shared" si="248"/>
        <v>41590.047534722216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241"/>
        <v>2.4079999999999999</v>
      </c>
      <c r="P1925" s="6">
        <f t="shared" si="242"/>
        <v>23.153846153846153</v>
      </c>
      <c r="Q1925" t="str">
        <f t="shared" si="243"/>
        <v>music</v>
      </c>
      <c r="R1925" t="str">
        <f t="shared" si="244"/>
        <v>indie rock</v>
      </c>
      <c r="S1925" s="10">
        <f t="shared" si="245"/>
        <v>40772.640416666662</v>
      </c>
      <c r="T1925" s="10">
        <f t="shared" si="246"/>
        <v>40812.999305555553</v>
      </c>
      <c r="U1925" s="12">
        <f t="shared" si="247"/>
        <v>40772.640416666662</v>
      </c>
      <c r="V1925" s="11">
        <f t="shared" si="248"/>
        <v>40772.640416666662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241"/>
        <v>1.1439999999999999</v>
      </c>
      <c r="P1926" s="6">
        <f t="shared" si="242"/>
        <v>104</v>
      </c>
      <c r="Q1926" t="str">
        <f t="shared" si="243"/>
        <v>music</v>
      </c>
      <c r="R1926" t="str">
        <f t="shared" si="244"/>
        <v>indie rock</v>
      </c>
      <c r="S1926" s="10">
        <f t="shared" si="245"/>
        <v>41626.552719907406</v>
      </c>
      <c r="T1926" s="10">
        <f t="shared" si="246"/>
        <v>41654.606249999997</v>
      </c>
      <c r="U1926" s="12">
        <f t="shared" si="247"/>
        <v>41626.552719907406</v>
      </c>
      <c r="V1926" s="11">
        <f t="shared" si="248"/>
        <v>41626.552719907406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241"/>
        <v>1.1033333333333333</v>
      </c>
      <c r="P1927" s="6">
        <f t="shared" si="242"/>
        <v>31.826923076923077</v>
      </c>
      <c r="Q1927" t="str">
        <f t="shared" si="243"/>
        <v>music</v>
      </c>
      <c r="R1927" t="str">
        <f t="shared" si="244"/>
        <v>indie rock</v>
      </c>
      <c r="S1927" s="10">
        <f t="shared" si="245"/>
        <v>41535.693148148144</v>
      </c>
      <c r="T1927" s="10">
        <f t="shared" si="246"/>
        <v>41557.791666666664</v>
      </c>
      <c r="U1927" s="12">
        <f t="shared" si="247"/>
        <v>41535.693148148144</v>
      </c>
      <c r="V1927" s="11">
        <f t="shared" si="248"/>
        <v>41535.693148148144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241"/>
        <v>1.9537933333333333</v>
      </c>
      <c r="P1928" s="6">
        <f t="shared" si="242"/>
        <v>27.3896261682243</v>
      </c>
      <c r="Q1928" t="str">
        <f t="shared" si="243"/>
        <v>music</v>
      </c>
      <c r="R1928" t="str">
        <f t="shared" si="244"/>
        <v>indie rock</v>
      </c>
      <c r="S1928" s="10">
        <f t="shared" si="245"/>
        <v>40456.746018518512</v>
      </c>
      <c r="T1928" s="10">
        <f t="shared" si="246"/>
        <v>40483.80972222222</v>
      </c>
      <c r="U1928" s="12">
        <f t="shared" si="247"/>
        <v>40456.746018518512</v>
      </c>
      <c r="V1928" s="11">
        <f t="shared" si="248"/>
        <v>40456.746018518512</v>
      </c>
    </row>
    <row r="1929" spans="1:22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241"/>
        <v>1.0333333333333334</v>
      </c>
      <c r="P1929" s="6">
        <f t="shared" si="242"/>
        <v>56.363636363636367</v>
      </c>
      <c r="Q1929" t="str">
        <f t="shared" si="243"/>
        <v>music</v>
      </c>
      <c r="R1929" t="str">
        <f t="shared" si="244"/>
        <v>indie rock</v>
      </c>
      <c r="S1929" s="10">
        <f t="shared" si="245"/>
        <v>40960.653229166666</v>
      </c>
      <c r="T1929" s="10">
        <f t="shared" si="246"/>
        <v>40975.999305555553</v>
      </c>
      <c r="U1929" s="12">
        <f t="shared" si="247"/>
        <v>40960.653229166666</v>
      </c>
      <c r="V1929" s="11">
        <f t="shared" si="248"/>
        <v>40960.653229166666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241"/>
        <v>1.031372549019608</v>
      </c>
      <c r="P1930" s="6">
        <f t="shared" si="242"/>
        <v>77.352941176470594</v>
      </c>
      <c r="Q1930" t="str">
        <f t="shared" si="243"/>
        <v>music</v>
      </c>
      <c r="R1930" t="str">
        <f t="shared" si="244"/>
        <v>indie rock</v>
      </c>
      <c r="S1930" s="10">
        <f t="shared" si="245"/>
        <v>41371.439745370371</v>
      </c>
      <c r="T1930" s="10">
        <f t="shared" si="246"/>
        <v>41401.439745370371</v>
      </c>
      <c r="U1930" s="12">
        <f t="shared" si="247"/>
        <v>41371.439745370371</v>
      </c>
      <c r="V1930" s="11">
        <f t="shared" si="248"/>
        <v>41371.439745370371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241"/>
        <v>1.003125</v>
      </c>
      <c r="P1931" s="6">
        <f t="shared" si="242"/>
        <v>42.8</v>
      </c>
      <c r="Q1931" t="str">
        <f t="shared" si="243"/>
        <v>music</v>
      </c>
      <c r="R1931" t="str">
        <f t="shared" si="244"/>
        <v>indie rock</v>
      </c>
      <c r="S1931" s="10">
        <f t="shared" si="245"/>
        <v>40686.813263888886</v>
      </c>
      <c r="T1931" s="10">
        <f t="shared" si="246"/>
        <v>40728.813263888886</v>
      </c>
      <c r="U1931" s="12">
        <f t="shared" si="247"/>
        <v>40686.813263888886</v>
      </c>
      <c r="V1931" s="11">
        <f t="shared" si="248"/>
        <v>40686.813263888886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241"/>
        <v>1.27</v>
      </c>
      <c r="P1932" s="6">
        <f t="shared" si="242"/>
        <v>48.846153846153847</v>
      </c>
      <c r="Q1932" t="str">
        <f t="shared" si="243"/>
        <v>music</v>
      </c>
      <c r="R1932" t="str">
        <f t="shared" si="244"/>
        <v>indie rock</v>
      </c>
      <c r="S1932" s="10">
        <f t="shared" si="245"/>
        <v>41402.350486111107</v>
      </c>
      <c r="T1932" s="10">
        <f t="shared" si="246"/>
        <v>41462.350486111107</v>
      </c>
      <c r="U1932" s="12">
        <f t="shared" si="247"/>
        <v>41402.350486111107</v>
      </c>
      <c r="V1932" s="11">
        <f t="shared" si="248"/>
        <v>41402.350486111107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241"/>
        <v>1.20601</v>
      </c>
      <c r="P1933" s="6">
        <f t="shared" si="242"/>
        <v>48.240400000000001</v>
      </c>
      <c r="Q1933" t="str">
        <f t="shared" si="243"/>
        <v>music</v>
      </c>
      <c r="R1933" t="str">
        <f t="shared" si="244"/>
        <v>indie rock</v>
      </c>
      <c r="S1933" s="10">
        <f t="shared" si="245"/>
        <v>41037.684131944443</v>
      </c>
      <c r="T1933" s="10">
        <f t="shared" si="246"/>
        <v>41050.9375</v>
      </c>
      <c r="U1933" s="12">
        <f t="shared" si="247"/>
        <v>41037.684131944443</v>
      </c>
      <c r="V1933" s="11">
        <f t="shared" si="248"/>
        <v>41037.684131944443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241"/>
        <v>1.0699047619047619</v>
      </c>
      <c r="P1934" s="6">
        <f t="shared" si="242"/>
        <v>70.212500000000006</v>
      </c>
      <c r="Q1934" t="str">
        <f t="shared" si="243"/>
        <v>music</v>
      </c>
      <c r="R1934" t="str">
        <f t="shared" si="244"/>
        <v>indie rock</v>
      </c>
      <c r="S1934" s="10">
        <f t="shared" si="245"/>
        <v>40911.601539351846</v>
      </c>
      <c r="T1934" s="10">
        <f t="shared" si="246"/>
        <v>40932.601539351846</v>
      </c>
      <c r="U1934" s="12">
        <f t="shared" si="247"/>
        <v>40911.601539351846</v>
      </c>
      <c r="V1934" s="11">
        <f t="shared" si="248"/>
        <v>40911.601539351846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241"/>
        <v>1.7243333333333333</v>
      </c>
      <c r="P1935" s="6">
        <f t="shared" si="242"/>
        <v>94.054545454545448</v>
      </c>
      <c r="Q1935" t="str">
        <f t="shared" si="243"/>
        <v>music</v>
      </c>
      <c r="R1935" t="str">
        <f t="shared" si="244"/>
        <v>indie rock</v>
      </c>
      <c r="S1935" s="10">
        <f t="shared" si="245"/>
        <v>41878.922534722216</v>
      </c>
      <c r="T1935" s="10">
        <f t="shared" si="246"/>
        <v>41908.922534722216</v>
      </c>
      <c r="U1935" s="12">
        <f t="shared" si="247"/>
        <v>41878.922534722216</v>
      </c>
      <c r="V1935" s="11">
        <f t="shared" si="248"/>
        <v>41878.922534722216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241"/>
        <v>1.2362</v>
      </c>
      <c r="P1936" s="6">
        <f t="shared" si="242"/>
        <v>80.272727272727266</v>
      </c>
      <c r="Q1936" t="str">
        <f t="shared" si="243"/>
        <v>music</v>
      </c>
      <c r="R1936" t="str">
        <f t="shared" si="244"/>
        <v>indie rock</v>
      </c>
      <c r="S1936" s="10">
        <f t="shared" si="245"/>
        <v>40865.658807870372</v>
      </c>
      <c r="T1936" s="10">
        <f t="shared" si="246"/>
        <v>40902</v>
      </c>
      <c r="U1936" s="12">
        <f t="shared" si="247"/>
        <v>40865.658807870372</v>
      </c>
      <c r="V1936" s="11">
        <f t="shared" si="248"/>
        <v>40865.658807870372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241"/>
        <v>1.0840000000000001</v>
      </c>
      <c r="P1937" s="6">
        <f t="shared" si="242"/>
        <v>54.2</v>
      </c>
      <c r="Q1937" t="str">
        <f t="shared" si="243"/>
        <v>music</v>
      </c>
      <c r="R1937" t="str">
        <f t="shared" si="244"/>
        <v>indie rock</v>
      </c>
      <c r="S1937" s="10">
        <f t="shared" si="245"/>
        <v>41773.72420138889</v>
      </c>
      <c r="T1937" s="10">
        <f t="shared" si="246"/>
        <v>41810.999305555553</v>
      </c>
      <c r="U1937" s="12">
        <f t="shared" si="247"/>
        <v>41773.72420138889</v>
      </c>
      <c r="V1937" s="11">
        <f t="shared" si="248"/>
        <v>41773.72420138889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241"/>
        <v>1.1652013333333333</v>
      </c>
      <c r="P1938" s="6">
        <f t="shared" si="242"/>
        <v>60.26903448275862</v>
      </c>
      <c r="Q1938" t="str">
        <f t="shared" si="243"/>
        <v>music</v>
      </c>
      <c r="R1938" t="str">
        <f t="shared" si="244"/>
        <v>indie rock</v>
      </c>
      <c r="S1938" s="10">
        <f t="shared" si="245"/>
        <v>40852.68136574074</v>
      </c>
      <c r="T1938" s="10">
        <f t="shared" si="246"/>
        <v>40883.040972222218</v>
      </c>
      <c r="U1938" s="12">
        <f t="shared" si="247"/>
        <v>40852.68136574074</v>
      </c>
      <c r="V1938" s="11">
        <f t="shared" si="248"/>
        <v>40852.68136574074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241"/>
        <v>1.8724499999999999</v>
      </c>
      <c r="P1939" s="6">
        <f t="shared" si="242"/>
        <v>38.740344827586206</v>
      </c>
      <c r="Q1939" t="str">
        <f t="shared" si="243"/>
        <v>music</v>
      </c>
      <c r="R1939" t="str">
        <f t="shared" si="244"/>
        <v>indie rock</v>
      </c>
      <c r="S1939" s="10">
        <f t="shared" si="245"/>
        <v>41058.91065972222</v>
      </c>
      <c r="T1939" s="10">
        <f t="shared" si="246"/>
        <v>41074.957638888889</v>
      </c>
      <c r="U1939" s="12">
        <f t="shared" si="247"/>
        <v>41058.91065972222</v>
      </c>
      <c r="V1939" s="11">
        <f t="shared" si="248"/>
        <v>41058.91065972222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241"/>
        <v>1.1593333333333333</v>
      </c>
      <c r="P1940" s="6">
        <f t="shared" si="242"/>
        <v>152.54385964912279</v>
      </c>
      <c r="Q1940" t="str">
        <f t="shared" si="243"/>
        <v>music</v>
      </c>
      <c r="R1940" t="str">
        <f t="shared" si="244"/>
        <v>indie rock</v>
      </c>
      <c r="S1940" s="10">
        <f t="shared" si="245"/>
        <v>41426.05128472222</v>
      </c>
      <c r="T1940" s="10">
        <f t="shared" si="246"/>
        <v>41457</v>
      </c>
      <c r="U1940" s="12">
        <f t="shared" si="247"/>
        <v>41426.05128472222</v>
      </c>
      <c r="V1940" s="11">
        <f t="shared" si="248"/>
        <v>41426.05128472222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241"/>
        <v>1.107</v>
      </c>
      <c r="P1941" s="6">
        <f t="shared" si="242"/>
        <v>115.3125</v>
      </c>
      <c r="Q1941" t="str">
        <f t="shared" si="243"/>
        <v>music</v>
      </c>
      <c r="R1941" t="str">
        <f t="shared" si="244"/>
        <v>indie rock</v>
      </c>
      <c r="S1941" s="10">
        <f t="shared" si="245"/>
        <v>41313.776712962957</v>
      </c>
      <c r="T1941" s="10">
        <f t="shared" si="246"/>
        <v>41343.735046296293</v>
      </c>
      <c r="U1941" s="12">
        <f t="shared" si="247"/>
        <v>41313.776712962957</v>
      </c>
      <c r="V1941" s="11">
        <f t="shared" si="248"/>
        <v>41313.776712962957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241"/>
        <v>1.7092307692307693</v>
      </c>
      <c r="P1942" s="6">
        <f t="shared" si="242"/>
        <v>35.838709677419352</v>
      </c>
      <c r="Q1942" t="str">
        <f t="shared" si="243"/>
        <v>music</v>
      </c>
      <c r="R1942" t="str">
        <f t="shared" si="244"/>
        <v>indie rock</v>
      </c>
      <c r="S1942" s="10">
        <f t="shared" si="245"/>
        <v>40670.298993055556</v>
      </c>
      <c r="T1942" s="10">
        <f t="shared" si="246"/>
        <v>40708.957638888889</v>
      </c>
      <c r="U1942" s="12">
        <f t="shared" si="247"/>
        <v>40670.298993055556</v>
      </c>
      <c r="V1942" s="11">
        <f t="shared" si="248"/>
        <v>40670.298993055556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241"/>
        <v>1.2611835600000001</v>
      </c>
      <c r="P1943" s="6">
        <f t="shared" si="242"/>
        <v>64.570118779438872</v>
      </c>
      <c r="Q1943" t="str">
        <f t="shared" si="243"/>
        <v>technology</v>
      </c>
      <c r="R1943" t="str">
        <f t="shared" si="244"/>
        <v>hardware</v>
      </c>
      <c r="S1943" s="10">
        <f t="shared" si="245"/>
        <v>41744.08253472222</v>
      </c>
      <c r="T1943" s="10">
        <f t="shared" si="246"/>
        <v>41774.08253472222</v>
      </c>
      <c r="U1943" s="12">
        <f t="shared" si="247"/>
        <v>41744.08253472222</v>
      </c>
      <c r="V1943" s="11">
        <f t="shared" si="248"/>
        <v>41744.08253472222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241"/>
        <v>1.3844033333333334</v>
      </c>
      <c r="P1944" s="6">
        <f t="shared" si="242"/>
        <v>87.436000000000007</v>
      </c>
      <c r="Q1944" t="str">
        <f t="shared" si="243"/>
        <v>technology</v>
      </c>
      <c r="R1944" t="str">
        <f t="shared" si="244"/>
        <v>hardware</v>
      </c>
      <c r="S1944" s="10">
        <f t="shared" si="245"/>
        <v>40638.619675925926</v>
      </c>
      <c r="T1944" s="10">
        <f t="shared" si="246"/>
        <v>40728.619675925926</v>
      </c>
      <c r="U1944" s="12">
        <f t="shared" si="247"/>
        <v>40638.619675925926</v>
      </c>
      <c r="V1944" s="11">
        <f t="shared" si="248"/>
        <v>40638.619675925926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241"/>
        <v>17.052499999999998</v>
      </c>
      <c r="P1945" s="6">
        <f t="shared" si="242"/>
        <v>68.815577078288939</v>
      </c>
      <c r="Q1945" t="str">
        <f t="shared" si="243"/>
        <v>technology</v>
      </c>
      <c r="R1945" t="str">
        <f t="shared" si="244"/>
        <v>hardware</v>
      </c>
      <c r="S1945" s="10">
        <f t="shared" si="245"/>
        <v>42548.061527777776</v>
      </c>
      <c r="T1945" s="10">
        <f t="shared" si="246"/>
        <v>42593.061527777776</v>
      </c>
      <c r="U1945" s="12">
        <f t="shared" si="247"/>
        <v>42548.061527777776</v>
      </c>
      <c r="V1945" s="11">
        <f t="shared" si="248"/>
        <v>42548.061527777776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241"/>
        <v>7.8805550000000002</v>
      </c>
      <c r="P1946" s="6">
        <f t="shared" si="242"/>
        <v>176.200223588597</v>
      </c>
      <c r="Q1946" t="str">
        <f t="shared" si="243"/>
        <v>technology</v>
      </c>
      <c r="R1946" t="str">
        <f t="shared" si="244"/>
        <v>hardware</v>
      </c>
      <c r="S1946" s="10">
        <f t="shared" si="245"/>
        <v>41730.376041666663</v>
      </c>
      <c r="T1946" s="10">
        <f t="shared" si="246"/>
        <v>41760.376041666663</v>
      </c>
      <c r="U1946" s="12">
        <f t="shared" si="247"/>
        <v>41730.376041666663</v>
      </c>
      <c r="V1946" s="11">
        <f t="shared" si="248"/>
        <v>41730.376041666663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241"/>
        <v>3.4801799999999998</v>
      </c>
      <c r="P1947" s="6">
        <f t="shared" si="242"/>
        <v>511.79117647058825</v>
      </c>
      <c r="Q1947" t="str">
        <f t="shared" si="243"/>
        <v>technology</v>
      </c>
      <c r="R1947" t="str">
        <f t="shared" si="244"/>
        <v>hardware</v>
      </c>
      <c r="S1947" s="10">
        <f t="shared" si="245"/>
        <v>42157.043495370373</v>
      </c>
      <c r="T1947" s="10">
        <f t="shared" si="246"/>
        <v>42197.043495370373</v>
      </c>
      <c r="U1947" s="12">
        <f t="shared" si="247"/>
        <v>42157.043495370373</v>
      </c>
      <c r="V1947" s="11">
        <f t="shared" si="248"/>
        <v>42157.043495370373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241"/>
        <v>1.4974666666666667</v>
      </c>
      <c r="P1948" s="6">
        <f t="shared" si="242"/>
        <v>160.44285714285715</v>
      </c>
      <c r="Q1948" t="str">
        <f t="shared" si="243"/>
        <v>technology</v>
      </c>
      <c r="R1948" t="str">
        <f t="shared" si="244"/>
        <v>hardware</v>
      </c>
      <c r="S1948" s="10">
        <f t="shared" si="245"/>
        <v>41688.941678240735</v>
      </c>
      <c r="T1948" s="10">
        <f t="shared" si="246"/>
        <v>41748.900011574071</v>
      </c>
      <c r="U1948" s="12">
        <f t="shared" si="247"/>
        <v>41688.941678240735</v>
      </c>
      <c r="V1948" s="11">
        <f t="shared" si="248"/>
        <v>41688.941678240735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241"/>
        <v>1.0063375000000001</v>
      </c>
      <c r="P1949" s="6">
        <f t="shared" si="242"/>
        <v>35.003043478260871</v>
      </c>
      <c r="Q1949" t="str">
        <f t="shared" si="243"/>
        <v>technology</v>
      </c>
      <c r="R1949" t="str">
        <f t="shared" si="244"/>
        <v>hardware</v>
      </c>
      <c r="S1949" s="10">
        <f t="shared" si="245"/>
        <v>40102.709722222222</v>
      </c>
      <c r="T1949" s="10">
        <f t="shared" si="246"/>
        <v>40140.040972222218</v>
      </c>
      <c r="U1949" s="12">
        <f t="shared" si="247"/>
        <v>40102.709722222222</v>
      </c>
      <c r="V1949" s="11">
        <f t="shared" si="248"/>
        <v>40102.709722222222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241"/>
        <v>8.0021100000000001</v>
      </c>
      <c r="P1950" s="6">
        <f t="shared" si="242"/>
        <v>188.50671378091872</v>
      </c>
      <c r="Q1950" t="str">
        <f t="shared" si="243"/>
        <v>technology</v>
      </c>
      <c r="R1950" t="str">
        <f t="shared" si="244"/>
        <v>hardware</v>
      </c>
      <c r="S1950" s="10">
        <f t="shared" si="245"/>
        <v>42473.395937499998</v>
      </c>
      <c r="T1950" s="10">
        <f t="shared" si="246"/>
        <v>42527.501388888886</v>
      </c>
      <c r="U1950" s="12">
        <f t="shared" si="247"/>
        <v>42473.395937499998</v>
      </c>
      <c r="V1950" s="11">
        <f t="shared" si="248"/>
        <v>42473.395937499998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241"/>
        <v>1.0600260000000001</v>
      </c>
      <c r="P1951" s="6">
        <f t="shared" si="242"/>
        <v>56.204984093319197</v>
      </c>
      <c r="Q1951" t="str">
        <f t="shared" si="243"/>
        <v>technology</v>
      </c>
      <c r="R1951" t="str">
        <f t="shared" si="244"/>
        <v>hardware</v>
      </c>
      <c r="S1951" s="10">
        <f t="shared" si="245"/>
        <v>41800.214710648142</v>
      </c>
      <c r="T1951" s="10">
        <f t="shared" si="246"/>
        <v>41830.214710648142</v>
      </c>
      <c r="U1951" s="12">
        <f t="shared" si="247"/>
        <v>41800.214710648142</v>
      </c>
      <c r="V1951" s="11">
        <f t="shared" si="248"/>
        <v>41800.214710648142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241"/>
        <v>2.0051866666666669</v>
      </c>
      <c r="P1952" s="6">
        <f t="shared" si="242"/>
        <v>51.3054157782516</v>
      </c>
      <c r="Q1952" t="str">
        <f t="shared" si="243"/>
        <v>technology</v>
      </c>
      <c r="R1952" t="str">
        <f t="shared" si="244"/>
        <v>hardware</v>
      </c>
      <c r="S1952" s="10">
        <f t="shared" si="245"/>
        <v>40623.973067129627</v>
      </c>
      <c r="T1952" s="10">
        <f t="shared" si="246"/>
        <v>40654.973067129627</v>
      </c>
      <c r="U1952" s="12">
        <f t="shared" si="247"/>
        <v>40623.973067129627</v>
      </c>
      <c r="V1952" s="11">
        <f t="shared" si="248"/>
        <v>40623.973067129627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241"/>
        <v>2.1244399999999999</v>
      </c>
      <c r="P1953" s="6">
        <f t="shared" si="242"/>
        <v>127.36450839328538</v>
      </c>
      <c r="Q1953" t="str">
        <f t="shared" si="243"/>
        <v>technology</v>
      </c>
      <c r="R1953" t="str">
        <f t="shared" si="244"/>
        <v>hardware</v>
      </c>
      <c r="S1953" s="10">
        <f t="shared" si="245"/>
        <v>42651.212233796294</v>
      </c>
      <c r="T1953" s="10">
        <f t="shared" si="246"/>
        <v>42681.253900462958</v>
      </c>
      <c r="U1953" s="12">
        <f t="shared" si="247"/>
        <v>42651.212233796294</v>
      </c>
      <c r="V1953" s="11">
        <f t="shared" si="248"/>
        <v>42651.212233796294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241"/>
        <v>1.9847237142857144</v>
      </c>
      <c r="P1954" s="6">
        <f t="shared" si="242"/>
        <v>101.85532258064516</v>
      </c>
      <c r="Q1954" t="str">
        <f t="shared" si="243"/>
        <v>technology</v>
      </c>
      <c r="R1954" t="str">
        <f t="shared" si="244"/>
        <v>hardware</v>
      </c>
      <c r="S1954" s="10">
        <f t="shared" si="245"/>
        <v>41526.398321759254</v>
      </c>
      <c r="T1954" s="10">
        <f t="shared" si="246"/>
        <v>41563.398321759254</v>
      </c>
      <c r="U1954" s="12">
        <f t="shared" si="247"/>
        <v>41526.398321759254</v>
      </c>
      <c r="V1954" s="11">
        <f t="shared" si="248"/>
        <v>41526.398321759254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241"/>
        <v>2.2594666666666665</v>
      </c>
      <c r="P1955" s="6">
        <f t="shared" si="242"/>
        <v>230.55782312925169</v>
      </c>
      <c r="Q1955" t="str">
        <f t="shared" si="243"/>
        <v>technology</v>
      </c>
      <c r="R1955" t="str">
        <f t="shared" si="244"/>
        <v>hardware</v>
      </c>
      <c r="S1955" s="10">
        <f t="shared" si="245"/>
        <v>40940.991493055553</v>
      </c>
      <c r="T1955" s="10">
        <f t="shared" si="246"/>
        <v>40969.916666666664</v>
      </c>
      <c r="U1955" s="12">
        <f t="shared" si="247"/>
        <v>40940.991493055553</v>
      </c>
      <c r="V1955" s="11">
        <f t="shared" si="248"/>
        <v>40940.991493055553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241"/>
        <v>6.9894800000000004</v>
      </c>
      <c r="P1956" s="6">
        <f t="shared" si="242"/>
        <v>842.10602409638557</v>
      </c>
      <c r="Q1956" t="str">
        <f t="shared" si="243"/>
        <v>technology</v>
      </c>
      <c r="R1956" t="str">
        <f t="shared" si="244"/>
        <v>hardware</v>
      </c>
      <c r="S1956" s="10">
        <f t="shared" si="245"/>
        <v>42394.372407407405</v>
      </c>
      <c r="T1956" s="10">
        <f t="shared" si="246"/>
        <v>42440.999999999993</v>
      </c>
      <c r="U1956" s="12">
        <f t="shared" si="247"/>
        <v>42394.372407407405</v>
      </c>
      <c r="V1956" s="11">
        <f t="shared" si="248"/>
        <v>42394.372407407405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241"/>
        <v>3.9859528571428569</v>
      </c>
      <c r="P1957" s="6">
        <f t="shared" si="242"/>
        <v>577.27593103448271</v>
      </c>
      <c r="Q1957" t="str">
        <f t="shared" si="243"/>
        <v>technology</v>
      </c>
      <c r="R1957" t="str">
        <f t="shared" si="244"/>
        <v>hardware</v>
      </c>
      <c r="S1957" s="10">
        <f t="shared" si="245"/>
        <v>41020.063437500001</v>
      </c>
      <c r="T1957" s="10">
        <f t="shared" si="246"/>
        <v>41052.583333333328</v>
      </c>
      <c r="U1957" s="12">
        <f t="shared" si="247"/>
        <v>41020.063437500001</v>
      </c>
      <c r="V1957" s="11">
        <f t="shared" si="248"/>
        <v>41020.063437500001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241"/>
        <v>2.9403333333333332</v>
      </c>
      <c r="P1958" s="6">
        <f t="shared" si="242"/>
        <v>483.34246575342468</v>
      </c>
      <c r="Q1958" t="str">
        <f t="shared" si="243"/>
        <v>technology</v>
      </c>
      <c r="R1958" t="str">
        <f t="shared" si="244"/>
        <v>hardware</v>
      </c>
      <c r="S1958" s="10">
        <f t="shared" si="245"/>
        <v>42067.71533564815</v>
      </c>
      <c r="T1958" s="10">
        <f t="shared" si="246"/>
        <v>42112.673668981479</v>
      </c>
      <c r="U1958" s="12">
        <f t="shared" si="247"/>
        <v>42067.71533564815</v>
      </c>
      <c r="V1958" s="11">
        <f t="shared" si="248"/>
        <v>42067.71533564815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241"/>
        <v>1.6750470000000002</v>
      </c>
      <c r="P1959" s="6">
        <f t="shared" si="242"/>
        <v>76.138500000000008</v>
      </c>
      <c r="Q1959" t="str">
        <f t="shared" si="243"/>
        <v>technology</v>
      </c>
      <c r="R1959" t="str">
        <f t="shared" si="244"/>
        <v>hardware</v>
      </c>
      <c r="S1959" s="10">
        <f t="shared" si="245"/>
        <v>41178.890196759254</v>
      </c>
      <c r="T1959" s="10">
        <f t="shared" si="246"/>
        <v>41208.890196759254</v>
      </c>
      <c r="U1959" s="12">
        <f t="shared" si="247"/>
        <v>41178.890196759254</v>
      </c>
      <c r="V1959" s="11">
        <f t="shared" si="248"/>
        <v>41178.890196759254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241"/>
        <v>14.355717142857143</v>
      </c>
      <c r="P1960" s="6">
        <f t="shared" si="242"/>
        <v>74.107684365781708</v>
      </c>
      <c r="Q1960" t="str">
        <f t="shared" si="243"/>
        <v>technology</v>
      </c>
      <c r="R1960" t="str">
        <f t="shared" si="244"/>
        <v>hardware</v>
      </c>
      <c r="S1960" s="10">
        <f t="shared" si="245"/>
        <v>41326.779641203699</v>
      </c>
      <c r="T1960" s="10">
        <f t="shared" si="246"/>
        <v>41356.737974537034</v>
      </c>
      <c r="U1960" s="12">
        <f t="shared" si="247"/>
        <v>41326.779641203699</v>
      </c>
      <c r="V1960" s="11">
        <f t="shared" si="248"/>
        <v>41326.779641203699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241"/>
        <v>1.5673440000000001</v>
      </c>
      <c r="P1961" s="6">
        <f t="shared" si="242"/>
        <v>36.965660377358489</v>
      </c>
      <c r="Q1961" t="str">
        <f t="shared" si="243"/>
        <v>technology</v>
      </c>
      <c r="R1961" t="str">
        <f t="shared" si="244"/>
        <v>hardware</v>
      </c>
      <c r="S1961" s="10">
        <f t="shared" si="245"/>
        <v>41871.63726851852</v>
      </c>
      <c r="T1961" s="10">
        <f t="shared" si="246"/>
        <v>41912.791666666664</v>
      </c>
      <c r="U1961" s="12">
        <f t="shared" si="247"/>
        <v>41871.63726851852</v>
      </c>
      <c r="V1961" s="11">
        <f t="shared" si="248"/>
        <v>41871.63726851852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241"/>
        <v>1.1790285714285715</v>
      </c>
      <c r="P1962" s="6">
        <f t="shared" si="242"/>
        <v>2500.969696969697</v>
      </c>
      <c r="Q1962" t="str">
        <f t="shared" si="243"/>
        <v>technology</v>
      </c>
      <c r="R1962" t="str">
        <f t="shared" si="244"/>
        <v>hardware</v>
      </c>
      <c r="S1962" s="10">
        <f t="shared" si="245"/>
        <v>41964.154409722221</v>
      </c>
      <c r="T1962" s="10">
        <f t="shared" si="246"/>
        <v>41994.154409722221</v>
      </c>
      <c r="U1962" s="12">
        <f t="shared" si="247"/>
        <v>41964.154409722221</v>
      </c>
      <c r="V1962" s="11">
        <f t="shared" si="248"/>
        <v>41964.154409722221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241"/>
        <v>11.053811999999999</v>
      </c>
      <c r="P1963" s="6">
        <f t="shared" si="242"/>
        <v>67.690214329454989</v>
      </c>
      <c r="Q1963" t="str">
        <f t="shared" si="243"/>
        <v>technology</v>
      </c>
      <c r="R1963" t="str">
        <f t="shared" si="244"/>
        <v>hardware</v>
      </c>
      <c r="S1963" s="10">
        <f t="shared" si="245"/>
        <v>41147.986307870371</v>
      </c>
      <c r="T1963" s="10">
        <f t="shared" si="246"/>
        <v>41187.957638888889</v>
      </c>
      <c r="U1963" s="12">
        <f t="shared" si="247"/>
        <v>41147.986307870371</v>
      </c>
      <c r="V1963" s="11">
        <f t="shared" si="248"/>
        <v>41147.986307870371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241"/>
        <v>1.9292499999999999</v>
      </c>
      <c r="P1964" s="6">
        <f t="shared" si="242"/>
        <v>63.04738562091503</v>
      </c>
      <c r="Q1964" t="str">
        <f t="shared" si="243"/>
        <v>technology</v>
      </c>
      <c r="R1964" t="str">
        <f t="shared" si="244"/>
        <v>hardware</v>
      </c>
      <c r="S1964" s="10">
        <f t="shared" si="245"/>
        <v>41742.572175925925</v>
      </c>
      <c r="T1964" s="10">
        <f t="shared" si="246"/>
        <v>41772.572175925925</v>
      </c>
      <c r="U1964" s="12">
        <f t="shared" si="247"/>
        <v>41742.572175925925</v>
      </c>
      <c r="V1964" s="11">
        <f t="shared" si="248"/>
        <v>41742.572175925925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241"/>
        <v>1.268842105263158</v>
      </c>
      <c r="P1965" s="6">
        <f t="shared" si="242"/>
        <v>117.6</v>
      </c>
      <c r="Q1965" t="str">
        <f t="shared" si="243"/>
        <v>technology</v>
      </c>
      <c r="R1965" t="str">
        <f t="shared" si="244"/>
        <v>hardware</v>
      </c>
      <c r="S1965" s="10">
        <f t="shared" si="245"/>
        <v>41863.221458333333</v>
      </c>
      <c r="T1965" s="10">
        <f t="shared" si="246"/>
        <v>41898.221458333333</v>
      </c>
      <c r="U1965" s="12">
        <f t="shared" si="247"/>
        <v>41863.221458333333</v>
      </c>
      <c r="V1965" s="11">
        <f t="shared" si="248"/>
        <v>41863.221458333333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241"/>
        <v>2.5957748878923765</v>
      </c>
      <c r="P1966" s="6">
        <f t="shared" si="242"/>
        <v>180.75185011709601</v>
      </c>
      <c r="Q1966" t="str">
        <f t="shared" si="243"/>
        <v>technology</v>
      </c>
      <c r="R1966" t="str">
        <f t="shared" si="244"/>
        <v>hardware</v>
      </c>
      <c r="S1966" s="10">
        <f t="shared" si="245"/>
        <v>42452.064490740733</v>
      </c>
      <c r="T1966" s="10">
        <f t="shared" si="246"/>
        <v>42482.064490740733</v>
      </c>
      <c r="U1966" s="12">
        <f t="shared" si="247"/>
        <v>42452.064490740733</v>
      </c>
      <c r="V1966" s="11">
        <f t="shared" si="248"/>
        <v>42452.064490740733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241"/>
        <v>2.6227999999999998</v>
      </c>
      <c r="P1967" s="6">
        <f t="shared" si="242"/>
        <v>127.32038834951456</v>
      </c>
      <c r="Q1967" t="str">
        <f t="shared" si="243"/>
        <v>technology</v>
      </c>
      <c r="R1967" t="str">
        <f t="shared" si="244"/>
        <v>hardware</v>
      </c>
      <c r="S1967" s="10">
        <f t="shared" si="245"/>
        <v>40897.880902777775</v>
      </c>
      <c r="T1967" s="10">
        <f t="shared" si="246"/>
        <v>40919.833333333328</v>
      </c>
      <c r="U1967" s="12">
        <f t="shared" si="247"/>
        <v>40897.880902777775</v>
      </c>
      <c r="V1967" s="11">
        <f t="shared" si="248"/>
        <v>40897.880902777775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241"/>
        <v>2.0674309000000002</v>
      </c>
      <c r="P1968" s="6">
        <f t="shared" si="242"/>
        <v>136.6444745538665</v>
      </c>
      <c r="Q1968" t="str">
        <f t="shared" si="243"/>
        <v>technology</v>
      </c>
      <c r="R1968" t="str">
        <f t="shared" si="244"/>
        <v>hardware</v>
      </c>
      <c r="S1968" s="10">
        <f t="shared" si="245"/>
        <v>41835.332152777773</v>
      </c>
      <c r="T1968" s="10">
        <f t="shared" si="246"/>
        <v>41865.332152777773</v>
      </c>
      <c r="U1968" s="12">
        <f t="shared" si="247"/>
        <v>41835.332152777773</v>
      </c>
      <c r="V1968" s="11">
        <f t="shared" si="248"/>
        <v>41835.332152777773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241"/>
        <v>3.7012999999999998</v>
      </c>
      <c r="P1969" s="6">
        <f t="shared" si="242"/>
        <v>182.78024691358024</v>
      </c>
      <c r="Q1969" t="str">
        <f t="shared" si="243"/>
        <v>technology</v>
      </c>
      <c r="R1969" t="str">
        <f t="shared" si="244"/>
        <v>hardware</v>
      </c>
      <c r="S1969" s="10">
        <f t="shared" si="245"/>
        <v>41730.455196759256</v>
      </c>
      <c r="T1969" s="10">
        <f t="shared" si="246"/>
        <v>41760.455196759256</v>
      </c>
      <c r="U1969" s="12">
        <f t="shared" si="247"/>
        <v>41730.455196759256</v>
      </c>
      <c r="V1969" s="11">
        <f t="shared" si="248"/>
        <v>41730.455196759256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241"/>
        <v>2.8496600000000001</v>
      </c>
      <c r="P1970" s="6">
        <f t="shared" si="242"/>
        <v>279.37843137254902</v>
      </c>
      <c r="Q1970" t="str">
        <f t="shared" si="243"/>
        <v>technology</v>
      </c>
      <c r="R1970" t="str">
        <f t="shared" si="244"/>
        <v>hardware</v>
      </c>
      <c r="S1970" s="10">
        <f t="shared" si="245"/>
        <v>42676.378645833327</v>
      </c>
      <c r="T1970" s="10">
        <f t="shared" si="246"/>
        <v>42707.420312499999</v>
      </c>
      <c r="U1970" s="12">
        <f t="shared" si="247"/>
        <v>42676.378645833327</v>
      </c>
      <c r="V1970" s="11">
        <f t="shared" si="248"/>
        <v>42676.378645833327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241"/>
        <v>5.7907999999999999</v>
      </c>
      <c r="P1971" s="6">
        <f t="shared" si="242"/>
        <v>61.375728669846318</v>
      </c>
      <c r="Q1971" t="str">
        <f t="shared" si="243"/>
        <v>technology</v>
      </c>
      <c r="R1971" t="str">
        <f t="shared" si="244"/>
        <v>hardware</v>
      </c>
      <c r="S1971" s="10">
        <f t="shared" si="245"/>
        <v>42557.584120370368</v>
      </c>
      <c r="T1971" s="10">
        <f t="shared" si="246"/>
        <v>42587.584120370368</v>
      </c>
      <c r="U1971" s="12">
        <f t="shared" si="247"/>
        <v>42557.584120370368</v>
      </c>
      <c r="V1971" s="11">
        <f t="shared" si="248"/>
        <v>42557.584120370368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241"/>
        <v>11.318</v>
      </c>
      <c r="P1972" s="6">
        <f t="shared" si="242"/>
        <v>80.727532097004286</v>
      </c>
      <c r="Q1972" t="str">
        <f t="shared" si="243"/>
        <v>technology</v>
      </c>
      <c r="R1972" t="str">
        <f t="shared" si="244"/>
        <v>hardware</v>
      </c>
      <c r="S1972" s="10">
        <f t="shared" si="245"/>
        <v>41323.984965277778</v>
      </c>
      <c r="T1972" s="10">
        <f t="shared" si="246"/>
        <v>41383.943298611113</v>
      </c>
      <c r="U1972" s="12">
        <f t="shared" si="247"/>
        <v>41323.984965277778</v>
      </c>
      <c r="V1972" s="11">
        <f t="shared" si="248"/>
        <v>41323.984965277778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241"/>
        <v>2.6302771750000002</v>
      </c>
      <c r="P1973" s="6">
        <f t="shared" si="242"/>
        <v>272.35590732591254</v>
      </c>
      <c r="Q1973" t="str">
        <f t="shared" si="243"/>
        <v>technology</v>
      </c>
      <c r="R1973" t="str">
        <f t="shared" si="244"/>
        <v>hardware</v>
      </c>
      <c r="S1973" s="10">
        <f t="shared" si="245"/>
        <v>41561.29237268518</v>
      </c>
      <c r="T1973" s="10">
        <f t="shared" si="246"/>
        <v>41592.958333333328</v>
      </c>
      <c r="U1973" s="12">
        <f t="shared" si="247"/>
        <v>41561.29237268518</v>
      </c>
      <c r="V1973" s="11">
        <f t="shared" si="248"/>
        <v>41561.29237268518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241"/>
        <v>6.7447999999999997</v>
      </c>
      <c r="P1974" s="6">
        <f t="shared" si="242"/>
        <v>70.848739495798313</v>
      </c>
      <c r="Q1974" t="str">
        <f t="shared" si="243"/>
        <v>technology</v>
      </c>
      <c r="R1974" t="str">
        <f t="shared" si="244"/>
        <v>hardware</v>
      </c>
      <c r="S1974" s="10">
        <f t="shared" si="245"/>
        <v>41200.803749999999</v>
      </c>
      <c r="T1974" s="10">
        <f t="shared" si="246"/>
        <v>41230.845416666663</v>
      </c>
      <c r="U1974" s="12">
        <f t="shared" si="247"/>
        <v>41200.803749999999</v>
      </c>
      <c r="V1974" s="11">
        <f t="shared" si="248"/>
        <v>41200.803749999999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241"/>
        <v>2.5683081313131315</v>
      </c>
      <c r="P1975" s="6">
        <f t="shared" si="242"/>
        <v>247.94003412969283</v>
      </c>
      <c r="Q1975" t="str">
        <f t="shared" si="243"/>
        <v>technology</v>
      </c>
      <c r="R1975" t="str">
        <f t="shared" si="244"/>
        <v>hardware</v>
      </c>
      <c r="S1975" s="10">
        <f t="shared" si="245"/>
        <v>42549.514629629623</v>
      </c>
      <c r="T1975" s="10">
        <f t="shared" si="246"/>
        <v>42588.083333333336</v>
      </c>
      <c r="U1975" s="12">
        <f t="shared" si="247"/>
        <v>42549.514629629623</v>
      </c>
      <c r="V1975" s="11">
        <f t="shared" si="248"/>
        <v>42549.514629629623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241"/>
        <v>3.7549600000000001</v>
      </c>
      <c r="P1976" s="6">
        <f t="shared" si="242"/>
        <v>186.81393034825871</v>
      </c>
      <c r="Q1976" t="str">
        <f t="shared" si="243"/>
        <v>technology</v>
      </c>
      <c r="R1976" t="str">
        <f t="shared" si="244"/>
        <v>hardware</v>
      </c>
      <c r="S1976" s="10">
        <f t="shared" si="245"/>
        <v>41445.125798611109</v>
      </c>
      <c r="T1976" s="10">
        <f t="shared" si="246"/>
        <v>41505.125798611109</v>
      </c>
      <c r="U1976" s="12">
        <f t="shared" si="247"/>
        <v>41445.125798611109</v>
      </c>
      <c r="V1976" s="11">
        <f t="shared" si="248"/>
        <v>41445.125798611109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241"/>
        <v>2.0870837499999997</v>
      </c>
      <c r="P1977" s="6">
        <f t="shared" si="242"/>
        <v>131.98948616600788</v>
      </c>
      <c r="Q1977" t="str">
        <f t="shared" si="243"/>
        <v>technology</v>
      </c>
      <c r="R1977" t="str">
        <f t="shared" si="244"/>
        <v>hardware</v>
      </c>
      <c r="S1977" s="10">
        <f t="shared" si="245"/>
        <v>41313.54688657407</v>
      </c>
      <c r="T1977" s="10">
        <f t="shared" si="246"/>
        <v>41343.54688657407</v>
      </c>
      <c r="U1977" s="12">
        <f t="shared" si="247"/>
        <v>41313.54688657407</v>
      </c>
      <c r="V1977" s="11">
        <f t="shared" si="248"/>
        <v>41313.54688657407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241"/>
        <v>3.4660000000000002</v>
      </c>
      <c r="P1978" s="6">
        <f t="shared" si="242"/>
        <v>29.310782241014799</v>
      </c>
      <c r="Q1978" t="str">
        <f t="shared" si="243"/>
        <v>technology</v>
      </c>
      <c r="R1978" t="str">
        <f t="shared" si="244"/>
        <v>hardware</v>
      </c>
      <c r="S1978" s="10">
        <f t="shared" si="245"/>
        <v>41438.691261574073</v>
      </c>
      <c r="T1978" s="10">
        <f t="shared" si="246"/>
        <v>41468.691261574073</v>
      </c>
      <c r="U1978" s="12">
        <f t="shared" si="247"/>
        <v>41438.691261574073</v>
      </c>
      <c r="V1978" s="11">
        <f t="shared" si="248"/>
        <v>41438.691261574073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241"/>
        <v>4.0232999999999999</v>
      </c>
      <c r="P1979" s="6">
        <f t="shared" si="242"/>
        <v>245.02436053593178</v>
      </c>
      <c r="Q1979" t="str">
        <f t="shared" si="243"/>
        <v>technology</v>
      </c>
      <c r="R1979" t="str">
        <f t="shared" si="244"/>
        <v>hardware</v>
      </c>
      <c r="S1979" s="10">
        <f t="shared" si="245"/>
        <v>42311.008564814816</v>
      </c>
      <c r="T1979" s="10">
        <f t="shared" si="246"/>
        <v>42357.124305555553</v>
      </c>
      <c r="U1979" s="12">
        <f t="shared" si="247"/>
        <v>42311.008564814816</v>
      </c>
      <c r="V1979" s="11">
        <f t="shared" si="248"/>
        <v>42311.008564814816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241"/>
        <v>10.2684514</v>
      </c>
      <c r="P1980" s="6">
        <f t="shared" si="242"/>
        <v>1323.2540463917526</v>
      </c>
      <c r="Q1980" t="str">
        <f t="shared" si="243"/>
        <v>technology</v>
      </c>
      <c r="R1980" t="str">
        <f t="shared" si="244"/>
        <v>hardware</v>
      </c>
      <c r="S1980" s="10">
        <f t="shared" si="245"/>
        <v>41039.017268518517</v>
      </c>
      <c r="T1980" s="10">
        <f t="shared" si="246"/>
        <v>41072.083333333328</v>
      </c>
      <c r="U1980" s="12">
        <f t="shared" si="247"/>
        <v>41039.017268518517</v>
      </c>
      <c r="V1980" s="11">
        <f t="shared" si="248"/>
        <v>41039.017268518517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241"/>
        <v>1.14901155</v>
      </c>
      <c r="P1981" s="6">
        <f t="shared" si="242"/>
        <v>282.65966789667897</v>
      </c>
      <c r="Q1981" t="str">
        <f t="shared" si="243"/>
        <v>technology</v>
      </c>
      <c r="R1981" t="str">
        <f t="shared" si="244"/>
        <v>hardware</v>
      </c>
      <c r="S1981" s="10">
        <f t="shared" si="245"/>
        <v>42290.25168981481</v>
      </c>
      <c r="T1981" s="10">
        <f t="shared" si="246"/>
        <v>42326.999305555553</v>
      </c>
      <c r="U1981" s="12">
        <f t="shared" si="247"/>
        <v>42290.25168981481</v>
      </c>
      <c r="V1981" s="11">
        <f t="shared" si="248"/>
        <v>42290.25168981481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241"/>
        <v>3.5482402000000004</v>
      </c>
      <c r="P1982" s="6">
        <f t="shared" si="242"/>
        <v>91.214401028277635</v>
      </c>
      <c r="Q1982" t="str">
        <f t="shared" si="243"/>
        <v>technology</v>
      </c>
      <c r="R1982" t="str">
        <f t="shared" si="244"/>
        <v>hardware</v>
      </c>
      <c r="S1982" s="10">
        <f t="shared" si="245"/>
        <v>42423.334050925921</v>
      </c>
      <c r="T1982" s="10">
        <f t="shared" si="246"/>
        <v>42463.292384259257</v>
      </c>
      <c r="U1982" s="12">
        <f t="shared" si="247"/>
        <v>42423.334050925921</v>
      </c>
      <c r="V1982" s="11">
        <f t="shared" si="248"/>
        <v>42423.334050925921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241"/>
        <v>5.0799999999999998E-2</v>
      </c>
      <c r="P1983" s="6">
        <f t="shared" si="242"/>
        <v>31.75</v>
      </c>
      <c r="Q1983" t="str">
        <f t="shared" si="243"/>
        <v>photography</v>
      </c>
      <c r="R1983" t="str">
        <f t="shared" si="244"/>
        <v>people</v>
      </c>
      <c r="S1983" s="10">
        <f t="shared" si="245"/>
        <v>41799.516956018517</v>
      </c>
      <c r="T1983" s="10">
        <f t="shared" si="246"/>
        <v>41829.516956018517</v>
      </c>
      <c r="U1983" s="12">
        <f t="shared" si="247"/>
        <v>41799.516956018517</v>
      </c>
      <c r="V1983" s="11">
        <f t="shared" si="248"/>
        <v>41799.516956018517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241"/>
        <v>0</v>
      </c>
      <c r="P1984" s="6" t="e">
        <f t="shared" si="242"/>
        <v>#DIV/0!</v>
      </c>
      <c r="Q1984" t="str">
        <f t="shared" si="243"/>
        <v>photography</v>
      </c>
      <c r="R1984" t="str">
        <f t="shared" si="244"/>
        <v>people</v>
      </c>
      <c r="S1984" s="10">
        <f t="shared" si="245"/>
        <v>42678.378321759257</v>
      </c>
      <c r="T1984" s="10">
        <f t="shared" si="246"/>
        <v>42708.419988425921</v>
      </c>
      <c r="U1984" s="12">
        <f t="shared" si="247"/>
        <v>42678.378321759257</v>
      </c>
      <c r="V1984" s="11">
        <f t="shared" si="248"/>
        <v>42678.378321759257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241"/>
        <v>4.2999999999999997E-2</v>
      </c>
      <c r="P1985" s="6">
        <f t="shared" si="242"/>
        <v>88.6875</v>
      </c>
      <c r="Q1985" t="str">
        <f t="shared" si="243"/>
        <v>photography</v>
      </c>
      <c r="R1985" t="str">
        <f t="shared" si="244"/>
        <v>people</v>
      </c>
      <c r="S1985" s="10">
        <f t="shared" si="245"/>
        <v>42592.803449074076</v>
      </c>
      <c r="T1985" s="10">
        <f t="shared" si="246"/>
        <v>42615.083333333336</v>
      </c>
      <c r="U1985" s="12">
        <f t="shared" si="247"/>
        <v>42592.803449074076</v>
      </c>
      <c r="V1985" s="11">
        <f t="shared" si="248"/>
        <v>42592.803449074076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249">E1986/D1986</f>
        <v>0.21146666666666666</v>
      </c>
      <c r="P1986" s="6">
        <f t="shared" si="242"/>
        <v>453.14285714285717</v>
      </c>
      <c r="Q1986" t="str">
        <f t="shared" si="243"/>
        <v>photography</v>
      </c>
      <c r="R1986" t="str">
        <f t="shared" si="244"/>
        <v>people</v>
      </c>
      <c r="S1986" s="10">
        <f t="shared" si="245"/>
        <v>41913.581956018512</v>
      </c>
      <c r="T1986" s="10">
        <f t="shared" si="246"/>
        <v>41973.623622685183</v>
      </c>
      <c r="U1986" s="12">
        <f t="shared" si="247"/>
        <v>41913.581956018512</v>
      </c>
      <c r="V1986" s="11">
        <f t="shared" si="248"/>
        <v>41913.581956018512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249"/>
        <v>3.1875000000000001E-2</v>
      </c>
      <c r="P1987" s="6">
        <f t="shared" ref="P1987:P2050" si="250">E1987/L1987</f>
        <v>12.75</v>
      </c>
      <c r="Q1987" t="str">
        <f t="shared" ref="Q1987:Q2050" si="251">LEFT(N1987,SEARCH("/",N1987)-1)</f>
        <v>photography</v>
      </c>
      <c r="R1987" t="str">
        <f t="shared" ref="R1987:R2050" si="252">RIGHT(N1987,LEN(N1987)-SEARCH("/",N1987))</f>
        <v>people</v>
      </c>
      <c r="S1987" s="10">
        <f t="shared" ref="S1987:S2050" si="253">(((J1987/60)/60)/24)+DATE(1970,1,1)+(-5/24)</f>
        <v>42555.490405092591</v>
      </c>
      <c r="T1987" s="10">
        <f t="shared" ref="T1987:T2050" si="254">(((I1987/60)/60)/24)+DATE(1970,1,1)+(-5/24)</f>
        <v>42584.749999999993</v>
      </c>
      <c r="U1987" s="12">
        <f t="shared" ref="U1987:U2050" si="255">S1987</f>
        <v>42555.490405092591</v>
      </c>
      <c r="V1987" s="11">
        <f t="shared" ref="V1987:V2050" si="256">S1987</f>
        <v>42555.490405092591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249"/>
        <v>5.0000000000000001E-4</v>
      </c>
      <c r="P1988" s="6">
        <f t="shared" si="250"/>
        <v>1</v>
      </c>
      <c r="Q1988" t="str">
        <f t="shared" si="251"/>
        <v>photography</v>
      </c>
      <c r="R1988" t="str">
        <f t="shared" si="252"/>
        <v>people</v>
      </c>
      <c r="S1988" s="10">
        <f t="shared" si="253"/>
        <v>42413.225497685176</v>
      </c>
      <c r="T1988" s="10">
        <f t="shared" si="254"/>
        <v>42443.183831018519</v>
      </c>
      <c r="U1988" s="12">
        <f t="shared" si="255"/>
        <v>42413.225497685176</v>
      </c>
      <c r="V1988" s="11">
        <f t="shared" si="256"/>
        <v>42413.225497685176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249"/>
        <v>0.42472727272727273</v>
      </c>
      <c r="P1989" s="6">
        <f t="shared" si="250"/>
        <v>83.428571428571431</v>
      </c>
      <c r="Q1989" t="str">
        <f t="shared" si="251"/>
        <v>photography</v>
      </c>
      <c r="R1989" t="str">
        <f t="shared" si="252"/>
        <v>people</v>
      </c>
      <c r="S1989" s="10">
        <f t="shared" si="253"/>
        <v>42034.431435185186</v>
      </c>
      <c r="T1989" s="10">
        <f t="shared" si="254"/>
        <v>42064.431435185186</v>
      </c>
      <c r="U1989" s="12">
        <f t="shared" si="255"/>
        <v>42034.431435185186</v>
      </c>
      <c r="V1989" s="11">
        <f t="shared" si="256"/>
        <v>42034.431435185186</v>
      </c>
    </row>
    <row r="1990" spans="1:22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249"/>
        <v>4.1666666666666666E-3</v>
      </c>
      <c r="P1990" s="6">
        <f t="shared" si="250"/>
        <v>25</v>
      </c>
      <c r="Q1990" t="str">
        <f t="shared" si="251"/>
        <v>photography</v>
      </c>
      <c r="R1990" t="str">
        <f t="shared" si="252"/>
        <v>people</v>
      </c>
      <c r="S1990" s="10">
        <f t="shared" si="253"/>
        <v>42206.554884259262</v>
      </c>
      <c r="T1990" s="10">
        <f t="shared" si="254"/>
        <v>42236.554884259262</v>
      </c>
      <c r="U1990" s="12">
        <f t="shared" si="255"/>
        <v>42206.554884259262</v>
      </c>
      <c r="V1990" s="11">
        <f t="shared" si="256"/>
        <v>42206.554884259262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249"/>
        <v>0.01</v>
      </c>
      <c r="P1991" s="6">
        <f t="shared" si="250"/>
        <v>50</v>
      </c>
      <c r="Q1991" t="str">
        <f t="shared" si="251"/>
        <v>photography</v>
      </c>
      <c r="R1991" t="str">
        <f t="shared" si="252"/>
        <v>people</v>
      </c>
      <c r="S1991" s="10">
        <f t="shared" si="253"/>
        <v>42685.472314814811</v>
      </c>
      <c r="T1991" s="10">
        <f t="shared" si="254"/>
        <v>42715.472314814811</v>
      </c>
      <c r="U1991" s="12">
        <f t="shared" si="255"/>
        <v>42685.472314814811</v>
      </c>
      <c r="V1991" s="11">
        <f t="shared" si="256"/>
        <v>42685.472314814811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249"/>
        <v>0.16966666666666666</v>
      </c>
      <c r="P1992" s="6">
        <f t="shared" si="250"/>
        <v>101.8</v>
      </c>
      <c r="Q1992" t="str">
        <f t="shared" si="251"/>
        <v>photography</v>
      </c>
      <c r="R1992" t="str">
        <f t="shared" si="252"/>
        <v>people</v>
      </c>
      <c r="S1992" s="10">
        <f t="shared" si="253"/>
        <v>42397.987638888888</v>
      </c>
      <c r="T1992" s="10">
        <f t="shared" si="254"/>
        <v>42412.987638888888</v>
      </c>
      <c r="U1992" s="12">
        <f t="shared" si="255"/>
        <v>42397.987638888888</v>
      </c>
      <c r="V1992" s="11">
        <f t="shared" si="256"/>
        <v>42397.987638888888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249"/>
        <v>7.0000000000000007E-2</v>
      </c>
      <c r="P1993" s="6">
        <f t="shared" si="250"/>
        <v>46.666666666666664</v>
      </c>
      <c r="Q1993" t="str">
        <f t="shared" si="251"/>
        <v>photography</v>
      </c>
      <c r="R1993" t="str">
        <f t="shared" si="252"/>
        <v>people</v>
      </c>
      <c r="S1993" s="10">
        <f t="shared" si="253"/>
        <v>42167.685023148144</v>
      </c>
      <c r="T1993" s="10">
        <f t="shared" si="254"/>
        <v>42188.685023148144</v>
      </c>
      <c r="U1993" s="12">
        <f t="shared" si="255"/>
        <v>42167.685023148144</v>
      </c>
      <c r="V1993" s="11">
        <f t="shared" si="256"/>
        <v>42167.685023148144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249"/>
        <v>1.3333333333333333E-3</v>
      </c>
      <c r="P1994" s="6">
        <f t="shared" si="250"/>
        <v>1</v>
      </c>
      <c r="Q1994" t="str">
        <f t="shared" si="251"/>
        <v>photography</v>
      </c>
      <c r="R1994" t="str">
        <f t="shared" si="252"/>
        <v>people</v>
      </c>
      <c r="S1994" s="10">
        <f t="shared" si="253"/>
        <v>42022.935081018521</v>
      </c>
      <c r="T1994" s="10">
        <f t="shared" si="254"/>
        <v>42052.935081018521</v>
      </c>
      <c r="U1994" s="12">
        <f t="shared" si="255"/>
        <v>42022.935081018521</v>
      </c>
      <c r="V1994" s="11">
        <f t="shared" si="256"/>
        <v>42022.935081018521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249"/>
        <v>0</v>
      </c>
      <c r="P1995" s="6" t="e">
        <f t="shared" si="250"/>
        <v>#DIV/0!</v>
      </c>
      <c r="Q1995" t="str">
        <f t="shared" si="251"/>
        <v>photography</v>
      </c>
      <c r="R1995" t="str">
        <f t="shared" si="252"/>
        <v>people</v>
      </c>
      <c r="S1995" s="10">
        <f t="shared" si="253"/>
        <v>42329.380057870374</v>
      </c>
      <c r="T1995" s="10">
        <f t="shared" si="254"/>
        <v>42359.380057870374</v>
      </c>
      <c r="U1995" s="12">
        <f t="shared" si="255"/>
        <v>42329.380057870374</v>
      </c>
      <c r="V1995" s="11">
        <f t="shared" si="256"/>
        <v>42329.380057870374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249"/>
        <v>0</v>
      </c>
      <c r="P1996" s="6" t="e">
        <f t="shared" si="250"/>
        <v>#DIV/0!</v>
      </c>
      <c r="Q1996" t="str">
        <f t="shared" si="251"/>
        <v>photography</v>
      </c>
      <c r="R1996" t="str">
        <f t="shared" si="252"/>
        <v>people</v>
      </c>
      <c r="S1996" s="10">
        <f t="shared" si="253"/>
        <v>42650.797939814809</v>
      </c>
      <c r="T1996" s="10">
        <f t="shared" si="254"/>
        <v>42710.839606481481</v>
      </c>
      <c r="U1996" s="12">
        <f t="shared" si="255"/>
        <v>42650.797939814809</v>
      </c>
      <c r="V1996" s="11">
        <f t="shared" si="256"/>
        <v>42650.797939814809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249"/>
        <v>7.8E-2</v>
      </c>
      <c r="P1997" s="6">
        <f t="shared" si="250"/>
        <v>26</v>
      </c>
      <c r="Q1997" t="str">
        <f t="shared" si="251"/>
        <v>photography</v>
      </c>
      <c r="R1997" t="str">
        <f t="shared" si="252"/>
        <v>people</v>
      </c>
      <c r="S1997" s="10">
        <f t="shared" si="253"/>
        <v>42181.693703703706</v>
      </c>
      <c r="T1997" s="10">
        <f t="shared" si="254"/>
        <v>42201.693703703706</v>
      </c>
      <c r="U1997" s="12">
        <f t="shared" si="255"/>
        <v>42181.693703703706</v>
      </c>
      <c r="V1997" s="11">
        <f t="shared" si="256"/>
        <v>42181.693703703706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249"/>
        <v>0</v>
      </c>
      <c r="P1998" s="6" t="e">
        <f t="shared" si="250"/>
        <v>#DIV/0!</v>
      </c>
      <c r="Q1998" t="str">
        <f t="shared" si="251"/>
        <v>photography</v>
      </c>
      <c r="R1998" t="str">
        <f t="shared" si="252"/>
        <v>people</v>
      </c>
      <c r="S1998" s="10">
        <f t="shared" si="253"/>
        <v>41800.611238425925</v>
      </c>
      <c r="T1998" s="10">
        <f t="shared" si="254"/>
        <v>41830.611238425925</v>
      </c>
      <c r="U1998" s="12">
        <f t="shared" si="255"/>
        <v>41800.611238425925</v>
      </c>
      <c r="V1998" s="11">
        <f t="shared" si="256"/>
        <v>41800.611238425925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249"/>
        <v>0</v>
      </c>
      <c r="P1999" s="6" t="e">
        <f t="shared" si="250"/>
        <v>#DIV/0!</v>
      </c>
      <c r="Q1999" t="str">
        <f t="shared" si="251"/>
        <v>photography</v>
      </c>
      <c r="R1999" t="str">
        <f t="shared" si="252"/>
        <v>people</v>
      </c>
      <c r="S1999" s="10">
        <f t="shared" si="253"/>
        <v>41847.722361111111</v>
      </c>
      <c r="T1999" s="10">
        <f t="shared" si="254"/>
        <v>41877.722361111111</v>
      </c>
      <c r="U1999" s="12">
        <f t="shared" si="255"/>
        <v>41847.722361111111</v>
      </c>
      <c r="V1999" s="11">
        <f t="shared" si="256"/>
        <v>41847.722361111111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249"/>
        <v>0.26200000000000001</v>
      </c>
      <c r="P2000" s="6">
        <f t="shared" si="250"/>
        <v>218.33333333333334</v>
      </c>
      <c r="Q2000" t="str">
        <f t="shared" si="251"/>
        <v>photography</v>
      </c>
      <c r="R2000" t="str">
        <f t="shared" si="252"/>
        <v>people</v>
      </c>
      <c r="S2000" s="10">
        <f t="shared" si="253"/>
        <v>41806.910162037035</v>
      </c>
      <c r="T2000" s="10">
        <f t="shared" si="254"/>
        <v>41851.910162037035</v>
      </c>
      <c r="U2000" s="12">
        <f t="shared" si="255"/>
        <v>41806.910162037035</v>
      </c>
      <c r="V2000" s="11">
        <f t="shared" si="256"/>
        <v>41806.910162037035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249"/>
        <v>7.6129032258064515E-3</v>
      </c>
      <c r="P2001" s="6">
        <f t="shared" si="250"/>
        <v>33.714285714285715</v>
      </c>
      <c r="Q2001" t="str">
        <f t="shared" si="251"/>
        <v>photography</v>
      </c>
      <c r="R2001" t="str">
        <f t="shared" si="252"/>
        <v>people</v>
      </c>
      <c r="S2001" s="10">
        <f t="shared" si="253"/>
        <v>41926.274398148147</v>
      </c>
      <c r="T2001" s="10">
        <f t="shared" si="254"/>
        <v>41956.316064814811</v>
      </c>
      <c r="U2001" s="12">
        <f t="shared" si="255"/>
        <v>41926.274398148147</v>
      </c>
      <c r="V2001" s="11">
        <f t="shared" si="256"/>
        <v>41926.274398148147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249"/>
        <v>0.125</v>
      </c>
      <c r="P2002" s="6">
        <f t="shared" si="250"/>
        <v>25</v>
      </c>
      <c r="Q2002" t="str">
        <f t="shared" si="251"/>
        <v>photography</v>
      </c>
      <c r="R2002" t="str">
        <f t="shared" si="252"/>
        <v>people</v>
      </c>
      <c r="S2002" s="10">
        <f t="shared" si="253"/>
        <v>42345.743206018517</v>
      </c>
      <c r="T2002" s="10">
        <f t="shared" si="254"/>
        <v>42375.743206018517</v>
      </c>
      <c r="U2002" s="12">
        <f t="shared" si="255"/>
        <v>42345.743206018517</v>
      </c>
      <c r="V2002" s="11">
        <f t="shared" si="256"/>
        <v>42345.743206018517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249"/>
        <v>3.8212909090909091</v>
      </c>
      <c r="P2003" s="6">
        <f t="shared" si="250"/>
        <v>128.38790470372632</v>
      </c>
      <c r="Q2003" t="str">
        <f t="shared" si="251"/>
        <v>technology</v>
      </c>
      <c r="R2003" t="str">
        <f t="shared" si="252"/>
        <v>hardware</v>
      </c>
      <c r="S2003" s="10">
        <f t="shared" si="253"/>
        <v>42136.001342592594</v>
      </c>
      <c r="T2003" s="10">
        <f t="shared" si="254"/>
        <v>42167.624999999993</v>
      </c>
      <c r="U2003" s="12">
        <f t="shared" si="255"/>
        <v>42136.001342592594</v>
      </c>
      <c r="V2003" s="11">
        <f t="shared" si="256"/>
        <v>42136.001342592594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249"/>
        <v>2.1679422000000002</v>
      </c>
      <c r="P2004" s="6">
        <f t="shared" si="250"/>
        <v>78.834261818181815</v>
      </c>
      <c r="Q2004" t="str">
        <f t="shared" si="251"/>
        <v>technology</v>
      </c>
      <c r="R2004" t="str">
        <f t="shared" si="252"/>
        <v>hardware</v>
      </c>
      <c r="S2004" s="10">
        <f t="shared" si="253"/>
        <v>42728.503969907404</v>
      </c>
      <c r="T2004" s="10">
        <f t="shared" si="254"/>
        <v>42758.503969907404</v>
      </c>
      <c r="U2004" s="12">
        <f t="shared" si="255"/>
        <v>42728.503969907404</v>
      </c>
      <c r="V2004" s="11">
        <f t="shared" si="256"/>
        <v>42728.503969907404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249"/>
        <v>3.12</v>
      </c>
      <c r="P2005" s="6">
        <f t="shared" si="250"/>
        <v>91.764705882352942</v>
      </c>
      <c r="Q2005" t="str">
        <f t="shared" si="251"/>
        <v>technology</v>
      </c>
      <c r="R2005" t="str">
        <f t="shared" si="252"/>
        <v>hardware</v>
      </c>
      <c r="S2005" s="10">
        <f t="shared" si="253"/>
        <v>40346.917268518519</v>
      </c>
      <c r="T2005" s="10">
        <f t="shared" si="254"/>
        <v>40361.75</v>
      </c>
      <c r="U2005" s="12">
        <f t="shared" si="255"/>
        <v>40346.917268518519</v>
      </c>
      <c r="V2005" s="11">
        <f t="shared" si="256"/>
        <v>40346.917268518519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249"/>
        <v>2.3442048</v>
      </c>
      <c r="P2006" s="6">
        <f t="shared" si="250"/>
        <v>331.10237288135596</v>
      </c>
      <c r="Q2006" t="str">
        <f t="shared" si="251"/>
        <v>technology</v>
      </c>
      <c r="R2006" t="str">
        <f t="shared" si="252"/>
        <v>hardware</v>
      </c>
      <c r="S2006" s="10">
        <f t="shared" si="253"/>
        <v>41800.396562499998</v>
      </c>
      <c r="T2006" s="10">
        <f t="shared" si="254"/>
        <v>41830.396562499998</v>
      </c>
      <c r="U2006" s="12">
        <f t="shared" si="255"/>
        <v>41800.396562499998</v>
      </c>
      <c r="V2006" s="11">
        <f t="shared" si="256"/>
        <v>41800.396562499998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249"/>
        <v>1.236801</v>
      </c>
      <c r="P2007" s="6">
        <f t="shared" si="250"/>
        <v>194.26193717277485</v>
      </c>
      <c r="Q2007" t="str">
        <f t="shared" si="251"/>
        <v>technology</v>
      </c>
      <c r="R2007" t="str">
        <f t="shared" si="252"/>
        <v>hardware</v>
      </c>
      <c r="S2007" s="10">
        <f t="shared" si="253"/>
        <v>41535.604374999995</v>
      </c>
      <c r="T2007" s="10">
        <f t="shared" si="254"/>
        <v>41562.957638888889</v>
      </c>
      <c r="U2007" s="12">
        <f t="shared" si="255"/>
        <v>41535.604374999995</v>
      </c>
      <c r="V2007" s="11">
        <f t="shared" si="256"/>
        <v>41535.604374999995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249"/>
        <v>2.4784000000000002</v>
      </c>
      <c r="P2008" s="6">
        <f t="shared" si="250"/>
        <v>408.97689768976898</v>
      </c>
      <c r="Q2008" t="str">
        <f t="shared" si="251"/>
        <v>technology</v>
      </c>
      <c r="R2008" t="str">
        <f t="shared" si="252"/>
        <v>hardware</v>
      </c>
      <c r="S2008" s="10">
        <f t="shared" si="253"/>
        <v>41941.292187499996</v>
      </c>
      <c r="T2008" s="10">
        <f t="shared" si="254"/>
        <v>41976.333854166667</v>
      </c>
      <c r="U2008" s="12">
        <f t="shared" si="255"/>
        <v>41941.292187499996</v>
      </c>
      <c r="V2008" s="11">
        <f t="shared" si="256"/>
        <v>41941.292187499996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249"/>
        <v>1.157092</v>
      </c>
      <c r="P2009" s="6">
        <f t="shared" si="250"/>
        <v>84.459270072992695</v>
      </c>
      <c r="Q2009" t="str">
        <f t="shared" si="251"/>
        <v>technology</v>
      </c>
      <c r="R2009" t="str">
        <f t="shared" si="252"/>
        <v>hardware</v>
      </c>
      <c r="S2009" s="10">
        <f t="shared" si="253"/>
        <v>40347.629467592589</v>
      </c>
      <c r="T2009" s="10">
        <f t="shared" si="254"/>
        <v>40413.958333333328</v>
      </c>
      <c r="U2009" s="12">
        <f t="shared" si="255"/>
        <v>40347.629467592589</v>
      </c>
      <c r="V2009" s="11">
        <f t="shared" si="256"/>
        <v>40347.629467592589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249"/>
        <v>1.1707484768810599</v>
      </c>
      <c r="P2010" s="6">
        <f t="shared" si="250"/>
        <v>44.853658536585364</v>
      </c>
      <c r="Q2010" t="str">
        <f t="shared" si="251"/>
        <v>technology</v>
      </c>
      <c r="R2010" t="str">
        <f t="shared" si="252"/>
        <v>hardware</v>
      </c>
      <c r="S2010" s="10">
        <f t="shared" si="253"/>
        <v>40761.396087962959</v>
      </c>
      <c r="T2010" s="10">
        <f t="shared" si="254"/>
        <v>40805.396087962959</v>
      </c>
      <c r="U2010" s="12">
        <f t="shared" si="255"/>
        <v>40761.396087962959</v>
      </c>
      <c r="V2010" s="11">
        <f t="shared" si="256"/>
        <v>40761.396087962959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249"/>
        <v>3.05158</v>
      </c>
      <c r="P2011" s="6">
        <f t="shared" si="250"/>
        <v>383.3643216080402</v>
      </c>
      <c r="Q2011" t="str">
        <f t="shared" si="251"/>
        <v>technology</v>
      </c>
      <c r="R2011" t="str">
        <f t="shared" si="252"/>
        <v>hardware</v>
      </c>
      <c r="S2011" s="10">
        <f t="shared" si="253"/>
        <v>42661.115081018514</v>
      </c>
      <c r="T2011" s="10">
        <f t="shared" si="254"/>
        <v>42697.156747685185</v>
      </c>
      <c r="U2011" s="12">
        <f t="shared" si="255"/>
        <v>42661.115081018514</v>
      </c>
      <c r="V2011" s="11">
        <f t="shared" si="256"/>
        <v>42661.115081018514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249"/>
        <v>3.2005299999999997</v>
      </c>
      <c r="P2012" s="6">
        <f t="shared" si="250"/>
        <v>55.276856649395505</v>
      </c>
      <c r="Q2012" t="str">
        <f t="shared" si="251"/>
        <v>technology</v>
      </c>
      <c r="R2012" t="str">
        <f t="shared" si="252"/>
        <v>hardware</v>
      </c>
      <c r="S2012" s="10">
        <f t="shared" si="253"/>
        <v>42570.788090277776</v>
      </c>
      <c r="T2012" s="10">
        <f t="shared" si="254"/>
        <v>42600.788090277776</v>
      </c>
      <c r="U2012" s="12">
        <f t="shared" si="255"/>
        <v>42570.788090277776</v>
      </c>
      <c r="V2012" s="11">
        <f t="shared" si="256"/>
        <v>42570.788090277776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249"/>
        <v>8.1956399999999991</v>
      </c>
      <c r="P2013" s="6">
        <f t="shared" si="250"/>
        <v>422.02059732234807</v>
      </c>
      <c r="Q2013" t="str">
        <f t="shared" si="251"/>
        <v>technology</v>
      </c>
      <c r="R2013" t="str">
        <f t="shared" si="252"/>
        <v>hardware</v>
      </c>
      <c r="S2013" s="10">
        <f t="shared" si="253"/>
        <v>42347.150150462963</v>
      </c>
      <c r="T2013" s="10">
        <f t="shared" si="254"/>
        <v>42380.749999999993</v>
      </c>
      <c r="U2013" s="12">
        <f t="shared" si="255"/>
        <v>42347.150150462963</v>
      </c>
      <c r="V2013" s="11">
        <f t="shared" si="256"/>
        <v>42347.150150462963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249"/>
        <v>2.3490000000000002</v>
      </c>
      <c r="P2014" s="6">
        <f t="shared" si="250"/>
        <v>64.180327868852459</v>
      </c>
      <c r="Q2014" t="str">
        <f t="shared" si="251"/>
        <v>technology</v>
      </c>
      <c r="R2014" t="str">
        <f t="shared" si="252"/>
        <v>hardware</v>
      </c>
      <c r="S2014" s="10">
        <f t="shared" si="253"/>
        <v>42010.613900462959</v>
      </c>
      <c r="T2014" s="10">
        <f t="shared" si="254"/>
        <v>42040.613900462959</v>
      </c>
      <c r="U2014" s="12">
        <f t="shared" si="255"/>
        <v>42010.613900462959</v>
      </c>
      <c r="V2014" s="11">
        <f t="shared" si="256"/>
        <v>42010.613900462959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249"/>
        <v>4.9491375</v>
      </c>
      <c r="P2015" s="6">
        <f t="shared" si="250"/>
        <v>173.57781674704077</v>
      </c>
      <c r="Q2015" t="str">
        <f t="shared" si="251"/>
        <v>technology</v>
      </c>
      <c r="R2015" t="str">
        <f t="shared" si="252"/>
        <v>hardware</v>
      </c>
      <c r="S2015" s="10">
        <f t="shared" si="253"/>
        <v>42499.752476851849</v>
      </c>
      <c r="T2015" s="10">
        <f t="shared" si="254"/>
        <v>42559.752476851849</v>
      </c>
      <c r="U2015" s="12">
        <f t="shared" si="255"/>
        <v>42499.752476851849</v>
      </c>
      <c r="V2015" s="11">
        <f t="shared" si="256"/>
        <v>42499.752476851849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249"/>
        <v>78.137822333333332</v>
      </c>
      <c r="P2016" s="6">
        <f t="shared" si="250"/>
        <v>88.601680840609291</v>
      </c>
      <c r="Q2016" t="str">
        <f t="shared" si="251"/>
        <v>technology</v>
      </c>
      <c r="R2016" t="str">
        <f t="shared" si="252"/>
        <v>hardware</v>
      </c>
      <c r="S2016" s="10">
        <f t="shared" si="253"/>
        <v>41324.006238425922</v>
      </c>
      <c r="T2016" s="10">
        <f t="shared" si="254"/>
        <v>41357.964571759258</v>
      </c>
      <c r="U2016" s="12">
        <f t="shared" si="255"/>
        <v>41324.006238425922</v>
      </c>
      <c r="V2016" s="11">
        <f t="shared" si="256"/>
        <v>41324.006238425922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249"/>
        <v>1.1300013888888889</v>
      </c>
      <c r="P2017" s="6">
        <f t="shared" si="250"/>
        <v>50.222283950617282</v>
      </c>
      <c r="Q2017" t="str">
        <f t="shared" si="251"/>
        <v>technology</v>
      </c>
      <c r="R2017" t="str">
        <f t="shared" si="252"/>
        <v>hardware</v>
      </c>
      <c r="S2017" s="10">
        <f t="shared" si="253"/>
        <v>40765.668553240735</v>
      </c>
      <c r="T2017" s="10">
        <f t="shared" si="254"/>
        <v>40795.668553240735</v>
      </c>
      <c r="U2017" s="12">
        <f t="shared" si="255"/>
        <v>40765.668553240735</v>
      </c>
      <c r="V2017" s="11">
        <f t="shared" si="256"/>
        <v>40765.668553240735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249"/>
        <v>9.2154220000000002</v>
      </c>
      <c r="P2018" s="6">
        <f t="shared" si="250"/>
        <v>192.38876826722338</v>
      </c>
      <c r="Q2018" t="str">
        <f t="shared" si="251"/>
        <v>technology</v>
      </c>
      <c r="R2018" t="str">
        <f t="shared" si="252"/>
        <v>hardware</v>
      </c>
      <c r="S2018" s="10">
        <f t="shared" si="253"/>
        <v>41312.672442129624</v>
      </c>
      <c r="T2018" s="10">
        <f t="shared" si="254"/>
        <v>41342.672442129624</v>
      </c>
      <c r="U2018" s="12">
        <f t="shared" si="255"/>
        <v>41312.672442129624</v>
      </c>
      <c r="V2018" s="11">
        <f t="shared" si="256"/>
        <v>41312.672442129624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249"/>
        <v>1.2510239999999999</v>
      </c>
      <c r="P2019" s="6">
        <f t="shared" si="250"/>
        <v>73.416901408450698</v>
      </c>
      <c r="Q2019" t="str">
        <f t="shared" si="251"/>
        <v>technology</v>
      </c>
      <c r="R2019" t="str">
        <f t="shared" si="252"/>
        <v>hardware</v>
      </c>
      <c r="S2019" s="10">
        <f t="shared" si="253"/>
        <v>40960.849016203698</v>
      </c>
      <c r="T2019" s="10">
        <f t="shared" si="254"/>
        <v>40991.958333333328</v>
      </c>
      <c r="U2019" s="12">
        <f t="shared" si="255"/>
        <v>40960.849016203698</v>
      </c>
      <c r="V2019" s="11">
        <f t="shared" si="256"/>
        <v>40960.849016203698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249"/>
        <v>1.0224343076923077</v>
      </c>
      <c r="P2020" s="6">
        <f t="shared" si="250"/>
        <v>147.68495555555555</v>
      </c>
      <c r="Q2020" t="str">
        <f t="shared" si="251"/>
        <v>technology</v>
      </c>
      <c r="R2020" t="str">
        <f t="shared" si="252"/>
        <v>hardware</v>
      </c>
      <c r="S2020" s="10">
        <f t="shared" si="253"/>
        <v>42199.157511574071</v>
      </c>
      <c r="T2020" s="10">
        <f t="shared" si="254"/>
        <v>42229.157511574071</v>
      </c>
      <c r="U2020" s="12">
        <f t="shared" si="255"/>
        <v>42199.157511574071</v>
      </c>
      <c r="V2020" s="11">
        <f t="shared" si="256"/>
        <v>42199.157511574071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249"/>
        <v>4.8490975000000001</v>
      </c>
      <c r="P2021" s="6">
        <f t="shared" si="250"/>
        <v>108.96848314606741</v>
      </c>
      <c r="Q2021" t="str">
        <f t="shared" si="251"/>
        <v>technology</v>
      </c>
      <c r="R2021" t="str">
        <f t="shared" si="252"/>
        <v>hardware</v>
      </c>
      <c r="S2021" s="10">
        <f t="shared" si="253"/>
        <v>42605.500243055554</v>
      </c>
      <c r="T2021" s="10">
        <f t="shared" si="254"/>
        <v>42635.500243055554</v>
      </c>
      <c r="U2021" s="12">
        <f t="shared" si="255"/>
        <v>42605.500243055554</v>
      </c>
      <c r="V2021" s="11">
        <f t="shared" si="256"/>
        <v>42605.500243055554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249"/>
        <v>1.9233333333333333</v>
      </c>
      <c r="P2022" s="6">
        <f t="shared" si="250"/>
        <v>23.647540983606557</v>
      </c>
      <c r="Q2022" t="str">
        <f t="shared" si="251"/>
        <v>technology</v>
      </c>
      <c r="R2022" t="str">
        <f t="shared" si="252"/>
        <v>hardware</v>
      </c>
      <c r="S2022" s="10">
        <f t="shared" si="253"/>
        <v>41736.88916666666</v>
      </c>
      <c r="T2022" s="10">
        <f t="shared" si="254"/>
        <v>41773.752777777772</v>
      </c>
      <c r="U2022" s="12">
        <f t="shared" si="255"/>
        <v>41736.88916666666</v>
      </c>
      <c r="V2022" s="11">
        <f t="shared" si="256"/>
        <v>41736.88916666666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249"/>
        <v>2.8109999999999999</v>
      </c>
      <c r="P2023" s="6">
        <f t="shared" si="250"/>
        <v>147.94736842105263</v>
      </c>
      <c r="Q2023" t="str">
        <f t="shared" si="251"/>
        <v>technology</v>
      </c>
      <c r="R2023" t="str">
        <f t="shared" si="252"/>
        <v>hardware</v>
      </c>
      <c r="S2023" s="10">
        <f t="shared" si="253"/>
        <v>41860.862233796295</v>
      </c>
      <c r="T2023" s="10">
        <f t="shared" si="254"/>
        <v>41905.862233796295</v>
      </c>
      <c r="U2023" s="12">
        <f t="shared" si="255"/>
        <v>41860.862233796295</v>
      </c>
      <c r="V2023" s="11">
        <f t="shared" si="256"/>
        <v>41860.862233796295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249"/>
        <v>1.2513700000000001</v>
      </c>
      <c r="P2024" s="6">
        <f t="shared" si="250"/>
        <v>385.03692307692307</v>
      </c>
      <c r="Q2024" t="str">
        <f t="shared" si="251"/>
        <v>technology</v>
      </c>
      <c r="R2024" t="str">
        <f t="shared" si="252"/>
        <v>hardware</v>
      </c>
      <c r="S2024" s="10">
        <f t="shared" si="253"/>
        <v>42502.36078703704</v>
      </c>
      <c r="T2024" s="10">
        <f t="shared" si="254"/>
        <v>42532.36078703704</v>
      </c>
      <c r="U2024" s="12">
        <f t="shared" si="255"/>
        <v>42502.36078703704</v>
      </c>
      <c r="V2024" s="11">
        <f t="shared" si="256"/>
        <v>42502.36078703704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249"/>
        <v>1.61459</v>
      </c>
      <c r="P2025" s="6">
        <f t="shared" si="250"/>
        <v>457.39093484419266</v>
      </c>
      <c r="Q2025" t="str">
        <f t="shared" si="251"/>
        <v>technology</v>
      </c>
      <c r="R2025" t="str">
        <f t="shared" si="252"/>
        <v>hardware</v>
      </c>
      <c r="S2025" s="10">
        <f t="shared" si="253"/>
        <v>42136.212418981479</v>
      </c>
      <c r="T2025" s="10">
        <f t="shared" si="254"/>
        <v>42166.212418981479</v>
      </c>
      <c r="U2025" s="12">
        <f t="shared" si="255"/>
        <v>42136.212418981479</v>
      </c>
      <c r="V2025" s="11">
        <f t="shared" si="256"/>
        <v>42136.212418981479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249"/>
        <v>5.8535000000000004</v>
      </c>
      <c r="P2026" s="6">
        <f t="shared" si="250"/>
        <v>222.99047619047619</v>
      </c>
      <c r="Q2026" t="str">
        <f t="shared" si="251"/>
        <v>technology</v>
      </c>
      <c r="R2026" t="str">
        <f t="shared" si="252"/>
        <v>hardware</v>
      </c>
      <c r="S2026" s="10">
        <f t="shared" si="253"/>
        <v>41099.758611111109</v>
      </c>
      <c r="T2026" s="10">
        <f t="shared" si="254"/>
        <v>41133.916666666664</v>
      </c>
      <c r="U2026" s="12">
        <f t="shared" si="255"/>
        <v>41099.758611111109</v>
      </c>
      <c r="V2026" s="11">
        <f t="shared" si="256"/>
        <v>41099.758611111109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249"/>
        <v>2.0114999999999998</v>
      </c>
      <c r="P2027" s="6">
        <f t="shared" si="250"/>
        <v>220.74074074074073</v>
      </c>
      <c r="Q2027" t="str">
        <f t="shared" si="251"/>
        <v>technology</v>
      </c>
      <c r="R2027" t="str">
        <f t="shared" si="252"/>
        <v>hardware</v>
      </c>
      <c r="S2027" s="10">
        <f t="shared" si="253"/>
        <v>42135.976226851846</v>
      </c>
      <c r="T2027" s="10">
        <f t="shared" si="254"/>
        <v>42165.976226851846</v>
      </c>
      <c r="U2027" s="12">
        <f t="shared" si="255"/>
        <v>42135.976226851846</v>
      </c>
      <c r="V2027" s="11">
        <f t="shared" si="256"/>
        <v>42135.976226851846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249"/>
        <v>1.3348307999999998</v>
      </c>
      <c r="P2028" s="6">
        <f t="shared" si="250"/>
        <v>73.503898678414089</v>
      </c>
      <c r="Q2028" t="str">
        <f t="shared" si="251"/>
        <v>technology</v>
      </c>
      <c r="R2028" t="str">
        <f t="shared" si="252"/>
        <v>hardware</v>
      </c>
      <c r="S2028" s="10">
        <f t="shared" si="253"/>
        <v>41704.527604166666</v>
      </c>
      <c r="T2028" s="10">
        <f t="shared" si="254"/>
        <v>41749.957638888889</v>
      </c>
      <c r="U2028" s="12">
        <f t="shared" si="255"/>
        <v>41704.527604166666</v>
      </c>
      <c r="V2028" s="11">
        <f t="shared" si="256"/>
        <v>41704.527604166666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249"/>
        <v>1.2024900000000001</v>
      </c>
      <c r="P2029" s="6">
        <f t="shared" si="250"/>
        <v>223.09647495361781</v>
      </c>
      <c r="Q2029" t="str">
        <f t="shared" si="251"/>
        <v>technology</v>
      </c>
      <c r="R2029" t="str">
        <f t="shared" si="252"/>
        <v>hardware</v>
      </c>
      <c r="S2029" s="10">
        <f t="shared" si="253"/>
        <v>42048.605543981481</v>
      </c>
      <c r="T2029" s="10">
        <f t="shared" si="254"/>
        <v>42093.563877314817</v>
      </c>
      <c r="U2029" s="12">
        <f t="shared" si="255"/>
        <v>42048.605543981481</v>
      </c>
      <c r="V2029" s="11">
        <f t="shared" si="256"/>
        <v>42048.605543981481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249"/>
        <v>1.2616666666666667</v>
      </c>
      <c r="P2030" s="6">
        <f t="shared" si="250"/>
        <v>47.911392405063289</v>
      </c>
      <c r="Q2030" t="str">
        <f t="shared" si="251"/>
        <v>technology</v>
      </c>
      <c r="R2030" t="str">
        <f t="shared" si="252"/>
        <v>hardware</v>
      </c>
      <c r="S2030" s="10">
        <f t="shared" si="253"/>
        <v>40215.710717592592</v>
      </c>
      <c r="T2030" s="10">
        <f t="shared" si="254"/>
        <v>40252.704861111109</v>
      </c>
      <c r="U2030" s="12">
        <f t="shared" si="255"/>
        <v>40215.710717592592</v>
      </c>
      <c r="V2030" s="11">
        <f t="shared" si="256"/>
        <v>40215.710717592592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249"/>
        <v>3.6120000000000001</v>
      </c>
      <c r="P2031" s="6">
        <f t="shared" si="250"/>
        <v>96.063829787234042</v>
      </c>
      <c r="Q2031" t="str">
        <f t="shared" si="251"/>
        <v>technology</v>
      </c>
      <c r="R2031" t="str">
        <f t="shared" si="252"/>
        <v>hardware</v>
      </c>
      <c r="S2031" s="10">
        <f t="shared" si="253"/>
        <v>41847.813437500001</v>
      </c>
      <c r="T2031" s="10">
        <f t="shared" si="254"/>
        <v>41877.813437500001</v>
      </c>
      <c r="U2031" s="12">
        <f t="shared" si="255"/>
        <v>41847.813437500001</v>
      </c>
      <c r="V2031" s="11">
        <f t="shared" si="256"/>
        <v>41847.813437500001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249"/>
        <v>2.26239013671875</v>
      </c>
      <c r="P2032" s="6">
        <f t="shared" si="250"/>
        <v>118.6144</v>
      </c>
      <c r="Q2032" t="str">
        <f t="shared" si="251"/>
        <v>technology</v>
      </c>
      <c r="R2032" t="str">
        <f t="shared" si="252"/>
        <v>hardware</v>
      </c>
      <c r="S2032" s="10">
        <f t="shared" si="253"/>
        <v>41212.788148148145</v>
      </c>
      <c r="T2032" s="10">
        <f t="shared" si="254"/>
        <v>41242.788148148145</v>
      </c>
      <c r="U2032" s="12">
        <f t="shared" si="255"/>
        <v>41212.788148148145</v>
      </c>
      <c r="V2032" s="11">
        <f t="shared" si="256"/>
        <v>41212.788148148145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249"/>
        <v>1.2035</v>
      </c>
      <c r="P2033" s="6">
        <f t="shared" si="250"/>
        <v>118.45472440944881</v>
      </c>
      <c r="Q2033" t="str">
        <f t="shared" si="251"/>
        <v>technology</v>
      </c>
      <c r="R2033" t="str">
        <f t="shared" si="252"/>
        <v>hardware</v>
      </c>
      <c r="S2033" s="10">
        <f t="shared" si="253"/>
        <v>41975.120983796289</v>
      </c>
      <c r="T2033" s="10">
        <f t="shared" si="254"/>
        <v>42012.833333333336</v>
      </c>
      <c r="U2033" s="12">
        <f t="shared" si="255"/>
        <v>41975.120983796289</v>
      </c>
      <c r="V2033" s="11">
        <f t="shared" si="256"/>
        <v>41975.120983796289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249"/>
        <v>3.0418799999999999</v>
      </c>
      <c r="P2034" s="6">
        <f t="shared" si="250"/>
        <v>143.21468926553672</v>
      </c>
      <c r="Q2034" t="str">
        <f t="shared" si="251"/>
        <v>technology</v>
      </c>
      <c r="R2034" t="str">
        <f t="shared" si="252"/>
        <v>hardware</v>
      </c>
      <c r="S2034" s="10">
        <f t="shared" si="253"/>
        <v>42689.35733796296</v>
      </c>
      <c r="T2034" s="10">
        <f t="shared" si="254"/>
        <v>42718.999999999993</v>
      </c>
      <c r="U2034" s="12">
        <f t="shared" si="255"/>
        <v>42689.35733796296</v>
      </c>
      <c r="V2034" s="11">
        <f t="shared" si="256"/>
        <v>42689.35733796296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249"/>
        <v>1.7867599999999999</v>
      </c>
      <c r="P2035" s="6">
        <f t="shared" si="250"/>
        <v>282.71518987341773</v>
      </c>
      <c r="Q2035" t="str">
        <f t="shared" si="251"/>
        <v>technology</v>
      </c>
      <c r="R2035" t="str">
        <f t="shared" si="252"/>
        <v>hardware</v>
      </c>
      <c r="S2035" s="10">
        <f t="shared" si="253"/>
        <v>41724.874050925922</v>
      </c>
      <c r="T2035" s="10">
        <f t="shared" si="254"/>
        <v>41754.874050925922</v>
      </c>
      <c r="U2035" s="12">
        <f t="shared" si="255"/>
        <v>41724.874050925922</v>
      </c>
      <c r="V2035" s="11">
        <f t="shared" si="256"/>
        <v>41724.874050925922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249"/>
        <v>3.868199871794872</v>
      </c>
      <c r="P2036" s="6">
        <f t="shared" si="250"/>
        <v>593.93620078740162</v>
      </c>
      <c r="Q2036" t="str">
        <f t="shared" si="251"/>
        <v>technology</v>
      </c>
      <c r="R2036" t="str">
        <f t="shared" si="252"/>
        <v>hardware</v>
      </c>
      <c r="S2036" s="10">
        <f t="shared" si="253"/>
        <v>42075.921678240738</v>
      </c>
      <c r="T2036" s="10">
        <f t="shared" si="254"/>
        <v>42131.081944444442</v>
      </c>
      <c r="U2036" s="12">
        <f t="shared" si="255"/>
        <v>42075.921678240738</v>
      </c>
      <c r="V2036" s="11">
        <f t="shared" si="256"/>
        <v>42075.921678240738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249"/>
        <v>2.1103642500000004</v>
      </c>
      <c r="P2037" s="6">
        <f t="shared" si="250"/>
        <v>262.15704968944101</v>
      </c>
      <c r="Q2037" t="str">
        <f t="shared" si="251"/>
        <v>technology</v>
      </c>
      <c r="R2037" t="str">
        <f t="shared" si="252"/>
        <v>hardware</v>
      </c>
      <c r="S2037" s="10">
        <f t="shared" si="253"/>
        <v>42311.41674768518</v>
      </c>
      <c r="T2037" s="10">
        <f t="shared" si="254"/>
        <v>42356.833333333336</v>
      </c>
      <c r="U2037" s="12">
        <f t="shared" si="255"/>
        <v>42311.41674768518</v>
      </c>
      <c r="V2037" s="11">
        <f t="shared" si="256"/>
        <v>42311.41674768518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249"/>
        <v>1.3166833333333334</v>
      </c>
      <c r="P2038" s="6">
        <f t="shared" si="250"/>
        <v>46.580778301886795</v>
      </c>
      <c r="Q2038" t="str">
        <f t="shared" si="251"/>
        <v>technology</v>
      </c>
      <c r="R2038" t="str">
        <f t="shared" si="252"/>
        <v>hardware</v>
      </c>
      <c r="S2038" s="10">
        <f t="shared" si="253"/>
        <v>41738.656469907408</v>
      </c>
      <c r="T2038" s="10">
        <f t="shared" si="254"/>
        <v>41768.656469907408</v>
      </c>
      <c r="U2038" s="12">
        <f t="shared" si="255"/>
        <v>41738.656469907408</v>
      </c>
      <c r="V2038" s="11">
        <f t="shared" si="256"/>
        <v>41738.656469907408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249"/>
        <v>3.0047639999999998</v>
      </c>
      <c r="P2039" s="6">
        <f t="shared" si="250"/>
        <v>70.041118881118877</v>
      </c>
      <c r="Q2039" t="str">
        <f t="shared" si="251"/>
        <v>technology</v>
      </c>
      <c r="R2039" t="str">
        <f t="shared" si="252"/>
        <v>hardware</v>
      </c>
      <c r="S2039" s="10">
        <f t="shared" si="253"/>
        <v>41578.001770833333</v>
      </c>
      <c r="T2039" s="10">
        <f t="shared" si="254"/>
        <v>41638.043437499997</v>
      </c>
      <c r="U2039" s="12">
        <f t="shared" si="255"/>
        <v>41578.001770833333</v>
      </c>
      <c r="V2039" s="11">
        <f t="shared" si="256"/>
        <v>41578.001770833333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249"/>
        <v>4.2051249999999998</v>
      </c>
      <c r="P2040" s="6">
        <f t="shared" si="250"/>
        <v>164.90686274509804</v>
      </c>
      <c r="Q2040" t="str">
        <f t="shared" si="251"/>
        <v>technology</v>
      </c>
      <c r="R2040" t="str">
        <f t="shared" si="252"/>
        <v>hardware</v>
      </c>
      <c r="S2040" s="10">
        <f t="shared" si="253"/>
        <v>41424.062743055554</v>
      </c>
      <c r="T2040" s="10">
        <f t="shared" si="254"/>
        <v>41456.541666666664</v>
      </c>
      <c r="U2040" s="12">
        <f t="shared" si="255"/>
        <v>41424.062743055554</v>
      </c>
      <c r="V2040" s="11">
        <f t="shared" si="256"/>
        <v>41424.062743055554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249"/>
        <v>1.362168</v>
      </c>
      <c r="P2041" s="6">
        <f t="shared" si="250"/>
        <v>449.26385224274406</v>
      </c>
      <c r="Q2041" t="str">
        <f t="shared" si="251"/>
        <v>technology</v>
      </c>
      <c r="R2041" t="str">
        <f t="shared" si="252"/>
        <v>hardware</v>
      </c>
      <c r="S2041" s="10">
        <f t="shared" si="253"/>
        <v>42675.23061342592</v>
      </c>
      <c r="T2041" s="10">
        <f t="shared" si="254"/>
        <v>42704.999305555553</v>
      </c>
      <c r="U2041" s="12">
        <f t="shared" si="255"/>
        <v>42675.23061342592</v>
      </c>
      <c r="V2041" s="11">
        <f t="shared" si="256"/>
        <v>42675.23061342592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249"/>
        <v>2.4817133333333334</v>
      </c>
      <c r="P2042" s="6">
        <f t="shared" si="250"/>
        <v>27.472841328413285</v>
      </c>
      <c r="Q2042" t="str">
        <f t="shared" si="251"/>
        <v>technology</v>
      </c>
      <c r="R2042" t="str">
        <f t="shared" si="252"/>
        <v>hardware</v>
      </c>
      <c r="S2042" s="10">
        <f t="shared" si="253"/>
        <v>41578.718784722223</v>
      </c>
      <c r="T2042" s="10">
        <f t="shared" si="254"/>
        <v>41593.760451388887</v>
      </c>
      <c r="U2042" s="12">
        <f t="shared" si="255"/>
        <v>41578.718784722223</v>
      </c>
      <c r="V2042" s="11">
        <f t="shared" si="256"/>
        <v>41578.718784722223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249"/>
        <v>1.8186315789473684</v>
      </c>
      <c r="P2043" s="6">
        <f t="shared" si="250"/>
        <v>143.97499999999999</v>
      </c>
      <c r="Q2043" t="str">
        <f t="shared" si="251"/>
        <v>technology</v>
      </c>
      <c r="R2043" t="str">
        <f t="shared" si="252"/>
        <v>hardware</v>
      </c>
      <c r="S2043" s="10">
        <f t="shared" si="253"/>
        <v>42654.317442129628</v>
      </c>
      <c r="T2043" s="10">
        <f t="shared" si="254"/>
        <v>42684.359108796292</v>
      </c>
      <c r="U2043" s="12">
        <f t="shared" si="255"/>
        <v>42654.317442129628</v>
      </c>
      <c r="V2043" s="11">
        <f t="shared" si="256"/>
        <v>42654.317442129628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249"/>
        <v>1.2353000000000001</v>
      </c>
      <c r="P2044" s="6">
        <f t="shared" si="250"/>
        <v>88.23571428571428</v>
      </c>
      <c r="Q2044" t="str">
        <f t="shared" si="251"/>
        <v>technology</v>
      </c>
      <c r="R2044" t="str">
        <f t="shared" si="252"/>
        <v>hardware</v>
      </c>
      <c r="S2044" s="10">
        <f t="shared" si="253"/>
        <v>42331.499699074069</v>
      </c>
      <c r="T2044" s="10">
        <f t="shared" si="254"/>
        <v>42391.499699074069</v>
      </c>
      <c r="U2044" s="12">
        <f t="shared" si="255"/>
        <v>42331.499699074069</v>
      </c>
      <c r="V2044" s="11">
        <f t="shared" si="256"/>
        <v>42331.499699074069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249"/>
        <v>5.0620938628158845</v>
      </c>
      <c r="P2045" s="6">
        <f t="shared" si="250"/>
        <v>36.326424870466319</v>
      </c>
      <c r="Q2045" t="str">
        <f t="shared" si="251"/>
        <v>technology</v>
      </c>
      <c r="R2045" t="str">
        <f t="shared" si="252"/>
        <v>hardware</v>
      </c>
      <c r="S2045" s="10">
        <f t="shared" si="253"/>
        <v>42660.968483796292</v>
      </c>
      <c r="T2045" s="10">
        <f t="shared" si="254"/>
        <v>42714.999305555553</v>
      </c>
      <c r="U2045" s="12">
        <f t="shared" si="255"/>
        <v>42660.968483796292</v>
      </c>
      <c r="V2045" s="11">
        <f t="shared" si="256"/>
        <v>42660.968483796292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249"/>
        <v>1.0821333333333334</v>
      </c>
      <c r="P2046" s="6">
        <f t="shared" si="250"/>
        <v>90.177777777777777</v>
      </c>
      <c r="Q2046" t="str">
        <f t="shared" si="251"/>
        <v>technology</v>
      </c>
      <c r="R2046" t="str">
        <f t="shared" si="252"/>
        <v>hardware</v>
      </c>
      <c r="S2046" s="10">
        <f t="shared" si="253"/>
        <v>42138.475856481477</v>
      </c>
      <c r="T2046" s="10">
        <f t="shared" si="254"/>
        <v>42168.475856481477</v>
      </c>
      <c r="U2046" s="12">
        <f t="shared" si="255"/>
        <v>42138.475856481477</v>
      </c>
      <c r="V2046" s="11">
        <f t="shared" si="256"/>
        <v>42138.475856481477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249"/>
        <v>8.1918387755102042</v>
      </c>
      <c r="P2047" s="6">
        <f t="shared" si="250"/>
        <v>152.62361216730039</v>
      </c>
      <c r="Q2047" t="str">
        <f t="shared" si="251"/>
        <v>technology</v>
      </c>
      <c r="R2047" t="str">
        <f t="shared" si="252"/>
        <v>hardware</v>
      </c>
      <c r="S2047" s="10">
        <f t="shared" si="253"/>
        <v>41068.880173611105</v>
      </c>
      <c r="T2047" s="10">
        <f t="shared" si="254"/>
        <v>41098.880173611105</v>
      </c>
      <c r="U2047" s="12">
        <f t="shared" si="255"/>
        <v>41068.880173611105</v>
      </c>
      <c r="V2047" s="11">
        <f t="shared" si="256"/>
        <v>41068.880173611105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249"/>
        <v>1.2110000000000001</v>
      </c>
      <c r="P2048" s="6">
        <f t="shared" si="250"/>
        <v>55.806451612903224</v>
      </c>
      <c r="Q2048" t="str">
        <f t="shared" si="251"/>
        <v>technology</v>
      </c>
      <c r="R2048" t="str">
        <f t="shared" si="252"/>
        <v>hardware</v>
      </c>
      <c r="S2048" s="10">
        <f t="shared" si="253"/>
        <v>41386.963472222218</v>
      </c>
      <c r="T2048" s="10">
        <f t="shared" si="254"/>
        <v>41416.963472222218</v>
      </c>
      <c r="U2048" s="12">
        <f t="shared" si="255"/>
        <v>41386.963472222218</v>
      </c>
      <c r="V2048" s="11">
        <f t="shared" si="256"/>
        <v>41386.963472222218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249"/>
        <v>1.0299897959183673</v>
      </c>
      <c r="P2049" s="6">
        <f t="shared" si="250"/>
        <v>227.85327313769753</v>
      </c>
      <c r="Q2049" t="str">
        <f t="shared" si="251"/>
        <v>technology</v>
      </c>
      <c r="R2049" t="str">
        <f t="shared" si="252"/>
        <v>hardware</v>
      </c>
      <c r="S2049" s="10">
        <f t="shared" si="253"/>
        <v>42081.695254629631</v>
      </c>
      <c r="T2049" s="10">
        <f t="shared" si="254"/>
        <v>42110.791666666664</v>
      </c>
      <c r="U2049" s="12">
        <f t="shared" si="255"/>
        <v>42081.695254629631</v>
      </c>
      <c r="V2049" s="11">
        <f t="shared" si="256"/>
        <v>42081.695254629631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257">E2050/D2050</f>
        <v>1.4833229411764706</v>
      </c>
      <c r="P2050" s="6">
        <f t="shared" si="250"/>
        <v>91.82989803350327</v>
      </c>
      <c r="Q2050" t="str">
        <f t="shared" si="251"/>
        <v>technology</v>
      </c>
      <c r="R2050" t="str">
        <f t="shared" si="252"/>
        <v>hardware</v>
      </c>
      <c r="S2050" s="10">
        <f t="shared" si="253"/>
        <v>41387.443182870367</v>
      </c>
      <c r="T2050" s="10">
        <f t="shared" si="254"/>
        <v>41417.443182870367</v>
      </c>
      <c r="U2050" s="12">
        <f t="shared" si="255"/>
        <v>41387.443182870367</v>
      </c>
      <c r="V2050" s="11">
        <f t="shared" si="256"/>
        <v>41387.443182870367</v>
      </c>
    </row>
    <row r="2051" spans="1:22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257"/>
        <v>1.2019070000000001</v>
      </c>
      <c r="P2051" s="6">
        <f t="shared" ref="P2051:P2114" si="258">E2051/L2051</f>
        <v>80.991037735849048</v>
      </c>
      <c r="Q2051" t="str">
        <f t="shared" ref="Q2051:Q2114" si="259">LEFT(N2051,SEARCH("/",N2051)-1)</f>
        <v>technology</v>
      </c>
      <c r="R2051" t="str">
        <f t="shared" ref="R2051:R2114" si="260">RIGHT(N2051,LEN(N2051)-SEARCH("/",N2051))</f>
        <v>hardware</v>
      </c>
      <c r="S2051" s="10">
        <f t="shared" ref="S2051:S2114" si="261">(((J2051/60)/60)/24)+DATE(1970,1,1)+(-5/24)</f>
        <v>41575.319016203699</v>
      </c>
      <c r="T2051" s="10">
        <f t="shared" ref="T2051:T2114" si="262">(((I2051/60)/60)/24)+DATE(1970,1,1)+(-5/24)</f>
        <v>41610.749305555553</v>
      </c>
      <c r="U2051" s="12">
        <f t="shared" ref="U2051:U2114" si="263">S2051</f>
        <v>41575.319016203699</v>
      </c>
      <c r="V2051" s="11">
        <f t="shared" ref="V2051:V2114" si="264">S2051</f>
        <v>41575.319016203699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257"/>
        <v>4.7327000000000004</v>
      </c>
      <c r="P2052" s="6">
        <f t="shared" si="258"/>
        <v>278.39411764705881</v>
      </c>
      <c r="Q2052" t="str">
        <f t="shared" si="259"/>
        <v>technology</v>
      </c>
      <c r="R2052" t="str">
        <f t="shared" si="260"/>
        <v>hardware</v>
      </c>
      <c r="S2052" s="10">
        <f t="shared" si="261"/>
        <v>42114.863171296289</v>
      </c>
      <c r="T2052" s="10">
        <f t="shared" si="262"/>
        <v>42154.863171296289</v>
      </c>
      <c r="U2052" s="12">
        <f t="shared" si="263"/>
        <v>42114.863171296289</v>
      </c>
      <c r="V2052" s="11">
        <f t="shared" si="264"/>
        <v>42114.863171296289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257"/>
        <v>1.303625</v>
      </c>
      <c r="P2053" s="6">
        <f t="shared" si="258"/>
        <v>43.095041322314053</v>
      </c>
      <c r="Q2053" t="str">
        <f t="shared" si="259"/>
        <v>technology</v>
      </c>
      <c r="R2053" t="str">
        <f t="shared" si="260"/>
        <v>hardware</v>
      </c>
      <c r="S2053" s="10">
        <f t="shared" si="261"/>
        <v>41603.814085648148</v>
      </c>
      <c r="T2053" s="10">
        <f t="shared" si="262"/>
        <v>41633.814085648148</v>
      </c>
      <c r="U2053" s="12">
        <f t="shared" si="263"/>
        <v>41603.814085648148</v>
      </c>
      <c r="V2053" s="11">
        <f t="shared" si="264"/>
        <v>41603.814085648148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257"/>
        <v>3.5304799999999998</v>
      </c>
      <c r="P2054" s="6">
        <f t="shared" si="258"/>
        <v>326.29205175600737</v>
      </c>
      <c r="Q2054" t="str">
        <f t="shared" si="259"/>
        <v>technology</v>
      </c>
      <c r="R2054" t="str">
        <f t="shared" si="260"/>
        <v>hardware</v>
      </c>
      <c r="S2054" s="10">
        <f t="shared" si="261"/>
        <v>42374.875613425924</v>
      </c>
      <c r="T2054" s="10">
        <f t="shared" si="262"/>
        <v>42419.875613425924</v>
      </c>
      <c r="U2054" s="12">
        <f t="shared" si="263"/>
        <v>42374.875613425924</v>
      </c>
      <c r="V2054" s="11">
        <f t="shared" si="264"/>
        <v>42374.875613425924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257"/>
        <v>1.0102</v>
      </c>
      <c r="P2055" s="6">
        <f t="shared" si="258"/>
        <v>41.743801652892564</v>
      </c>
      <c r="Q2055" t="str">
        <f t="shared" si="259"/>
        <v>technology</v>
      </c>
      <c r="R2055" t="str">
        <f t="shared" si="260"/>
        <v>hardware</v>
      </c>
      <c r="S2055" s="10">
        <f t="shared" si="261"/>
        <v>42303.409155092588</v>
      </c>
      <c r="T2055" s="10">
        <f t="shared" si="262"/>
        <v>42333.450821759259</v>
      </c>
      <c r="U2055" s="12">
        <f t="shared" si="263"/>
        <v>42303.409155092588</v>
      </c>
      <c r="V2055" s="11">
        <f t="shared" si="264"/>
        <v>42303.409155092588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257"/>
        <v>1.1359142857142857</v>
      </c>
      <c r="P2056" s="6">
        <f t="shared" si="258"/>
        <v>64.020933977455712</v>
      </c>
      <c r="Q2056" t="str">
        <f t="shared" si="259"/>
        <v>technology</v>
      </c>
      <c r="R2056" t="str">
        <f t="shared" si="260"/>
        <v>hardware</v>
      </c>
      <c r="S2056" s="10">
        <f t="shared" si="261"/>
        <v>41731.312615740739</v>
      </c>
      <c r="T2056" s="10">
        <f t="shared" si="262"/>
        <v>41761.312615740739</v>
      </c>
      <c r="U2056" s="12">
        <f t="shared" si="263"/>
        <v>41731.312615740739</v>
      </c>
      <c r="V2056" s="11">
        <f t="shared" si="264"/>
        <v>41731.312615740739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257"/>
        <v>1.6741666666666666</v>
      </c>
      <c r="P2057" s="6">
        <f t="shared" si="258"/>
        <v>99.455445544554451</v>
      </c>
      <c r="Q2057" t="str">
        <f t="shared" si="259"/>
        <v>technology</v>
      </c>
      <c r="R2057" t="str">
        <f t="shared" si="260"/>
        <v>hardware</v>
      </c>
      <c r="S2057" s="10">
        <f t="shared" si="261"/>
        <v>41946.465775462959</v>
      </c>
      <c r="T2057" s="10">
        <f t="shared" si="262"/>
        <v>41975.958333333336</v>
      </c>
      <c r="U2057" s="12">
        <f t="shared" si="263"/>
        <v>41946.465775462959</v>
      </c>
      <c r="V2057" s="11">
        <f t="shared" si="264"/>
        <v>41946.465775462959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257"/>
        <v>1.5345200000000001</v>
      </c>
      <c r="P2058" s="6">
        <f t="shared" si="258"/>
        <v>138.49458483754512</v>
      </c>
      <c r="Q2058" t="str">
        <f t="shared" si="259"/>
        <v>technology</v>
      </c>
      <c r="R2058" t="str">
        <f t="shared" si="260"/>
        <v>hardware</v>
      </c>
      <c r="S2058" s="10">
        <f t="shared" si="261"/>
        <v>41351.552569444444</v>
      </c>
      <c r="T2058" s="10">
        <f t="shared" si="262"/>
        <v>41381.552569444444</v>
      </c>
      <c r="U2058" s="12">
        <f t="shared" si="263"/>
        <v>41351.552569444444</v>
      </c>
      <c r="V2058" s="11">
        <f t="shared" si="264"/>
        <v>41351.552569444444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257"/>
        <v>2.022322</v>
      </c>
      <c r="P2059" s="6">
        <f t="shared" si="258"/>
        <v>45.547792792792798</v>
      </c>
      <c r="Q2059" t="str">
        <f t="shared" si="259"/>
        <v>technology</v>
      </c>
      <c r="R2059" t="str">
        <f t="shared" si="260"/>
        <v>hardware</v>
      </c>
      <c r="S2059" s="10">
        <f t="shared" si="261"/>
        <v>42396.286249999997</v>
      </c>
      <c r="T2059" s="10">
        <f t="shared" si="262"/>
        <v>42426.286249999997</v>
      </c>
      <c r="U2059" s="12">
        <f t="shared" si="263"/>
        <v>42396.286249999997</v>
      </c>
      <c r="V2059" s="11">
        <f t="shared" si="264"/>
        <v>42396.286249999997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257"/>
        <v>1.6828125</v>
      </c>
      <c r="P2060" s="6">
        <f t="shared" si="258"/>
        <v>10.507317073170732</v>
      </c>
      <c r="Q2060" t="str">
        <f t="shared" si="259"/>
        <v>technology</v>
      </c>
      <c r="R2060" t="str">
        <f t="shared" si="260"/>
        <v>hardware</v>
      </c>
      <c r="S2060" s="10">
        <f t="shared" si="261"/>
        <v>42026.16238425926</v>
      </c>
      <c r="T2060" s="10">
        <f t="shared" si="262"/>
        <v>42065.624999999993</v>
      </c>
      <c r="U2060" s="12">
        <f t="shared" si="263"/>
        <v>42026.16238425926</v>
      </c>
      <c r="V2060" s="11">
        <f t="shared" si="264"/>
        <v>42026.16238425926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257"/>
        <v>1.4345666666666668</v>
      </c>
      <c r="P2061" s="6">
        <f t="shared" si="258"/>
        <v>114.76533333333333</v>
      </c>
      <c r="Q2061" t="str">
        <f t="shared" si="259"/>
        <v>technology</v>
      </c>
      <c r="R2061" t="str">
        <f t="shared" si="260"/>
        <v>hardware</v>
      </c>
      <c r="S2061" s="10">
        <f t="shared" si="261"/>
        <v>42361.394143518519</v>
      </c>
      <c r="T2061" s="10">
        <f t="shared" si="262"/>
        <v>42400.707638888889</v>
      </c>
      <c r="U2061" s="12">
        <f t="shared" si="263"/>
        <v>42361.394143518519</v>
      </c>
      <c r="V2061" s="11">
        <f t="shared" si="264"/>
        <v>42361.394143518519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257"/>
        <v>1.964</v>
      </c>
      <c r="P2062" s="6">
        <f t="shared" si="258"/>
        <v>35.997067448680355</v>
      </c>
      <c r="Q2062" t="str">
        <f t="shared" si="259"/>
        <v>technology</v>
      </c>
      <c r="R2062" t="str">
        <f t="shared" si="260"/>
        <v>hardware</v>
      </c>
      <c r="S2062" s="10">
        <f t="shared" si="261"/>
        <v>41783.434606481482</v>
      </c>
      <c r="T2062" s="10">
        <f t="shared" si="262"/>
        <v>41843.434606481482</v>
      </c>
      <c r="U2062" s="12">
        <f t="shared" si="263"/>
        <v>41783.434606481482</v>
      </c>
      <c r="V2062" s="11">
        <f t="shared" si="264"/>
        <v>41783.434606481482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257"/>
        <v>1.0791999999999999</v>
      </c>
      <c r="P2063" s="6">
        <f t="shared" si="258"/>
        <v>154.17142857142858</v>
      </c>
      <c r="Q2063" t="str">
        <f t="shared" si="259"/>
        <v>technology</v>
      </c>
      <c r="R2063" t="str">
        <f t="shared" si="260"/>
        <v>hardware</v>
      </c>
      <c r="S2063" s="10">
        <f t="shared" si="261"/>
        <v>42705.556180555555</v>
      </c>
      <c r="T2063" s="10">
        <f t="shared" si="262"/>
        <v>42735.556180555555</v>
      </c>
      <c r="U2063" s="12">
        <f t="shared" si="263"/>
        <v>42705.556180555555</v>
      </c>
      <c r="V2063" s="11">
        <f t="shared" si="264"/>
        <v>42705.556180555555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257"/>
        <v>1.14977</v>
      </c>
      <c r="P2064" s="6">
        <f t="shared" si="258"/>
        <v>566.38916256157631</v>
      </c>
      <c r="Q2064" t="str">
        <f t="shared" si="259"/>
        <v>technology</v>
      </c>
      <c r="R2064" t="str">
        <f t="shared" si="260"/>
        <v>hardware</v>
      </c>
      <c r="S2064" s="10">
        <f t="shared" si="261"/>
        <v>42423.174745370365</v>
      </c>
      <c r="T2064" s="10">
        <f t="shared" si="262"/>
        <v>42453.1330787037</v>
      </c>
      <c r="U2064" s="12">
        <f t="shared" si="263"/>
        <v>42423.174745370365</v>
      </c>
      <c r="V2064" s="11">
        <f t="shared" si="264"/>
        <v>42423.174745370365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257"/>
        <v>1.4804999999999999</v>
      </c>
      <c r="P2065" s="6">
        <f t="shared" si="258"/>
        <v>120.85714285714286</v>
      </c>
      <c r="Q2065" t="str">
        <f t="shared" si="259"/>
        <v>technology</v>
      </c>
      <c r="R2065" t="str">
        <f t="shared" si="260"/>
        <v>hardware</v>
      </c>
      <c r="S2065" s="10">
        <f t="shared" si="261"/>
        <v>42472.524317129624</v>
      </c>
      <c r="T2065" s="10">
        <f t="shared" si="262"/>
        <v>42505.524317129624</v>
      </c>
      <c r="U2065" s="12">
        <f t="shared" si="263"/>
        <v>42472.524317129624</v>
      </c>
      <c r="V2065" s="11">
        <f t="shared" si="264"/>
        <v>42472.524317129624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257"/>
        <v>1.9116676082790633</v>
      </c>
      <c r="P2066" s="6">
        <f t="shared" si="258"/>
        <v>86.163845492085343</v>
      </c>
      <c r="Q2066" t="str">
        <f t="shared" si="259"/>
        <v>technology</v>
      </c>
      <c r="R2066" t="str">
        <f t="shared" si="260"/>
        <v>hardware</v>
      </c>
      <c r="S2066" s="10">
        <f t="shared" si="261"/>
        <v>41389.1565162037</v>
      </c>
      <c r="T2066" s="10">
        <f t="shared" si="262"/>
        <v>41425.291666666664</v>
      </c>
      <c r="U2066" s="12">
        <f t="shared" si="263"/>
        <v>41389.1565162037</v>
      </c>
      <c r="V2066" s="11">
        <f t="shared" si="264"/>
        <v>41389.1565162037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257"/>
        <v>1.99215125</v>
      </c>
      <c r="P2067" s="6">
        <f t="shared" si="258"/>
        <v>51.212114395886893</v>
      </c>
      <c r="Q2067" t="str">
        <f t="shared" si="259"/>
        <v>technology</v>
      </c>
      <c r="R2067" t="str">
        <f t="shared" si="260"/>
        <v>hardware</v>
      </c>
      <c r="S2067" s="10">
        <f t="shared" si="261"/>
        <v>41603.125335648147</v>
      </c>
      <c r="T2067" s="10">
        <f t="shared" si="262"/>
        <v>41633.125335648147</v>
      </c>
      <c r="U2067" s="12">
        <f t="shared" si="263"/>
        <v>41603.125335648147</v>
      </c>
      <c r="V2067" s="11">
        <f t="shared" si="264"/>
        <v>41603.125335648147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257"/>
        <v>2.1859999999999999</v>
      </c>
      <c r="P2068" s="6">
        <f t="shared" si="258"/>
        <v>67.261538461538464</v>
      </c>
      <c r="Q2068" t="str">
        <f t="shared" si="259"/>
        <v>technology</v>
      </c>
      <c r="R2068" t="str">
        <f t="shared" si="260"/>
        <v>hardware</v>
      </c>
      <c r="S2068" s="10">
        <f t="shared" si="261"/>
        <v>41844.563460648147</v>
      </c>
      <c r="T2068" s="10">
        <f t="shared" si="262"/>
        <v>41874.563460648147</v>
      </c>
      <c r="U2068" s="12">
        <f t="shared" si="263"/>
        <v>41844.563460648147</v>
      </c>
      <c r="V2068" s="11">
        <f t="shared" si="264"/>
        <v>41844.563460648147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257"/>
        <v>1.2686868686868686</v>
      </c>
      <c r="P2069" s="6">
        <f t="shared" si="258"/>
        <v>62.8</v>
      </c>
      <c r="Q2069" t="str">
        <f t="shared" si="259"/>
        <v>technology</v>
      </c>
      <c r="R2069" t="str">
        <f t="shared" si="260"/>
        <v>hardware</v>
      </c>
      <c r="S2069" s="10">
        <f t="shared" si="261"/>
        <v>42115.645555555551</v>
      </c>
      <c r="T2069" s="10">
        <f t="shared" si="262"/>
        <v>42148.645555555551</v>
      </c>
      <c r="U2069" s="12">
        <f t="shared" si="263"/>
        <v>42115.645555555551</v>
      </c>
      <c r="V2069" s="11">
        <f t="shared" si="264"/>
        <v>42115.645555555551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257"/>
        <v>1.0522388</v>
      </c>
      <c r="P2070" s="6">
        <f t="shared" si="258"/>
        <v>346.13118421052633</v>
      </c>
      <c r="Q2070" t="str">
        <f t="shared" si="259"/>
        <v>technology</v>
      </c>
      <c r="R2070" t="str">
        <f t="shared" si="260"/>
        <v>hardware</v>
      </c>
      <c r="S2070" s="10">
        <f t="shared" si="261"/>
        <v>42633.633275462962</v>
      </c>
      <c r="T2070" s="10">
        <f t="shared" si="262"/>
        <v>42663.633275462962</v>
      </c>
      <c r="U2070" s="12">
        <f t="shared" si="263"/>
        <v>42633.633275462962</v>
      </c>
      <c r="V2070" s="11">
        <f t="shared" si="264"/>
        <v>42633.633275462962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257"/>
        <v>1.2840666000000001</v>
      </c>
      <c r="P2071" s="6">
        <f t="shared" si="258"/>
        <v>244.11912547528519</v>
      </c>
      <c r="Q2071" t="str">
        <f t="shared" si="259"/>
        <v>technology</v>
      </c>
      <c r="R2071" t="str">
        <f t="shared" si="260"/>
        <v>hardware</v>
      </c>
      <c r="S2071" s="10">
        <f t="shared" si="261"/>
        <v>42340.763784722221</v>
      </c>
      <c r="T2071" s="10">
        <f t="shared" si="262"/>
        <v>42371.763784722221</v>
      </c>
      <c r="U2071" s="12">
        <f t="shared" si="263"/>
        <v>42340.763784722221</v>
      </c>
      <c r="V2071" s="11">
        <f t="shared" si="264"/>
        <v>42340.763784722221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257"/>
        <v>3.1732719999999999</v>
      </c>
      <c r="P2072" s="6">
        <f t="shared" si="258"/>
        <v>259.25424836601309</v>
      </c>
      <c r="Q2072" t="str">
        <f t="shared" si="259"/>
        <v>technology</v>
      </c>
      <c r="R2072" t="str">
        <f t="shared" si="260"/>
        <v>hardware</v>
      </c>
      <c r="S2072" s="10">
        <f t="shared" si="261"/>
        <v>42519.448182870365</v>
      </c>
      <c r="T2072" s="10">
        <f t="shared" si="262"/>
        <v>42549.448182870365</v>
      </c>
      <c r="U2072" s="12">
        <f t="shared" si="263"/>
        <v>42519.448182870365</v>
      </c>
      <c r="V2072" s="11">
        <f t="shared" si="264"/>
        <v>42519.448182870365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257"/>
        <v>2.8073000000000001</v>
      </c>
      <c r="P2073" s="6">
        <f t="shared" si="258"/>
        <v>201.96402877697841</v>
      </c>
      <c r="Q2073" t="str">
        <f t="shared" si="259"/>
        <v>technology</v>
      </c>
      <c r="R2073" t="str">
        <f t="shared" si="260"/>
        <v>hardware</v>
      </c>
      <c r="S2073" s="10">
        <f t="shared" si="261"/>
        <v>42600.070416666662</v>
      </c>
      <c r="T2073" s="10">
        <f t="shared" si="262"/>
        <v>42645.070416666662</v>
      </c>
      <c r="U2073" s="12">
        <f t="shared" si="263"/>
        <v>42600.070416666662</v>
      </c>
      <c r="V2073" s="11">
        <f t="shared" si="264"/>
        <v>42600.070416666662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257"/>
        <v>1.1073146853146854</v>
      </c>
      <c r="P2074" s="6">
        <f t="shared" si="258"/>
        <v>226.20857142857142</v>
      </c>
      <c r="Q2074" t="str">
        <f t="shared" si="259"/>
        <v>technology</v>
      </c>
      <c r="R2074" t="str">
        <f t="shared" si="260"/>
        <v>hardware</v>
      </c>
      <c r="S2074" s="10">
        <f t="shared" si="261"/>
        <v>42467.373055555552</v>
      </c>
      <c r="T2074" s="10">
        <f t="shared" si="262"/>
        <v>42497.373055555552</v>
      </c>
      <c r="U2074" s="12">
        <f t="shared" si="263"/>
        <v>42467.373055555552</v>
      </c>
      <c r="V2074" s="11">
        <f t="shared" si="264"/>
        <v>42467.373055555552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257"/>
        <v>1.5260429999999998</v>
      </c>
      <c r="P2075" s="6">
        <f t="shared" si="258"/>
        <v>324.69</v>
      </c>
      <c r="Q2075" t="str">
        <f t="shared" si="259"/>
        <v>technology</v>
      </c>
      <c r="R2075" t="str">
        <f t="shared" si="260"/>
        <v>hardware</v>
      </c>
      <c r="S2075" s="10">
        <f t="shared" si="261"/>
        <v>42087.459699074076</v>
      </c>
      <c r="T2075" s="10">
        <f t="shared" si="262"/>
        <v>42132.459699074076</v>
      </c>
      <c r="U2075" s="12">
        <f t="shared" si="263"/>
        <v>42087.459699074076</v>
      </c>
      <c r="V2075" s="11">
        <f t="shared" si="264"/>
        <v>42087.459699074076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257"/>
        <v>1.0249999999999999</v>
      </c>
      <c r="P2076" s="6">
        <f t="shared" si="258"/>
        <v>205</v>
      </c>
      <c r="Q2076" t="str">
        <f t="shared" si="259"/>
        <v>technology</v>
      </c>
      <c r="R2076" t="str">
        <f t="shared" si="260"/>
        <v>hardware</v>
      </c>
      <c r="S2076" s="10">
        <f t="shared" si="261"/>
        <v>42466.617847222216</v>
      </c>
      <c r="T2076" s="10">
        <f t="shared" si="262"/>
        <v>42496.617847222216</v>
      </c>
      <c r="U2076" s="12">
        <f t="shared" si="263"/>
        <v>42466.617847222216</v>
      </c>
      <c r="V2076" s="11">
        <f t="shared" si="264"/>
        <v>42466.617847222216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257"/>
        <v>16.783738373837384</v>
      </c>
      <c r="P2077" s="6">
        <f t="shared" si="258"/>
        <v>20.465926829268295</v>
      </c>
      <c r="Q2077" t="str">
        <f t="shared" si="259"/>
        <v>technology</v>
      </c>
      <c r="R2077" t="str">
        <f t="shared" si="260"/>
        <v>hardware</v>
      </c>
      <c r="S2077" s="10">
        <f t="shared" si="261"/>
        <v>41450.473240740735</v>
      </c>
      <c r="T2077" s="10">
        <f t="shared" si="262"/>
        <v>41480.473240740735</v>
      </c>
      <c r="U2077" s="12">
        <f t="shared" si="263"/>
        <v>41450.473240740735</v>
      </c>
      <c r="V2077" s="11">
        <f t="shared" si="264"/>
        <v>41450.473240740735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257"/>
        <v>5.4334915642458101</v>
      </c>
      <c r="P2078" s="6">
        <f t="shared" si="258"/>
        <v>116.35303146309367</v>
      </c>
      <c r="Q2078" t="str">
        <f t="shared" si="259"/>
        <v>technology</v>
      </c>
      <c r="R2078" t="str">
        <f t="shared" si="260"/>
        <v>hardware</v>
      </c>
      <c r="S2078" s="10">
        <f t="shared" si="261"/>
        <v>41803.672326388885</v>
      </c>
      <c r="T2078" s="10">
        <f t="shared" si="262"/>
        <v>41843.672326388885</v>
      </c>
      <c r="U2078" s="12">
        <f t="shared" si="263"/>
        <v>41803.672326388885</v>
      </c>
      <c r="V2078" s="11">
        <f t="shared" si="264"/>
        <v>41803.672326388885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257"/>
        <v>1.1550800000000001</v>
      </c>
      <c r="P2079" s="6">
        <f t="shared" si="258"/>
        <v>307.20212765957444</v>
      </c>
      <c r="Q2079" t="str">
        <f t="shared" si="259"/>
        <v>technology</v>
      </c>
      <c r="R2079" t="str">
        <f t="shared" si="260"/>
        <v>hardware</v>
      </c>
      <c r="S2079" s="10">
        <f t="shared" si="261"/>
        <v>42102.83421296296</v>
      </c>
      <c r="T2079" s="10">
        <f t="shared" si="262"/>
        <v>42160.666666666664</v>
      </c>
      <c r="U2079" s="12">
        <f t="shared" si="263"/>
        <v>42102.83421296296</v>
      </c>
      <c r="V2079" s="11">
        <f t="shared" si="264"/>
        <v>42102.83421296296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257"/>
        <v>1.3120499999999999</v>
      </c>
      <c r="P2080" s="6">
        <f t="shared" si="258"/>
        <v>546.6875</v>
      </c>
      <c r="Q2080" t="str">
        <f t="shared" si="259"/>
        <v>technology</v>
      </c>
      <c r="R2080" t="str">
        <f t="shared" si="260"/>
        <v>hardware</v>
      </c>
      <c r="S2080" s="10">
        <f t="shared" si="261"/>
        <v>42692.563159722216</v>
      </c>
      <c r="T2080" s="10">
        <f t="shared" si="262"/>
        <v>42722.563159722216</v>
      </c>
      <c r="U2080" s="12">
        <f t="shared" si="263"/>
        <v>42692.563159722216</v>
      </c>
      <c r="V2080" s="11">
        <f t="shared" si="264"/>
        <v>42692.563159722216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257"/>
        <v>2.8816999999999999</v>
      </c>
      <c r="P2081" s="6">
        <f t="shared" si="258"/>
        <v>47.474464579901152</v>
      </c>
      <c r="Q2081" t="str">
        <f t="shared" si="259"/>
        <v>technology</v>
      </c>
      <c r="R2081" t="str">
        <f t="shared" si="260"/>
        <v>hardware</v>
      </c>
      <c r="S2081" s="10">
        <f t="shared" si="261"/>
        <v>42150.502233796295</v>
      </c>
      <c r="T2081" s="10">
        <f t="shared" si="262"/>
        <v>42180.583333333336</v>
      </c>
      <c r="U2081" s="12">
        <f t="shared" si="263"/>
        <v>42150.502233796295</v>
      </c>
      <c r="V2081" s="11">
        <f t="shared" si="264"/>
        <v>42150.502233796295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257"/>
        <v>5.0780000000000003</v>
      </c>
      <c r="P2082" s="6">
        <f t="shared" si="258"/>
        <v>101.56</v>
      </c>
      <c r="Q2082" t="str">
        <f t="shared" si="259"/>
        <v>technology</v>
      </c>
      <c r="R2082" t="str">
        <f t="shared" si="260"/>
        <v>hardware</v>
      </c>
      <c r="S2082" s="10">
        <f t="shared" si="261"/>
        <v>42289.748842592591</v>
      </c>
      <c r="T2082" s="10">
        <f t="shared" si="262"/>
        <v>42319.790509259255</v>
      </c>
      <c r="U2082" s="12">
        <f t="shared" si="263"/>
        <v>42289.748842592591</v>
      </c>
      <c r="V2082" s="11">
        <f t="shared" si="264"/>
        <v>42289.748842592591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257"/>
        <v>1.1457142857142857</v>
      </c>
      <c r="P2083" s="6">
        <f t="shared" si="258"/>
        <v>72.909090909090907</v>
      </c>
      <c r="Q2083" t="str">
        <f t="shared" si="259"/>
        <v>music</v>
      </c>
      <c r="R2083" t="str">
        <f t="shared" si="260"/>
        <v>indie rock</v>
      </c>
      <c r="S2083" s="10">
        <f t="shared" si="261"/>
        <v>41003.948553240742</v>
      </c>
      <c r="T2083" s="10">
        <f t="shared" si="262"/>
        <v>41044.999305555553</v>
      </c>
      <c r="U2083" s="12">
        <f t="shared" si="263"/>
        <v>41003.948553240742</v>
      </c>
      <c r="V2083" s="11">
        <f t="shared" si="264"/>
        <v>41003.948553240742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257"/>
        <v>1.1073333333333333</v>
      </c>
      <c r="P2084" s="6">
        <f t="shared" si="258"/>
        <v>43.710526315789473</v>
      </c>
      <c r="Q2084" t="str">
        <f t="shared" si="259"/>
        <v>music</v>
      </c>
      <c r="R2084" t="str">
        <f t="shared" si="260"/>
        <v>indie rock</v>
      </c>
      <c r="S2084" s="10">
        <f t="shared" si="261"/>
        <v>40810.911990740737</v>
      </c>
      <c r="T2084" s="10">
        <f t="shared" si="262"/>
        <v>40870.953657407401</v>
      </c>
      <c r="U2084" s="12">
        <f t="shared" si="263"/>
        <v>40810.911990740737</v>
      </c>
      <c r="V2084" s="11">
        <f t="shared" si="264"/>
        <v>40810.911990740737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257"/>
        <v>1.1333333333333333</v>
      </c>
      <c r="P2085" s="6">
        <f t="shared" si="258"/>
        <v>34</v>
      </c>
      <c r="Q2085" t="str">
        <f t="shared" si="259"/>
        <v>music</v>
      </c>
      <c r="R2085" t="str">
        <f t="shared" si="260"/>
        <v>indie rock</v>
      </c>
      <c r="S2085" s="10">
        <f t="shared" si="261"/>
        <v>41034.513831018514</v>
      </c>
      <c r="T2085" s="10">
        <f t="shared" si="262"/>
        <v>41064.513831018514</v>
      </c>
      <c r="U2085" s="12">
        <f t="shared" si="263"/>
        <v>41034.513831018514</v>
      </c>
      <c r="V2085" s="11">
        <f t="shared" si="264"/>
        <v>41034.513831018514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257"/>
        <v>1.0833333333333333</v>
      </c>
      <c r="P2086" s="6">
        <f t="shared" si="258"/>
        <v>70.652173913043484</v>
      </c>
      <c r="Q2086" t="str">
        <f t="shared" si="259"/>
        <v>music</v>
      </c>
      <c r="R2086" t="str">
        <f t="shared" si="260"/>
        <v>indie rock</v>
      </c>
      <c r="S2086" s="10">
        <f t="shared" si="261"/>
        <v>41731.624791666662</v>
      </c>
      <c r="T2086" s="10">
        <f t="shared" si="262"/>
        <v>41763.082638888889</v>
      </c>
      <c r="U2086" s="12">
        <f t="shared" si="263"/>
        <v>41731.624791666662</v>
      </c>
      <c r="V2086" s="11">
        <f t="shared" si="264"/>
        <v>41731.624791666662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257"/>
        <v>1.2353333333333334</v>
      </c>
      <c r="P2087" s="6">
        <f t="shared" si="258"/>
        <v>89.301204819277103</v>
      </c>
      <c r="Q2087" t="str">
        <f t="shared" si="259"/>
        <v>music</v>
      </c>
      <c r="R2087" t="str">
        <f t="shared" si="260"/>
        <v>indie rock</v>
      </c>
      <c r="S2087" s="10">
        <f t="shared" si="261"/>
        <v>41075.627164351848</v>
      </c>
      <c r="T2087" s="10">
        <f t="shared" si="262"/>
        <v>41105.627164351848</v>
      </c>
      <c r="U2087" s="12">
        <f t="shared" si="263"/>
        <v>41075.627164351848</v>
      </c>
      <c r="V2087" s="11">
        <f t="shared" si="264"/>
        <v>41075.627164351848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257"/>
        <v>1.0069999999999999</v>
      </c>
      <c r="P2088" s="6">
        <f t="shared" si="258"/>
        <v>115.08571428571429</v>
      </c>
      <c r="Q2088" t="str">
        <f t="shared" si="259"/>
        <v>music</v>
      </c>
      <c r="R2088" t="str">
        <f t="shared" si="260"/>
        <v>indie rock</v>
      </c>
      <c r="S2088" s="10">
        <f t="shared" si="261"/>
        <v>40860.462175925924</v>
      </c>
      <c r="T2088" s="10">
        <f t="shared" si="262"/>
        <v>40890.999305555553</v>
      </c>
      <c r="U2088" s="12">
        <f t="shared" si="263"/>
        <v>40860.462175925924</v>
      </c>
      <c r="V2088" s="11">
        <f t="shared" si="264"/>
        <v>40860.462175925924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257"/>
        <v>1.0353333333333334</v>
      </c>
      <c r="P2089" s="6">
        <f t="shared" si="258"/>
        <v>62.12</v>
      </c>
      <c r="Q2089" t="str">
        <f t="shared" si="259"/>
        <v>music</v>
      </c>
      <c r="R2089" t="str">
        <f t="shared" si="260"/>
        <v>indie rock</v>
      </c>
      <c r="S2089" s="10">
        <f t="shared" si="261"/>
        <v>40763.996041666665</v>
      </c>
      <c r="T2089" s="10">
        <f t="shared" si="262"/>
        <v>40793.996041666665</v>
      </c>
      <c r="U2089" s="12">
        <f t="shared" si="263"/>
        <v>40763.996041666665</v>
      </c>
      <c r="V2089" s="11">
        <f t="shared" si="264"/>
        <v>40763.996041666665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257"/>
        <v>1.1551066666666667</v>
      </c>
      <c r="P2090" s="6">
        <f t="shared" si="258"/>
        <v>46.204266666666669</v>
      </c>
      <c r="Q2090" t="str">
        <f t="shared" si="259"/>
        <v>music</v>
      </c>
      <c r="R2090" t="str">
        <f t="shared" si="260"/>
        <v>indie rock</v>
      </c>
      <c r="S2090" s="10">
        <f t="shared" si="261"/>
        <v>40395.506388888884</v>
      </c>
      <c r="T2090" s="10">
        <f t="shared" si="262"/>
        <v>40431.957638888889</v>
      </c>
      <c r="U2090" s="12">
        <f t="shared" si="263"/>
        <v>40395.506388888884</v>
      </c>
      <c r="V2090" s="11">
        <f t="shared" si="264"/>
        <v>40395.506388888884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257"/>
        <v>1.2040040000000001</v>
      </c>
      <c r="P2091" s="6">
        <f t="shared" si="258"/>
        <v>48.54854838709678</v>
      </c>
      <c r="Q2091" t="str">
        <f t="shared" si="259"/>
        <v>music</v>
      </c>
      <c r="R2091" t="str">
        <f t="shared" si="260"/>
        <v>indie rock</v>
      </c>
      <c r="S2091" s="10">
        <f t="shared" si="261"/>
        <v>41452.867986111109</v>
      </c>
      <c r="T2091" s="10">
        <f t="shared" si="262"/>
        <v>41487.867986111109</v>
      </c>
      <c r="U2091" s="12">
        <f t="shared" si="263"/>
        <v>41452.867986111109</v>
      </c>
      <c r="V2091" s="11">
        <f t="shared" si="264"/>
        <v>41452.867986111109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257"/>
        <v>1.1504037499999999</v>
      </c>
      <c r="P2092" s="6">
        <f t="shared" si="258"/>
        <v>57.520187499999999</v>
      </c>
      <c r="Q2092" t="str">
        <f t="shared" si="259"/>
        <v>music</v>
      </c>
      <c r="R2092" t="str">
        <f t="shared" si="260"/>
        <v>indie rock</v>
      </c>
      <c r="S2092" s="10">
        <f t="shared" si="261"/>
        <v>41299.173090277778</v>
      </c>
      <c r="T2092" s="10">
        <f t="shared" si="262"/>
        <v>41329.173090277778</v>
      </c>
      <c r="U2092" s="12">
        <f t="shared" si="263"/>
        <v>41299.173090277778</v>
      </c>
      <c r="V2092" s="11">
        <f t="shared" si="264"/>
        <v>41299.173090277778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257"/>
        <v>1.2046777777777777</v>
      </c>
      <c r="P2093" s="6">
        <f t="shared" si="258"/>
        <v>88.147154471544724</v>
      </c>
      <c r="Q2093" t="str">
        <f t="shared" si="259"/>
        <v>music</v>
      </c>
      <c r="R2093" t="str">
        <f t="shared" si="260"/>
        <v>indie rock</v>
      </c>
      <c r="S2093" s="10">
        <f t="shared" si="261"/>
        <v>40555.114328703698</v>
      </c>
      <c r="T2093" s="10">
        <f t="shared" si="262"/>
        <v>40603.625</v>
      </c>
      <c r="U2093" s="12">
        <f t="shared" si="263"/>
        <v>40555.114328703698</v>
      </c>
      <c r="V2093" s="11">
        <f t="shared" si="264"/>
        <v>40555.114328703698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257"/>
        <v>1.0128333333333333</v>
      </c>
      <c r="P2094" s="6">
        <f t="shared" si="258"/>
        <v>110.49090909090908</v>
      </c>
      <c r="Q2094" t="str">
        <f t="shared" si="259"/>
        <v>music</v>
      </c>
      <c r="R2094" t="str">
        <f t="shared" si="260"/>
        <v>indie rock</v>
      </c>
      <c r="S2094" s="10">
        <f t="shared" si="261"/>
        <v>40763.499212962961</v>
      </c>
      <c r="T2094" s="10">
        <f t="shared" si="262"/>
        <v>40823.499212962961</v>
      </c>
      <c r="U2094" s="12">
        <f t="shared" si="263"/>
        <v>40763.499212962961</v>
      </c>
      <c r="V2094" s="11">
        <f t="shared" si="264"/>
        <v>40763.499212962961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257"/>
        <v>1.0246666666666666</v>
      </c>
      <c r="P2095" s="6">
        <f t="shared" si="258"/>
        <v>66.826086956521735</v>
      </c>
      <c r="Q2095" t="str">
        <f t="shared" si="259"/>
        <v>music</v>
      </c>
      <c r="R2095" t="str">
        <f t="shared" si="260"/>
        <v>indie rock</v>
      </c>
      <c r="S2095" s="10">
        <f t="shared" si="261"/>
        <v>41205.646203703705</v>
      </c>
      <c r="T2095" s="10">
        <f t="shared" si="262"/>
        <v>41265.68787037037</v>
      </c>
      <c r="U2095" s="12">
        <f t="shared" si="263"/>
        <v>41205.646203703705</v>
      </c>
      <c r="V2095" s="11">
        <f t="shared" si="264"/>
        <v>41205.646203703705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257"/>
        <v>1.2054285714285715</v>
      </c>
      <c r="P2096" s="6">
        <f t="shared" si="258"/>
        <v>58.597222222222221</v>
      </c>
      <c r="Q2096" t="str">
        <f t="shared" si="259"/>
        <v>music</v>
      </c>
      <c r="R2096" t="str">
        <f t="shared" si="260"/>
        <v>indie rock</v>
      </c>
      <c r="S2096" s="10">
        <f t="shared" si="261"/>
        <v>40938.811689814815</v>
      </c>
      <c r="T2096" s="10">
        <f t="shared" si="262"/>
        <v>40972.916666666664</v>
      </c>
      <c r="U2096" s="12">
        <f t="shared" si="263"/>
        <v>40938.811689814815</v>
      </c>
      <c r="V2096" s="11">
        <f t="shared" si="264"/>
        <v>40938.811689814815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257"/>
        <v>1</v>
      </c>
      <c r="P2097" s="6">
        <f t="shared" si="258"/>
        <v>113.63636363636364</v>
      </c>
      <c r="Q2097" t="str">
        <f t="shared" si="259"/>
        <v>music</v>
      </c>
      <c r="R2097" t="str">
        <f t="shared" si="260"/>
        <v>indie rock</v>
      </c>
      <c r="S2097" s="10">
        <f t="shared" si="261"/>
        <v>40758.525150462956</v>
      </c>
      <c r="T2097" s="10">
        <f t="shared" si="262"/>
        <v>40818.525150462956</v>
      </c>
      <c r="U2097" s="12">
        <f t="shared" si="263"/>
        <v>40758.525150462956</v>
      </c>
      <c r="V2097" s="11">
        <f t="shared" si="264"/>
        <v>40758.525150462956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257"/>
        <v>1.0166666666666666</v>
      </c>
      <c r="P2098" s="6">
        <f t="shared" si="258"/>
        <v>43.571428571428569</v>
      </c>
      <c r="Q2098" t="str">
        <f t="shared" si="259"/>
        <v>music</v>
      </c>
      <c r="R2098" t="str">
        <f t="shared" si="260"/>
        <v>indie rock</v>
      </c>
      <c r="S2098" s="10">
        <f t="shared" si="261"/>
        <v>41192.550173611111</v>
      </c>
      <c r="T2098" s="10">
        <f t="shared" si="262"/>
        <v>41207.957638888889</v>
      </c>
      <c r="U2098" s="12">
        <f t="shared" si="263"/>
        <v>41192.550173611111</v>
      </c>
      <c r="V2098" s="11">
        <f t="shared" si="264"/>
        <v>41192.550173611111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257"/>
        <v>1</v>
      </c>
      <c r="P2099" s="6">
        <f t="shared" si="258"/>
        <v>78.94736842105263</v>
      </c>
      <c r="Q2099" t="str">
        <f t="shared" si="259"/>
        <v>music</v>
      </c>
      <c r="R2099" t="str">
        <f t="shared" si="260"/>
        <v>indie rock</v>
      </c>
      <c r="S2099" s="10">
        <f t="shared" si="261"/>
        <v>40818.376562499994</v>
      </c>
      <c r="T2099" s="10">
        <f t="shared" si="262"/>
        <v>40878.418229166666</v>
      </c>
      <c r="U2099" s="12">
        <f t="shared" si="263"/>
        <v>40818.376562499994</v>
      </c>
      <c r="V2099" s="11">
        <f t="shared" si="264"/>
        <v>40818.376562499994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257"/>
        <v>1.0033333333333334</v>
      </c>
      <c r="P2100" s="6">
        <f t="shared" si="258"/>
        <v>188.125</v>
      </c>
      <c r="Q2100" t="str">
        <f t="shared" si="259"/>
        <v>music</v>
      </c>
      <c r="R2100" t="str">
        <f t="shared" si="260"/>
        <v>indie rock</v>
      </c>
      <c r="S2100" s="10">
        <f t="shared" si="261"/>
        <v>40945.905497685184</v>
      </c>
      <c r="T2100" s="10">
        <f t="shared" si="262"/>
        <v>40975.905497685184</v>
      </c>
      <c r="U2100" s="12">
        <f t="shared" si="263"/>
        <v>40945.905497685184</v>
      </c>
      <c r="V2100" s="11">
        <f t="shared" si="264"/>
        <v>40945.905497685184</v>
      </c>
    </row>
    <row r="2101" spans="1:22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257"/>
        <v>1.3236666666666668</v>
      </c>
      <c r="P2101" s="6">
        <f t="shared" si="258"/>
        <v>63.031746031746032</v>
      </c>
      <c r="Q2101" t="str">
        <f t="shared" si="259"/>
        <v>music</v>
      </c>
      <c r="R2101" t="str">
        <f t="shared" si="260"/>
        <v>indie rock</v>
      </c>
      <c r="S2101" s="10">
        <f t="shared" si="261"/>
        <v>42173.53800925926</v>
      </c>
      <c r="T2101" s="10">
        <f t="shared" si="262"/>
        <v>42186.944444444445</v>
      </c>
      <c r="U2101" s="12">
        <f t="shared" si="263"/>
        <v>42173.53800925926</v>
      </c>
      <c r="V2101" s="11">
        <f t="shared" si="264"/>
        <v>42173.53800925926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257"/>
        <v>1.3666666666666667</v>
      </c>
      <c r="P2102" s="6">
        <f t="shared" si="258"/>
        <v>30.37037037037037</v>
      </c>
      <c r="Q2102" t="str">
        <f t="shared" si="259"/>
        <v>music</v>
      </c>
      <c r="R2102" t="str">
        <f t="shared" si="260"/>
        <v>indie rock</v>
      </c>
      <c r="S2102" s="10">
        <f t="shared" si="261"/>
        <v>41074.62663194444</v>
      </c>
      <c r="T2102" s="10">
        <f t="shared" si="262"/>
        <v>41089.957638888889</v>
      </c>
      <c r="U2102" s="12">
        <f t="shared" si="263"/>
        <v>41074.62663194444</v>
      </c>
      <c r="V2102" s="11">
        <f t="shared" si="264"/>
        <v>41074.62663194444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257"/>
        <v>1.1325000000000001</v>
      </c>
      <c r="P2103" s="6">
        <f t="shared" si="258"/>
        <v>51.477272727272727</v>
      </c>
      <c r="Q2103" t="str">
        <f t="shared" si="259"/>
        <v>music</v>
      </c>
      <c r="R2103" t="str">
        <f t="shared" si="260"/>
        <v>indie rock</v>
      </c>
      <c r="S2103" s="10">
        <f t="shared" si="261"/>
        <v>40891.941134259258</v>
      </c>
      <c r="T2103" s="10">
        <f t="shared" si="262"/>
        <v>40951.941134259258</v>
      </c>
      <c r="U2103" s="12">
        <f t="shared" si="263"/>
        <v>40891.941134259258</v>
      </c>
      <c r="V2103" s="11">
        <f t="shared" si="264"/>
        <v>40891.941134259258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257"/>
        <v>1.36</v>
      </c>
      <c r="P2104" s="6">
        <f t="shared" si="258"/>
        <v>35.789473684210527</v>
      </c>
      <c r="Q2104" t="str">
        <f t="shared" si="259"/>
        <v>music</v>
      </c>
      <c r="R2104" t="str">
        <f t="shared" si="260"/>
        <v>indie rock</v>
      </c>
      <c r="S2104" s="10">
        <f t="shared" si="261"/>
        <v>40638.660277777773</v>
      </c>
      <c r="T2104" s="10">
        <f t="shared" si="262"/>
        <v>40668.660277777773</v>
      </c>
      <c r="U2104" s="12">
        <f t="shared" si="263"/>
        <v>40638.660277777773</v>
      </c>
      <c r="V2104" s="11">
        <f t="shared" si="264"/>
        <v>40638.660277777773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257"/>
        <v>1.4612318374694613</v>
      </c>
      <c r="P2105" s="6">
        <f t="shared" si="258"/>
        <v>98.817391304347822</v>
      </c>
      <c r="Q2105" t="str">
        <f t="shared" si="259"/>
        <v>music</v>
      </c>
      <c r="R2105" t="str">
        <f t="shared" si="260"/>
        <v>indie rock</v>
      </c>
      <c r="S2105" s="10">
        <f t="shared" si="261"/>
        <v>41192.546608796292</v>
      </c>
      <c r="T2105" s="10">
        <f t="shared" si="262"/>
        <v>41222.588275462964</v>
      </c>
      <c r="U2105" s="12">
        <f t="shared" si="263"/>
        <v>41192.546608796292</v>
      </c>
      <c r="V2105" s="11">
        <f t="shared" si="264"/>
        <v>41192.546608796292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257"/>
        <v>1.2949999999999999</v>
      </c>
      <c r="P2106" s="6">
        <f t="shared" si="258"/>
        <v>28</v>
      </c>
      <c r="Q2106" t="str">
        <f t="shared" si="259"/>
        <v>music</v>
      </c>
      <c r="R2106" t="str">
        <f t="shared" si="260"/>
        <v>indie rock</v>
      </c>
      <c r="S2106" s="10">
        <f t="shared" si="261"/>
        <v>41393.86613425926</v>
      </c>
      <c r="T2106" s="10">
        <f t="shared" si="262"/>
        <v>41424.791666666664</v>
      </c>
      <c r="U2106" s="12">
        <f t="shared" si="263"/>
        <v>41393.86613425926</v>
      </c>
      <c r="V2106" s="11">
        <f t="shared" si="264"/>
        <v>41393.86613425926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257"/>
        <v>2.54</v>
      </c>
      <c r="P2107" s="6">
        <f t="shared" si="258"/>
        <v>51.313131313131315</v>
      </c>
      <c r="Q2107" t="str">
        <f t="shared" si="259"/>
        <v>music</v>
      </c>
      <c r="R2107" t="str">
        <f t="shared" si="260"/>
        <v>indie rock</v>
      </c>
      <c r="S2107" s="10">
        <f t="shared" si="261"/>
        <v>41951.580474537033</v>
      </c>
      <c r="T2107" s="10">
        <f t="shared" si="262"/>
        <v>41963.958333333336</v>
      </c>
      <c r="U2107" s="12">
        <f t="shared" si="263"/>
        <v>41951.580474537033</v>
      </c>
      <c r="V2107" s="11">
        <f t="shared" si="264"/>
        <v>41951.580474537033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257"/>
        <v>1.0704545454545455</v>
      </c>
      <c r="P2108" s="6">
        <f t="shared" si="258"/>
        <v>53.522727272727273</v>
      </c>
      <c r="Q2108" t="str">
        <f t="shared" si="259"/>
        <v>music</v>
      </c>
      <c r="R2108" t="str">
        <f t="shared" si="260"/>
        <v>indie rock</v>
      </c>
      <c r="S2108" s="10">
        <f t="shared" si="261"/>
        <v>41270.006643518514</v>
      </c>
      <c r="T2108" s="10">
        <f t="shared" si="262"/>
        <v>41300.006643518514</v>
      </c>
      <c r="U2108" s="12">
        <f t="shared" si="263"/>
        <v>41270.006643518514</v>
      </c>
      <c r="V2108" s="11">
        <f t="shared" si="264"/>
        <v>41270.006643518514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257"/>
        <v>1.0773299999999999</v>
      </c>
      <c r="P2109" s="6">
        <f t="shared" si="258"/>
        <v>37.149310344827583</v>
      </c>
      <c r="Q2109" t="str">
        <f t="shared" si="259"/>
        <v>music</v>
      </c>
      <c r="R2109" t="str">
        <f t="shared" si="260"/>
        <v>indie rock</v>
      </c>
      <c r="S2109" s="10">
        <f t="shared" si="261"/>
        <v>41934.502233796295</v>
      </c>
      <c r="T2109" s="10">
        <f t="shared" si="262"/>
        <v>41955.543900462959</v>
      </c>
      <c r="U2109" s="12">
        <f t="shared" si="263"/>
        <v>41934.502233796295</v>
      </c>
      <c r="V2109" s="11">
        <f t="shared" si="264"/>
        <v>41934.502233796295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257"/>
        <v>1.0731250000000001</v>
      </c>
      <c r="P2110" s="6">
        <f t="shared" si="258"/>
        <v>89.895287958115176</v>
      </c>
      <c r="Q2110" t="str">
        <f t="shared" si="259"/>
        <v>music</v>
      </c>
      <c r="R2110" t="str">
        <f t="shared" si="260"/>
        <v>indie rock</v>
      </c>
      <c r="S2110" s="10">
        <f t="shared" si="261"/>
        <v>41134.967361111107</v>
      </c>
      <c r="T2110" s="10">
        <f t="shared" si="262"/>
        <v>41161.954861111109</v>
      </c>
      <c r="U2110" s="12">
        <f t="shared" si="263"/>
        <v>41134.967361111107</v>
      </c>
      <c r="V2110" s="11">
        <f t="shared" si="264"/>
        <v>41134.967361111107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257"/>
        <v>1.06525</v>
      </c>
      <c r="P2111" s="6">
        <f t="shared" si="258"/>
        <v>106.52500000000001</v>
      </c>
      <c r="Q2111" t="str">
        <f t="shared" si="259"/>
        <v>music</v>
      </c>
      <c r="R2111" t="str">
        <f t="shared" si="260"/>
        <v>indie rock</v>
      </c>
      <c r="S2111" s="10">
        <f t="shared" si="261"/>
        <v>42160.500196759262</v>
      </c>
      <c r="T2111" s="10">
        <f t="shared" si="262"/>
        <v>42190.500196759262</v>
      </c>
      <c r="U2111" s="12">
        <f t="shared" si="263"/>
        <v>42160.500196759262</v>
      </c>
      <c r="V2111" s="11">
        <f t="shared" si="264"/>
        <v>42160.500196759262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257"/>
        <v>1.0035000000000001</v>
      </c>
      <c r="P2112" s="6">
        <f t="shared" si="258"/>
        <v>52.815789473684212</v>
      </c>
      <c r="Q2112" t="str">
        <f t="shared" si="259"/>
        <v>music</v>
      </c>
      <c r="R2112" t="str">
        <f t="shared" si="260"/>
        <v>indie rock</v>
      </c>
      <c r="S2112" s="10">
        <f t="shared" si="261"/>
        <v>41759.462604166663</v>
      </c>
      <c r="T2112" s="10">
        <f t="shared" si="262"/>
        <v>41786.999305555553</v>
      </c>
      <c r="U2112" s="12">
        <f t="shared" si="263"/>
        <v>41759.462604166663</v>
      </c>
      <c r="V2112" s="11">
        <f t="shared" si="264"/>
        <v>41759.462604166663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257"/>
        <v>1.0649999999999999</v>
      </c>
      <c r="P2113" s="6">
        <f t="shared" si="258"/>
        <v>54.615384615384613</v>
      </c>
      <c r="Q2113" t="str">
        <f t="shared" si="259"/>
        <v>music</v>
      </c>
      <c r="R2113" t="str">
        <f t="shared" si="260"/>
        <v>indie rock</v>
      </c>
      <c r="S2113" s="10">
        <f t="shared" si="261"/>
        <v>40702.988715277774</v>
      </c>
      <c r="T2113" s="10">
        <f t="shared" si="262"/>
        <v>40769.833333333328</v>
      </c>
      <c r="U2113" s="12">
        <f t="shared" si="263"/>
        <v>40702.988715277774</v>
      </c>
      <c r="V2113" s="11">
        <f t="shared" si="264"/>
        <v>40702.988715277774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265">E2114/D2114</f>
        <v>1</v>
      </c>
      <c r="P2114" s="6">
        <f t="shared" si="258"/>
        <v>27.272727272727273</v>
      </c>
      <c r="Q2114" t="str">
        <f t="shared" si="259"/>
        <v>music</v>
      </c>
      <c r="R2114" t="str">
        <f t="shared" si="260"/>
        <v>indie rock</v>
      </c>
      <c r="S2114" s="10">
        <f t="shared" si="261"/>
        <v>41365.719826388886</v>
      </c>
      <c r="T2114" s="10">
        <f t="shared" si="262"/>
        <v>41379.719826388886</v>
      </c>
      <c r="U2114" s="12">
        <f t="shared" si="263"/>
        <v>41365.719826388886</v>
      </c>
      <c r="V2114" s="11">
        <f t="shared" si="264"/>
        <v>41365.719826388886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265"/>
        <v>1.0485714285714285</v>
      </c>
      <c r="P2115" s="6">
        <f t="shared" ref="P2115:P2178" si="266">E2115/L2115</f>
        <v>68.598130841121488</v>
      </c>
      <c r="Q2115" t="str">
        <f t="shared" ref="Q2115:Q2178" si="267">LEFT(N2115,SEARCH("/",N2115)-1)</f>
        <v>music</v>
      </c>
      <c r="R2115" t="str">
        <f t="shared" ref="R2115:R2178" si="268">RIGHT(N2115,LEN(N2115)-SEARCH("/",N2115))</f>
        <v>indie rock</v>
      </c>
      <c r="S2115" s="10">
        <f t="shared" ref="S2115:S2178" si="269">(((J2115/60)/60)/24)+DATE(1970,1,1)+(-5/24)</f>
        <v>41870.657129629624</v>
      </c>
      <c r="T2115" s="10">
        <f t="shared" ref="T2115:T2178" si="270">(((I2115/60)/60)/24)+DATE(1970,1,1)+(-5/24)</f>
        <v>41905.657129629624</v>
      </c>
      <c r="U2115" s="12">
        <f t="shared" ref="U2115:U2178" si="271">S2115</f>
        <v>41870.657129629624</v>
      </c>
      <c r="V2115" s="11">
        <f t="shared" ref="V2115:V2178" si="272">S2115</f>
        <v>41870.657129629624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265"/>
        <v>1.0469999999999999</v>
      </c>
      <c r="P2116" s="6">
        <f t="shared" si="266"/>
        <v>35.612244897959187</v>
      </c>
      <c r="Q2116" t="str">
        <f t="shared" si="267"/>
        <v>music</v>
      </c>
      <c r="R2116" t="str">
        <f t="shared" si="268"/>
        <v>indie rock</v>
      </c>
      <c r="S2116" s="10">
        <f t="shared" si="269"/>
        <v>40458.607291666667</v>
      </c>
      <c r="T2116" s="10">
        <f t="shared" si="270"/>
        <v>40520.999305555553</v>
      </c>
      <c r="U2116" s="12">
        <f t="shared" si="271"/>
        <v>40458.607291666667</v>
      </c>
      <c r="V2116" s="11">
        <f t="shared" si="272"/>
        <v>40458.607291666667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265"/>
        <v>2.2566666666666668</v>
      </c>
      <c r="P2117" s="6">
        <f t="shared" si="266"/>
        <v>94.027777777777771</v>
      </c>
      <c r="Q2117" t="str">
        <f t="shared" si="267"/>
        <v>music</v>
      </c>
      <c r="R2117" t="str">
        <f t="shared" si="268"/>
        <v>indie rock</v>
      </c>
      <c r="S2117" s="10">
        <f t="shared" si="269"/>
        <v>40563.872696759259</v>
      </c>
      <c r="T2117" s="10">
        <f t="shared" si="270"/>
        <v>40593.872696759259</v>
      </c>
      <c r="U2117" s="12">
        <f t="shared" si="271"/>
        <v>40563.872696759259</v>
      </c>
      <c r="V2117" s="11">
        <f t="shared" si="272"/>
        <v>40563.872696759259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265"/>
        <v>1.0090416666666666</v>
      </c>
      <c r="P2118" s="6">
        <f t="shared" si="266"/>
        <v>526.45652173913038</v>
      </c>
      <c r="Q2118" t="str">
        <f t="shared" si="267"/>
        <v>music</v>
      </c>
      <c r="R2118" t="str">
        <f t="shared" si="268"/>
        <v>indie rock</v>
      </c>
      <c r="S2118" s="10">
        <f t="shared" si="269"/>
        <v>41136.569479166668</v>
      </c>
      <c r="T2118" s="10">
        <f t="shared" si="270"/>
        <v>41184.569479166668</v>
      </c>
      <c r="U2118" s="12">
        <f t="shared" si="271"/>
        <v>41136.569479166668</v>
      </c>
      <c r="V2118" s="11">
        <f t="shared" si="272"/>
        <v>41136.569479166668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265"/>
        <v>1.4775</v>
      </c>
      <c r="P2119" s="6">
        <f t="shared" si="266"/>
        <v>50.657142857142858</v>
      </c>
      <c r="Q2119" t="str">
        <f t="shared" si="267"/>
        <v>music</v>
      </c>
      <c r="R2119" t="str">
        <f t="shared" si="268"/>
        <v>indie rock</v>
      </c>
      <c r="S2119" s="10">
        <f t="shared" si="269"/>
        <v>42289.851261574069</v>
      </c>
      <c r="T2119" s="10">
        <f t="shared" si="270"/>
        <v>42303.999305555553</v>
      </c>
      <c r="U2119" s="12">
        <f t="shared" si="271"/>
        <v>42289.851261574069</v>
      </c>
      <c r="V2119" s="11">
        <f t="shared" si="272"/>
        <v>42289.851261574069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265"/>
        <v>1.3461099999999999</v>
      </c>
      <c r="P2120" s="6">
        <f t="shared" si="266"/>
        <v>79.182941176470578</v>
      </c>
      <c r="Q2120" t="str">
        <f t="shared" si="267"/>
        <v>music</v>
      </c>
      <c r="R2120" t="str">
        <f t="shared" si="268"/>
        <v>indie rock</v>
      </c>
      <c r="S2120" s="10">
        <f t="shared" si="269"/>
        <v>40718.631203703699</v>
      </c>
      <c r="T2120" s="10">
        <f t="shared" si="270"/>
        <v>40748.631203703699</v>
      </c>
      <c r="U2120" s="12">
        <f t="shared" si="271"/>
        <v>40718.631203703699</v>
      </c>
      <c r="V2120" s="11">
        <f t="shared" si="272"/>
        <v>40718.631203703699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265"/>
        <v>1.0075000000000001</v>
      </c>
      <c r="P2121" s="6">
        <f t="shared" si="266"/>
        <v>91.590909090909093</v>
      </c>
      <c r="Q2121" t="str">
        <f t="shared" si="267"/>
        <v>music</v>
      </c>
      <c r="R2121" t="str">
        <f t="shared" si="268"/>
        <v>indie rock</v>
      </c>
      <c r="S2121" s="10">
        <f t="shared" si="269"/>
        <v>41106.921817129631</v>
      </c>
      <c r="T2121" s="10">
        <f t="shared" si="270"/>
        <v>41136.921817129631</v>
      </c>
      <c r="U2121" s="12">
        <f t="shared" si="271"/>
        <v>41106.921817129631</v>
      </c>
      <c r="V2121" s="11">
        <f t="shared" si="272"/>
        <v>41106.921817129631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265"/>
        <v>1.00880375</v>
      </c>
      <c r="P2122" s="6">
        <f t="shared" si="266"/>
        <v>116.96275362318841</v>
      </c>
      <c r="Q2122" t="str">
        <f t="shared" si="267"/>
        <v>music</v>
      </c>
      <c r="R2122" t="str">
        <f t="shared" si="268"/>
        <v>indie rock</v>
      </c>
      <c r="S2122" s="10">
        <f t="shared" si="269"/>
        <v>41591.756203703699</v>
      </c>
      <c r="T2122" s="10">
        <f t="shared" si="270"/>
        <v>41640.756203703699</v>
      </c>
      <c r="U2122" s="12">
        <f t="shared" si="271"/>
        <v>41591.756203703699</v>
      </c>
      <c r="V2122" s="11">
        <f t="shared" si="272"/>
        <v>41591.756203703699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265"/>
        <v>5.6800000000000002E-3</v>
      </c>
      <c r="P2123" s="6">
        <f t="shared" si="266"/>
        <v>28.4</v>
      </c>
      <c r="Q2123" t="str">
        <f t="shared" si="267"/>
        <v>games</v>
      </c>
      <c r="R2123" t="str">
        <f t="shared" si="268"/>
        <v>video games</v>
      </c>
      <c r="S2123" s="10">
        <f t="shared" si="269"/>
        <v>42716.534120370365</v>
      </c>
      <c r="T2123" s="10">
        <f t="shared" si="270"/>
        <v>42746.534120370365</v>
      </c>
      <c r="U2123" s="12">
        <f t="shared" si="271"/>
        <v>42716.534120370365</v>
      </c>
      <c r="V2123" s="11">
        <f t="shared" si="272"/>
        <v>42716.534120370365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265"/>
        <v>3.875E-3</v>
      </c>
      <c r="P2124" s="6">
        <f t="shared" si="266"/>
        <v>103.33333333333333</v>
      </c>
      <c r="Q2124" t="str">
        <f t="shared" si="267"/>
        <v>games</v>
      </c>
      <c r="R2124" t="str">
        <f t="shared" si="268"/>
        <v>video games</v>
      </c>
      <c r="S2124" s="10">
        <f t="shared" si="269"/>
        <v>42712.092233796291</v>
      </c>
      <c r="T2124" s="10">
        <f t="shared" si="270"/>
        <v>42742.092233796291</v>
      </c>
      <c r="U2124" s="12">
        <f t="shared" si="271"/>
        <v>42712.092233796291</v>
      </c>
      <c r="V2124" s="11">
        <f t="shared" si="272"/>
        <v>42712.092233796291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265"/>
        <v>0.1</v>
      </c>
      <c r="P2125" s="6">
        <f t="shared" si="266"/>
        <v>10</v>
      </c>
      <c r="Q2125" t="str">
        <f t="shared" si="267"/>
        <v>games</v>
      </c>
      <c r="R2125" t="str">
        <f t="shared" si="268"/>
        <v>video games</v>
      </c>
      <c r="S2125" s="10">
        <f t="shared" si="269"/>
        <v>40198.216516203705</v>
      </c>
      <c r="T2125" s="10">
        <f t="shared" si="270"/>
        <v>40252.082638888889</v>
      </c>
      <c r="U2125" s="12">
        <f t="shared" si="271"/>
        <v>40198.216516203705</v>
      </c>
      <c r="V2125" s="11">
        <f t="shared" si="272"/>
        <v>40198.216516203705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265"/>
        <v>0.10454545454545454</v>
      </c>
      <c r="P2126" s="6">
        <f t="shared" si="266"/>
        <v>23</v>
      </c>
      <c r="Q2126" t="str">
        <f t="shared" si="267"/>
        <v>games</v>
      </c>
      <c r="R2126" t="str">
        <f t="shared" si="268"/>
        <v>video games</v>
      </c>
      <c r="S2126" s="10">
        <f t="shared" si="269"/>
        <v>40463.819849537031</v>
      </c>
      <c r="T2126" s="10">
        <f t="shared" si="270"/>
        <v>40512</v>
      </c>
      <c r="U2126" s="12">
        <f t="shared" si="271"/>
        <v>40463.819849537031</v>
      </c>
      <c r="V2126" s="11">
        <f t="shared" si="272"/>
        <v>40463.819849537031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265"/>
        <v>1.4200000000000001E-2</v>
      </c>
      <c r="P2127" s="6">
        <f t="shared" si="266"/>
        <v>31.555555555555557</v>
      </c>
      <c r="Q2127" t="str">
        <f t="shared" si="267"/>
        <v>games</v>
      </c>
      <c r="R2127" t="str">
        <f t="shared" si="268"/>
        <v>video games</v>
      </c>
      <c r="S2127" s="10">
        <f t="shared" si="269"/>
        <v>42190.815196759257</v>
      </c>
      <c r="T2127" s="10">
        <f t="shared" si="270"/>
        <v>42220.815196759257</v>
      </c>
      <c r="U2127" s="12">
        <f t="shared" si="271"/>
        <v>42190.815196759257</v>
      </c>
      <c r="V2127" s="11">
        <f t="shared" si="272"/>
        <v>42190.815196759257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265"/>
        <v>5.0000000000000001E-4</v>
      </c>
      <c r="P2128" s="6">
        <f t="shared" si="266"/>
        <v>5</v>
      </c>
      <c r="Q2128" t="str">
        <f t="shared" si="267"/>
        <v>games</v>
      </c>
      <c r="R2128" t="str">
        <f t="shared" si="268"/>
        <v>video games</v>
      </c>
      <c r="S2128" s="10">
        <f t="shared" si="269"/>
        <v>41951.76489583333</v>
      </c>
      <c r="T2128" s="10">
        <f t="shared" si="270"/>
        <v>41981.76489583333</v>
      </c>
      <c r="U2128" s="12">
        <f t="shared" si="271"/>
        <v>41951.76489583333</v>
      </c>
      <c r="V2128" s="11">
        <f t="shared" si="272"/>
        <v>41951.76489583333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265"/>
        <v>0.28842857142857142</v>
      </c>
      <c r="P2129" s="6">
        <f t="shared" si="266"/>
        <v>34.220338983050844</v>
      </c>
      <c r="Q2129" t="str">
        <f t="shared" si="267"/>
        <v>games</v>
      </c>
      <c r="R2129" t="str">
        <f t="shared" si="268"/>
        <v>video games</v>
      </c>
      <c r="S2129" s="10">
        <f t="shared" si="269"/>
        <v>42045.297025462954</v>
      </c>
      <c r="T2129" s="10">
        <f t="shared" si="270"/>
        <v>42075.255358796298</v>
      </c>
      <c r="U2129" s="12">
        <f t="shared" si="271"/>
        <v>42045.297025462954</v>
      </c>
      <c r="V2129" s="11">
        <f t="shared" si="272"/>
        <v>42045.297025462954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265"/>
        <v>1.6666666666666668E-3</v>
      </c>
      <c r="P2130" s="6">
        <f t="shared" si="266"/>
        <v>25</v>
      </c>
      <c r="Q2130" t="str">
        <f t="shared" si="267"/>
        <v>games</v>
      </c>
      <c r="R2130" t="str">
        <f t="shared" si="268"/>
        <v>video games</v>
      </c>
      <c r="S2130" s="10">
        <f t="shared" si="269"/>
        <v>41843.564456018517</v>
      </c>
      <c r="T2130" s="10">
        <f t="shared" si="270"/>
        <v>41903.564456018517</v>
      </c>
      <c r="U2130" s="12">
        <f t="shared" si="271"/>
        <v>41843.564456018517</v>
      </c>
      <c r="V2130" s="11">
        <f t="shared" si="272"/>
        <v>41843.564456018517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265"/>
        <v>0.11799999999999999</v>
      </c>
      <c r="P2131" s="6">
        <f t="shared" si="266"/>
        <v>19.666666666666668</v>
      </c>
      <c r="Q2131" t="str">
        <f t="shared" si="267"/>
        <v>games</v>
      </c>
      <c r="R2131" t="str">
        <f t="shared" si="268"/>
        <v>video games</v>
      </c>
      <c r="S2131" s="10">
        <f t="shared" si="269"/>
        <v>42408.815972222219</v>
      </c>
      <c r="T2131" s="10">
        <f t="shared" si="270"/>
        <v>42438.815972222219</v>
      </c>
      <c r="U2131" s="12">
        <f t="shared" si="271"/>
        <v>42408.815972222219</v>
      </c>
      <c r="V2131" s="11">
        <f t="shared" si="272"/>
        <v>42408.815972222219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265"/>
        <v>2.0238095238095236E-3</v>
      </c>
      <c r="P2132" s="6">
        <f t="shared" si="266"/>
        <v>21.25</v>
      </c>
      <c r="Q2132" t="str">
        <f t="shared" si="267"/>
        <v>games</v>
      </c>
      <c r="R2132" t="str">
        <f t="shared" si="268"/>
        <v>video games</v>
      </c>
      <c r="S2132" s="10">
        <f t="shared" si="269"/>
        <v>41831.87804398148</v>
      </c>
      <c r="T2132" s="10">
        <f t="shared" si="270"/>
        <v>41866.87804398148</v>
      </c>
      <c r="U2132" s="12">
        <f t="shared" si="271"/>
        <v>41831.87804398148</v>
      </c>
      <c r="V2132" s="11">
        <f t="shared" si="272"/>
        <v>41831.87804398148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265"/>
        <v>0.05</v>
      </c>
      <c r="P2133" s="6">
        <f t="shared" si="266"/>
        <v>8.3333333333333339</v>
      </c>
      <c r="Q2133" t="str">
        <f t="shared" si="267"/>
        <v>games</v>
      </c>
      <c r="R2133" t="str">
        <f t="shared" si="268"/>
        <v>video games</v>
      </c>
      <c r="S2133" s="10">
        <f t="shared" si="269"/>
        <v>42166.998738425922</v>
      </c>
      <c r="T2133" s="10">
        <f t="shared" si="270"/>
        <v>42196.998738425922</v>
      </c>
      <c r="U2133" s="12">
        <f t="shared" si="271"/>
        <v>42166.998738425922</v>
      </c>
      <c r="V2133" s="11">
        <f t="shared" si="272"/>
        <v>42166.998738425922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265"/>
        <v>2.1129899999999997E-2</v>
      </c>
      <c r="P2134" s="6">
        <f t="shared" si="266"/>
        <v>21.34333333333333</v>
      </c>
      <c r="Q2134" t="str">
        <f t="shared" si="267"/>
        <v>games</v>
      </c>
      <c r="R2134" t="str">
        <f t="shared" si="268"/>
        <v>video games</v>
      </c>
      <c r="S2134" s="10">
        <f t="shared" si="269"/>
        <v>41643.27884259259</v>
      </c>
      <c r="T2134" s="10">
        <f t="shared" si="270"/>
        <v>41673.27884259259</v>
      </c>
      <c r="U2134" s="12">
        <f t="shared" si="271"/>
        <v>41643.27884259259</v>
      </c>
      <c r="V2134" s="11">
        <f t="shared" si="272"/>
        <v>41643.27884259259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265"/>
        <v>1.6E-2</v>
      </c>
      <c r="P2135" s="6">
        <f t="shared" si="266"/>
        <v>5.333333333333333</v>
      </c>
      <c r="Q2135" t="str">
        <f t="shared" si="267"/>
        <v>games</v>
      </c>
      <c r="R2135" t="str">
        <f t="shared" si="268"/>
        <v>video games</v>
      </c>
      <c r="S2135" s="10">
        <f t="shared" si="269"/>
        <v>40618.888877314814</v>
      </c>
      <c r="T2135" s="10">
        <f t="shared" si="270"/>
        <v>40657.082638888889</v>
      </c>
      <c r="U2135" s="12">
        <f t="shared" si="271"/>
        <v>40618.888877314814</v>
      </c>
      <c r="V2135" s="11">
        <f t="shared" si="272"/>
        <v>40618.888877314814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265"/>
        <v>1.7333333333333333E-2</v>
      </c>
      <c r="P2136" s="6">
        <f t="shared" si="266"/>
        <v>34.666666666666664</v>
      </c>
      <c r="Q2136" t="str">
        <f t="shared" si="267"/>
        <v>games</v>
      </c>
      <c r="R2136" t="str">
        <f t="shared" si="268"/>
        <v>video games</v>
      </c>
      <c r="S2136" s="10">
        <f t="shared" si="269"/>
        <v>41361.678136574068</v>
      </c>
      <c r="T2136" s="10">
        <f t="shared" si="270"/>
        <v>41391.678136574068</v>
      </c>
      <c r="U2136" s="12">
        <f t="shared" si="271"/>
        <v>41361.678136574068</v>
      </c>
      <c r="V2136" s="11">
        <f t="shared" si="272"/>
        <v>41361.678136574068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265"/>
        <v>9.5600000000000004E-2</v>
      </c>
      <c r="P2137" s="6">
        <f t="shared" si="266"/>
        <v>21.727272727272727</v>
      </c>
      <c r="Q2137" t="str">
        <f t="shared" si="267"/>
        <v>games</v>
      </c>
      <c r="R2137" t="str">
        <f t="shared" si="268"/>
        <v>video games</v>
      </c>
      <c r="S2137" s="10">
        <f t="shared" si="269"/>
        <v>41156.755011574067</v>
      </c>
      <c r="T2137" s="10">
        <f t="shared" si="270"/>
        <v>41186.755011574067</v>
      </c>
      <c r="U2137" s="12">
        <f t="shared" si="271"/>
        <v>41156.755011574067</v>
      </c>
      <c r="V2137" s="11">
        <f t="shared" si="272"/>
        <v>41156.755011574067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265"/>
        <v>5.9612499999999998E-4</v>
      </c>
      <c r="P2138" s="6">
        <f t="shared" si="266"/>
        <v>11.922499999999999</v>
      </c>
      <c r="Q2138" t="str">
        <f t="shared" si="267"/>
        <v>games</v>
      </c>
      <c r="R2138" t="str">
        <f t="shared" si="268"/>
        <v>video games</v>
      </c>
      <c r="S2138" s="10">
        <f t="shared" si="269"/>
        <v>41536.300763888888</v>
      </c>
      <c r="T2138" s="10">
        <f t="shared" si="270"/>
        <v>41566.300763888888</v>
      </c>
      <c r="U2138" s="12">
        <f t="shared" si="271"/>
        <v>41536.300763888888</v>
      </c>
      <c r="V2138" s="11">
        <f t="shared" si="272"/>
        <v>41536.300763888888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265"/>
        <v>0.28405999999999998</v>
      </c>
      <c r="P2139" s="6">
        <f t="shared" si="266"/>
        <v>26.59737827715356</v>
      </c>
      <c r="Q2139" t="str">
        <f t="shared" si="267"/>
        <v>games</v>
      </c>
      <c r="R2139" t="str">
        <f t="shared" si="268"/>
        <v>video games</v>
      </c>
      <c r="S2139" s="10">
        <f t="shared" si="269"/>
        <v>41948.562835648147</v>
      </c>
      <c r="T2139" s="10">
        <f t="shared" si="270"/>
        <v>41978.562835648147</v>
      </c>
      <c r="U2139" s="12">
        <f t="shared" si="271"/>
        <v>41948.562835648147</v>
      </c>
      <c r="V2139" s="11">
        <f t="shared" si="272"/>
        <v>41948.562835648147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265"/>
        <v>0.128</v>
      </c>
      <c r="P2140" s="6">
        <f t="shared" si="266"/>
        <v>10.666666666666666</v>
      </c>
      <c r="Q2140" t="str">
        <f t="shared" si="267"/>
        <v>games</v>
      </c>
      <c r="R2140" t="str">
        <f t="shared" si="268"/>
        <v>video games</v>
      </c>
      <c r="S2140" s="10">
        <f t="shared" si="269"/>
        <v>41556.804849537039</v>
      </c>
      <c r="T2140" s="10">
        <f t="shared" si="270"/>
        <v>41586.846516203703</v>
      </c>
      <c r="U2140" s="12">
        <f t="shared" si="271"/>
        <v>41556.804849537039</v>
      </c>
      <c r="V2140" s="11">
        <f t="shared" si="272"/>
        <v>41556.804849537039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265"/>
        <v>5.4199999999999998E-2</v>
      </c>
      <c r="P2141" s="6">
        <f t="shared" si="266"/>
        <v>29.035714285714285</v>
      </c>
      <c r="Q2141" t="str">
        <f t="shared" si="267"/>
        <v>games</v>
      </c>
      <c r="R2141" t="str">
        <f t="shared" si="268"/>
        <v>video games</v>
      </c>
      <c r="S2141" s="10">
        <f t="shared" si="269"/>
        <v>42647.541759259257</v>
      </c>
      <c r="T2141" s="10">
        <f t="shared" si="270"/>
        <v>42677.541759259257</v>
      </c>
      <c r="U2141" s="12">
        <f t="shared" si="271"/>
        <v>42647.541759259257</v>
      </c>
      <c r="V2141" s="11">
        <f t="shared" si="272"/>
        <v>42647.541759259257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265"/>
        <v>1.1199999999999999E-3</v>
      </c>
      <c r="P2142" s="6">
        <f t="shared" si="266"/>
        <v>50.909090909090907</v>
      </c>
      <c r="Q2142" t="str">
        <f t="shared" si="267"/>
        <v>games</v>
      </c>
      <c r="R2142" t="str">
        <f t="shared" si="268"/>
        <v>video games</v>
      </c>
      <c r="S2142" s="10">
        <f t="shared" si="269"/>
        <v>41255.625277777777</v>
      </c>
      <c r="T2142" s="10">
        <f t="shared" si="270"/>
        <v>41285.625277777777</v>
      </c>
      <c r="U2142" s="12">
        <f t="shared" si="271"/>
        <v>41255.625277777777</v>
      </c>
      <c r="V2142" s="11">
        <f t="shared" si="272"/>
        <v>41255.625277777777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265"/>
        <v>0</v>
      </c>
      <c r="P2143" s="6" t="e">
        <f t="shared" si="266"/>
        <v>#DIV/0!</v>
      </c>
      <c r="Q2143" t="str">
        <f t="shared" si="267"/>
        <v>games</v>
      </c>
      <c r="R2143" t="str">
        <f t="shared" si="268"/>
        <v>video games</v>
      </c>
      <c r="S2143" s="10">
        <f t="shared" si="269"/>
        <v>41927.027303240735</v>
      </c>
      <c r="T2143" s="10">
        <f t="shared" si="270"/>
        <v>41957.068969907406</v>
      </c>
      <c r="U2143" s="12">
        <f t="shared" si="271"/>
        <v>41927.027303240735</v>
      </c>
      <c r="V2143" s="11">
        <f t="shared" si="272"/>
        <v>41927.027303240735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265"/>
        <v>5.7238095238095241E-2</v>
      </c>
      <c r="P2144" s="6">
        <f t="shared" si="266"/>
        <v>50.083333333333336</v>
      </c>
      <c r="Q2144" t="str">
        <f t="shared" si="267"/>
        <v>games</v>
      </c>
      <c r="R2144" t="str">
        <f t="shared" si="268"/>
        <v>video games</v>
      </c>
      <c r="S2144" s="10">
        <f t="shared" si="269"/>
        <v>42340.493171296293</v>
      </c>
      <c r="T2144" s="10">
        <f t="shared" si="270"/>
        <v>42368.493171296293</v>
      </c>
      <c r="U2144" s="12">
        <f t="shared" si="271"/>
        <v>42340.493171296293</v>
      </c>
      <c r="V2144" s="11">
        <f t="shared" si="272"/>
        <v>42340.493171296293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265"/>
        <v>0.1125</v>
      </c>
      <c r="P2145" s="6">
        <f t="shared" si="266"/>
        <v>45</v>
      </c>
      <c r="Q2145" t="str">
        <f t="shared" si="267"/>
        <v>games</v>
      </c>
      <c r="R2145" t="str">
        <f t="shared" si="268"/>
        <v>video games</v>
      </c>
      <c r="S2145" s="10">
        <f t="shared" si="269"/>
        <v>40332.678379629629</v>
      </c>
      <c r="T2145" s="10">
        <f t="shared" si="270"/>
        <v>40380.583333333328</v>
      </c>
      <c r="U2145" s="12">
        <f t="shared" si="271"/>
        <v>40332.678379629629</v>
      </c>
      <c r="V2145" s="11">
        <f t="shared" si="272"/>
        <v>40332.678379629629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265"/>
        <v>1.7098591549295775E-2</v>
      </c>
      <c r="P2146" s="6">
        <f t="shared" si="266"/>
        <v>25.291666666666668</v>
      </c>
      <c r="Q2146" t="str">
        <f t="shared" si="267"/>
        <v>games</v>
      </c>
      <c r="R2146" t="str">
        <f t="shared" si="268"/>
        <v>video games</v>
      </c>
      <c r="S2146" s="10">
        <f t="shared" si="269"/>
        <v>41499.338425925926</v>
      </c>
      <c r="T2146" s="10">
        <f t="shared" si="270"/>
        <v>41531.338425925926</v>
      </c>
      <c r="U2146" s="12">
        <f t="shared" si="271"/>
        <v>41499.338425925926</v>
      </c>
      <c r="V2146" s="11">
        <f t="shared" si="272"/>
        <v>41499.338425925926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265"/>
        <v>0.30433333333333334</v>
      </c>
      <c r="P2147" s="6">
        <f t="shared" si="266"/>
        <v>51.292134831460672</v>
      </c>
      <c r="Q2147" t="str">
        <f t="shared" si="267"/>
        <v>games</v>
      </c>
      <c r="R2147" t="str">
        <f t="shared" si="268"/>
        <v>video games</v>
      </c>
      <c r="S2147" s="10">
        <f t="shared" si="269"/>
        <v>41575.029097222221</v>
      </c>
      <c r="T2147" s="10">
        <f t="shared" si="270"/>
        <v>41605.070763888885</v>
      </c>
      <c r="U2147" s="12">
        <f t="shared" si="271"/>
        <v>41575.029097222221</v>
      </c>
      <c r="V2147" s="11">
        <f t="shared" si="272"/>
        <v>41575.029097222221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265"/>
        <v>2.0000000000000001E-4</v>
      </c>
      <c r="P2148" s="6">
        <f t="shared" si="266"/>
        <v>1</v>
      </c>
      <c r="Q2148" t="str">
        <f t="shared" si="267"/>
        <v>games</v>
      </c>
      <c r="R2148" t="str">
        <f t="shared" si="268"/>
        <v>video games</v>
      </c>
      <c r="S2148" s="10">
        <f t="shared" si="269"/>
        <v>42397.471180555549</v>
      </c>
      <c r="T2148" s="10">
        <f t="shared" si="270"/>
        <v>42411.471180555549</v>
      </c>
      <c r="U2148" s="12">
        <f t="shared" si="271"/>
        <v>42397.471180555549</v>
      </c>
      <c r="V2148" s="11">
        <f t="shared" si="272"/>
        <v>42397.471180555549</v>
      </c>
    </row>
    <row r="2149" spans="1:22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265"/>
        <v>6.9641025641025639E-3</v>
      </c>
      <c r="P2149" s="6">
        <f t="shared" si="266"/>
        <v>49.381818181818183</v>
      </c>
      <c r="Q2149" t="str">
        <f t="shared" si="267"/>
        <v>games</v>
      </c>
      <c r="R2149" t="str">
        <f t="shared" si="268"/>
        <v>video games</v>
      </c>
      <c r="S2149" s="10">
        <f t="shared" si="269"/>
        <v>41927.087361111109</v>
      </c>
      <c r="T2149" s="10">
        <f t="shared" si="270"/>
        <v>41959.129027777781</v>
      </c>
      <c r="U2149" s="12">
        <f t="shared" si="271"/>
        <v>41927.087361111109</v>
      </c>
      <c r="V2149" s="11">
        <f t="shared" si="272"/>
        <v>41927.087361111109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265"/>
        <v>0.02</v>
      </c>
      <c r="P2150" s="6">
        <f t="shared" si="266"/>
        <v>1</v>
      </c>
      <c r="Q2150" t="str">
        <f t="shared" si="267"/>
        <v>games</v>
      </c>
      <c r="R2150" t="str">
        <f t="shared" si="268"/>
        <v>video games</v>
      </c>
      <c r="S2150" s="10">
        <f t="shared" si="269"/>
        <v>42066.525254629632</v>
      </c>
      <c r="T2150" s="10">
        <f t="shared" si="270"/>
        <v>42096.483587962961</v>
      </c>
      <c r="U2150" s="12">
        <f t="shared" si="271"/>
        <v>42066.525254629632</v>
      </c>
      <c r="V2150" s="11">
        <f t="shared" si="272"/>
        <v>42066.525254629632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265"/>
        <v>0</v>
      </c>
      <c r="P2151" s="6" t="e">
        <f t="shared" si="266"/>
        <v>#DIV/0!</v>
      </c>
      <c r="Q2151" t="str">
        <f t="shared" si="267"/>
        <v>games</v>
      </c>
      <c r="R2151" t="str">
        <f t="shared" si="268"/>
        <v>video games</v>
      </c>
      <c r="S2151" s="10">
        <f t="shared" si="269"/>
        <v>40354.816620370366</v>
      </c>
      <c r="T2151" s="10">
        <f t="shared" si="270"/>
        <v>40389.791666666664</v>
      </c>
      <c r="U2151" s="12">
        <f t="shared" si="271"/>
        <v>40354.816620370366</v>
      </c>
      <c r="V2151" s="11">
        <f t="shared" si="272"/>
        <v>40354.816620370366</v>
      </c>
    </row>
    <row r="2152" spans="1:22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265"/>
        <v>8.0999999999999996E-3</v>
      </c>
      <c r="P2152" s="6">
        <f t="shared" si="266"/>
        <v>101.25</v>
      </c>
      <c r="Q2152" t="str">
        <f t="shared" si="267"/>
        <v>games</v>
      </c>
      <c r="R2152" t="str">
        <f t="shared" si="268"/>
        <v>video games</v>
      </c>
      <c r="S2152" s="10">
        <f t="shared" si="269"/>
        <v>42534.076377314814</v>
      </c>
      <c r="T2152" s="10">
        <f t="shared" si="270"/>
        <v>42564.076377314814</v>
      </c>
      <c r="U2152" s="12">
        <f t="shared" si="271"/>
        <v>42534.076377314814</v>
      </c>
      <c r="V2152" s="11">
        <f t="shared" si="272"/>
        <v>42534.076377314814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265"/>
        <v>2.6222222222222224E-3</v>
      </c>
      <c r="P2153" s="6">
        <f t="shared" si="266"/>
        <v>19.666666666666668</v>
      </c>
      <c r="Q2153" t="str">
        <f t="shared" si="267"/>
        <v>games</v>
      </c>
      <c r="R2153" t="str">
        <f t="shared" si="268"/>
        <v>video games</v>
      </c>
      <c r="S2153" s="10">
        <f t="shared" si="269"/>
        <v>42520.639050925929</v>
      </c>
      <c r="T2153" s="10">
        <f t="shared" si="270"/>
        <v>42550.639050925929</v>
      </c>
      <c r="U2153" s="12">
        <f t="shared" si="271"/>
        <v>42520.639050925929</v>
      </c>
      <c r="V2153" s="11">
        <f t="shared" si="272"/>
        <v>42520.639050925929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265"/>
        <v>1.6666666666666668E-3</v>
      </c>
      <c r="P2154" s="6">
        <f t="shared" si="266"/>
        <v>12.5</v>
      </c>
      <c r="Q2154" t="str">
        <f t="shared" si="267"/>
        <v>games</v>
      </c>
      <c r="R2154" t="str">
        <f t="shared" si="268"/>
        <v>video games</v>
      </c>
      <c r="S2154" s="10">
        <f t="shared" si="269"/>
        <v>41683.62394675926</v>
      </c>
      <c r="T2154" s="10">
        <f t="shared" si="270"/>
        <v>41713.582280092589</v>
      </c>
      <c r="U2154" s="12">
        <f t="shared" si="271"/>
        <v>41683.62394675926</v>
      </c>
      <c r="V2154" s="11">
        <f t="shared" si="272"/>
        <v>41683.62394675926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265"/>
        <v>9.1244548809124457E-5</v>
      </c>
      <c r="P2155" s="6">
        <f t="shared" si="266"/>
        <v>8.5</v>
      </c>
      <c r="Q2155" t="str">
        <f t="shared" si="267"/>
        <v>games</v>
      </c>
      <c r="R2155" t="str">
        <f t="shared" si="268"/>
        <v>video games</v>
      </c>
      <c r="S2155" s="10">
        <f t="shared" si="269"/>
        <v>41974.702754629623</v>
      </c>
      <c r="T2155" s="10">
        <f t="shared" si="270"/>
        <v>42014.124305555553</v>
      </c>
      <c r="U2155" s="12">
        <f t="shared" si="271"/>
        <v>41974.702754629623</v>
      </c>
      <c r="V2155" s="11">
        <f t="shared" si="272"/>
        <v>41974.702754629623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265"/>
        <v>8.0000000000000002E-3</v>
      </c>
      <c r="P2156" s="6">
        <f t="shared" si="266"/>
        <v>1</v>
      </c>
      <c r="Q2156" t="str">
        <f t="shared" si="267"/>
        <v>games</v>
      </c>
      <c r="R2156" t="str">
        <f t="shared" si="268"/>
        <v>video games</v>
      </c>
      <c r="S2156" s="10">
        <f t="shared" si="269"/>
        <v>41647.42392361111</v>
      </c>
      <c r="T2156" s="10">
        <f t="shared" si="270"/>
        <v>41667.42392361111</v>
      </c>
      <c r="U2156" s="12">
        <f t="shared" si="271"/>
        <v>41647.42392361111</v>
      </c>
      <c r="V2156" s="11">
        <f t="shared" si="272"/>
        <v>41647.42392361111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265"/>
        <v>2.3E-2</v>
      </c>
      <c r="P2157" s="6">
        <f t="shared" si="266"/>
        <v>23</v>
      </c>
      <c r="Q2157" t="str">
        <f t="shared" si="267"/>
        <v>games</v>
      </c>
      <c r="R2157" t="str">
        <f t="shared" si="268"/>
        <v>video games</v>
      </c>
      <c r="S2157" s="10">
        <f t="shared" si="269"/>
        <v>42430.539178240739</v>
      </c>
      <c r="T2157" s="10">
        <f t="shared" si="270"/>
        <v>42460.497511574074</v>
      </c>
      <c r="U2157" s="12">
        <f t="shared" si="271"/>
        <v>42430.539178240739</v>
      </c>
      <c r="V2157" s="11">
        <f t="shared" si="272"/>
        <v>42430.539178240739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265"/>
        <v>2.6660714285714284E-2</v>
      </c>
      <c r="P2158" s="6">
        <f t="shared" si="266"/>
        <v>17.987951807228917</v>
      </c>
      <c r="Q2158" t="str">
        <f t="shared" si="267"/>
        <v>games</v>
      </c>
      <c r="R2158" t="str">
        <f t="shared" si="268"/>
        <v>video games</v>
      </c>
      <c r="S2158" s="10">
        <f t="shared" si="269"/>
        <v>41488.645902777775</v>
      </c>
      <c r="T2158" s="10">
        <f t="shared" si="270"/>
        <v>41533.645902777775</v>
      </c>
      <c r="U2158" s="12">
        <f t="shared" si="271"/>
        <v>41488.645902777775</v>
      </c>
      <c r="V2158" s="11">
        <f t="shared" si="272"/>
        <v>41488.645902777775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265"/>
        <v>0.28192</v>
      </c>
      <c r="P2159" s="6">
        <f t="shared" si="266"/>
        <v>370.94736842105266</v>
      </c>
      <c r="Q2159" t="str">
        <f t="shared" si="267"/>
        <v>games</v>
      </c>
      <c r="R2159" t="str">
        <f t="shared" si="268"/>
        <v>video games</v>
      </c>
      <c r="S2159" s="10">
        <f t="shared" si="269"/>
        <v>42694.772951388884</v>
      </c>
      <c r="T2159" s="10">
        <f t="shared" si="270"/>
        <v>42727.124305555553</v>
      </c>
      <c r="U2159" s="12">
        <f t="shared" si="271"/>
        <v>42694.772951388884</v>
      </c>
      <c r="V2159" s="11">
        <f t="shared" si="272"/>
        <v>42694.772951388884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265"/>
        <v>6.5900366666666668E-2</v>
      </c>
      <c r="P2160" s="6">
        <f t="shared" si="266"/>
        <v>63.569485530546629</v>
      </c>
      <c r="Q2160" t="str">
        <f t="shared" si="267"/>
        <v>games</v>
      </c>
      <c r="R2160" t="str">
        <f t="shared" si="268"/>
        <v>video games</v>
      </c>
      <c r="S2160" s="10">
        <f t="shared" si="269"/>
        <v>41264.645532407405</v>
      </c>
      <c r="T2160" s="10">
        <f t="shared" si="270"/>
        <v>41309.645532407405</v>
      </c>
      <c r="U2160" s="12">
        <f t="shared" si="271"/>
        <v>41264.645532407405</v>
      </c>
      <c r="V2160" s="11">
        <f t="shared" si="272"/>
        <v>41264.645532407405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265"/>
        <v>7.2222222222222219E-3</v>
      </c>
      <c r="P2161" s="6">
        <f t="shared" si="266"/>
        <v>13</v>
      </c>
      <c r="Q2161" t="str">
        <f t="shared" si="267"/>
        <v>games</v>
      </c>
      <c r="R2161" t="str">
        <f t="shared" si="268"/>
        <v>video games</v>
      </c>
      <c r="S2161" s="10">
        <f t="shared" si="269"/>
        <v>40710.522847222215</v>
      </c>
      <c r="T2161" s="10">
        <f t="shared" si="270"/>
        <v>40740.522847222215</v>
      </c>
      <c r="U2161" s="12">
        <f t="shared" si="271"/>
        <v>40710.522847222215</v>
      </c>
      <c r="V2161" s="11">
        <f t="shared" si="272"/>
        <v>40710.522847222215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265"/>
        <v>8.5000000000000006E-3</v>
      </c>
      <c r="P2162" s="6">
        <f t="shared" si="266"/>
        <v>5.3125</v>
      </c>
      <c r="Q2162" t="str">
        <f t="shared" si="267"/>
        <v>games</v>
      </c>
      <c r="R2162" t="str">
        <f t="shared" si="268"/>
        <v>video games</v>
      </c>
      <c r="S2162" s="10">
        <f t="shared" si="269"/>
        <v>41018.503530092588</v>
      </c>
      <c r="T2162" s="10">
        <f t="shared" si="270"/>
        <v>41048.503530092588</v>
      </c>
      <c r="U2162" s="12">
        <f t="shared" si="271"/>
        <v>41018.503530092588</v>
      </c>
      <c r="V2162" s="11">
        <f t="shared" si="272"/>
        <v>41018.503530092588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265"/>
        <v>1.1575</v>
      </c>
      <c r="P2163" s="6">
        <f t="shared" si="266"/>
        <v>35.615384615384613</v>
      </c>
      <c r="Q2163" t="str">
        <f t="shared" si="267"/>
        <v>music</v>
      </c>
      <c r="R2163" t="str">
        <f t="shared" si="268"/>
        <v>rock</v>
      </c>
      <c r="S2163" s="10">
        <f t="shared" si="269"/>
        <v>42240.644201388881</v>
      </c>
      <c r="T2163" s="10">
        <f t="shared" si="270"/>
        <v>42270.644201388881</v>
      </c>
      <c r="U2163" s="12">
        <f t="shared" si="271"/>
        <v>42240.644201388881</v>
      </c>
      <c r="V2163" s="11">
        <f t="shared" si="272"/>
        <v>42240.644201388881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265"/>
        <v>1.1226666666666667</v>
      </c>
      <c r="P2164" s="6">
        <f t="shared" si="266"/>
        <v>87.103448275862064</v>
      </c>
      <c r="Q2164" t="str">
        <f t="shared" si="267"/>
        <v>music</v>
      </c>
      <c r="R2164" t="str">
        <f t="shared" si="268"/>
        <v>rock</v>
      </c>
      <c r="S2164" s="10">
        <f t="shared" si="269"/>
        <v>41813.557766203703</v>
      </c>
      <c r="T2164" s="10">
        <f t="shared" si="270"/>
        <v>41844.557766203703</v>
      </c>
      <c r="U2164" s="12">
        <f t="shared" si="271"/>
        <v>41813.557766203703</v>
      </c>
      <c r="V2164" s="11">
        <f t="shared" si="272"/>
        <v>41813.557766203703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265"/>
        <v>1.3220000000000001</v>
      </c>
      <c r="P2165" s="6">
        <f t="shared" si="266"/>
        <v>75.11363636363636</v>
      </c>
      <c r="Q2165" t="str">
        <f t="shared" si="267"/>
        <v>music</v>
      </c>
      <c r="R2165" t="str">
        <f t="shared" si="268"/>
        <v>rock</v>
      </c>
      <c r="S2165" s="10">
        <f t="shared" si="269"/>
        <v>42111.691203703704</v>
      </c>
      <c r="T2165" s="10">
        <f t="shared" si="270"/>
        <v>42162.951388888883</v>
      </c>
      <c r="U2165" s="12">
        <f t="shared" si="271"/>
        <v>42111.691203703704</v>
      </c>
      <c r="V2165" s="11">
        <f t="shared" si="272"/>
        <v>42111.691203703704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265"/>
        <v>1.0263636363636364</v>
      </c>
      <c r="P2166" s="6">
        <f t="shared" si="266"/>
        <v>68.01204819277109</v>
      </c>
      <c r="Q2166" t="str">
        <f t="shared" si="267"/>
        <v>music</v>
      </c>
      <c r="R2166" t="str">
        <f t="shared" si="268"/>
        <v>rock</v>
      </c>
      <c r="S2166" s="10">
        <f t="shared" si="269"/>
        <v>42515.509421296294</v>
      </c>
      <c r="T2166" s="10">
        <f t="shared" si="270"/>
        <v>42545.957638888889</v>
      </c>
      <c r="U2166" s="12">
        <f t="shared" si="271"/>
        <v>42515.509421296294</v>
      </c>
      <c r="V2166" s="11">
        <f t="shared" si="272"/>
        <v>42515.509421296294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265"/>
        <v>1.3864000000000001</v>
      </c>
      <c r="P2167" s="6">
        <f t="shared" si="266"/>
        <v>29.623931623931625</v>
      </c>
      <c r="Q2167" t="str">
        <f t="shared" si="267"/>
        <v>music</v>
      </c>
      <c r="R2167" t="str">
        <f t="shared" si="268"/>
        <v>rock</v>
      </c>
      <c r="S2167" s="10">
        <f t="shared" si="269"/>
        <v>42438.458738425928</v>
      </c>
      <c r="T2167" s="10">
        <f t="shared" si="270"/>
        <v>42468.417071759257</v>
      </c>
      <c r="U2167" s="12">
        <f t="shared" si="271"/>
        <v>42438.458738425928</v>
      </c>
      <c r="V2167" s="11">
        <f t="shared" si="272"/>
        <v>42438.458738425928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265"/>
        <v>1.466</v>
      </c>
      <c r="P2168" s="6">
        <f t="shared" si="266"/>
        <v>91.625</v>
      </c>
      <c r="Q2168" t="str">
        <f t="shared" si="267"/>
        <v>music</v>
      </c>
      <c r="R2168" t="str">
        <f t="shared" si="268"/>
        <v>rock</v>
      </c>
      <c r="S2168" s="10">
        <f t="shared" si="269"/>
        <v>41933.629837962959</v>
      </c>
      <c r="T2168" s="10">
        <f t="shared" si="270"/>
        <v>41978.671504629623</v>
      </c>
      <c r="U2168" s="12">
        <f t="shared" si="271"/>
        <v>41933.629837962959</v>
      </c>
      <c r="V2168" s="11">
        <f t="shared" si="272"/>
        <v>41933.629837962959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265"/>
        <v>1.2</v>
      </c>
      <c r="P2169" s="6">
        <f t="shared" si="266"/>
        <v>22.5</v>
      </c>
      <c r="Q2169" t="str">
        <f t="shared" si="267"/>
        <v>music</v>
      </c>
      <c r="R2169" t="str">
        <f t="shared" si="268"/>
        <v>rock</v>
      </c>
      <c r="S2169" s="10">
        <f t="shared" si="269"/>
        <v>41152.858067129629</v>
      </c>
      <c r="T2169" s="10">
        <f t="shared" si="270"/>
        <v>41166.858067129629</v>
      </c>
      <c r="U2169" s="12">
        <f t="shared" si="271"/>
        <v>41152.858067129629</v>
      </c>
      <c r="V2169" s="11">
        <f t="shared" si="272"/>
        <v>41152.858067129629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265"/>
        <v>1.215816111111111</v>
      </c>
      <c r="P2170" s="6">
        <f t="shared" si="266"/>
        <v>64.366735294117646</v>
      </c>
      <c r="Q2170" t="str">
        <f t="shared" si="267"/>
        <v>music</v>
      </c>
      <c r="R2170" t="str">
        <f t="shared" si="268"/>
        <v>rock</v>
      </c>
      <c r="S2170" s="10">
        <f t="shared" si="269"/>
        <v>42745.391909722217</v>
      </c>
      <c r="T2170" s="10">
        <f t="shared" si="270"/>
        <v>42775.999999999993</v>
      </c>
      <c r="U2170" s="12">
        <f t="shared" si="271"/>
        <v>42745.391909722217</v>
      </c>
      <c r="V2170" s="11">
        <f t="shared" si="272"/>
        <v>42745.391909722217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265"/>
        <v>1</v>
      </c>
      <c r="P2171" s="6">
        <f t="shared" si="266"/>
        <v>21.857142857142858</v>
      </c>
      <c r="Q2171" t="str">
        <f t="shared" si="267"/>
        <v>music</v>
      </c>
      <c r="R2171" t="str">
        <f t="shared" si="268"/>
        <v>rock</v>
      </c>
      <c r="S2171" s="10">
        <f t="shared" si="269"/>
        <v>42793.492488425924</v>
      </c>
      <c r="T2171" s="10">
        <f t="shared" si="270"/>
        <v>42796.492488425924</v>
      </c>
      <c r="U2171" s="12">
        <f t="shared" si="271"/>
        <v>42793.492488425924</v>
      </c>
      <c r="V2171" s="11">
        <f t="shared" si="272"/>
        <v>42793.492488425924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265"/>
        <v>1.8085714285714285</v>
      </c>
      <c r="P2172" s="6">
        <f t="shared" si="266"/>
        <v>33.315789473684212</v>
      </c>
      <c r="Q2172" t="str">
        <f t="shared" si="267"/>
        <v>music</v>
      </c>
      <c r="R2172" t="str">
        <f t="shared" si="268"/>
        <v>rock</v>
      </c>
      <c r="S2172" s="10">
        <f t="shared" si="269"/>
        <v>42198.541921296295</v>
      </c>
      <c r="T2172" s="10">
        <f t="shared" si="270"/>
        <v>42238.541921296295</v>
      </c>
      <c r="U2172" s="12">
        <f t="shared" si="271"/>
        <v>42198.541921296295</v>
      </c>
      <c r="V2172" s="11">
        <f t="shared" si="272"/>
        <v>42198.541921296295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265"/>
        <v>1.0607500000000001</v>
      </c>
      <c r="P2173" s="6">
        <f t="shared" si="266"/>
        <v>90.276595744680847</v>
      </c>
      <c r="Q2173" t="str">
        <f t="shared" si="267"/>
        <v>music</v>
      </c>
      <c r="R2173" t="str">
        <f t="shared" si="268"/>
        <v>rock</v>
      </c>
      <c r="S2173" s="10">
        <f t="shared" si="269"/>
        <v>42141.748784722215</v>
      </c>
      <c r="T2173" s="10">
        <f t="shared" si="270"/>
        <v>42176.999999999993</v>
      </c>
      <c r="U2173" s="12">
        <f t="shared" si="271"/>
        <v>42141.748784722215</v>
      </c>
      <c r="V2173" s="11">
        <f t="shared" si="272"/>
        <v>42141.748784722215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265"/>
        <v>1</v>
      </c>
      <c r="P2174" s="6">
        <f t="shared" si="266"/>
        <v>76.92307692307692</v>
      </c>
      <c r="Q2174" t="str">
        <f t="shared" si="267"/>
        <v>music</v>
      </c>
      <c r="R2174" t="str">
        <f t="shared" si="268"/>
        <v>rock</v>
      </c>
      <c r="S2174" s="10">
        <f t="shared" si="269"/>
        <v>42082.371759259251</v>
      </c>
      <c r="T2174" s="10">
        <f t="shared" si="270"/>
        <v>42112.371759259251</v>
      </c>
      <c r="U2174" s="12">
        <f t="shared" si="271"/>
        <v>42082.371759259251</v>
      </c>
      <c r="V2174" s="11">
        <f t="shared" si="272"/>
        <v>42082.371759259251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265"/>
        <v>1.2692857142857144</v>
      </c>
      <c r="P2175" s="6">
        <f t="shared" si="266"/>
        <v>59.233333333333334</v>
      </c>
      <c r="Q2175" t="str">
        <f t="shared" si="267"/>
        <v>music</v>
      </c>
      <c r="R2175" t="str">
        <f t="shared" si="268"/>
        <v>rock</v>
      </c>
      <c r="S2175" s="10">
        <f t="shared" si="269"/>
        <v>41495.484293981477</v>
      </c>
      <c r="T2175" s="10">
        <f t="shared" si="270"/>
        <v>41526.957638888889</v>
      </c>
      <c r="U2175" s="12">
        <f t="shared" si="271"/>
        <v>41495.484293981477</v>
      </c>
      <c r="V2175" s="11">
        <f t="shared" si="272"/>
        <v>41495.484293981477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265"/>
        <v>1.0297499999999999</v>
      </c>
      <c r="P2176" s="6">
        <f t="shared" si="266"/>
        <v>65.38095238095238</v>
      </c>
      <c r="Q2176" t="str">
        <f t="shared" si="267"/>
        <v>music</v>
      </c>
      <c r="R2176" t="str">
        <f t="shared" si="268"/>
        <v>rock</v>
      </c>
      <c r="S2176" s="10">
        <f t="shared" si="269"/>
        <v>42465.334571759253</v>
      </c>
      <c r="T2176" s="10">
        <f t="shared" si="270"/>
        <v>42495.334571759253</v>
      </c>
      <c r="U2176" s="12">
        <f t="shared" si="271"/>
        <v>42465.334571759253</v>
      </c>
      <c r="V2176" s="11">
        <f t="shared" si="272"/>
        <v>42465.334571759253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265"/>
        <v>2.5</v>
      </c>
      <c r="P2177" s="6">
        <f t="shared" si="266"/>
        <v>67.307692307692307</v>
      </c>
      <c r="Q2177" t="str">
        <f t="shared" si="267"/>
        <v>music</v>
      </c>
      <c r="R2177" t="str">
        <f t="shared" si="268"/>
        <v>rock</v>
      </c>
      <c r="S2177" s="10">
        <f t="shared" si="269"/>
        <v>42564.800763888888</v>
      </c>
      <c r="T2177" s="10">
        <f t="shared" si="270"/>
        <v>42571.800763888888</v>
      </c>
      <c r="U2177" s="12">
        <f t="shared" si="271"/>
        <v>42564.800763888888</v>
      </c>
      <c r="V2177" s="11">
        <f t="shared" si="272"/>
        <v>42564.800763888888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273">E2178/D2178</f>
        <v>1.2602</v>
      </c>
      <c r="P2178" s="6">
        <f t="shared" si="266"/>
        <v>88.74647887323944</v>
      </c>
      <c r="Q2178" t="str">
        <f t="shared" si="267"/>
        <v>music</v>
      </c>
      <c r="R2178" t="str">
        <f t="shared" si="268"/>
        <v>rock</v>
      </c>
      <c r="S2178" s="10">
        <f t="shared" si="269"/>
        <v>42096.424872685187</v>
      </c>
      <c r="T2178" s="10">
        <f t="shared" si="270"/>
        <v>42126.424872685187</v>
      </c>
      <c r="U2178" s="12">
        <f t="shared" si="271"/>
        <v>42096.424872685187</v>
      </c>
      <c r="V2178" s="11">
        <f t="shared" si="272"/>
        <v>42096.424872685187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273"/>
        <v>1.0012000000000001</v>
      </c>
      <c r="P2179" s="6">
        <f t="shared" ref="P2179:P2242" si="274">E2179/L2179</f>
        <v>65.868421052631575</v>
      </c>
      <c r="Q2179" t="str">
        <f t="shared" ref="Q2179:Q2242" si="275">LEFT(N2179,SEARCH("/",N2179)-1)</f>
        <v>music</v>
      </c>
      <c r="R2179" t="str">
        <f t="shared" ref="R2179:R2242" si="276">RIGHT(N2179,LEN(N2179)-SEARCH("/",N2179))</f>
        <v>rock</v>
      </c>
      <c r="S2179" s="10">
        <f t="shared" ref="S2179:S2242" si="277">(((J2179/60)/60)/24)+DATE(1970,1,1)+(-5/24)</f>
        <v>42502.042442129627</v>
      </c>
      <c r="T2179" s="10">
        <f t="shared" ref="T2179:T2242" si="278">(((I2179/60)/60)/24)+DATE(1970,1,1)+(-5/24)</f>
        <v>42527.042442129627</v>
      </c>
      <c r="U2179" s="12">
        <f t="shared" ref="U2179:U2242" si="279">S2179</f>
        <v>42502.042442129627</v>
      </c>
      <c r="V2179" s="11">
        <f t="shared" ref="V2179:V2242" si="280">S2179</f>
        <v>42502.042442129627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73"/>
        <v>1.3864000000000001</v>
      </c>
      <c r="P2180" s="6">
        <f t="shared" si="274"/>
        <v>40.349243306169967</v>
      </c>
      <c r="Q2180" t="str">
        <f t="shared" si="275"/>
        <v>music</v>
      </c>
      <c r="R2180" t="str">
        <f t="shared" si="276"/>
        <v>rock</v>
      </c>
      <c r="S2180" s="10">
        <f t="shared" si="277"/>
        <v>42723.428206018514</v>
      </c>
      <c r="T2180" s="10">
        <f t="shared" si="278"/>
        <v>42753.428206018514</v>
      </c>
      <c r="U2180" s="12">
        <f t="shared" si="279"/>
        <v>42723.428206018514</v>
      </c>
      <c r="V2180" s="11">
        <f t="shared" si="280"/>
        <v>42723.428206018514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73"/>
        <v>1.6140000000000001</v>
      </c>
      <c r="P2181" s="6">
        <f t="shared" si="274"/>
        <v>76.857142857142861</v>
      </c>
      <c r="Q2181" t="str">
        <f t="shared" si="275"/>
        <v>music</v>
      </c>
      <c r="R2181" t="str">
        <f t="shared" si="276"/>
        <v>rock</v>
      </c>
      <c r="S2181" s="10">
        <f t="shared" si="277"/>
        <v>42074.962870370371</v>
      </c>
      <c r="T2181" s="10">
        <f t="shared" si="278"/>
        <v>42104.962870370371</v>
      </c>
      <c r="U2181" s="12">
        <f t="shared" si="279"/>
        <v>42074.962870370371</v>
      </c>
      <c r="V2181" s="11">
        <f t="shared" si="280"/>
        <v>42074.962870370371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73"/>
        <v>1.071842</v>
      </c>
      <c r="P2182" s="6">
        <f t="shared" si="274"/>
        <v>68.707820512820518</v>
      </c>
      <c r="Q2182" t="str">
        <f t="shared" si="275"/>
        <v>music</v>
      </c>
      <c r="R2182" t="str">
        <f t="shared" si="276"/>
        <v>rock</v>
      </c>
      <c r="S2182" s="10">
        <f t="shared" si="277"/>
        <v>42279.461435185185</v>
      </c>
      <c r="T2182" s="10">
        <f t="shared" si="278"/>
        <v>42321.503101851849</v>
      </c>
      <c r="U2182" s="12">
        <f t="shared" si="279"/>
        <v>42279.461435185185</v>
      </c>
      <c r="V2182" s="11">
        <f t="shared" si="280"/>
        <v>42279.461435185185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73"/>
        <v>1.5309999999999999</v>
      </c>
      <c r="P2183" s="6">
        <f t="shared" si="274"/>
        <v>57.773584905660378</v>
      </c>
      <c r="Q2183" t="str">
        <f t="shared" si="275"/>
        <v>games</v>
      </c>
      <c r="R2183" t="str">
        <f t="shared" si="276"/>
        <v>tabletop games</v>
      </c>
      <c r="S2183" s="10">
        <f t="shared" si="277"/>
        <v>42772.796909722216</v>
      </c>
      <c r="T2183" s="10">
        <f t="shared" si="278"/>
        <v>42786.796909722216</v>
      </c>
      <c r="U2183" s="12">
        <f t="shared" si="279"/>
        <v>42772.796909722216</v>
      </c>
      <c r="V2183" s="11">
        <f t="shared" si="280"/>
        <v>42772.796909722216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73"/>
        <v>5.2416666666666663</v>
      </c>
      <c r="P2184" s="6">
        <f t="shared" si="274"/>
        <v>44.171348314606739</v>
      </c>
      <c r="Q2184" t="str">
        <f t="shared" si="275"/>
        <v>games</v>
      </c>
      <c r="R2184" t="str">
        <f t="shared" si="276"/>
        <v>tabletop games</v>
      </c>
      <c r="S2184" s="10">
        <f t="shared" si="277"/>
        <v>41879.692418981482</v>
      </c>
      <c r="T2184" s="10">
        <f t="shared" si="278"/>
        <v>41914.692418981482</v>
      </c>
      <c r="U2184" s="12">
        <f t="shared" si="279"/>
        <v>41879.692418981482</v>
      </c>
      <c r="V2184" s="11">
        <f t="shared" si="280"/>
        <v>41879.692418981482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73"/>
        <v>4.8927777777777779</v>
      </c>
      <c r="P2185" s="6">
        <f t="shared" si="274"/>
        <v>31.566308243727597</v>
      </c>
      <c r="Q2185" t="str">
        <f t="shared" si="275"/>
        <v>games</v>
      </c>
      <c r="R2185" t="str">
        <f t="shared" si="276"/>
        <v>tabletop games</v>
      </c>
      <c r="S2185" s="10">
        <f t="shared" si="277"/>
        <v>42745.157141203708</v>
      </c>
      <c r="T2185" s="10">
        <f t="shared" si="278"/>
        <v>42774.999999999993</v>
      </c>
      <c r="U2185" s="12">
        <f t="shared" si="279"/>
        <v>42745.157141203708</v>
      </c>
      <c r="V2185" s="11">
        <f t="shared" si="280"/>
        <v>42745.157141203708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73"/>
        <v>2.8473999999999999</v>
      </c>
      <c r="P2186" s="6">
        <f t="shared" si="274"/>
        <v>107.04511278195488</v>
      </c>
      <c r="Q2186" t="str">
        <f t="shared" si="275"/>
        <v>games</v>
      </c>
      <c r="R2186" t="str">
        <f t="shared" si="276"/>
        <v>tabletop games</v>
      </c>
      <c r="S2186" s="10">
        <f t="shared" si="277"/>
        <v>42380.481956018521</v>
      </c>
      <c r="T2186" s="10">
        <f t="shared" si="278"/>
        <v>42394.458333333336</v>
      </c>
      <c r="U2186" s="12">
        <f t="shared" si="279"/>
        <v>42380.481956018521</v>
      </c>
      <c r="V2186" s="11">
        <f t="shared" si="280"/>
        <v>42380.481956018521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73"/>
        <v>18.569700000000001</v>
      </c>
      <c r="P2187" s="6">
        <f t="shared" si="274"/>
        <v>149.03451043338683</v>
      </c>
      <c r="Q2187" t="str">
        <f t="shared" si="275"/>
        <v>games</v>
      </c>
      <c r="R2187" t="str">
        <f t="shared" si="276"/>
        <v>tabletop games</v>
      </c>
      <c r="S2187" s="10">
        <f t="shared" si="277"/>
        <v>41319.141655092593</v>
      </c>
      <c r="T2187" s="10">
        <f t="shared" si="278"/>
        <v>41359.141655092593</v>
      </c>
      <c r="U2187" s="12">
        <f t="shared" si="279"/>
        <v>41319.141655092593</v>
      </c>
      <c r="V2187" s="11">
        <f t="shared" si="280"/>
        <v>41319.141655092593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73"/>
        <v>1.0967499999999999</v>
      </c>
      <c r="P2188" s="6">
        <f t="shared" si="274"/>
        <v>55.956632653061227</v>
      </c>
      <c r="Q2188" t="str">
        <f t="shared" si="275"/>
        <v>games</v>
      </c>
      <c r="R2188" t="str">
        <f t="shared" si="276"/>
        <v>tabletop games</v>
      </c>
      <c r="S2188" s="10">
        <f t="shared" si="277"/>
        <v>42583.406747685185</v>
      </c>
      <c r="T2188" s="10">
        <f t="shared" si="278"/>
        <v>42619.874999999993</v>
      </c>
      <c r="U2188" s="12">
        <f t="shared" si="279"/>
        <v>42583.406747685185</v>
      </c>
      <c r="V2188" s="11">
        <f t="shared" si="280"/>
        <v>42583.406747685185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73"/>
        <v>10.146425000000001</v>
      </c>
      <c r="P2189" s="6">
        <f t="shared" si="274"/>
        <v>56.970381807973048</v>
      </c>
      <c r="Q2189" t="str">
        <f t="shared" si="275"/>
        <v>games</v>
      </c>
      <c r="R2189" t="str">
        <f t="shared" si="276"/>
        <v>tabletop games</v>
      </c>
      <c r="S2189" s="10">
        <f t="shared" si="277"/>
        <v>42068.000763888886</v>
      </c>
      <c r="T2189" s="10">
        <f t="shared" si="278"/>
        <v>42096.957638888889</v>
      </c>
      <c r="U2189" s="12">
        <f t="shared" si="279"/>
        <v>42068.000763888886</v>
      </c>
      <c r="V2189" s="11">
        <f t="shared" si="280"/>
        <v>42068.000763888886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73"/>
        <v>4.1217692027666546</v>
      </c>
      <c r="P2190" s="6">
        <f t="shared" si="274"/>
        <v>44.056420233463037</v>
      </c>
      <c r="Q2190" t="str">
        <f t="shared" si="275"/>
        <v>games</v>
      </c>
      <c r="R2190" t="str">
        <f t="shared" si="276"/>
        <v>tabletop games</v>
      </c>
      <c r="S2190" s="10">
        <f t="shared" si="277"/>
        <v>42633.377789351849</v>
      </c>
      <c r="T2190" s="10">
        <f t="shared" si="278"/>
        <v>42668.499999999993</v>
      </c>
      <c r="U2190" s="12">
        <f t="shared" si="279"/>
        <v>42633.377789351849</v>
      </c>
      <c r="V2190" s="11">
        <f t="shared" si="280"/>
        <v>42633.377789351849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73"/>
        <v>5.0324999999999998</v>
      </c>
      <c r="P2191" s="6">
        <f t="shared" si="274"/>
        <v>68.625</v>
      </c>
      <c r="Q2191" t="str">
        <f t="shared" si="275"/>
        <v>games</v>
      </c>
      <c r="R2191" t="str">
        <f t="shared" si="276"/>
        <v>tabletop games</v>
      </c>
      <c r="S2191" s="10">
        <f t="shared" si="277"/>
        <v>42467.579861111109</v>
      </c>
      <c r="T2191" s="10">
        <f t="shared" si="278"/>
        <v>42481.708333333336</v>
      </c>
      <c r="U2191" s="12">
        <f t="shared" si="279"/>
        <v>42467.579861111109</v>
      </c>
      <c r="V2191" s="11">
        <f t="shared" si="280"/>
        <v>42467.579861111109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73"/>
        <v>1.8461052631578947</v>
      </c>
      <c r="P2192" s="6">
        <f t="shared" si="274"/>
        <v>65.318435754189949</v>
      </c>
      <c r="Q2192" t="str">
        <f t="shared" si="275"/>
        <v>games</v>
      </c>
      <c r="R2192" t="str">
        <f t="shared" si="276"/>
        <v>tabletop games</v>
      </c>
      <c r="S2192" s="10">
        <f t="shared" si="277"/>
        <v>42417.416712962957</v>
      </c>
      <c r="T2192" s="10">
        <f t="shared" si="278"/>
        <v>42452.082638888889</v>
      </c>
      <c r="U2192" s="12">
        <f t="shared" si="279"/>
        <v>42417.416712962957</v>
      </c>
      <c r="V2192" s="11">
        <f t="shared" si="280"/>
        <v>42417.416712962957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73"/>
        <v>1.1973333333333334</v>
      </c>
      <c r="P2193" s="6">
        <f t="shared" si="274"/>
        <v>35.92</v>
      </c>
      <c r="Q2193" t="str">
        <f t="shared" si="275"/>
        <v>games</v>
      </c>
      <c r="R2193" t="str">
        <f t="shared" si="276"/>
        <v>tabletop games</v>
      </c>
      <c r="S2193" s="10">
        <f t="shared" si="277"/>
        <v>42768.6253125</v>
      </c>
      <c r="T2193" s="10">
        <f t="shared" si="278"/>
        <v>42780.6253125</v>
      </c>
      <c r="U2193" s="12">
        <f t="shared" si="279"/>
        <v>42768.6253125</v>
      </c>
      <c r="V2193" s="11">
        <f t="shared" si="280"/>
        <v>42768.6253125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73"/>
        <v>10.812401666666668</v>
      </c>
      <c r="P2194" s="6">
        <f t="shared" si="274"/>
        <v>40.070667078443485</v>
      </c>
      <c r="Q2194" t="str">
        <f t="shared" si="275"/>
        <v>games</v>
      </c>
      <c r="R2194" t="str">
        <f t="shared" si="276"/>
        <v>tabletop games</v>
      </c>
      <c r="S2194" s="10">
        <f t="shared" si="277"/>
        <v>42691.642870370364</v>
      </c>
      <c r="T2194" s="10">
        <f t="shared" si="278"/>
        <v>42719.749999999993</v>
      </c>
      <c r="U2194" s="12">
        <f t="shared" si="279"/>
        <v>42691.642870370364</v>
      </c>
      <c r="V2194" s="11">
        <f t="shared" si="280"/>
        <v>42691.642870370364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73"/>
        <v>4.5237333333333334</v>
      </c>
      <c r="P2195" s="6">
        <f t="shared" si="274"/>
        <v>75.647714604236342</v>
      </c>
      <c r="Q2195" t="str">
        <f t="shared" si="275"/>
        <v>games</v>
      </c>
      <c r="R2195" t="str">
        <f t="shared" si="276"/>
        <v>tabletop games</v>
      </c>
      <c r="S2195" s="10">
        <f t="shared" si="277"/>
        <v>42664.197592592587</v>
      </c>
      <c r="T2195" s="10">
        <f t="shared" si="278"/>
        <v>42694.999305555553</v>
      </c>
      <c r="U2195" s="12">
        <f t="shared" si="279"/>
        <v>42664.197592592587</v>
      </c>
      <c r="V2195" s="11">
        <f t="shared" si="280"/>
        <v>42664.197592592587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73"/>
        <v>5.3737000000000004</v>
      </c>
      <c r="P2196" s="6">
        <f t="shared" si="274"/>
        <v>61.203872437357631</v>
      </c>
      <c r="Q2196" t="str">
        <f t="shared" si="275"/>
        <v>games</v>
      </c>
      <c r="R2196" t="str">
        <f t="shared" si="276"/>
        <v>tabletop games</v>
      </c>
      <c r="S2196" s="10">
        <f t="shared" si="277"/>
        <v>42425.54965277778</v>
      </c>
      <c r="T2196" s="10">
        <f t="shared" si="278"/>
        <v>42455.507986111108</v>
      </c>
      <c r="U2196" s="12">
        <f t="shared" si="279"/>
        <v>42425.54965277778</v>
      </c>
      <c r="V2196" s="11">
        <f t="shared" si="280"/>
        <v>42425.54965277778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73"/>
        <v>1.2032608695652174</v>
      </c>
      <c r="P2197" s="6">
        <f t="shared" si="274"/>
        <v>48.130434782608695</v>
      </c>
      <c r="Q2197" t="str">
        <f t="shared" si="275"/>
        <v>games</v>
      </c>
      <c r="R2197" t="str">
        <f t="shared" si="276"/>
        <v>tabletop games</v>
      </c>
      <c r="S2197" s="10">
        <f t="shared" si="277"/>
        <v>42197.563657407409</v>
      </c>
      <c r="T2197" s="10">
        <f t="shared" si="278"/>
        <v>42227.563657407409</v>
      </c>
      <c r="U2197" s="12">
        <f t="shared" si="279"/>
        <v>42197.563657407409</v>
      </c>
      <c r="V2197" s="11">
        <f t="shared" si="280"/>
        <v>42197.563657407409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73"/>
        <v>1.1383571428571428</v>
      </c>
      <c r="P2198" s="6">
        <f t="shared" si="274"/>
        <v>68.106837606837601</v>
      </c>
      <c r="Q2198" t="str">
        <f t="shared" si="275"/>
        <v>games</v>
      </c>
      <c r="R2198" t="str">
        <f t="shared" si="276"/>
        <v>tabletop games</v>
      </c>
      <c r="S2198" s="10">
        <f t="shared" si="277"/>
        <v>42675.278958333329</v>
      </c>
      <c r="T2198" s="10">
        <f t="shared" si="278"/>
        <v>42706.083333333336</v>
      </c>
      <c r="U2198" s="12">
        <f t="shared" si="279"/>
        <v>42675.278958333329</v>
      </c>
      <c r="V2198" s="11">
        <f t="shared" si="280"/>
        <v>42675.278958333329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73"/>
        <v>9.5103109999999997</v>
      </c>
      <c r="P2199" s="6">
        <f t="shared" si="274"/>
        <v>65.891300230946882</v>
      </c>
      <c r="Q2199" t="str">
        <f t="shared" si="275"/>
        <v>games</v>
      </c>
      <c r="R2199" t="str">
        <f t="shared" si="276"/>
        <v>tabletop games</v>
      </c>
      <c r="S2199" s="10">
        <f t="shared" si="277"/>
        <v>42033.37568287037</v>
      </c>
      <c r="T2199" s="10">
        <f t="shared" si="278"/>
        <v>42063.37568287037</v>
      </c>
      <c r="U2199" s="12">
        <f t="shared" si="279"/>
        <v>42033.37568287037</v>
      </c>
      <c r="V2199" s="11">
        <f t="shared" si="280"/>
        <v>42033.37568287037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73"/>
        <v>1.3289249999999999</v>
      </c>
      <c r="P2200" s="6">
        <f t="shared" si="274"/>
        <v>81.654377880184327</v>
      </c>
      <c r="Q2200" t="str">
        <f t="shared" si="275"/>
        <v>games</v>
      </c>
      <c r="R2200" t="str">
        <f t="shared" si="276"/>
        <v>tabletop games</v>
      </c>
      <c r="S2200" s="10">
        <f t="shared" si="277"/>
        <v>42292.305555555555</v>
      </c>
      <c r="T2200" s="10">
        <f t="shared" si="278"/>
        <v>42322.347222222219</v>
      </c>
      <c r="U2200" s="12">
        <f t="shared" si="279"/>
        <v>42292.305555555555</v>
      </c>
      <c r="V2200" s="11">
        <f t="shared" si="280"/>
        <v>42292.305555555555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73"/>
        <v>1.4697777777777778</v>
      </c>
      <c r="P2201" s="6">
        <f t="shared" si="274"/>
        <v>52.701195219123505</v>
      </c>
      <c r="Q2201" t="str">
        <f t="shared" si="275"/>
        <v>games</v>
      </c>
      <c r="R2201" t="str">
        <f t="shared" si="276"/>
        <v>tabletop games</v>
      </c>
      <c r="S2201" s="10">
        <f t="shared" si="277"/>
        <v>42262.208310185182</v>
      </c>
      <c r="T2201" s="10">
        <f t="shared" si="278"/>
        <v>42292.208310185182</v>
      </c>
      <c r="U2201" s="12">
        <f t="shared" si="279"/>
        <v>42262.208310185182</v>
      </c>
      <c r="V2201" s="11">
        <f t="shared" si="280"/>
        <v>42262.208310185182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73"/>
        <v>5.4215</v>
      </c>
      <c r="P2202" s="6">
        <f t="shared" si="274"/>
        <v>41.228136882129277</v>
      </c>
      <c r="Q2202" t="str">
        <f t="shared" si="275"/>
        <v>games</v>
      </c>
      <c r="R2202" t="str">
        <f t="shared" si="276"/>
        <v>tabletop games</v>
      </c>
      <c r="S2202" s="10">
        <f t="shared" si="277"/>
        <v>42163.417453703696</v>
      </c>
      <c r="T2202" s="10">
        <f t="shared" si="278"/>
        <v>42190.916666666664</v>
      </c>
      <c r="U2202" s="12">
        <f t="shared" si="279"/>
        <v>42163.417453703696</v>
      </c>
      <c r="V2202" s="11">
        <f t="shared" si="280"/>
        <v>42163.417453703696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73"/>
        <v>3.8271818181818182</v>
      </c>
      <c r="P2203" s="6">
        <f t="shared" si="274"/>
        <v>15.035357142857142</v>
      </c>
      <c r="Q2203" t="str">
        <f t="shared" si="275"/>
        <v>music</v>
      </c>
      <c r="R2203" t="str">
        <f t="shared" si="276"/>
        <v>electronic music</v>
      </c>
      <c r="S2203" s="10">
        <f t="shared" si="277"/>
        <v>41276.638483796298</v>
      </c>
      <c r="T2203" s="10">
        <f t="shared" si="278"/>
        <v>41290.638483796298</v>
      </c>
      <c r="U2203" s="12">
        <f t="shared" si="279"/>
        <v>41276.638483796298</v>
      </c>
      <c r="V2203" s="11">
        <f t="shared" si="280"/>
        <v>41276.638483796298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73"/>
        <v>7.0418124999999998</v>
      </c>
      <c r="P2204" s="6">
        <f t="shared" si="274"/>
        <v>39.066920943134534</v>
      </c>
      <c r="Q2204" t="str">
        <f t="shared" si="275"/>
        <v>music</v>
      </c>
      <c r="R2204" t="str">
        <f t="shared" si="276"/>
        <v>electronic music</v>
      </c>
      <c r="S2204" s="10">
        <f t="shared" si="277"/>
        <v>41184.640833333331</v>
      </c>
      <c r="T2204" s="10">
        <f t="shared" si="278"/>
        <v>41214.640833333331</v>
      </c>
      <c r="U2204" s="12">
        <f t="shared" si="279"/>
        <v>41184.640833333331</v>
      </c>
      <c r="V2204" s="11">
        <f t="shared" si="280"/>
        <v>41184.640833333331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73"/>
        <v>1.0954999999999999</v>
      </c>
      <c r="P2205" s="6">
        <f t="shared" si="274"/>
        <v>43.82</v>
      </c>
      <c r="Q2205" t="str">
        <f t="shared" si="275"/>
        <v>music</v>
      </c>
      <c r="R2205" t="str">
        <f t="shared" si="276"/>
        <v>electronic music</v>
      </c>
      <c r="S2205" s="10">
        <f t="shared" si="277"/>
        <v>42241.651412037034</v>
      </c>
      <c r="T2205" s="10">
        <f t="shared" si="278"/>
        <v>42271.651412037034</v>
      </c>
      <c r="U2205" s="12">
        <f t="shared" si="279"/>
        <v>42241.651412037034</v>
      </c>
      <c r="V2205" s="11">
        <f t="shared" si="280"/>
        <v>42241.651412037034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73"/>
        <v>1.3286666666666667</v>
      </c>
      <c r="P2206" s="6">
        <f t="shared" si="274"/>
        <v>27.301369863013697</v>
      </c>
      <c r="Q2206" t="str">
        <f t="shared" si="275"/>
        <v>music</v>
      </c>
      <c r="R2206" t="str">
        <f t="shared" si="276"/>
        <v>electronic music</v>
      </c>
      <c r="S2206" s="10">
        <f t="shared" si="277"/>
        <v>41312.103229166663</v>
      </c>
      <c r="T2206" s="10">
        <f t="shared" si="278"/>
        <v>41342.103229166663</v>
      </c>
      <c r="U2206" s="12">
        <f t="shared" si="279"/>
        <v>41312.103229166663</v>
      </c>
      <c r="V2206" s="11">
        <f t="shared" si="280"/>
        <v>41312.103229166663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73"/>
        <v>1.52</v>
      </c>
      <c r="P2207" s="6">
        <f t="shared" si="274"/>
        <v>42.222222222222221</v>
      </c>
      <c r="Q2207" t="str">
        <f t="shared" si="275"/>
        <v>music</v>
      </c>
      <c r="R2207" t="str">
        <f t="shared" si="276"/>
        <v>electronic music</v>
      </c>
      <c r="S2207" s="10">
        <f t="shared" si="277"/>
        <v>41031.613298611104</v>
      </c>
      <c r="T2207" s="10">
        <f t="shared" si="278"/>
        <v>41061.613298611104</v>
      </c>
      <c r="U2207" s="12">
        <f t="shared" si="279"/>
        <v>41031.613298611104</v>
      </c>
      <c r="V2207" s="11">
        <f t="shared" si="280"/>
        <v>41031.613298611104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73"/>
        <v>1.0272727272727273</v>
      </c>
      <c r="P2208" s="6">
        <f t="shared" si="274"/>
        <v>33.235294117647058</v>
      </c>
      <c r="Q2208" t="str">
        <f t="shared" si="275"/>
        <v>music</v>
      </c>
      <c r="R2208" t="str">
        <f t="shared" si="276"/>
        <v>electronic music</v>
      </c>
      <c r="S2208" s="10">
        <f t="shared" si="277"/>
        <v>40997.048888888887</v>
      </c>
      <c r="T2208" s="10">
        <f t="shared" si="278"/>
        <v>41015.048888888887</v>
      </c>
      <c r="U2208" s="12">
        <f t="shared" si="279"/>
        <v>40997.048888888887</v>
      </c>
      <c r="V2208" s="11">
        <f t="shared" si="280"/>
        <v>40997.048888888887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73"/>
        <v>1</v>
      </c>
      <c r="P2209" s="6">
        <f t="shared" si="274"/>
        <v>285.71428571428572</v>
      </c>
      <c r="Q2209" t="str">
        <f t="shared" si="275"/>
        <v>music</v>
      </c>
      <c r="R2209" t="str">
        <f t="shared" si="276"/>
        <v>electronic music</v>
      </c>
      <c r="S2209" s="10">
        <f t="shared" si="277"/>
        <v>41563.985798611109</v>
      </c>
      <c r="T2209" s="10">
        <f t="shared" si="278"/>
        <v>41594.027465277773</v>
      </c>
      <c r="U2209" s="12">
        <f t="shared" si="279"/>
        <v>41563.985798611109</v>
      </c>
      <c r="V2209" s="11">
        <f t="shared" si="280"/>
        <v>41563.985798611109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73"/>
        <v>1.016</v>
      </c>
      <c r="P2210" s="6">
        <f t="shared" si="274"/>
        <v>42.333333333333336</v>
      </c>
      <c r="Q2210" t="str">
        <f t="shared" si="275"/>
        <v>music</v>
      </c>
      <c r="R2210" t="str">
        <f t="shared" si="276"/>
        <v>electronic music</v>
      </c>
      <c r="S2210" s="10">
        <f t="shared" si="277"/>
        <v>40946.673912037033</v>
      </c>
      <c r="T2210" s="10">
        <f t="shared" si="278"/>
        <v>41005.958333333328</v>
      </c>
      <c r="U2210" s="12">
        <f t="shared" si="279"/>
        <v>40946.673912037033</v>
      </c>
      <c r="V2210" s="11">
        <f t="shared" si="280"/>
        <v>40946.673912037033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73"/>
        <v>1.508</v>
      </c>
      <c r="P2211" s="6">
        <f t="shared" si="274"/>
        <v>50.266666666666666</v>
      </c>
      <c r="Q2211" t="str">
        <f t="shared" si="275"/>
        <v>music</v>
      </c>
      <c r="R2211" t="str">
        <f t="shared" si="276"/>
        <v>electronic music</v>
      </c>
      <c r="S2211" s="10">
        <f t="shared" si="277"/>
        <v>41732.27134259259</v>
      </c>
      <c r="T2211" s="10">
        <f t="shared" si="278"/>
        <v>41743.75</v>
      </c>
      <c r="U2211" s="12">
        <f t="shared" si="279"/>
        <v>41732.27134259259</v>
      </c>
      <c r="V2211" s="11">
        <f t="shared" si="280"/>
        <v>41732.27134259259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73"/>
        <v>1.11425</v>
      </c>
      <c r="P2212" s="6">
        <f t="shared" si="274"/>
        <v>61.902777777777779</v>
      </c>
      <c r="Q2212" t="str">
        <f t="shared" si="275"/>
        <v>music</v>
      </c>
      <c r="R2212" t="str">
        <f t="shared" si="276"/>
        <v>electronic music</v>
      </c>
      <c r="S2212" s="10">
        <f t="shared" si="277"/>
        <v>40955.857754629629</v>
      </c>
      <c r="T2212" s="10">
        <f t="shared" si="278"/>
        <v>41013.524999999994</v>
      </c>
      <c r="U2212" s="12">
        <f t="shared" si="279"/>
        <v>40955.857754629629</v>
      </c>
      <c r="V2212" s="11">
        <f t="shared" si="280"/>
        <v>40955.857754629629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73"/>
        <v>1.956</v>
      </c>
      <c r="P2213" s="6">
        <f t="shared" si="274"/>
        <v>40.75</v>
      </c>
      <c r="Q2213" t="str">
        <f t="shared" si="275"/>
        <v>music</v>
      </c>
      <c r="R2213" t="str">
        <f t="shared" si="276"/>
        <v>electronic music</v>
      </c>
      <c r="S2213" s="10">
        <f t="shared" si="277"/>
        <v>41716.576678240737</v>
      </c>
      <c r="T2213" s="10">
        <f t="shared" si="278"/>
        <v>41739.082638888889</v>
      </c>
      <c r="U2213" s="12">
        <f t="shared" si="279"/>
        <v>41716.576678240737</v>
      </c>
      <c r="V2213" s="11">
        <f t="shared" si="280"/>
        <v>41716.576678240737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73"/>
        <v>1.1438333333333333</v>
      </c>
      <c r="P2214" s="6">
        <f t="shared" si="274"/>
        <v>55.796747967479675</v>
      </c>
      <c r="Q2214" t="str">
        <f t="shared" si="275"/>
        <v>music</v>
      </c>
      <c r="R2214" t="str">
        <f t="shared" si="276"/>
        <v>electronic music</v>
      </c>
      <c r="S2214" s="10">
        <f t="shared" si="277"/>
        <v>41548.539085648146</v>
      </c>
      <c r="T2214" s="10">
        <f t="shared" si="278"/>
        <v>41581.833333333328</v>
      </c>
      <c r="U2214" s="12">
        <f t="shared" si="279"/>
        <v>41548.539085648146</v>
      </c>
      <c r="V2214" s="11">
        <f t="shared" si="280"/>
        <v>41548.539085648146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73"/>
        <v>2</v>
      </c>
      <c r="P2215" s="6">
        <f t="shared" si="274"/>
        <v>10</v>
      </c>
      <c r="Q2215" t="str">
        <f t="shared" si="275"/>
        <v>music</v>
      </c>
      <c r="R2215" t="str">
        <f t="shared" si="276"/>
        <v>electronic music</v>
      </c>
      <c r="S2215" s="10">
        <f t="shared" si="277"/>
        <v>42109.617812499993</v>
      </c>
      <c r="T2215" s="10">
        <f t="shared" si="278"/>
        <v>42139.617812499993</v>
      </c>
      <c r="U2215" s="12">
        <f t="shared" si="279"/>
        <v>42109.617812499993</v>
      </c>
      <c r="V2215" s="11">
        <f t="shared" si="280"/>
        <v>42109.617812499993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73"/>
        <v>2.9250166666666666</v>
      </c>
      <c r="P2216" s="6">
        <f t="shared" si="274"/>
        <v>73.125416666666666</v>
      </c>
      <c r="Q2216" t="str">
        <f t="shared" si="275"/>
        <v>music</v>
      </c>
      <c r="R2216" t="str">
        <f t="shared" si="276"/>
        <v>electronic music</v>
      </c>
      <c r="S2216" s="10">
        <f t="shared" si="277"/>
        <v>41646.58388888889</v>
      </c>
      <c r="T2216" s="10">
        <f t="shared" si="278"/>
        <v>41676.58388888889</v>
      </c>
      <c r="U2216" s="12">
        <f t="shared" si="279"/>
        <v>41646.58388888889</v>
      </c>
      <c r="V2216" s="11">
        <f t="shared" si="280"/>
        <v>41646.58388888889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73"/>
        <v>1.5636363636363637</v>
      </c>
      <c r="P2217" s="6">
        <f t="shared" si="274"/>
        <v>26.060606060606062</v>
      </c>
      <c r="Q2217" t="str">
        <f t="shared" si="275"/>
        <v>music</v>
      </c>
      <c r="R2217" t="str">
        <f t="shared" si="276"/>
        <v>electronic music</v>
      </c>
      <c r="S2217" s="10">
        <f t="shared" si="277"/>
        <v>40958.508935185186</v>
      </c>
      <c r="T2217" s="10">
        <f t="shared" si="278"/>
        <v>40981.082638888889</v>
      </c>
      <c r="U2217" s="12">
        <f t="shared" si="279"/>
        <v>40958.508935185186</v>
      </c>
      <c r="V2217" s="11">
        <f t="shared" si="280"/>
        <v>40958.508935185186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73"/>
        <v>1.0566666666666666</v>
      </c>
      <c r="P2218" s="6">
        <f t="shared" si="274"/>
        <v>22.642857142857142</v>
      </c>
      <c r="Q2218" t="str">
        <f t="shared" si="275"/>
        <v>music</v>
      </c>
      <c r="R2218" t="str">
        <f t="shared" si="276"/>
        <v>electronic music</v>
      </c>
      <c r="S2218" s="10">
        <f t="shared" si="277"/>
        <v>42194.543344907412</v>
      </c>
      <c r="T2218" s="10">
        <f t="shared" si="278"/>
        <v>42208.543344907412</v>
      </c>
      <c r="U2218" s="12">
        <f t="shared" si="279"/>
        <v>42194.543344907412</v>
      </c>
      <c r="V2218" s="11">
        <f t="shared" si="280"/>
        <v>42194.543344907412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73"/>
        <v>1.0119047619047619</v>
      </c>
      <c r="P2219" s="6">
        <f t="shared" si="274"/>
        <v>47.222222222222221</v>
      </c>
      <c r="Q2219" t="str">
        <f t="shared" si="275"/>
        <v>music</v>
      </c>
      <c r="R2219" t="str">
        <f t="shared" si="276"/>
        <v>electronic music</v>
      </c>
      <c r="S2219" s="10">
        <f t="shared" si="277"/>
        <v>42299.568437499998</v>
      </c>
      <c r="T2219" s="10">
        <f t="shared" si="278"/>
        <v>42310.124999999993</v>
      </c>
      <c r="U2219" s="12">
        <f t="shared" si="279"/>
        <v>42299.568437499998</v>
      </c>
      <c r="V2219" s="11">
        <f t="shared" si="280"/>
        <v>42299.568437499998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73"/>
        <v>1.2283299999999999</v>
      </c>
      <c r="P2220" s="6">
        <f t="shared" si="274"/>
        <v>32.324473684210524</v>
      </c>
      <c r="Q2220" t="str">
        <f t="shared" si="275"/>
        <v>music</v>
      </c>
      <c r="R2220" t="str">
        <f t="shared" si="276"/>
        <v>electronic music</v>
      </c>
      <c r="S2220" s="10">
        <f t="shared" si="277"/>
        <v>41127.603969907403</v>
      </c>
      <c r="T2220" s="10">
        <f t="shared" si="278"/>
        <v>41149.791666666664</v>
      </c>
      <c r="U2220" s="12">
        <f t="shared" si="279"/>
        <v>41127.603969907403</v>
      </c>
      <c r="V2220" s="11">
        <f t="shared" si="280"/>
        <v>41127.603969907403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73"/>
        <v>1.0149999999999999</v>
      </c>
      <c r="P2221" s="6">
        <f t="shared" si="274"/>
        <v>53.421052631578945</v>
      </c>
      <c r="Q2221" t="str">
        <f t="shared" si="275"/>
        <v>music</v>
      </c>
      <c r="R2221" t="str">
        <f t="shared" si="276"/>
        <v>electronic music</v>
      </c>
      <c r="S2221" s="10">
        <f t="shared" si="277"/>
        <v>42205.510555555556</v>
      </c>
      <c r="T2221" s="10">
        <f t="shared" si="278"/>
        <v>42235.510555555556</v>
      </c>
      <c r="U2221" s="12">
        <f t="shared" si="279"/>
        <v>42205.510555555556</v>
      </c>
      <c r="V2221" s="11">
        <f t="shared" si="280"/>
        <v>42205.510555555556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73"/>
        <v>1.0114285714285713</v>
      </c>
      <c r="P2222" s="6">
        <f t="shared" si="274"/>
        <v>51.304347826086953</v>
      </c>
      <c r="Q2222" t="str">
        <f t="shared" si="275"/>
        <v>music</v>
      </c>
      <c r="R2222" t="str">
        <f t="shared" si="276"/>
        <v>electronic music</v>
      </c>
      <c r="S2222" s="10">
        <f t="shared" si="277"/>
        <v>41451.852268518516</v>
      </c>
      <c r="T2222" s="10">
        <f t="shared" si="278"/>
        <v>41481.852268518516</v>
      </c>
      <c r="U2222" s="12">
        <f t="shared" si="279"/>
        <v>41451.852268518516</v>
      </c>
      <c r="V2222" s="11">
        <f t="shared" si="280"/>
        <v>41451.852268518516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73"/>
        <v>1.0811999999999999</v>
      </c>
      <c r="P2223" s="6">
        <f t="shared" si="274"/>
        <v>37.197247706422019</v>
      </c>
      <c r="Q2223" t="str">
        <f t="shared" si="275"/>
        <v>games</v>
      </c>
      <c r="R2223" t="str">
        <f t="shared" si="276"/>
        <v>tabletop games</v>
      </c>
      <c r="S2223" s="10">
        <f t="shared" si="277"/>
        <v>42452.458437499998</v>
      </c>
      <c r="T2223" s="10">
        <f t="shared" si="278"/>
        <v>42482.791666666664</v>
      </c>
      <c r="U2223" s="12">
        <f t="shared" si="279"/>
        <v>42452.458437499998</v>
      </c>
      <c r="V2223" s="11">
        <f t="shared" si="280"/>
        <v>42452.458437499998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73"/>
        <v>1.6259999999999999</v>
      </c>
      <c r="P2224" s="6">
        <f t="shared" si="274"/>
        <v>27.1</v>
      </c>
      <c r="Q2224" t="str">
        <f t="shared" si="275"/>
        <v>games</v>
      </c>
      <c r="R2224" t="str">
        <f t="shared" si="276"/>
        <v>tabletop games</v>
      </c>
      <c r="S2224" s="10">
        <f t="shared" si="277"/>
        <v>40906.579247685186</v>
      </c>
      <c r="T2224" s="10">
        <f t="shared" si="278"/>
        <v>40936.579247685186</v>
      </c>
      <c r="U2224" s="12">
        <f t="shared" si="279"/>
        <v>40906.579247685186</v>
      </c>
      <c r="V2224" s="11">
        <f t="shared" si="280"/>
        <v>40906.579247685186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73"/>
        <v>1.0580000000000001</v>
      </c>
      <c r="P2225" s="6">
        <f t="shared" si="274"/>
        <v>206.31</v>
      </c>
      <c r="Q2225" t="str">
        <f t="shared" si="275"/>
        <v>games</v>
      </c>
      <c r="R2225" t="str">
        <f t="shared" si="276"/>
        <v>tabletop games</v>
      </c>
      <c r="S2225" s="10">
        <f t="shared" si="277"/>
        <v>42152.432500000003</v>
      </c>
      <c r="T2225" s="10">
        <f t="shared" si="278"/>
        <v>42182.432500000003</v>
      </c>
      <c r="U2225" s="12">
        <f t="shared" si="279"/>
        <v>42152.432500000003</v>
      </c>
      <c r="V2225" s="11">
        <f t="shared" si="280"/>
        <v>42152.432500000003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73"/>
        <v>2.4315000000000002</v>
      </c>
      <c r="P2226" s="6">
        <f t="shared" si="274"/>
        <v>82.145270270270274</v>
      </c>
      <c r="Q2226" t="str">
        <f t="shared" si="275"/>
        <v>games</v>
      </c>
      <c r="R2226" t="str">
        <f t="shared" si="276"/>
        <v>tabletop games</v>
      </c>
      <c r="S2226" s="10">
        <f t="shared" si="277"/>
        <v>42644.459201388883</v>
      </c>
      <c r="T2226" s="10">
        <f t="shared" si="278"/>
        <v>42672.583333333336</v>
      </c>
      <c r="U2226" s="12">
        <f t="shared" si="279"/>
        <v>42644.459201388883</v>
      </c>
      <c r="V2226" s="11">
        <f t="shared" si="280"/>
        <v>42644.459201388883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73"/>
        <v>9.4483338095238096</v>
      </c>
      <c r="P2227" s="6">
        <f t="shared" si="274"/>
        <v>164.79651993355483</v>
      </c>
      <c r="Q2227" t="str">
        <f t="shared" si="275"/>
        <v>games</v>
      </c>
      <c r="R2227" t="str">
        <f t="shared" si="276"/>
        <v>tabletop games</v>
      </c>
      <c r="S2227" s="10">
        <f t="shared" si="277"/>
        <v>41873.583506944444</v>
      </c>
      <c r="T2227" s="10">
        <f t="shared" si="278"/>
        <v>41903.583506944444</v>
      </c>
      <c r="U2227" s="12">
        <f t="shared" si="279"/>
        <v>41873.583506944444</v>
      </c>
      <c r="V2227" s="11">
        <f t="shared" si="280"/>
        <v>41873.583506944444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73"/>
        <v>1.0846283333333333</v>
      </c>
      <c r="P2228" s="6">
        <f t="shared" si="274"/>
        <v>60.820280373831778</v>
      </c>
      <c r="Q2228" t="str">
        <f t="shared" si="275"/>
        <v>games</v>
      </c>
      <c r="R2228" t="str">
        <f t="shared" si="276"/>
        <v>tabletop games</v>
      </c>
      <c r="S2228" s="10">
        <f t="shared" si="277"/>
        <v>42381.590532407405</v>
      </c>
      <c r="T2228" s="10">
        <f t="shared" si="278"/>
        <v>42411.999305555553</v>
      </c>
      <c r="U2228" s="12">
        <f t="shared" si="279"/>
        <v>42381.590532407405</v>
      </c>
      <c r="V2228" s="11">
        <f t="shared" si="280"/>
        <v>42381.590532407405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73"/>
        <v>1.5737692307692308</v>
      </c>
      <c r="P2229" s="6">
        <f t="shared" si="274"/>
        <v>67.970099667774093</v>
      </c>
      <c r="Q2229" t="str">
        <f t="shared" si="275"/>
        <v>games</v>
      </c>
      <c r="R2229" t="str">
        <f t="shared" si="276"/>
        <v>tabletop games</v>
      </c>
      <c r="S2229" s="10">
        <f t="shared" si="277"/>
        <v>41561.599016203698</v>
      </c>
      <c r="T2229" s="10">
        <f t="shared" si="278"/>
        <v>41591.640682870369</v>
      </c>
      <c r="U2229" s="12">
        <f t="shared" si="279"/>
        <v>41561.599016203698</v>
      </c>
      <c r="V2229" s="11">
        <f t="shared" si="280"/>
        <v>41561.599016203698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73"/>
        <v>11.744899999999999</v>
      </c>
      <c r="P2230" s="6">
        <f t="shared" si="274"/>
        <v>81.561805555555551</v>
      </c>
      <c r="Q2230" t="str">
        <f t="shared" si="275"/>
        <v>games</v>
      </c>
      <c r="R2230" t="str">
        <f t="shared" si="276"/>
        <v>tabletop games</v>
      </c>
      <c r="S2230" s="10">
        <f t="shared" si="277"/>
        <v>42202.069861111107</v>
      </c>
      <c r="T2230" s="10">
        <f t="shared" si="278"/>
        <v>42232.069861111107</v>
      </c>
      <c r="U2230" s="12">
        <f t="shared" si="279"/>
        <v>42202.069861111107</v>
      </c>
      <c r="V2230" s="11">
        <f t="shared" si="280"/>
        <v>42202.069861111107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73"/>
        <v>1.7104755366949576</v>
      </c>
      <c r="P2231" s="6">
        <f t="shared" si="274"/>
        <v>25.42547309833024</v>
      </c>
      <c r="Q2231" t="str">
        <f t="shared" si="275"/>
        <v>games</v>
      </c>
      <c r="R2231" t="str">
        <f t="shared" si="276"/>
        <v>tabletop games</v>
      </c>
      <c r="S2231" s="10">
        <f t="shared" si="277"/>
        <v>41484.455914351849</v>
      </c>
      <c r="T2231" s="10">
        <f t="shared" si="278"/>
        <v>41519.958333333328</v>
      </c>
      <c r="U2231" s="12">
        <f t="shared" si="279"/>
        <v>41484.455914351849</v>
      </c>
      <c r="V2231" s="11">
        <f t="shared" si="280"/>
        <v>41484.455914351849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73"/>
        <v>1.2595294117647058</v>
      </c>
      <c r="P2232" s="6">
        <f t="shared" si="274"/>
        <v>21.497991967871485</v>
      </c>
      <c r="Q2232" t="str">
        <f t="shared" si="275"/>
        <v>games</v>
      </c>
      <c r="R2232" t="str">
        <f t="shared" si="276"/>
        <v>tabletop games</v>
      </c>
      <c r="S2232" s="10">
        <f t="shared" si="277"/>
        <v>41724.672766203701</v>
      </c>
      <c r="T2232" s="10">
        <f t="shared" si="278"/>
        <v>41754.672766203701</v>
      </c>
      <c r="U2232" s="12">
        <f t="shared" si="279"/>
        <v>41724.672766203701</v>
      </c>
      <c r="V2232" s="11">
        <f t="shared" si="280"/>
        <v>41724.672766203701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73"/>
        <v>12.121296000000001</v>
      </c>
      <c r="P2233" s="6">
        <f t="shared" si="274"/>
        <v>27.226630727762803</v>
      </c>
      <c r="Q2233" t="str">
        <f t="shared" si="275"/>
        <v>games</v>
      </c>
      <c r="R2233" t="str">
        <f t="shared" si="276"/>
        <v>tabletop games</v>
      </c>
      <c r="S2233" s="10">
        <f t="shared" si="277"/>
        <v>41423.702557870369</v>
      </c>
      <c r="T2233" s="10">
        <f t="shared" si="278"/>
        <v>41450</v>
      </c>
      <c r="U2233" s="12">
        <f t="shared" si="279"/>
        <v>41423.702557870369</v>
      </c>
      <c r="V2233" s="11">
        <f t="shared" si="280"/>
        <v>41423.702557870369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73"/>
        <v>4.9580000000000002</v>
      </c>
      <c r="P2234" s="6">
        <f t="shared" si="274"/>
        <v>25.091093117408906</v>
      </c>
      <c r="Q2234" t="str">
        <f t="shared" si="275"/>
        <v>games</v>
      </c>
      <c r="R2234" t="str">
        <f t="shared" si="276"/>
        <v>tabletop games</v>
      </c>
      <c r="S2234" s="10">
        <f t="shared" si="277"/>
        <v>41806.585740740738</v>
      </c>
      <c r="T2234" s="10">
        <f t="shared" si="278"/>
        <v>41838.916666666664</v>
      </c>
      <c r="U2234" s="12">
        <f t="shared" si="279"/>
        <v>41806.585740740738</v>
      </c>
      <c r="V2234" s="11">
        <f t="shared" si="280"/>
        <v>41806.585740740738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73"/>
        <v>3.3203999999999998</v>
      </c>
      <c r="P2235" s="6">
        <f t="shared" si="274"/>
        <v>21.230179028132991</v>
      </c>
      <c r="Q2235" t="str">
        <f t="shared" si="275"/>
        <v>games</v>
      </c>
      <c r="R2235" t="str">
        <f t="shared" si="276"/>
        <v>tabletop games</v>
      </c>
      <c r="S2235" s="10">
        <f t="shared" si="277"/>
        <v>42331.170590277768</v>
      </c>
      <c r="T2235" s="10">
        <f t="shared" si="278"/>
        <v>42351.791666666664</v>
      </c>
      <c r="U2235" s="12">
        <f t="shared" si="279"/>
        <v>42331.170590277768</v>
      </c>
      <c r="V2235" s="11">
        <f t="shared" si="280"/>
        <v>42331.170590277768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73"/>
        <v>11.65</v>
      </c>
      <c r="P2236" s="6">
        <f t="shared" si="274"/>
        <v>41.607142857142854</v>
      </c>
      <c r="Q2236" t="str">
        <f t="shared" si="275"/>
        <v>games</v>
      </c>
      <c r="R2236" t="str">
        <f t="shared" si="276"/>
        <v>tabletop games</v>
      </c>
      <c r="S2236" s="10">
        <f t="shared" si="277"/>
        <v>42710.616284722222</v>
      </c>
      <c r="T2236" s="10">
        <f t="shared" si="278"/>
        <v>42740.616284722222</v>
      </c>
      <c r="U2236" s="12">
        <f t="shared" si="279"/>
        <v>42710.616284722222</v>
      </c>
      <c r="V2236" s="11">
        <f t="shared" si="280"/>
        <v>42710.616284722222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73"/>
        <v>1.5331538461538461</v>
      </c>
      <c r="P2237" s="6">
        <f t="shared" si="274"/>
        <v>135.58503401360545</v>
      </c>
      <c r="Q2237" t="str">
        <f t="shared" si="275"/>
        <v>games</v>
      </c>
      <c r="R2237" t="str">
        <f t="shared" si="276"/>
        <v>tabletop games</v>
      </c>
      <c r="S2237" s="10">
        <f t="shared" si="277"/>
        <v>42061.813784722217</v>
      </c>
      <c r="T2237" s="10">
        <f t="shared" si="278"/>
        <v>42091.77211805556</v>
      </c>
      <c r="U2237" s="12">
        <f t="shared" si="279"/>
        <v>42061.813784722217</v>
      </c>
      <c r="V2237" s="11">
        <f t="shared" si="280"/>
        <v>42061.813784722217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73"/>
        <v>5.3710714285714287</v>
      </c>
      <c r="P2238" s="6">
        <f t="shared" si="274"/>
        <v>22.116176470588236</v>
      </c>
      <c r="Q2238" t="str">
        <f t="shared" si="275"/>
        <v>games</v>
      </c>
      <c r="R2238" t="str">
        <f t="shared" si="276"/>
        <v>tabletop games</v>
      </c>
      <c r="S2238" s="10">
        <f t="shared" si="277"/>
        <v>42371.408831018511</v>
      </c>
      <c r="T2238" s="10">
        <f t="shared" si="278"/>
        <v>42401.408831018511</v>
      </c>
      <c r="U2238" s="12">
        <f t="shared" si="279"/>
        <v>42371.408831018511</v>
      </c>
      <c r="V2238" s="11">
        <f t="shared" si="280"/>
        <v>42371.408831018511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73"/>
        <v>3.5292777777777777</v>
      </c>
      <c r="P2239" s="6">
        <f t="shared" si="274"/>
        <v>64.625635808748726</v>
      </c>
      <c r="Q2239" t="str">
        <f t="shared" si="275"/>
        <v>games</v>
      </c>
      <c r="R2239" t="str">
        <f t="shared" si="276"/>
        <v>tabletop games</v>
      </c>
      <c r="S2239" s="10">
        <f t="shared" si="277"/>
        <v>41914.794942129629</v>
      </c>
      <c r="T2239" s="10">
        <f t="shared" si="278"/>
        <v>41955.124305555553</v>
      </c>
      <c r="U2239" s="12">
        <f t="shared" si="279"/>
        <v>41914.794942129629</v>
      </c>
      <c r="V2239" s="11">
        <f t="shared" si="280"/>
        <v>41914.794942129629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73"/>
        <v>1.3740000000000001</v>
      </c>
      <c r="P2240" s="6">
        <f t="shared" si="274"/>
        <v>69.569620253164558</v>
      </c>
      <c r="Q2240" t="str">
        <f t="shared" si="275"/>
        <v>games</v>
      </c>
      <c r="R2240" t="str">
        <f t="shared" si="276"/>
        <v>tabletop games</v>
      </c>
      <c r="S2240" s="10">
        <f t="shared" si="277"/>
        <v>42774.41337962963</v>
      </c>
      <c r="T2240" s="10">
        <f t="shared" si="278"/>
        <v>42804.41337962963</v>
      </c>
      <c r="U2240" s="12">
        <f t="shared" si="279"/>
        <v>42774.41337962963</v>
      </c>
      <c r="V2240" s="11">
        <f t="shared" si="280"/>
        <v>42774.41337962963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73"/>
        <v>1.2802667999999999</v>
      </c>
      <c r="P2241" s="6">
        <f t="shared" si="274"/>
        <v>75.133028169014082</v>
      </c>
      <c r="Q2241" t="str">
        <f t="shared" si="275"/>
        <v>games</v>
      </c>
      <c r="R2241" t="str">
        <f t="shared" si="276"/>
        <v>tabletop games</v>
      </c>
      <c r="S2241" s="10">
        <f t="shared" si="277"/>
        <v>41572.750162037039</v>
      </c>
      <c r="T2241" s="10">
        <f t="shared" si="278"/>
        <v>41608.959722222222</v>
      </c>
      <c r="U2241" s="12">
        <f t="shared" si="279"/>
        <v>41572.750162037039</v>
      </c>
      <c r="V2241" s="11">
        <f t="shared" si="280"/>
        <v>41572.750162037039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281">E2242/D2242</f>
        <v>2.7067999999999999</v>
      </c>
      <c r="P2242" s="6">
        <f t="shared" si="274"/>
        <v>140.97916666666666</v>
      </c>
      <c r="Q2242" t="str">
        <f t="shared" si="275"/>
        <v>games</v>
      </c>
      <c r="R2242" t="str">
        <f t="shared" si="276"/>
        <v>tabletop games</v>
      </c>
      <c r="S2242" s="10">
        <f t="shared" si="277"/>
        <v>42452.617407407401</v>
      </c>
      <c r="T2242" s="10">
        <f t="shared" si="278"/>
        <v>42482.617407407401</v>
      </c>
      <c r="U2242" s="12">
        <f t="shared" si="279"/>
        <v>42452.617407407401</v>
      </c>
      <c r="V2242" s="11">
        <f t="shared" si="280"/>
        <v>42452.617407407401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281"/>
        <v>8.0640000000000001</v>
      </c>
      <c r="P2243" s="6">
        <f t="shared" ref="P2243:P2306" si="282">E2243/L2243</f>
        <v>49.472392638036808</v>
      </c>
      <c r="Q2243" t="str">
        <f t="shared" ref="Q2243:Q2306" si="283">LEFT(N2243,SEARCH("/",N2243)-1)</f>
        <v>games</v>
      </c>
      <c r="R2243" t="str">
        <f t="shared" ref="R2243:R2306" si="284">RIGHT(N2243,LEN(N2243)-SEARCH("/",N2243))</f>
        <v>tabletop games</v>
      </c>
      <c r="S2243" s="10">
        <f t="shared" ref="S2243:S2306" si="285">(((J2243/60)/60)/24)+DATE(1970,1,1)+(-5/24)</f>
        <v>42766.619212962956</v>
      </c>
      <c r="T2243" s="10">
        <f t="shared" ref="T2243:T2306" si="286">(((I2243/60)/60)/24)+DATE(1970,1,1)+(-5/24)</f>
        <v>42796.619212962956</v>
      </c>
      <c r="U2243" s="12">
        <f t="shared" ref="U2243:U2306" si="287">S2243</f>
        <v>42766.619212962956</v>
      </c>
      <c r="V2243" s="11">
        <f t="shared" ref="V2243:V2306" si="288">S2243</f>
        <v>42766.619212962956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81"/>
        <v>13.600976000000001</v>
      </c>
      <c r="P2244" s="6">
        <f t="shared" si="282"/>
        <v>53.865251485148519</v>
      </c>
      <c r="Q2244" t="str">
        <f t="shared" si="283"/>
        <v>games</v>
      </c>
      <c r="R2244" t="str">
        <f t="shared" si="284"/>
        <v>tabletop games</v>
      </c>
      <c r="S2244" s="10">
        <f t="shared" si="285"/>
        <v>41569.367280092592</v>
      </c>
      <c r="T2244" s="10">
        <f t="shared" si="286"/>
        <v>41604.91805555555</v>
      </c>
      <c r="U2244" s="12">
        <f t="shared" si="287"/>
        <v>41569.367280092592</v>
      </c>
      <c r="V2244" s="11">
        <f t="shared" si="288"/>
        <v>41569.367280092592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81"/>
        <v>9302.5</v>
      </c>
      <c r="P2245" s="6">
        <f t="shared" si="282"/>
        <v>4.5712530712530715</v>
      </c>
      <c r="Q2245" t="str">
        <f t="shared" si="283"/>
        <v>games</v>
      </c>
      <c r="R2245" t="str">
        <f t="shared" si="284"/>
        <v>tabletop games</v>
      </c>
      <c r="S2245" s="10">
        <f t="shared" si="285"/>
        <v>42800.542708333327</v>
      </c>
      <c r="T2245" s="10">
        <f t="shared" si="286"/>
        <v>42806.916666666664</v>
      </c>
      <c r="U2245" s="12">
        <f t="shared" si="287"/>
        <v>42800.542708333327</v>
      </c>
      <c r="V2245" s="11">
        <f t="shared" si="288"/>
        <v>42800.542708333327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81"/>
        <v>3.7702</v>
      </c>
      <c r="P2246" s="6">
        <f t="shared" si="282"/>
        <v>65.00344827586207</v>
      </c>
      <c r="Q2246" t="str">
        <f t="shared" si="283"/>
        <v>games</v>
      </c>
      <c r="R2246" t="str">
        <f t="shared" si="284"/>
        <v>tabletop games</v>
      </c>
      <c r="S2246" s="10">
        <f t="shared" si="285"/>
        <v>42647.610486111109</v>
      </c>
      <c r="T2246" s="10">
        <f t="shared" si="286"/>
        <v>42659.645833333336</v>
      </c>
      <c r="U2246" s="12">
        <f t="shared" si="287"/>
        <v>42647.610486111109</v>
      </c>
      <c r="V2246" s="11">
        <f t="shared" si="288"/>
        <v>42647.610486111109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81"/>
        <v>26.47025</v>
      </c>
      <c r="P2247" s="6">
        <f t="shared" si="282"/>
        <v>53.475252525252522</v>
      </c>
      <c r="Q2247" t="str">
        <f t="shared" si="283"/>
        <v>games</v>
      </c>
      <c r="R2247" t="str">
        <f t="shared" si="284"/>
        <v>tabletop games</v>
      </c>
      <c r="S2247" s="10">
        <f t="shared" si="285"/>
        <v>41660.500196759262</v>
      </c>
      <c r="T2247" s="10">
        <f t="shared" si="286"/>
        <v>41691.541666666664</v>
      </c>
      <c r="U2247" s="12">
        <f t="shared" si="287"/>
        <v>41660.500196759262</v>
      </c>
      <c r="V2247" s="11">
        <f t="shared" si="288"/>
        <v>41660.500196759262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81"/>
        <v>1.0012000000000001</v>
      </c>
      <c r="P2248" s="6">
        <f t="shared" si="282"/>
        <v>43.912280701754383</v>
      </c>
      <c r="Q2248" t="str">
        <f t="shared" si="283"/>
        <v>games</v>
      </c>
      <c r="R2248" t="str">
        <f t="shared" si="284"/>
        <v>tabletop games</v>
      </c>
      <c r="S2248" s="10">
        <f t="shared" si="285"/>
        <v>42221.583449074074</v>
      </c>
      <c r="T2248" s="10">
        <f t="shared" si="286"/>
        <v>42251.583449074074</v>
      </c>
      <c r="U2248" s="12">
        <f t="shared" si="287"/>
        <v>42221.583449074074</v>
      </c>
      <c r="V2248" s="11">
        <f t="shared" si="288"/>
        <v>42221.583449074074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81"/>
        <v>1.0445405405405406</v>
      </c>
      <c r="P2249" s="6">
        <f t="shared" si="282"/>
        <v>50.852631578947367</v>
      </c>
      <c r="Q2249" t="str">
        <f t="shared" si="283"/>
        <v>games</v>
      </c>
      <c r="R2249" t="str">
        <f t="shared" si="284"/>
        <v>tabletop games</v>
      </c>
      <c r="S2249" s="10">
        <f t="shared" si="285"/>
        <v>42200.457928240743</v>
      </c>
      <c r="T2249" s="10">
        <f t="shared" si="286"/>
        <v>42214.457928240743</v>
      </c>
      <c r="U2249" s="12">
        <f t="shared" si="287"/>
        <v>42200.457928240743</v>
      </c>
      <c r="V2249" s="11">
        <f t="shared" si="288"/>
        <v>42200.457928240743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81"/>
        <v>1.0721428571428571</v>
      </c>
      <c r="P2250" s="6">
        <f t="shared" si="282"/>
        <v>58.6328125</v>
      </c>
      <c r="Q2250" t="str">
        <f t="shared" si="283"/>
        <v>games</v>
      </c>
      <c r="R2250" t="str">
        <f t="shared" si="284"/>
        <v>tabletop games</v>
      </c>
      <c r="S2250" s="10">
        <f t="shared" si="285"/>
        <v>42688.667569444442</v>
      </c>
      <c r="T2250" s="10">
        <f t="shared" si="286"/>
        <v>42718.667569444442</v>
      </c>
      <c r="U2250" s="12">
        <f t="shared" si="287"/>
        <v>42688.667569444442</v>
      </c>
      <c r="V2250" s="11">
        <f t="shared" si="288"/>
        <v>42688.667569444442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81"/>
        <v>1.6877142857142857</v>
      </c>
      <c r="P2251" s="6">
        <f t="shared" si="282"/>
        <v>32.81666666666667</v>
      </c>
      <c r="Q2251" t="str">
        <f t="shared" si="283"/>
        <v>games</v>
      </c>
      <c r="R2251" t="str">
        <f t="shared" si="284"/>
        <v>tabletop games</v>
      </c>
      <c r="S2251" s="10">
        <f t="shared" si="285"/>
        <v>41336.494965277772</v>
      </c>
      <c r="T2251" s="10">
        <f t="shared" si="286"/>
        <v>41366.453298611108</v>
      </c>
      <c r="U2251" s="12">
        <f t="shared" si="287"/>
        <v>41336.494965277772</v>
      </c>
      <c r="V2251" s="11">
        <f t="shared" si="288"/>
        <v>41336.494965277772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81"/>
        <v>9.7511200000000002</v>
      </c>
      <c r="P2252" s="6">
        <f t="shared" si="282"/>
        <v>426.93169877408059</v>
      </c>
      <c r="Q2252" t="str">
        <f t="shared" si="283"/>
        <v>games</v>
      </c>
      <c r="R2252" t="str">
        <f t="shared" si="284"/>
        <v>tabletop games</v>
      </c>
      <c r="S2252" s="10">
        <f t="shared" si="285"/>
        <v>42676.7971412037</v>
      </c>
      <c r="T2252" s="10">
        <f t="shared" si="286"/>
        <v>42706.838807870365</v>
      </c>
      <c r="U2252" s="12">
        <f t="shared" si="287"/>
        <v>42676.7971412037</v>
      </c>
      <c r="V2252" s="11">
        <f t="shared" si="288"/>
        <v>42676.7971412037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81"/>
        <v>1.3444929411764706</v>
      </c>
      <c r="P2253" s="6">
        <f t="shared" si="282"/>
        <v>23.808729166666669</v>
      </c>
      <c r="Q2253" t="str">
        <f t="shared" si="283"/>
        <v>games</v>
      </c>
      <c r="R2253" t="str">
        <f t="shared" si="284"/>
        <v>tabletop games</v>
      </c>
      <c r="S2253" s="10">
        <f t="shared" si="285"/>
        <v>41846.137465277774</v>
      </c>
      <c r="T2253" s="10">
        <f t="shared" si="286"/>
        <v>41867.137465277774</v>
      </c>
      <c r="U2253" s="12">
        <f t="shared" si="287"/>
        <v>41846.137465277774</v>
      </c>
      <c r="V2253" s="11">
        <f t="shared" si="288"/>
        <v>41846.137465277774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81"/>
        <v>2.722777777777778</v>
      </c>
      <c r="P2254" s="6">
        <f t="shared" si="282"/>
        <v>98.413654618473899</v>
      </c>
      <c r="Q2254" t="str">
        <f t="shared" si="283"/>
        <v>games</v>
      </c>
      <c r="R2254" t="str">
        <f t="shared" si="284"/>
        <v>tabletop games</v>
      </c>
      <c r="S2254" s="10">
        <f t="shared" si="285"/>
        <v>42573.119652777772</v>
      </c>
      <c r="T2254" s="10">
        <f t="shared" si="286"/>
        <v>42588.119652777772</v>
      </c>
      <c r="U2254" s="12">
        <f t="shared" si="287"/>
        <v>42573.119652777772</v>
      </c>
      <c r="V2254" s="11">
        <f t="shared" si="288"/>
        <v>42573.119652777772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81"/>
        <v>1.1268750000000001</v>
      </c>
      <c r="P2255" s="6">
        <f t="shared" si="282"/>
        <v>107.32142857142857</v>
      </c>
      <c r="Q2255" t="str">
        <f t="shared" si="283"/>
        <v>games</v>
      </c>
      <c r="R2255" t="str">
        <f t="shared" si="284"/>
        <v>tabletop games</v>
      </c>
      <c r="S2255" s="10">
        <f t="shared" si="285"/>
        <v>42296.422997685186</v>
      </c>
      <c r="T2255" s="10">
        <f t="shared" si="286"/>
        <v>42326.46466435185</v>
      </c>
      <c r="U2255" s="12">
        <f t="shared" si="287"/>
        <v>42296.422997685186</v>
      </c>
      <c r="V2255" s="11">
        <f t="shared" si="288"/>
        <v>42296.422997685186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81"/>
        <v>4.5979999999999999</v>
      </c>
      <c r="P2256" s="6">
        <f t="shared" si="282"/>
        <v>11.67005076142132</v>
      </c>
      <c r="Q2256" t="str">
        <f t="shared" si="283"/>
        <v>games</v>
      </c>
      <c r="R2256" t="str">
        <f t="shared" si="284"/>
        <v>tabletop games</v>
      </c>
      <c r="S2256" s="10">
        <f t="shared" si="285"/>
        <v>42752.439444444441</v>
      </c>
      <c r="T2256" s="10">
        <f t="shared" si="286"/>
        <v>42759.439444444441</v>
      </c>
      <c r="U2256" s="12">
        <f t="shared" si="287"/>
        <v>42752.439444444441</v>
      </c>
      <c r="V2256" s="11">
        <f t="shared" si="288"/>
        <v>42752.439444444441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81"/>
        <v>2.8665822784810127</v>
      </c>
      <c r="P2257" s="6">
        <f t="shared" si="282"/>
        <v>41.782287822878232</v>
      </c>
      <c r="Q2257" t="str">
        <f t="shared" si="283"/>
        <v>games</v>
      </c>
      <c r="R2257" t="str">
        <f t="shared" si="284"/>
        <v>tabletop games</v>
      </c>
      <c r="S2257" s="10">
        <f t="shared" si="285"/>
        <v>42467.743645833332</v>
      </c>
      <c r="T2257" s="10">
        <f t="shared" si="286"/>
        <v>42497.743645833332</v>
      </c>
      <c r="U2257" s="12">
        <f t="shared" si="287"/>
        <v>42467.743645833332</v>
      </c>
      <c r="V2257" s="11">
        <f t="shared" si="288"/>
        <v>42467.743645833332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81"/>
        <v>2.2270833333333333</v>
      </c>
      <c r="P2258" s="6">
        <f t="shared" si="282"/>
        <v>21.38</v>
      </c>
      <c r="Q2258" t="str">
        <f t="shared" si="283"/>
        <v>games</v>
      </c>
      <c r="R2258" t="str">
        <f t="shared" si="284"/>
        <v>tabletop games</v>
      </c>
      <c r="S2258" s="10">
        <f t="shared" si="285"/>
        <v>42682.243587962956</v>
      </c>
      <c r="T2258" s="10">
        <f t="shared" si="286"/>
        <v>42696.243587962956</v>
      </c>
      <c r="U2258" s="12">
        <f t="shared" si="287"/>
        <v>42682.243587962956</v>
      </c>
      <c r="V2258" s="11">
        <f t="shared" si="288"/>
        <v>42682.243587962956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81"/>
        <v>6.3613999999999997</v>
      </c>
      <c r="P2259" s="6">
        <f t="shared" si="282"/>
        <v>94.103550295857985</v>
      </c>
      <c r="Q2259" t="str">
        <f t="shared" si="283"/>
        <v>games</v>
      </c>
      <c r="R2259" t="str">
        <f t="shared" si="284"/>
        <v>tabletop games</v>
      </c>
      <c r="S2259" s="10">
        <f t="shared" si="285"/>
        <v>42505.728344907409</v>
      </c>
      <c r="T2259" s="10">
        <f t="shared" si="286"/>
        <v>42540.749999999993</v>
      </c>
      <c r="U2259" s="12">
        <f t="shared" si="287"/>
        <v>42505.728344907409</v>
      </c>
      <c r="V2259" s="11">
        <f t="shared" si="288"/>
        <v>42505.728344907409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81"/>
        <v>1.4650000000000001</v>
      </c>
      <c r="P2260" s="6">
        <f t="shared" si="282"/>
        <v>15.721951219512196</v>
      </c>
      <c r="Q2260" t="str">
        <f t="shared" si="283"/>
        <v>games</v>
      </c>
      <c r="R2260" t="str">
        <f t="shared" si="284"/>
        <v>tabletop games</v>
      </c>
      <c r="S2260" s="10">
        <f t="shared" si="285"/>
        <v>42136.542673611104</v>
      </c>
      <c r="T2260" s="10">
        <f t="shared" si="286"/>
        <v>42166.542673611104</v>
      </c>
      <c r="U2260" s="12">
        <f t="shared" si="287"/>
        <v>42136.542673611104</v>
      </c>
      <c r="V2260" s="11">
        <f t="shared" si="288"/>
        <v>42136.542673611104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81"/>
        <v>18.670999999999999</v>
      </c>
      <c r="P2261" s="6">
        <f t="shared" si="282"/>
        <v>90.635922330097088</v>
      </c>
      <c r="Q2261" t="str">
        <f t="shared" si="283"/>
        <v>games</v>
      </c>
      <c r="R2261" t="str">
        <f t="shared" si="284"/>
        <v>tabletop games</v>
      </c>
      <c r="S2261" s="10">
        <f t="shared" si="285"/>
        <v>42702.59648148148</v>
      </c>
      <c r="T2261" s="10">
        <f t="shared" si="286"/>
        <v>42712.59648148148</v>
      </c>
      <c r="U2261" s="12">
        <f t="shared" si="287"/>
        <v>42702.59648148148</v>
      </c>
      <c r="V2261" s="11">
        <f t="shared" si="288"/>
        <v>42702.59648148148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81"/>
        <v>3.2692000000000001</v>
      </c>
      <c r="P2262" s="6">
        <f t="shared" si="282"/>
        <v>97.297619047619051</v>
      </c>
      <c r="Q2262" t="str">
        <f t="shared" si="283"/>
        <v>games</v>
      </c>
      <c r="R2262" t="str">
        <f t="shared" si="284"/>
        <v>tabletop games</v>
      </c>
      <c r="S2262" s="10">
        <f t="shared" si="285"/>
        <v>41694.808449074073</v>
      </c>
      <c r="T2262" s="10">
        <f t="shared" si="286"/>
        <v>41724.766782407409</v>
      </c>
      <c r="U2262" s="12">
        <f t="shared" si="287"/>
        <v>41694.808449074073</v>
      </c>
      <c r="V2262" s="11">
        <f t="shared" si="288"/>
        <v>41694.808449074073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81"/>
        <v>7.7949999999999999</v>
      </c>
      <c r="P2263" s="6">
        <f t="shared" si="282"/>
        <v>37.11904761904762</v>
      </c>
      <c r="Q2263" t="str">
        <f t="shared" si="283"/>
        <v>games</v>
      </c>
      <c r="R2263" t="str">
        <f t="shared" si="284"/>
        <v>tabletop games</v>
      </c>
      <c r="S2263" s="10">
        <f t="shared" si="285"/>
        <v>42759.516435185178</v>
      </c>
      <c r="T2263" s="10">
        <f t="shared" si="286"/>
        <v>42780.516435185178</v>
      </c>
      <c r="U2263" s="12">
        <f t="shared" si="287"/>
        <v>42759.516435185178</v>
      </c>
      <c r="V2263" s="11">
        <f t="shared" si="288"/>
        <v>42759.516435185178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81"/>
        <v>1.5415151515151515</v>
      </c>
      <c r="P2264" s="6">
        <f t="shared" si="282"/>
        <v>28.104972375690608</v>
      </c>
      <c r="Q2264" t="str">
        <f t="shared" si="283"/>
        <v>games</v>
      </c>
      <c r="R2264" t="str">
        <f t="shared" si="284"/>
        <v>tabletop games</v>
      </c>
      <c r="S2264" s="10">
        <f t="shared" si="285"/>
        <v>41926.376828703702</v>
      </c>
      <c r="T2264" s="10">
        <f t="shared" si="286"/>
        <v>41960.791666666664</v>
      </c>
      <c r="U2264" s="12">
        <f t="shared" si="287"/>
        <v>41926.376828703702</v>
      </c>
      <c r="V2264" s="11">
        <f t="shared" si="288"/>
        <v>41926.376828703702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81"/>
        <v>1.1554666666666666</v>
      </c>
      <c r="P2265" s="6">
        <f t="shared" si="282"/>
        <v>144.43333333333334</v>
      </c>
      <c r="Q2265" t="str">
        <f t="shared" si="283"/>
        <v>games</v>
      </c>
      <c r="R2265" t="str">
        <f t="shared" si="284"/>
        <v>tabletop games</v>
      </c>
      <c r="S2265" s="10">
        <f t="shared" si="285"/>
        <v>42014.623993055553</v>
      </c>
      <c r="T2265" s="10">
        <f t="shared" si="286"/>
        <v>42035.623993055553</v>
      </c>
      <c r="U2265" s="12">
        <f t="shared" si="287"/>
        <v>42014.623993055553</v>
      </c>
      <c r="V2265" s="11">
        <f t="shared" si="288"/>
        <v>42014.623993055553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81"/>
        <v>1.8003333333333333</v>
      </c>
      <c r="P2266" s="6">
        <f t="shared" si="282"/>
        <v>24.274157303370785</v>
      </c>
      <c r="Q2266" t="str">
        <f t="shared" si="283"/>
        <v>games</v>
      </c>
      <c r="R2266" t="str">
        <f t="shared" si="284"/>
        <v>tabletop games</v>
      </c>
      <c r="S2266" s="10">
        <f t="shared" si="285"/>
        <v>42496.374004629623</v>
      </c>
      <c r="T2266" s="10">
        <f t="shared" si="286"/>
        <v>42512.916666666664</v>
      </c>
      <c r="U2266" s="12">
        <f t="shared" si="287"/>
        <v>42496.374004629623</v>
      </c>
      <c r="V2266" s="11">
        <f t="shared" si="288"/>
        <v>42496.374004629623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81"/>
        <v>2.9849999999999999</v>
      </c>
      <c r="P2267" s="6">
        <f t="shared" si="282"/>
        <v>35.117647058823529</v>
      </c>
      <c r="Q2267" t="str">
        <f t="shared" si="283"/>
        <v>games</v>
      </c>
      <c r="R2267" t="str">
        <f t="shared" si="284"/>
        <v>tabletop games</v>
      </c>
      <c r="S2267" s="10">
        <f t="shared" si="285"/>
        <v>42689.644756944443</v>
      </c>
      <c r="T2267" s="10">
        <f t="shared" si="286"/>
        <v>42696.644756944443</v>
      </c>
      <c r="U2267" s="12">
        <f t="shared" si="287"/>
        <v>42689.644756944443</v>
      </c>
      <c r="V2267" s="11">
        <f t="shared" si="288"/>
        <v>42689.644756944443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81"/>
        <v>3.2026666666666666</v>
      </c>
      <c r="P2268" s="6">
        <f t="shared" si="282"/>
        <v>24.762886597938145</v>
      </c>
      <c r="Q2268" t="str">
        <f t="shared" si="283"/>
        <v>games</v>
      </c>
      <c r="R2268" t="str">
        <f t="shared" si="284"/>
        <v>tabletop games</v>
      </c>
      <c r="S2268" s="10">
        <f t="shared" si="285"/>
        <v>42469.666574074072</v>
      </c>
      <c r="T2268" s="10">
        <f t="shared" si="286"/>
        <v>42486.874999999993</v>
      </c>
      <c r="U2268" s="12">
        <f t="shared" si="287"/>
        <v>42469.666574074072</v>
      </c>
      <c r="V2268" s="11">
        <f t="shared" si="288"/>
        <v>42469.666574074072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81"/>
        <v>3.80525</v>
      </c>
      <c r="P2269" s="6">
        <f t="shared" si="282"/>
        <v>188.37871287128712</v>
      </c>
      <c r="Q2269" t="str">
        <f t="shared" si="283"/>
        <v>games</v>
      </c>
      <c r="R2269" t="str">
        <f t="shared" si="284"/>
        <v>tabletop games</v>
      </c>
      <c r="S2269" s="10">
        <f t="shared" si="285"/>
        <v>41968.621493055551</v>
      </c>
      <c r="T2269" s="10">
        <f t="shared" si="286"/>
        <v>41993.833333333336</v>
      </c>
      <c r="U2269" s="12">
        <f t="shared" si="287"/>
        <v>41968.621493055551</v>
      </c>
      <c r="V2269" s="11">
        <f t="shared" si="288"/>
        <v>41968.621493055551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81"/>
        <v>1.026</v>
      </c>
      <c r="P2270" s="6">
        <f t="shared" si="282"/>
        <v>148.08247422680412</v>
      </c>
      <c r="Q2270" t="str">
        <f t="shared" si="283"/>
        <v>games</v>
      </c>
      <c r="R2270" t="str">
        <f t="shared" si="284"/>
        <v>tabletop games</v>
      </c>
      <c r="S2270" s="10">
        <f t="shared" si="285"/>
        <v>42775.874016203699</v>
      </c>
      <c r="T2270" s="10">
        <f t="shared" si="286"/>
        <v>42805.874016203699</v>
      </c>
      <c r="U2270" s="12">
        <f t="shared" si="287"/>
        <v>42775.874016203699</v>
      </c>
      <c r="V2270" s="11">
        <f t="shared" si="288"/>
        <v>42775.874016203699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81"/>
        <v>18.016400000000001</v>
      </c>
      <c r="P2271" s="6">
        <f t="shared" si="282"/>
        <v>49.934589800443462</v>
      </c>
      <c r="Q2271" t="str">
        <f t="shared" si="283"/>
        <v>games</v>
      </c>
      <c r="R2271" t="str">
        <f t="shared" si="284"/>
        <v>tabletop games</v>
      </c>
      <c r="S2271" s="10">
        <f t="shared" si="285"/>
        <v>42776.496099537035</v>
      </c>
      <c r="T2271" s="10">
        <f t="shared" si="286"/>
        <v>42800.999999999993</v>
      </c>
      <c r="U2271" s="12">
        <f t="shared" si="287"/>
        <v>42776.496099537035</v>
      </c>
      <c r="V2271" s="11">
        <f t="shared" si="288"/>
        <v>42776.496099537035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81"/>
        <v>7.2024800000000004</v>
      </c>
      <c r="P2272" s="6">
        <f t="shared" si="282"/>
        <v>107.82155688622754</v>
      </c>
      <c r="Q2272" t="str">
        <f t="shared" si="283"/>
        <v>games</v>
      </c>
      <c r="R2272" t="str">
        <f t="shared" si="284"/>
        <v>tabletop games</v>
      </c>
      <c r="S2272" s="10">
        <f t="shared" si="285"/>
        <v>42725.661030092589</v>
      </c>
      <c r="T2272" s="10">
        <f t="shared" si="286"/>
        <v>42745.707638888889</v>
      </c>
      <c r="U2272" s="12">
        <f t="shared" si="287"/>
        <v>42725.661030092589</v>
      </c>
      <c r="V2272" s="11">
        <f t="shared" si="288"/>
        <v>42725.661030092589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81"/>
        <v>2.8309000000000002</v>
      </c>
      <c r="P2273" s="6">
        <f t="shared" si="282"/>
        <v>42.63403614457831</v>
      </c>
      <c r="Q2273" t="str">
        <f t="shared" si="283"/>
        <v>games</v>
      </c>
      <c r="R2273" t="str">
        <f t="shared" si="284"/>
        <v>tabletop games</v>
      </c>
      <c r="S2273" s="10">
        <f t="shared" si="285"/>
        <v>42683.791712962957</v>
      </c>
      <c r="T2273" s="10">
        <f t="shared" si="286"/>
        <v>42713.791712962957</v>
      </c>
      <c r="U2273" s="12">
        <f t="shared" si="287"/>
        <v>42683.791712962957</v>
      </c>
      <c r="V2273" s="11">
        <f t="shared" si="288"/>
        <v>42683.791712962957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81"/>
        <v>13.566000000000001</v>
      </c>
      <c r="P2274" s="6">
        <f t="shared" si="282"/>
        <v>14.370762711864407</v>
      </c>
      <c r="Q2274" t="str">
        <f t="shared" si="283"/>
        <v>games</v>
      </c>
      <c r="R2274" t="str">
        <f t="shared" si="284"/>
        <v>tabletop games</v>
      </c>
      <c r="S2274" s="10">
        <f t="shared" si="285"/>
        <v>42315.491157407399</v>
      </c>
      <c r="T2274" s="10">
        <f t="shared" si="286"/>
        <v>42345.491157407399</v>
      </c>
      <c r="U2274" s="12">
        <f t="shared" si="287"/>
        <v>42315.491157407399</v>
      </c>
      <c r="V2274" s="11">
        <f t="shared" si="288"/>
        <v>42315.491157407399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81"/>
        <v>2.2035999999999998</v>
      </c>
      <c r="P2275" s="6">
        <f t="shared" si="282"/>
        <v>37.476190476190474</v>
      </c>
      <c r="Q2275" t="str">
        <f t="shared" si="283"/>
        <v>games</v>
      </c>
      <c r="R2275" t="str">
        <f t="shared" si="284"/>
        <v>tabletop games</v>
      </c>
      <c r="S2275" s="10">
        <f t="shared" si="285"/>
        <v>42781.340763888882</v>
      </c>
      <c r="T2275" s="10">
        <f t="shared" si="286"/>
        <v>42806.299097222225</v>
      </c>
      <c r="U2275" s="12">
        <f t="shared" si="287"/>
        <v>42781.340763888882</v>
      </c>
      <c r="V2275" s="11">
        <f t="shared" si="288"/>
        <v>42781.340763888882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81"/>
        <v>1.196</v>
      </c>
      <c r="P2276" s="6">
        <f t="shared" si="282"/>
        <v>30.202020202020201</v>
      </c>
      <c r="Q2276" t="str">
        <f t="shared" si="283"/>
        <v>games</v>
      </c>
      <c r="R2276" t="str">
        <f t="shared" si="284"/>
        <v>tabletop games</v>
      </c>
      <c r="S2276" s="10">
        <f t="shared" si="285"/>
        <v>41663.292326388888</v>
      </c>
      <c r="T2276" s="10">
        <f t="shared" si="286"/>
        <v>41693.292326388888</v>
      </c>
      <c r="U2276" s="12">
        <f t="shared" si="287"/>
        <v>41663.292326388888</v>
      </c>
      <c r="V2276" s="11">
        <f t="shared" si="288"/>
        <v>41663.292326388888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81"/>
        <v>4.0776923076923079</v>
      </c>
      <c r="P2277" s="6">
        <f t="shared" si="282"/>
        <v>33.550632911392405</v>
      </c>
      <c r="Q2277" t="str">
        <f t="shared" si="283"/>
        <v>games</v>
      </c>
      <c r="R2277" t="str">
        <f t="shared" si="284"/>
        <v>tabletop games</v>
      </c>
      <c r="S2277" s="10">
        <f t="shared" si="285"/>
        <v>41965.408321759263</v>
      </c>
      <c r="T2277" s="10">
        <f t="shared" si="286"/>
        <v>41995.408321759263</v>
      </c>
      <c r="U2277" s="12">
        <f t="shared" si="287"/>
        <v>41965.408321759263</v>
      </c>
      <c r="V2277" s="11">
        <f t="shared" si="288"/>
        <v>41965.408321759263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81"/>
        <v>1.0581826105905425</v>
      </c>
      <c r="P2278" s="6">
        <f t="shared" si="282"/>
        <v>64.74666666666667</v>
      </c>
      <c r="Q2278" t="str">
        <f t="shared" si="283"/>
        <v>games</v>
      </c>
      <c r="R2278" t="str">
        <f t="shared" si="284"/>
        <v>tabletop games</v>
      </c>
      <c r="S2278" s="10">
        <f t="shared" si="285"/>
        <v>41614.443159722221</v>
      </c>
      <c r="T2278" s="10">
        <f t="shared" si="286"/>
        <v>41644.443159722221</v>
      </c>
      <c r="U2278" s="12">
        <f t="shared" si="287"/>
        <v>41614.443159722221</v>
      </c>
      <c r="V2278" s="11">
        <f t="shared" si="288"/>
        <v>41614.443159722221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81"/>
        <v>1.4108235294117648</v>
      </c>
      <c r="P2279" s="6">
        <f t="shared" si="282"/>
        <v>57.932367149758456</v>
      </c>
      <c r="Q2279" t="str">
        <f t="shared" si="283"/>
        <v>games</v>
      </c>
      <c r="R2279" t="str">
        <f t="shared" si="284"/>
        <v>tabletop games</v>
      </c>
      <c r="S2279" s="10">
        <f t="shared" si="285"/>
        <v>40936.470173611109</v>
      </c>
      <c r="T2279" s="10">
        <f t="shared" si="286"/>
        <v>40966.470173611109</v>
      </c>
      <c r="U2279" s="12">
        <f t="shared" si="287"/>
        <v>40936.470173611109</v>
      </c>
      <c r="V2279" s="11">
        <f t="shared" si="288"/>
        <v>40936.470173611109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81"/>
        <v>2.7069999999999999</v>
      </c>
      <c r="P2280" s="6">
        <f t="shared" si="282"/>
        <v>53.078431372549019</v>
      </c>
      <c r="Q2280" t="str">
        <f t="shared" si="283"/>
        <v>games</v>
      </c>
      <c r="R2280" t="str">
        <f t="shared" si="284"/>
        <v>tabletop games</v>
      </c>
      <c r="S2280" s="10">
        <f t="shared" si="285"/>
        <v>42338.500775462955</v>
      </c>
      <c r="T2280" s="10">
        <f t="shared" si="286"/>
        <v>42372.749305555553</v>
      </c>
      <c r="U2280" s="12">
        <f t="shared" si="287"/>
        <v>42338.500775462955</v>
      </c>
      <c r="V2280" s="11">
        <f t="shared" si="288"/>
        <v>42338.500775462955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81"/>
        <v>1.538</v>
      </c>
      <c r="P2281" s="6">
        <f t="shared" si="282"/>
        <v>48.0625</v>
      </c>
      <c r="Q2281" t="str">
        <f t="shared" si="283"/>
        <v>games</v>
      </c>
      <c r="R2281" t="str">
        <f t="shared" si="284"/>
        <v>tabletop games</v>
      </c>
      <c r="S2281" s="10">
        <f t="shared" si="285"/>
        <v>42020.598368055551</v>
      </c>
      <c r="T2281" s="10">
        <f t="shared" si="286"/>
        <v>42038.958333333336</v>
      </c>
      <c r="U2281" s="12">
        <f t="shared" si="287"/>
        <v>42020.598368055551</v>
      </c>
      <c r="V2281" s="11">
        <f t="shared" si="288"/>
        <v>42020.598368055551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81"/>
        <v>4.0357653061224488</v>
      </c>
      <c r="P2282" s="6">
        <f t="shared" si="282"/>
        <v>82.396874999999994</v>
      </c>
      <c r="Q2282" t="str">
        <f t="shared" si="283"/>
        <v>games</v>
      </c>
      <c r="R2282" t="str">
        <f t="shared" si="284"/>
        <v>tabletop games</v>
      </c>
      <c r="S2282" s="10">
        <f t="shared" si="285"/>
        <v>42234.416562499995</v>
      </c>
      <c r="T2282" s="10">
        <f t="shared" si="286"/>
        <v>42264.416562499995</v>
      </c>
      <c r="U2282" s="12">
        <f t="shared" si="287"/>
        <v>42234.416562499995</v>
      </c>
      <c r="V2282" s="11">
        <f t="shared" si="288"/>
        <v>42234.416562499995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81"/>
        <v>1.85</v>
      </c>
      <c r="P2283" s="6">
        <f t="shared" si="282"/>
        <v>50.454545454545453</v>
      </c>
      <c r="Q2283" t="str">
        <f t="shared" si="283"/>
        <v>music</v>
      </c>
      <c r="R2283" t="str">
        <f t="shared" si="284"/>
        <v>rock</v>
      </c>
      <c r="S2283" s="10">
        <f t="shared" si="285"/>
        <v>40687.077511574069</v>
      </c>
      <c r="T2283" s="10">
        <f t="shared" si="286"/>
        <v>40749.076388888883</v>
      </c>
      <c r="U2283" s="12">
        <f t="shared" si="287"/>
        <v>40687.077511574069</v>
      </c>
      <c r="V2283" s="11">
        <f t="shared" si="288"/>
        <v>40687.077511574069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81"/>
        <v>1.8533333333333333</v>
      </c>
      <c r="P2284" s="6">
        <f t="shared" si="282"/>
        <v>115.83333333333333</v>
      </c>
      <c r="Q2284" t="str">
        <f t="shared" si="283"/>
        <v>music</v>
      </c>
      <c r="R2284" t="str">
        <f t="shared" si="284"/>
        <v>rock</v>
      </c>
      <c r="S2284" s="10">
        <f t="shared" si="285"/>
        <v>42322.966273148144</v>
      </c>
      <c r="T2284" s="10">
        <f t="shared" si="286"/>
        <v>42382.966273148144</v>
      </c>
      <c r="U2284" s="12">
        <f t="shared" si="287"/>
        <v>42322.966273148144</v>
      </c>
      <c r="V2284" s="11">
        <f t="shared" si="288"/>
        <v>42322.966273148144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81"/>
        <v>1.0085533333333332</v>
      </c>
      <c r="P2285" s="6">
        <f t="shared" si="282"/>
        <v>63.03458333333333</v>
      </c>
      <c r="Q2285" t="str">
        <f t="shared" si="283"/>
        <v>music</v>
      </c>
      <c r="R2285" t="str">
        <f t="shared" si="284"/>
        <v>rock</v>
      </c>
      <c r="S2285" s="10">
        <f t="shared" si="285"/>
        <v>40977.916712962957</v>
      </c>
      <c r="T2285" s="10">
        <f t="shared" si="286"/>
        <v>41037.875046296293</v>
      </c>
      <c r="U2285" s="12">
        <f t="shared" si="287"/>
        <v>40977.916712962957</v>
      </c>
      <c r="V2285" s="11">
        <f t="shared" si="288"/>
        <v>40977.916712962957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81"/>
        <v>1.0622116666666668</v>
      </c>
      <c r="P2286" s="6">
        <f t="shared" si="282"/>
        <v>108.02152542372882</v>
      </c>
      <c r="Q2286" t="str">
        <f t="shared" si="283"/>
        <v>music</v>
      </c>
      <c r="R2286" t="str">
        <f t="shared" si="284"/>
        <v>rock</v>
      </c>
      <c r="S2286" s="10">
        <f t="shared" si="285"/>
        <v>40585.588483796295</v>
      </c>
      <c r="T2286" s="10">
        <f t="shared" si="286"/>
        <v>40613.958333333328</v>
      </c>
      <c r="U2286" s="12">
        <f t="shared" si="287"/>
        <v>40585.588483796295</v>
      </c>
      <c r="V2286" s="11">
        <f t="shared" si="288"/>
        <v>40585.588483796295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81"/>
        <v>1.2136666666666667</v>
      </c>
      <c r="P2287" s="6">
        <f t="shared" si="282"/>
        <v>46.088607594936711</v>
      </c>
      <c r="Q2287" t="str">
        <f t="shared" si="283"/>
        <v>music</v>
      </c>
      <c r="R2287" t="str">
        <f t="shared" si="284"/>
        <v>rock</v>
      </c>
      <c r="S2287" s="10">
        <f t="shared" si="285"/>
        <v>41058.977349537032</v>
      </c>
      <c r="T2287" s="10">
        <f t="shared" si="286"/>
        <v>41088.977349537032</v>
      </c>
      <c r="U2287" s="12">
        <f t="shared" si="287"/>
        <v>41058.977349537032</v>
      </c>
      <c r="V2287" s="11">
        <f t="shared" si="288"/>
        <v>41058.977349537032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81"/>
        <v>1.0006666666666666</v>
      </c>
      <c r="P2288" s="6">
        <f t="shared" si="282"/>
        <v>107.21428571428571</v>
      </c>
      <c r="Q2288" t="str">
        <f t="shared" si="283"/>
        <v>music</v>
      </c>
      <c r="R2288" t="str">
        <f t="shared" si="284"/>
        <v>rock</v>
      </c>
      <c r="S2288" s="10">
        <f t="shared" si="285"/>
        <v>41494.755254629628</v>
      </c>
      <c r="T2288" s="10">
        <f t="shared" si="286"/>
        <v>41522.957638888889</v>
      </c>
      <c r="U2288" s="12">
        <f t="shared" si="287"/>
        <v>41494.755254629628</v>
      </c>
      <c r="V2288" s="11">
        <f t="shared" si="288"/>
        <v>41494.755254629628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81"/>
        <v>1.1997755555555556</v>
      </c>
      <c r="P2289" s="6">
        <f t="shared" si="282"/>
        <v>50.9338679245283</v>
      </c>
      <c r="Q2289" t="str">
        <f t="shared" si="283"/>
        <v>music</v>
      </c>
      <c r="R2289" t="str">
        <f t="shared" si="284"/>
        <v>rock</v>
      </c>
      <c r="S2289" s="10">
        <f t="shared" si="285"/>
        <v>41792.459027777775</v>
      </c>
      <c r="T2289" s="10">
        <f t="shared" si="286"/>
        <v>41813.459027777775</v>
      </c>
      <c r="U2289" s="12">
        <f t="shared" si="287"/>
        <v>41792.459027777775</v>
      </c>
      <c r="V2289" s="11">
        <f t="shared" si="288"/>
        <v>41792.459027777775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81"/>
        <v>1.0009999999999999</v>
      </c>
      <c r="P2290" s="6">
        <f t="shared" si="282"/>
        <v>40.04</v>
      </c>
      <c r="Q2290" t="str">
        <f t="shared" si="283"/>
        <v>music</v>
      </c>
      <c r="R2290" t="str">
        <f t="shared" si="284"/>
        <v>rock</v>
      </c>
      <c r="S2290" s="10">
        <f t="shared" si="285"/>
        <v>41067.619085648148</v>
      </c>
      <c r="T2290" s="10">
        <f t="shared" si="286"/>
        <v>41086.541666666664</v>
      </c>
      <c r="U2290" s="12">
        <f t="shared" si="287"/>
        <v>41067.619085648148</v>
      </c>
      <c r="V2290" s="11">
        <f t="shared" si="288"/>
        <v>41067.619085648148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81"/>
        <v>1.0740000000000001</v>
      </c>
      <c r="P2291" s="6">
        <f t="shared" si="282"/>
        <v>64.44</v>
      </c>
      <c r="Q2291" t="str">
        <f t="shared" si="283"/>
        <v>music</v>
      </c>
      <c r="R2291" t="str">
        <f t="shared" si="284"/>
        <v>rock</v>
      </c>
      <c r="S2291" s="10">
        <f t="shared" si="285"/>
        <v>41571.790046296293</v>
      </c>
      <c r="T2291" s="10">
        <f t="shared" si="286"/>
        <v>41614.765277777777</v>
      </c>
      <c r="U2291" s="12">
        <f t="shared" si="287"/>
        <v>41571.790046296293</v>
      </c>
      <c r="V2291" s="11">
        <f t="shared" si="288"/>
        <v>41571.790046296293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81"/>
        <v>1.0406666666666666</v>
      </c>
      <c r="P2292" s="6">
        <f t="shared" si="282"/>
        <v>53.827586206896555</v>
      </c>
      <c r="Q2292" t="str">
        <f t="shared" si="283"/>
        <v>music</v>
      </c>
      <c r="R2292" t="str">
        <f t="shared" si="284"/>
        <v>rock</v>
      </c>
      <c r="S2292" s="10">
        <f t="shared" si="285"/>
        <v>40070.045486111107</v>
      </c>
      <c r="T2292" s="10">
        <f t="shared" si="286"/>
        <v>40148.5</v>
      </c>
      <c r="U2292" s="12">
        <f t="shared" si="287"/>
        <v>40070.045486111107</v>
      </c>
      <c r="V2292" s="11">
        <f t="shared" si="288"/>
        <v>40070.045486111107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81"/>
        <v>1.728</v>
      </c>
      <c r="P2293" s="6">
        <f t="shared" si="282"/>
        <v>100.46511627906976</v>
      </c>
      <c r="Q2293" t="str">
        <f t="shared" si="283"/>
        <v>music</v>
      </c>
      <c r="R2293" t="str">
        <f t="shared" si="284"/>
        <v>rock</v>
      </c>
      <c r="S2293" s="10">
        <f t="shared" si="285"/>
        <v>40987.768726851849</v>
      </c>
      <c r="T2293" s="10">
        <f t="shared" si="286"/>
        <v>41021.958333333328</v>
      </c>
      <c r="U2293" s="12">
        <f t="shared" si="287"/>
        <v>40987.768726851849</v>
      </c>
      <c r="V2293" s="11">
        <f t="shared" si="288"/>
        <v>40987.768726851849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81"/>
        <v>1.072505</v>
      </c>
      <c r="P2294" s="6">
        <f t="shared" si="282"/>
        <v>46.630652173913049</v>
      </c>
      <c r="Q2294" t="str">
        <f t="shared" si="283"/>
        <v>music</v>
      </c>
      <c r="R2294" t="str">
        <f t="shared" si="284"/>
        <v>rock</v>
      </c>
      <c r="S2294" s="10">
        <f t="shared" si="285"/>
        <v>40987.489305555551</v>
      </c>
      <c r="T2294" s="10">
        <f t="shared" si="286"/>
        <v>41017.489305555551</v>
      </c>
      <c r="U2294" s="12">
        <f t="shared" si="287"/>
        <v>40987.489305555551</v>
      </c>
      <c r="V2294" s="11">
        <f t="shared" si="288"/>
        <v>40987.489305555551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81"/>
        <v>1.0823529411764705</v>
      </c>
      <c r="P2295" s="6">
        <f t="shared" si="282"/>
        <v>34.074074074074076</v>
      </c>
      <c r="Q2295" t="str">
        <f t="shared" si="283"/>
        <v>music</v>
      </c>
      <c r="R2295" t="str">
        <f t="shared" si="284"/>
        <v>rock</v>
      </c>
      <c r="S2295" s="10">
        <f t="shared" si="285"/>
        <v>41151.499988425923</v>
      </c>
      <c r="T2295" s="10">
        <f t="shared" si="286"/>
        <v>41176.957638888889</v>
      </c>
      <c r="U2295" s="12">
        <f t="shared" si="287"/>
        <v>41151.499988425923</v>
      </c>
      <c r="V2295" s="11">
        <f t="shared" si="288"/>
        <v>41151.499988425923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81"/>
        <v>1.4608079999999999</v>
      </c>
      <c r="P2296" s="6">
        <f t="shared" si="282"/>
        <v>65.214642857142863</v>
      </c>
      <c r="Q2296" t="str">
        <f t="shared" si="283"/>
        <v>music</v>
      </c>
      <c r="R2296" t="str">
        <f t="shared" si="284"/>
        <v>rock</v>
      </c>
      <c r="S2296" s="10">
        <f t="shared" si="285"/>
        <v>41264.514814814815</v>
      </c>
      <c r="T2296" s="10">
        <f t="shared" si="286"/>
        <v>41294.514814814815</v>
      </c>
      <c r="U2296" s="12">
        <f t="shared" si="287"/>
        <v>41264.514814814815</v>
      </c>
      <c r="V2296" s="11">
        <f t="shared" si="288"/>
        <v>41264.514814814815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81"/>
        <v>1.2524999999999999</v>
      </c>
      <c r="P2297" s="6">
        <f t="shared" si="282"/>
        <v>44.205882352941174</v>
      </c>
      <c r="Q2297" t="str">
        <f t="shared" si="283"/>
        <v>music</v>
      </c>
      <c r="R2297" t="str">
        <f t="shared" si="284"/>
        <v>rock</v>
      </c>
      <c r="S2297" s="10">
        <f t="shared" si="285"/>
        <v>41270.746018518512</v>
      </c>
      <c r="T2297" s="10">
        <f t="shared" si="286"/>
        <v>41300.746018518512</v>
      </c>
      <c r="U2297" s="12">
        <f t="shared" si="287"/>
        <v>41270.746018518512</v>
      </c>
      <c r="V2297" s="11">
        <f t="shared" si="288"/>
        <v>41270.746018518512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81"/>
        <v>1.4907142857142857</v>
      </c>
      <c r="P2298" s="6">
        <f t="shared" si="282"/>
        <v>71.965517241379317</v>
      </c>
      <c r="Q2298" t="str">
        <f t="shared" si="283"/>
        <v>music</v>
      </c>
      <c r="R2298" t="str">
        <f t="shared" si="284"/>
        <v>rock</v>
      </c>
      <c r="S2298" s="10">
        <f t="shared" si="285"/>
        <v>40927.52344907407</v>
      </c>
      <c r="T2298" s="10">
        <f t="shared" si="286"/>
        <v>40962.52344907407</v>
      </c>
      <c r="U2298" s="12">
        <f t="shared" si="287"/>
        <v>40927.52344907407</v>
      </c>
      <c r="V2298" s="11">
        <f t="shared" si="288"/>
        <v>40927.52344907407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81"/>
        <v>1.006</v>
      </c>
      <c r="P2299" s="6">
        <f t="shared" si="282"/>
        <v>52.94736842105263</v>
      </c>
      <c r="Q2299" t="str">
        <f t="shared" si="283"/>
        <v>music</v>
      </c>
      <c r="R2299" t="str">
        <f t="shared" si="284"/>
        <v>rock</v>
      </c>
      <c r="S2299" s="10">
        <f t="shared" si="285"/>
        <v>40947.83390046296</v>
      </c>
      <c r="T2299" s="10">
        <f t="shared" si="286"/>
        <v>40981.957638888889</v>
      </c>
      <c r="U2299" s="12">
        <f t="shared" si="287"/>
        <v>40947.83390046296</v>
      </c>
      <c r="V2299" s="11">
        <f t="shared" si="288"/>
        <v>40947.83390046296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81"/>
        <v>1.0507333333333333</v>
      </c>
      <c r="P2300" s="6">
        <f t="shared" si="282"/>
        <v>109.45138888888889</v>
      </c>
      <c r="Q2300" t="str">
        <f t="shared" si="283"/>
        <v>music</v>
      </c>
      <c r="R2300" t="str">
        <f t="shared" si="284"/>
        <v>rock</v>
      </c>
      <c r="S2300" s="10">
        <f t="shared" si="285"/>
        <v>41694.632326388884</v>
      </c>
      <c r="T2300" s="10">
        <f t="shared" si="286"/>
        <v>41724.59065972222</v>
      </c>
      <c r="U2300" s="12">
        <f t="shared" si="287"/>
        <v>41694.632326388884</v>
      </c>
      <c r="V2300" s="11">
        <f t="shared" si="288"/>
        <v>41694.632326388884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81"/>
        <v>3.5016666666666665</v>
      </c>
      <c r="P2301" s="6">
        <f t="shared" si="282"/>
        <v>75.035714285714292</v>
      </c>
      <c r="Q2301" t="str">
        <f t="shared" si="283"/>
        <v>music</v>
      </c>
      <c r="R2301" t="str">
        <f t="shared" si="284"/>
        <v>rock</v>
      </c>
      <c r="S2301" s="10">
        <f t="shared" si="285"/>
        <v>40564.824178240735</v>
      </c>
      <c r="T2301" s="10">
        <f t="shared" si="286"/>
        <v>40579.824178240735</v>
      </c>
      <c r="U2301" s="12">
        <f t="shared" si="287"/>
        <v>40564.824178240735</v>
      </c>
      <c r="V2301" s="11">
        <f t="shared" si="288"/>
        <v>40564.824178240735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81"/>
        <v>1.0125</v>
      </c>
      <c r="P2302" s="6">
        <f t="shared" si="282"/>
        <v>115.71428571428571</v>
      </c>
      <c r="Q2302" t="str">
        <f t="shared" si="283"/>
        <v>music</v>
      </c>
      <c r="R2302" t="str">
        <f t="shared" si="284"/>
        <v>rock</v>
      </c>
      <c r="S2302" s="10">
        <f t="shared" si="285"/>
        <v>41074.518703703703</v>
      </c>
      <c r="T2302" s="10">
        <f t="shared" si="286"/>
        <v>41088.518703703703</v>
      </c>
      <c r="U2302" s="12">
        <f t="shared" si="287"/>
        <v>41074.518703703703</v>
      </c>
      <c r="V2302" s="11">
        <f t="shared" si="288"/>
        <v>41074.518703703703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81"/>
        <v>1.336044</v>
      </c>
      <c r="P2303" s="6">
        <f t="shared" si="282"/>
        <v>31.659810426540286</v>
      </c>
      <c r="Q2303" t="str">
        <f t="shared" si="283"/>
        <v>music</v>
      </c>
      <c r="R2303" t="str">
        <f t="shared" si="284"/>
        <v>indie rock</v>
      </c>
      <c r="S2303" s="10">
        <f t="shared" si="285"/>
        <v>41415.938611111109</v>
      </c>
      <c r="T2303" s="10">
        <f t="shared" si="286"/>
        <v>41445.938611111109</v>
      </c>
      <c r="U2303" s="12">
        <f t="shared" si="287"/>
        <v>41415.938611111109</v>
      </c>
      <c r="V2303" s="11">
        <f t="shared" si="288"/>
        <v>41415.938611111109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81"/>
        <v>1.7065217391304348</v>
      </c>
      <c r="P2304" s="6">
        <f t="shared" si="282"/>
        <v>46.176470588235297</v>
      </c>
      <c r="Q2304" t="str">
        <f t="shared" si="283"/>
        <v>music</v>
      </c>
      <c r="R2304" t="str">
        <f t="shared" si="284"/>
        <v>indie rock</v>
      </c>
      <c r="S2304" s="10">
        <f t="shared" si="285"/>
        <v>41605.660115740735</v>
      </c>
      <c r="T2304" s="10">
        <f t="shared" si="286"/>
        <v>41639.083333333328</v>
      </c>
      <c r="U2304" s="12">
        <f t="shared" si="287"/>
        <v>41605.660115740735</v>
      </c>
      <c r="V2304" s="11">
        <f t="shared" si="288"/>
        <v>41605.660115740735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81"/>
        <v>1.0935829457364341</v>
      </c>
      <c r="P2305" s="6">
        <f t="shared" si="282"/>
        <v>68.481650485436887</v>
      </c>
      <c r="Q2305" t="str">
        <f t="shared" si="283"/>
        <v>music</v>
      </c>
      <c r="R2305" t="str">
        <f t="shared" si="284"/>
        <v>indie rock</v>
      </c>
      <c r="S2305" s="10">
        <f t="shared" si="285"/>
        <v>40849.902731481481</v>
      </c>
      <c r="T2305" s="10">
        <f t="shared" si="286"/>
        <v>40889.944398148145</v>
      </c>
      <c r="U2305" s="12">
        <f t="shared" si="287"/>
        <v>40849.902731481481</v>
      </c>
      <c r="V2305" s="11">
        <f t="shared" si="288"/>
        <v>40849.902731481481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289">E2306/D2306</f>
        <v>1.0070033333333335</v>
      </c>
      <c r="P2306" s="6">
        <f t="shared" si="282"/>
        <v>53.469203539823013</v>
      </c>
      <c r="Q2306" t="str">
        <f t="shared" si="283"/>
        <v>music</v>
      </c>
      <c r="R2306" t="str">
        <f t="shared" si="284"/>
        <v>indie rock</v>
      </c>
      <c r="S2306" s="10">
        <f t="shared" si="285"/>
        <v>40502.607534722221</v>
      </c>
      <c r="T2306" s="10">
        <f t="shared" si="286"/>
        <v>40543.999305555553</v>
      </c>
      <c r="U2306" s="12">
        <f t="shared" si="287"/>
        <v>40502.607534722221</v>
      </c>
      <c r="V2306" s="11">
        <f t="shared" si="288"/>
        <v>40502.607534722221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289"/>
        <v>1.0122777777777778</v>
      </c>
      <c r="P2307" s="6">
        <f t="shared" ref="P2307:P2370" si="290">E2307/L2307</f>
        <v>109.10778443113773</v>
      </c>
      <c r="Q2307" t="str">
        <f t="shared" ref="Q2307:Q2370" si="291">LEFT(N2307,SEARCH("/",N2307)-1)</f>
        <v>music</v>
      </c>
      <c r="R2307" t="str">
        <f t="shared" ref="R2307:R2370" si="292">RIGHT(N2307,LEN(N2307)-SEARCH("/",N2307))</f>
        <v>indie rock</v>
      </c>
      <c r="S2307" s="10">
        <f t="shared" ref="S2307:S2370" si="293">(((J2307/60)/60)/24)+DATE(1970,1,1)+(-5/24)</f>
        <v>41834.486944444441</v>
      </c>
      <c r="T2307" s="10">
        <f t="shared" ref="T2307:T2370" si="294">(((I2307/60)/60)/24)+DATE(1970,1,1)+(-5/24)</f>
        <v>41859.541666666664</v>
      </c>
      <c r="U2307" s="12">
        <f t="shared" ref="U2307:U2370" si="295">S2307</f>
        <v>41834.486944444441</v>
      </c>
      <c r="V2307" s="11">
        <f t="shared" ref="V2307:V2370" si="296">S2307</f>
        <v>41834.486944444441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89"/>
        <v>1.0675857142857144</v>
      </c>
      <c r="P2308" s="6">
        <f t="shared" si="290"/>
        <v>51.185616438356163</v>
      </c>
      <c r="Q2308" t="str">
        <f t="shared" si="291"/>
        <v>music</v>
      </c>
      <c r="R2308" t="str">
        <f t="shared" si="292"/>
        <v>indie rock</v>
      </c>
      <c r="S2308" s="10">
        <f t="shared" si="293"/>
        <v>40947.959826388884</v>
      </c>
      <c r="T2308" s="10">
        <f t="shared" si="294"/>
        <v>40977.959826388884</v>
      </c>
      <c r="U2308" s="12">
        <f t="shared" si="295"/>
        <v>40947.959826388884</v>
      </c>
      <c r="V2308" s="11">
        <f t="shared" si="296"/>
        <v>40947.959826388884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89"/>
        <v>1.0665777537961894</v>
      </c>
      <c r="P2309" s="6">
        <f t="shared" si="290"/>
        <v>27.936800000000002</v>
      </c>
      <c r="Q2309" t="str">
        <f t="shared" si="291"/>
        <v>music</v>
      </c>
      <c r="R2309" t="str">
        <f t="shared" si="292"/>
        <v>indie rock</v>
      </c>
      <c r="S2309" s="10">
        <f t="shared" si="293"/>
        <v>41004.594131944439</v>
      </c>
      <c r="T2309" s="10">
        <f t="shared" si="294"/>
        <v>41034.59407407407</v>
      </c>
      <c r="U2309" s="12">
        <f t="shared" si="295"/>
        <v>41004.594131944439</v>
      </c>
      <c r="V2309" s="11">
        <f t="shared" si="296"/>
        <v>41004.594131944439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89"/>
        <v>1.0130622</v>
      </c>
      <c r="P2310" s="6">
        <f t="shared" si="290"/>
        <v>82.496921824104234</v>
      </c>
      <c r="Q2310" t="str">
        <f t="shared" si="291"/>
        <v>music</v>
      </c>
      <c r="R2310" t="str">
        <f t="shared" si="292"/>
        <v>indie rock</v>
      </c>
      <c r="S2310" s="10">
        <f t="shared" si="293"/>
        <v>41851.754583333335</v>
      </c>
      <c r="T2310" s="10">
        <f t="shared" si="294"/>
        <v>41879.833333333328</v>
      </c>
      <c r="U2310" s="12">
        <f t="shared" si="295"/>
        <v>41851.754583333335</v>
      </c>
      <c r="V2310" s="11">
        <f t="shared" si="296"/>
        <v>41851.754583333335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89"/>
        <v>1.0667450000000001</v>
      </c>
      <c r="P2311" s="6">
        <f t="shared" si="290"/>
        <v>59.817476635514019</v>
      </c>
      <c r="Q2311" t="str">
        <f t="shared" si="291"/>
        <v>music</v>
      </c>
      <c r="R2311" t="str">
        <f t="shared" si="292"/>
        <v>indie rock</v>
      </c>
      <c r="S2311" s="10">
        <f t="shared" si="293"/>
        <v>41307.779363425921</v>
      </c>
      <c r="T2311" s="10">
        <f t="shared" si="294"/>
        <v>41342.779363425921</v>
      </c>
      <c r="U2311" s="12">
        <f t="shared" si="295"/>
        <v>41307.779363425921</v>
      </c>
      <c r="V2311" s="11">
        <f t="shared" si="296"/>
        <v>41307.779363425921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89"/>
        <v>4.288397837837838</v>
      </c>
      <c r="P2312" s="6">
        <f t="shared" si="290"/>
        <v>64.816470588235291</v>
      </c>
      <c r="Q2312" t="str">
        <f t="shared" si="291"/>
        <v>music</v>
      </c>
      <c r="R2312" t="str">
        <f t="shared" si="292"/>
        <v>indie rock</v>
      </c>
      <c r="S2312" s="10">
        <f t="shared" si="293"/>
        <v>41324.585821759254</v>
      </c>
      <c r="T2312" s="10">
        <f t="shared" si="294"/>
        <v>41354.54415509259</v>
      </c>
      <c r="U2312" s="12">
        <f t="shared" si="295"/>
        <v>41324.585821759254</v>
      </c>
      <c r="V2312" s="11">
        <f t="shared" si="296"/>
        <v>41324.585821759254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89"/>
        <v>1.0411111111111111</v>
      </c>
      <c r="P2313" s="6">
        <f t="shared" si="290"/>
        <v>90.09615384615384</v>
      </c>
      <c r="Q2313" t="str">
        <f t="shared" si="291"/>
        <v>music</v>
      </c>
      <c r="R2313" t="str">
        <f t="shared" si="292"/>
        <v>indie rock</v>
      </c>
      <c r="S2313" s="10">
        <f t="shared" si="293"/>
        <v>41735.796168981477</v>
      </c>
      <c r="T2313" s="10">
        <f t="shared" si="294"/>
        <v>41765.796168981477</v>
      </c>
      <c r="U2313" s="12">
        <f t="shared" si="295"/>
        <v>41735.796168981477</v>
      </c>
      <c r="V2313" s="11">
        <f t="shared" si="296"/>
        <v>41735.796168981477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89"/>
        <v>1.0786666666666667</v>
      </c>
      <c r="P2314" s="6">
        <f t="shared" si="290"/>
        <v>40.962025316455694</v>
      </c>
      <c r="Q2314" t="str">
        <f t="shared" si="291"/>
        <v>music</v>
      </c>
      <c r="R2314" t="str">
        <f t="shared" si="292"/>
        <v>indie rock</v>
      </c>
      <c r="S2314" s="10">
        <f t="shared" si="293"/>
        <v>41716.424513888887</v>
      </c>
      <c r="T2314" s="10">
        <f t="shared" si="294"/>
        <v>41747.75</v>
      </c>
      <c r="U2314" s="12">
        <f t="shared" si="295"/>
        <v>41716.424513888887</v>
      </c>
      <c r="V2314" s="11">
        <f t="shared" si="296"/>
        <v>41716.424513888887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89"/>
        <v>1.7584040000000001</v>
      </c>
      <c r="P2315" s="6">
        <f t="shared" si="290"/>
        <v>56.000127388535034</v>
      </c>
      <c r="Q2315" t="str">
        <f t="shared" si="291"/>
        <v>music</v>
      </c>
      <c r="R2315" t="str">
        <f t="shared" si="292"/>
        <v>indie rock</v>
      </c>
      <c r="S2315" s="10">
        <f t="shared" si="293"/>
        <v>41002.750300925924</v>
      </c>
      <c r="T2315" s="10">
        <f t="shared" si="294"/>
        <v>41032.750300925924</v>
      </c>
      <c r="U2315" s="12">
        <f t="shared" si="295"/>
        <v>41002.750300925924</v>
      </c>
      <c r="V2315" s="11">
        <f t="shared" si="296"/>
        <v>41002.750300925924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89"/>
        <v>1.5697000000000001</v>
      </c>
      <c r="P2316" s="6">
        <f t="shared" si="290"/>
        <v>37.672800000000002</v>
      </c>
      <c r="Q2316" t="str">
        <f t="shared" si="291"/>
        <v>music</v>
      </c>
      <c r="R2316" t="str">
        <f t="shared" si="292"/>
        <v>indie rock</v>
      </c>
      <c r="S2316" s="10">
        <f t="shared" si="293"/>
        <v>41037.343252314815</v>
      </c>
      <c r="T2316" s="10">
        <f t="shared" si="294"/>
        <v>41067.343252314815</v>
      </c>
      <c r="U2316" s="12">
        <f t="shared" si="295"/>
        <v>41037.343252314815</v>
      </c>
      <c r="V2316" s="11">
        <f t="shared" si="296"/>
        <v>41037.343252314815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89"/>
        <v>1.026</v>
      </c>
      <c r="P2317" s="6">
        <f t="shared" si="290"/>
        <v>40.078125</v>
      </c>
      <c r="Q2317" t="str">
        <f t="shared" si="291"/>
        <v>music</v>
      </c>
      <c r="R2317" t="str">
        <f t="shared" si="292"/>
        <v>indie rock</v>
      </c>
      <c r="S2317" s="10">
        <f t="shared" si="293"/>
        <v>41004.517858796295</v>
      </c>
      <c r="T2317" s="10">
        <f t="shared" si="294"/>
        <v>41034.517858796295</v>
      </c>
      <c r="U2317" s="12">
        <f t="shared" si="295"/>
        <v>41004.517858796295</v>
      </c>
      <c r="V2317" s="11">
        <f t="shared" si="296"/>
        <v>41004.517858796295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89"/>
        <v>1.0404266666666666</v>
      </c>
      <c r="P2318" s="6">
        <f t="shared" si="290"/>
        <v>78.031999999999996</v>
      </c>
      <c r="Q2318" t="str">
        <f t="shared" si="291"/>
        <v>music</v>
      </c>
      <c r="R2318" t="str">
        <f t="shared" si="292"/>
        <v>indie rock</v>
      </c>
      <c r="S2318" s="10">
        <f t="shared" si="293"/>
        <v>40079.516782407409</v>
      </c>
      <c r="T2318" s="10">
        <f t="shared" si="294"/>
        <v>40156.558333333334</v>
      </c>
      <c r="U2318" s="12">
        <f t="shared" si="295"/>
        <v>40079.516782407409</v>
      </c>
      <c r="V2318" s="11">
        <f t="shared" si="296"/>
        <v>40079.516782407409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89"/>
        <v>1.04</v>
      </c>
      <c r="P2319" s="6">
        <f t="shared" si="290"/>
        <v>18.90909090909091</v>
      </c>
      <c r="Q2319" t="str">
        <f t="shared" si="291"/>
        <v>music</v>
      </c>
      <c r="R2319" t="str">
        <f t="shared" si="292"/>
        <v>indie rock</v>
      </c>
      <c r="S2319" s="10">
        <f t="shared" si="293"/>
        <v>40192.33390046296</v>
      </c>
      <c r="T2319" s="10">
        <f t="shared" si="294"/>
        <v>40224</v>
      </c>
      <c r="U2319" s="12">
        <f t="shared" si="295"/>
        <v>40192.33390046296</v>
      </c>
      <c r="V2319" s="11">
        <f t="shared" si="296"/>
        <v>40192.33390046296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89"/>
        <v>1.2105999999999999</v>
      </c>
      <c r="P2320" s="6">
        <f t="shared" si="290"/>
        <v>37.134969325153371</v>
      </c>
      <c r="Q2320" t="str">
        <f t="shared" si="291"/>
        <v>music</v>
      </c>
      <c r="R2320" t="str">
        <f t="shared" si="292"/>
        <v>indie rock</v>
      </c>
      <c r="S2320" s="10">
        <f t="shared" si="293"/>
        <v>40050.435347222221</v>
      </c>
      <c r="T2320" s="10">
        <f t="shared" si="294"/>
        <v>40081.957638888889</v>
      </c>
      <c r="U2320" s="12">
        <f t="shared" si="295"/>
        <v>40050.435347222221</v>
      </c>
      <c r="V2320" s="11">
        <f t="shared" si="296"/>
        <v>40050.435347222221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89"/>
        <v>1.077</v>
      </c>
      <c r="P2321" s="6">
        <f t="shared" si="290"/>
        <v>41.961038961038959</v>
      </c>
      <c r="Q2321" t="str">
        <f t="shared" si="291"/>
        <v>music</v>
      </c>
      <c r="R2321" t="str">
        <f t="shared" si="292"/>
        <v>indie rock</v>
      </c>
      <c r="S2321" s="10">
        <f t="shared" si="293"/>
        <v>41592.873668981476</v>
      </c>
      <c r="T2321" s="10">
        <f t="shared" si="294"/>
        <v>41622.873668981476</v>
      </c>
      <c r="U2321" s="12">
        <f t="shared" si="295"/>
        <v>41592.873668981476</v>
      </c>
      <c r="V2321" s="11">
        <f t="shared" si="296"/>
        <v>41592.873668981476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89"/>
        <v>1.0866</v>
      </c>
      <c r="P2322" s="6">
        <f t="shared" si="290"/>
        <v>61.044943820224717</v>
      </c>
      <c r="Q2322" t="str">
        <f t="shared" si="291"/>
        <v>music</v>
      </c>
      <c r="R2322" t="str">
        <f t="shared" si="292"/>
        <v>indie rock</v>
      </c>
      <c r="S2322" s="10">
        <f t="shared" si="293"/>
        <v>41696.608796296292</v>
      </c>
      <c r="T2322" s="10">
        <f t="shared" si="294"/>
        <v>41731.567129629628</v>
      </c>
      <c r="U2322" s="12">
        <f t="shared" si="295"/>
        <v>41696.608796296292</v>
      </c>
      <c r="V2322" s="11">
        <f t="shared" si="296"/>
        <v>41696.608796296292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89"/>
        <v>0.39120962394619685</v>
      </c>
      <c r="P2323" s="6">
        <f t="shared" si="290"/>
        <v>64.53125</v>
      </c>
      <c r="Q2323" t="str">
        <f t="shared" si="291"/>
        <v>food</v>
      </c>
      <c r="R2323" t="str">
        <f t="shared" si="292"/>
        <v>small batch</v>
      </c>
      <c r="S2323" s="10">
        <f t="shared" si="293"/>
        <v>42799.052094907405</v>
      </c>
      <c r="T2323" s="10">
        <f t="shared" si="294"/>
        <v>42829.010428240734</v>
      </c>
      <c r="U2323" s="12">
        <f t="shared" si="295"/>
        <v>42799.052094907405</v>
      </c>
      <c r="V2323" s="11">
        <f t="shared" si="296"/>
        <v>42799.052094907405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89"/>
        <v>3.1481481481481478E-2</v>
      </c>
      <c r="P2324" s="6">
        <f t="shared" si="290"/>
        <v>21.25</v>
      </c>
      <c r="Q2324" t="str">
        <f t="shared" si="291"/>
        <v>food</v>
      </c>
      <c r="R2324" t="str">
        <f t="shared" si="292"/>
        <v>small batch</v>
      </c>
      <c r="S2324" s="10">
        <f t="shared" si="293"/>
        <v>42804.687141203707</v>
      </c>
      <c r="T2324" s="10">
        <f t="shared" si="294"/>
        <v>42834.645474537036</v>
      </c>
      <c r="U2324" s="12">
        <f t="shared" si="295"/>
        <v>42804.687141203707</v>
      </c>
      <c r="V2324" s="11">
        <f t="shared" si="296"/>
        <v>42804.687141203707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89"/>
        <v>0.48</v>
      </c>
      <c r="P2325" s="6">
        <f t="shared" si="290"/>
        <v>30</v>
      </c>
      <c r="Q2325" t="str">
        <f t="shared" si="291"/>
        <v>food</v>
      </c>
      <c r="R2325" t="str">
        <f t="shared" si="292"/>
        <v>small batch</v>
      </c>
      <c r="S2325" s="10">
        <f t="shared" si="293"/>
        <v>42807.54684027777</v>
      </c>
      <c r="T2325" s="10">
        <f t="shared" si="294"/>
        <v>42814.54684027777</v>
      </c>
      <c r="U2325" s="12">
        <f t="shared" si="295"/>
        <v>42807.54684027777</v>
      </c>
      <c r="V2325" s="11">
        <f t="shared" si="296"/>
        <v>42807.54684027777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89"/>
        <v>0.20733333333333334</v>
      </c>
      <c r="P2326" s="6">
        <f t="shared" si="290"/>
        <v>25.491803278688526</v>
      </c>
      <c r="Q2326" t="str">
        <f t="shared" si="291"/>
        <v>food</v>
      </c>
      <c r="R2326" t="str">
        <f t="shared" si="292"/>
        <v>small batch</v>
      </c>
      <c r="S2326" s="10">
        <f t="shared" si="293"/>
        <v>42790.67690972222</v>
      </c>
      <c r="T2326" s="10">
        <f t="shared" si="294"/>
        <v>42820.635243055549</v>
      </c>
      <c r="U2326" s="12">
        <f t="shared" si="295"/>
        <v>42790.67690972222</v>
      </c>
      <c r="V2326" s="11">
        <f t="shared" si="296"/>
        <v>42790.67690972222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89"/>
        <v>0.08</v>
      </c>
      <c r="P2327" s="6">
        <f t="shared" si="290"/>
        <v>11.428571428571429</v>
      </c>
      <c r="Q2327" t="str">
        <f t="shared" si="291"/>
        <v>food</v>
      </c>
      <c r="R2327" t="str">
        <f t="shared" si="292"/>
        <v>small batch</v>
      </c>
      <c r="S2327" s="10">
        <f t="shared" si="293"/>
        <v>42793.814016203702</v>
      </c>
      <c r="T2327" s="10">
        <f t="shared" si="294"/>
        <v>42823.772349537037</v>
      </c>
      <c r="U2327" s="12">
        <f t="shared" si="295"/>
        <v>42793.814016203702</v>
      </c>
      <c r="V2327" s="11">
        <f t="shared" si="296"/>
        <v>42793.814016203702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89"/>
        <v>7.1999999999999998E-3</v>
      </c>
      <c r="P2328" s="6">
        <f t="shared" si="290"/>
        <v>108</v>
      </c>
      <c r="Q2328" t="str">
        <f t="shared" si="291"/>
        <v>food</v>
      </c>
      <c r="R2328" t="str">
        <f t="shared" si="292"/>
        <v>small batch</v>
      </c>
      <c r="S2328" s="10">
        <f t="shared" si="293"/>
        <v>42803.825787037036</v>
      </c>
      <c r="T2328" s="10">
        <f t="shared" si="294"/>
        <v>42855.499999999993</v>
      </c>
      <c r="U2328" s="12">
        <f t="shared" si="295"/>
        <v>42803.825787037036</v>
      </c>
      <c r="V2328" s="11">
        <f t="shared" si="296"/>
        <v>42803.825787037036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89"/>
        <v>5.2609431428571432</v>
      </c>
      <c r="P2329" s="6">
        <f t="shared" si="290"/>
        <v>54.883162444113267</v>
      </c>
      <c r="Q2329" t="str">
        <f t="shared" si="291"/>
        <v>food</v>
      </c>
      <c r="R2329" t="str">
        <f t="shared" si="292"/>
        <v>small batch</v>
      </c>
      <c r="S2329" s="10">
        <f t="shared" si="293"/>
        <v>41842.708796296298</v>
      </c>
      <c r="T2329" s="10">
        <f t="shared" si="294"/>
        <v>41877.708796296298</v>
      </c>
      <c r="U2329" s="12">
        <f t="shared" si="295"/>
        <v>41842.708796296298</v>
      </c>
      <c r="V2329" s="11">
        <f t="shared" si="296"/>
        <v>41842.708796296298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89"/>
        <v>2.5445000000000002</v>
      </c>
      <c r="P2330" s="6">
        <f t="shared" si="290"/>
        <v>47.383612662942269</v>
      </c>
      <c r="Q2330" t="str">
        <f t="shared" si="291"/>
        <v>food</v>
      </c>
      <c r="R2330" t="str">
        <f t="shared" si="292"/>
        <v>small batch</v>
      </c>
      <c r="S2330" s="10">
        <f t="shared" si="293"/>
        <v>42139.573344907411</v>
      </c>
      <c r="T2330" s="10">
        <f t="shared" si="294"/>
        <v>42169.573344907411</v>
      </c>
      <c r="U2330" s="12">
        <f t="shared" si="295"/>
        <v>42139.573344907411</v>
      </c>
      <c r="V2330" s="11">
        <f t="shared" si="296"/>
        <v>42139.573344907411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89"/>
        <v>1.0591999999999999</v>
      </c>
      <c r="P2331" s="6">
        <f t="shared" si="290"/>
        <v>211.84</v>
      </c>
      <c r="Q2331" t="str">
        <f t="shared" si="291"/>
        <v>food</v>
      </c>
      <c r="R2331" t="str">
        <f t="shared" si="292"/>
        <v>small batch</v>
      </c>
      <c r="S2331" s="10">
        <f t="shared" si="293"/>
        <v>41807.416041666664</v>
      </c>
      <c r="T2331" s="10">
        <f t="shared" si="294"/>
        <v>41837.416041666664</v>
      </c>
      <c r="U2331" s="12">
        <f t="shared" si="295"/>
        <v>41807.416041666664</v>
      </c>
      <c r="V2331" s="11">
        <f t="shared" si="296"/>
        <v>41807.416041666664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89"/>
        <v>1.0242285714285715</v>
      </c>
      <c r="P2332" s="6">
        <f t="shared" si="290"/>
        <v>219.92638036809817</v>
      </c>
      <c r="Q2332" t="str">
        <f t="shared" si="291"/>
        <v>food</v>
      </c>
      <c r="R2332" t="str">
        <f t="shared" si="292"/>
        <v>small batch</v>
      </c>
      <c r="S2332" s="10">
        <f t="shared" si="293"/>
        <v>42332.691469907404</v>
      </c>
      <c r="T2332" s="10">
        <f t="shared" si="294"/>
        <v>42362.791666666664</v>
      </c>
      <c r="U2332" s="12">
        <f t="shared" si="295"/>
        <v>42332.691469907404</v>
      </c>
      <c r="V2332" s="11">
        <f t="shared" si="296"/>
        <v>42332.691469907404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89"/>
        <v>1.4431375</v>
      </c>
      <c r="P2333" s="6">
        <f t="shared" si="290"/>
        <v>40.795406360424032</v>
      </c>
      <c r="Q2333" t="str">
        <f t="shared" si="291"/>
        <v>food</v>
      </c>
      <c r="R2333" t="str">
        <f t="shared" si="292"/>
        <v>small batch</v>
      </c>
      <c r="S2333" s="10">
        <f t="shared" si="293"/>
        <v>41838.797337962962</v>
      </c>
      <c r="T2333" s="10">
        <f t="shared" si="294"/>
        <v>41868.797337962962</v>
      </c>
      <c r="U2333" s="12">
        <f t="shared" si="295"/>
        <v>41838.797337962962</v>
      </c>
      <c r="V2333" s="11">
        <f t="shared" si="296"/>
        <v>41838.797337962962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89"/>
        <v>1.06308</v>
      </c>
      <c r="P2334" s="6">
        <f t="shared" si="290"/>
        <v>75.502840909090907</v>
      </c>
      <c r="Q2334" t="str">
        <f t="shared" si="291"/>
        <v>food</v>
      </c>
      <c r="R2334" t="str">
        <f t="shared" si="292"/>
        <v>small batch</v>
      </c>
      <c r="S2334" s="10">
        <f t="shared" si="293"/>
        <v>42011.419803240737</v>
      </c>
      <c r="T2334" s="10">
        <f t="shared" si="294"/>
        <v>42041.419803240737</v>
      </c>
      <c r="U2334" s="12">
        <f t="shared" si="295"/>
        <v>42011.419803240737</v>
      </c>
      <c r="V2334" s="11">
        <f t="shared" si="296"/>
        <v>42011.419803240737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89"/>
        <v>2.1216666666666666</v>
      </c>
      <c r="P2335" s="6">
        <f t="shared" si="290"/>
        <v>13.542553191489361</v>
      </c>
      <c r="Q2335" t="str">
        <f t="shared" si="291"/>
        <v>food</v>
      </c>
      <c r="R2335" t="str">
        <f t="shared" si="292"/>
        <v>small batch</v>
      </c>
      <c r="S2335" s="10">
        <f t="shared" si="293"/>
        <v>41767.442013888889</v>
      </c>
      <c r="T2335" s="10">
        <f t="shared" si="294"/>
        <v>41788.534722222219</v>
      </c>
      <c r="U2335" s="12">
        <f t="shared" si="295"/>
        <v>41767.442013888889</v>
      </c>
      <c r="V2335" s="11">
        <f t="shared" si="296"/>
        <v>41767.442013888889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89"/>
        <v>1.0195000000000001</v>
      </c>
      <c r="P2336" s="6">
        <f t="shared" si="290"/>
        <v>60.865671641791046</v>
      </c>
      <c r="Q2336" t="str">
        <f t="shared" si="291"/>
        <v>food</v>
      </c>
      <c r="R2336" t="str">
        <f t="shared" si="292"/>
        <v>small batch</v>
      </c>
      <c r="S2336" s="10">
        <f t="shared" si="293"/>
        <v>41918.461782407401</v>
      </c>
      <c r="T2336" s="10">
        <f t="shared" si="294"/>
        <v>41948.523611111108</v>
      </c>
      <c r="U2336" s="12">
        <f t="shared" si="295"/>
        <v>41918.461782407401</v>
      </c>
      <c r="V2336" s="11">
        <f t="shared" si="296"/>
        <v>41918.461782407401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89"/>
        <v>1.0227200000000001</v>
      </c>
      <c r="P2337" s="6">
        <f t="shared" si="290"/>
        <v>115.69230769230769</v>
      </c>
      <c r="Q2337" t="str">
        <f t="shared" si="291"/>
        <v>food</v>
      </c>
      <c r="R2337" t="str">
        <f t="shared" si="292"/>
        <v>small batch</v>
      </c>
      <c r="S2337" s="10">
        <f t="shared" si="293"/>
        <v>41771.363923611112</v>
      </c>
      <c r="T2337" s="10">
        <f t="shared" si="294"/>
        <v>41801.363923611112</v>
      </c>
      <c r="U2337" s="12">
        <f t="shared" si="295"/>
        <v>41771.363923611112</v>
      </c>
      <c r="V2337" s="11">
        <f t="shared" si="296"/>
        <v>41771.363923611112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89"/>
        <v>5.2073254999999996</v>
      </c>
      <c r="P2338" s="6">
        <f t="shared" si="290"/>
        <v>48.104623556581984</v>
      </c>
      <c r="Q2338" t="str">
        <f t="shared" si="291"/>
        <v>food</v>
      </c>
      <c r="R2338" t="str">
        <f t="shared" si="292"/>
        <v>small batch</v>
      </c>
      <c r="S2338" s="10">
        <f t="shared" si="293"/>
        <v>41666.716377314813</v>
      </c>
      <c r="T2338" s="10">
        <f t="shared" si="294"/>
        <v>41706.716377314813</v>
      </c>
      <c r="U2338" s="12">
        <f t="shared" si="295"/>
        <v>41666.716377314813</v>
      </c>
      <c r="V2338" s="11">
        <f t="shared" si="296"/>
        <v>41666.716377314813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89"/>
        <v>1.1065833333333333</v>
      </c>
      <c r="P2339" s="6">
        <f t="shared" si="290"/>
        <v>74.184357541899445</v>
      </c>
      <c r="Q2339" t="str">
        <f t="shared" si="291"/>
        <v>food</v>
      </c>
      <c r="R2339" t="str">
        <f t="shared" si="292"/>
        <v>small batch</v>
      </c>
      <c r="S2339" s="10">
        <f t="shared" si="293"/>
        <v>41786.432210648149</v>
      </c>
      <c r="T2339" s="10">
        <f t="shared" si="294"/>
        <v>41816.432210648149</v>
      </c>
      <c r="U2339" s="12">
        <f t="shared" si="295"/>
        <v>41786.432210648149</v>
      </c>
      <c r="V2339" s="11">
        <f t="shared" si="296"/>
        <v>41786.432210648149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89"/>
        <v>1.0114333333333334</v>
      </c>
      <c r="P2340" s="6">
        <f t="shared" si="290"/>
        <v>123.34552845528455</v>
      </c>
      <c r="Q2340" t="str">
        <f t="shared" si="291"/>
        <v>food</v>
      </c>
      <c r="R2340" t="str">
        <f t="shared" si="292"/>
        <v>small batch</v>
      </c>
      <c r="S2340" s="10">
        <f t="shared" si="293"/>
        <v>41789.688472222217</v>
      </c>
      <c r="T2340" s="10">
        <f t="shared" si="294"/>
        <v>41819.688472222217</v>
      </c>
      <c r="U2340" s="12">
        <f t="shared" si="295"/>
        <v>41789.688472222217</v>
      </c>
      <c r="V2340" s="11">
        <f t="shared" si="296"/>
        <v>41789.688472222217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89"/>
        <v>2.9420799999999998</v>
      </c>
      <c r="P2341" s="6">
        <f t="shared" si="290"/>
        <v>66.623188405797094</v>
      </c>
      <c r="Q2341" t="str">
        <f t="shared" si="291"/>
        <v>food</v>
      </c>
      <c r="R2341" t="str">
        <f t="shared" si="292"/>
        <v>small batch</v>
      </c>
      <c r="S2341" s="10">
        <f t="shared" si="293"/>
        <v>42692.591539351844</v>
      </c>
      <c r="T2341" s="10">
        <f t="shared" si="294"/>
        <v>42723.124305555553</v>
      </c>
      <c r="U2341" s="12">
        <f t="shared" si="295"/>
        <v>42692.591539351844</v>
      </c>
      <c r="V2341" s="11">
        <f t="shared" si="296"/>
        <v>42692.591539351844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89"/>
        <v>1.0577749999999999</v>
      </c>
      <c r="P2342" s="6">
        <f t="shared" si="290"/>
        <v>104.99007444168734</v>
      </c>
      <c r="Q2342" t="str">
        <f t="shared" si="291"/>
        <v>food</v>
      </c>
      <c r="R2342" t="str">
        <f t="shared" si="292"/>
        <v>small batch</v>
      </c>
      <c r="S2342" s="10">
        <f t="shared" si="293"/>
        <v>42643.434467592589</v>
      </c>
      <c r="T2342" s="10">
        <f t="shared" si="294"/>
        <v>42673.434467592589</v>
      </c>
      <c r="U2342" s="12">
        <f t="shared" si="295"/>
        <v>42643.434467592589</v>
      </c>
      <c r="V2342" s="11">
        <f t="shared" si="296"/>
        <v>42643.434467592589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89"/>
        <v>0</v>
      </c>
      <c r="P2343" s="6" t="e">
        <f t="shared" si="290"/>
        <v>#DIV/0!</v>
      </c>
      <c r="Q2343" t="str">
        <f t="shared" si="291"/>
        <v>technology</v>
      </c>
      <c r="R2343" t="str">
        <f t="shared" si="292"/>
        <v>web</v>
      </c>
      <c r="S2343" s="10">
        <f t="shared" si="293"/>
        <v>42167.605370370373</v>
      </c>
      <c r="T2343" s="10">
        <f t="shared" si="294"/>
        <v>42197.605370370373</v>
      </c>
      <c r="U2343" s="12">
        <f t="shared" si="295"/>
        <v>42167.605370370373</v>
      </c>
      <c r="V2343" s="11">
        <f t="shared" si="296"/>
        <v>42167.605370370373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89"/>
        <v>0</v>
      </c>
      <c r="P2344" s="6" t="e">
        <f t="shared" si="290"/>
        <v>#DIV/0!</v>
      </c>
      <c r="Q2344" t="str">
        <f t="shared" si="291"/>
        <v>technology</v>
      </c>
      <c r="R2344" t="str">
        <f t="shared" si="292"/>
        <v>web</v>
      </c>
      <c r="S2344" s="10">
        <f t="shared" si="293"/>
        <v>41897.49386574074</v>
      </c>
      <c r="T2344" s="10">
        <f t="shared" si="294"/>
        <v>41918</v>
      </c>
      <c r="U2344" s="12">
        <f t="shared" si="295"/>
        <v>41897.49386574074</v>
      </c>
      <c r="V2344" s="11">
        <f t="shared" si="296"/>
        <v>41897.49386574074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89"/>
        <v>0.03</v>
      </c>
      <c r="P2345" s="6">
        <f t="shared" si="290"/>
        <v>300</v>
      </c>
      <c r="Q2345" t="str">
        <f t="shared" si="291"/>
        <v>technology</v>
      </c>
      <c r="R2345" t="str">
        <f t="shared" si="292"/>
        <v>web</v>
      </c>
      <c r="S2345" s="10">
        <f t="shared" si="293"/>
        <v>42327.616956018515</v>
      </c>
      <c r="T2345" s="10">
        <f t="shared" si="294"/>
        <v>42377.615972222215</v>
      </c>
      <c r="U2345" s="12">
        <f t="shared" si="295"/>
        <v>42327.616956018515</v>
      </c>
      <c r="V2345" s="11">
        <f t="shared" si="296"/>
        <v>42327.616956018515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89"/>
        <v>1E-3</v>
      </c>
      <c r="P2346" s="6">
        <f t="shared" si="290"/>
        <v>1</v>
      </c>
      <c r="Q2346" t="str">
        <f t="shared" si="291"/>
        <v>technology</v>
      </c>
      <c r="R2346" t="str">
        <f t="shared" si="292"/>
        <v>web</v>
      </c>
      <c r="S2346" s="10">
        <f t="shared" si="293"/>
        <v>42515.519317129627</v>
      </c>
      <c r="T2346" s="10">
        <f t="shared" si="294"/>
        <v>42545.519317129627</v>
      </c>
      <c r="U2346" s="12">
        <f t="shared" si="295"/>
        <v>42515.519317129627</v>
      </c>
      <c r="V2346" s="11">
        <f t="shared" si="296"/>
        <v>42515.519317129627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89"/>
        <v>0</v>
      </c>
      <c r="P2347" s="6" t="e">
        <f t="shared" si="290"/>
        <v>#DIV/0!</v>
      </c>
      <c r="Q2347" t="str">
        <f t="shared" si="291"/>
        <v>technology</v>
      </c>
      <c r="R2347" t="str">
        <f t="shared" si="292"/>
        <v>web</v>
      </c>
      <c r="S2347" s="10">
        <f t="shared" si="293"/>
        <v>42059.79347222222</v>
      </c>
      <c r="T2347" s="10">
        <f t="shared" si="294"/>
        <v>42094.777083333327</v>
      </c>
      <c r="U2347" s="12">
        <f t="shared" si="295"/>
        <v>42059.79347222222</v>
      </c>
      <c r="V2347" s="11">
        <f t="shared" si="296"/>
        <v>42059.79347222222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89"/>
        <v>6.4999999999999997E-4</v>
      </c>
      <c r="P2348" s="6">
        <f t="shared" si="290"/>
        <v>13</v>
      </c>
      <c r="Q2348" t="str">
        <f t="shared" si="291"/>
        <v>technology</v>
      </c>
      <c r="R2348" t="str">
        <f t="shared" si="292"/>
        <v>web</v>
      </c>
      <c r="S2348" s="10">
        <f t="shared" si="293"/>
        <v>42615.590636574074</v>
      </c>
      <c r="T2348" s="10">
        <f t="shared" si="294"/>
        <v>42660.590636574074</v>
      </c>
      <c r="U2348" s="12">
        <f t="shared" si="295"/>
        <v>42615.590636574074</v>
      </c>
      <c r="V2348" s="11">
        <f t="shared" si="296"/>
        <v>42615.590636574074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89"/>
        <v>1.4999999999999999E-2</v>
      </c>
      <c r="P2349" s="6">
        <f t="shared" si="290"/>
        <v>15</v>
      </c>
      <c r="Q2349" t="str">
        <f t="shared" si="291"/>
        <v>technology</v>
      </c>
      <c r="R2349" t="str">
        <f t="shared" si="292"/>
        <v>web</v>
      </c>
      <c r="S2349" s="10">
        <f t="shared" si="293"/>
        <v>42577.399027777778</v>
      </c>
      <c r="T2349" s="10">
        <f t="shared" si="294"/>
        <v>42607.399027777778</v>
      </c>
      <c r="U2349" s="12">
        <f t="shared" si="295"/>
        <v>42577.399027777778</v>
      </c>
      <c r="V2349" s="11">
        <f t="shared" si="296"/>
        <v>42577.399027777778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89"/>
        <v>3.8571428571428572E-3</v>
      </c>
      <c r="P2350" s="6">
        <f t="shared" si="290"/>
        <v>54</v>
      </c>
      <c r="Q2350" t="str">
        <f t="shared" si="291"/>
        <v>technology</v>
      </c>
      <c r="R2350" t="str">
        <f t="shared" si="292"/>
        <v>web</v>
      </c>
      <c r="S2350" s="10">
        <f t="shared" si="293"/>
        <v>42360.723819444444</v>
      </c>
      <c r="T2350" s="10">
        <f t="shared" si="294"/>
        <v>42420.723819444444</v>
      </c>
      <c r="U2350" s="12">
        <f t="shared" si="295"/>
        <v>42360.723819444444</v>
      </c>
      <c r="V2350" s="11">
        <f t="shared" si="296"/>
        <v>42360.723819444444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89"/>
        <v>0</v>
      </c>
      <c r="P2351" s="6" t="e">
        <f t="shared" si="290"/>
        <v>#DIV/0!</v>
      </c>
      <c r="Q2351" t="str">
        <f t="shared" si="291"/>
        <v>technology</v>
      </c>
      <c r="R2351" t="str">
        <f t="shared" si="292"/>
        <v>web</v>
      </c>
      <c r="S2351" s="10">
        <f t="shared" si="293"/>
        <v>42198.567453703705</v>
      </c>
      <c r="T2351" s="10">
        <f t="shared" si="294"/>
        <v>42227.567453703705</v>
      </c>
      <c r="U2351" s="12">
        <f t="shared" si="295"/>
        <v>42198.567453703705</v>
      </c>
      <c r="V2351" s="11">
        <f t="shared" si="296"/>
        <v>42198.567453703705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89"/>
        <v>0</v>
      </c>
      <c r="P2352" s="6" t="e">
        <f t="shared" si="290"/>
        <v>#DIV/0!</v>
      </c>
      <c r="Q2352" t="str">
        <f t="shared" si="291"/>
        <v>technology</v>
      </c>
      <c r="R2352" t="str">
        <f t="shared" si="292"/>
        <v>web</v>
      </c>
      <c r="S2352" s="10">
        <f t="shared" si="293"/>
        <v>42708.633912037032</v>
      </c>
      <c r="T2352" s="10">
        <f t="shared" si="294"/>
        <v>42738.633912037032</v>
      </c>
      <c r="U2352" s="12">
        <f t="shared" si="295"/>
        <v>42708.633912037032</v>
      </c>
      <c r="V2352" s="11">
        <f t="shared" si="296"/>
        <v>42708.633912037032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89"/>
        <v>5.7142857142857143E-3</v>
      </c>
      <c r="P2353" s="6">
        <f t="shared" si="290"/>
        <v>15.428571428571429</v>
      </c>
      <c r="Q2353" t="str">
        <f t="shared" si="291"/>
        <v>technology</v>
      </c>
      <c r="R2353" t="str">
        <f t="shared" si="292"/>
        <v>web</v>
      </c>
      <c r="S2353" s="10">
        <f t="shared" si="293"/>
        <v>42093.892812500002</v>
      </c>
      <c r="T2353" s="10">
        <f t="shared" si="294"/>
        <v>42123.892812500002</v>
      </c>
      <c r="U2353" s="12">
        <f t="shared" si="295"/>
        <v>42093.892812500002</v>
      </c>
      <c r="V2353" s="11">
        <f t="shared" si="296"/>
        <v>42093.892812500002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89"/>
        <v>0</v>
      </c>
      <c r="P2354" s="6" t="e">
        <f t="shared" si="290"/>
        <v>#DIV/0!</v>
      </c>
      <c r="Q2354" t="str">
        <f t="shared" si="291"/>
        <v>technology</v>
      </c>
      <c r="R2354" t="str">
        <f t="shared" si="292"/>
        <v>web</v>
      </c>
      <c r="S2354" s="10">
        <f t="shared" si="293"/>
        <v>42101.425370370365</v>
      </c>
      <c r="T2354" s="10">
        <f t="shared" si="294"/>
        <v>42161.425370370365</v>
      </c>
      <c r="U2354" s="12">
        <f t="shared" si="295"/>
        <v>42101.425370370365</v>
      </c>
      <c r="V2354" s="11">
        <f t="shared" si="296"/>
        <v>42101.425370370365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89"/>
        <v>0</v>
      </c>
      <c r="P2355" s="6" t="e">
        <f t="shared" si="290"/>
        <v>#DIV/0!</v>
      </c>
      <c r="Q2355" t="str">
        <f t="shared" si="291"/>
        <v>technology</v>
      </c>
      <c r="R2355" t="str">
        <f t="shared" si="292"/>
        <v>web</v>
      </c>
      <c r="S2355" s="10">
        <f t="shared" si="293"/>
        <v>42103.467847222222</v>
      </c>
      <c r="T2355" s="10">
        <f t="shared" si="294"/>
        <v>42115.467847222222</v>
      </c>
      <c r="U2355" s="12">
        <f t="shared" si="295"/>
        <v>42103.467847222222</v>
      </c>
      <c r="V2355" s="11">
        <f t="shared" si="296"/>
        <v>42103.467847222222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89"/>
        <v>7.1428571428571429E-4</v>
      </c>
      <c r="P2356" s="6">
        <f t="shared" si="290"/>
        <v>25</v>
      </c>
      <c r="Q2356" t="str">
        <f t="shared" si="291"/>
        <v>technology</v>
      </c>
      <c r="R2356" t="str">
        <f t="shared" si="292"/>
        <v>web</v>
      </c>
      <c r="S2356" s="10">
        <f t="shared" si="293"/>
        <v>41954.51458333333</v>
      </c>
      <c r="T2356" s="10">
        <f t="shared" si="294"/>
        <v>42014.51458333333</v>
      </c>
      <c r="U2356" s="12">
        <f t="shared" si="295"/>
        <v>41954.51458333333</v>
      </c>
      <c r="V2356" s="11">
        <f t="shared" si="296"/>
        <v>41954.51458333333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89"/>
        <v>6.875E-3</v>
      </c>
      <c r="P2357" s="6">
        <f t="shared" si="290"/>
        <v>27.5</v>
      </c>
      <c r="Q2357" t="str">
        <f t="shared" si="291"/>
        <v>technology</v>
      </c>
      <c r="R2357" t="str">
        <f t="shared" si="292"/>
        <v>web</v>
      </c>
      <c r="S2357" s="10">
        <f t="shared" si="293"/>
        <v>42096.709907407399</v>
      </c>
      <c r="T2357" s="10">
        <f t="shared" si="294"/>
        <v>42126.709907407399</v>
      </c>
      <c r="U2357" s="12">
        <f t="shared" si="295"/>
        <v>42096.709907407399</v>
      </c>
      <c r="V2357" s="11">
        <f t="shared" si="296"/>
        <v>42096.709907407399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89"/>
        <v>0</v>
      </c>
      <c r="P2358" s="6" t="e">
        <f t="shared" si="290"/>
        <v>#DIV/0!</v>
      </c>
      <c r="Q2358" t="str">
        <f t="shared" si="291"/>
        <v>technology</v>
      </c>
      <c r="R2358" t="str">
        <f t="shared" si="292"/>
        <v>web</v>
      </c>
      <c r="S2358" s="10">
        <f t="shared" si="293"/>
        <v>42130.575277777774</v>
      </c>
      <c r="T2358" s="10">
        <f t="shared" si="294"/>
        <v>42160.575277777774</v>
      </c>
      <c r="U2358" s="12">
        <f t="shared" si="295"/>
        <v>42130.575277777774</v>
      </c>
      <c r="V2358" s="11">
        <f t="shared" si="296"/>
        <v>42130.575277777774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89"/>
        <v>0</v>
      </c>
      <c r="P2359" s="6" t="e">
        <f t="shared" si="290"/>
        <v>#DIV/0!</v>
      </c>
      <c r="Q2359" t="str">
        <f t="shared" si="291"/>
        <v>technology</v>
      </c>
      <c r="R2359" t="str">
        <f t="shared" si="292"/>
        <v>web</v>
      </c>
      <c r="S2359" s="10">
        <f t="shared" si="293"/>
        <v>42264.411782407398</v>
      </c>
      <c r="T2359" s="10">
        <f t="shared" si="294"/>
        <v>42294.411782407398</v>
      </c>
      <c r="U2359" s="12">
        <f t="shared" si="295"/>
        <v>42264.411782407398</v>
      </c>
      <c r="V2359" s="11">
        <f t="shared" si="296"/>
        <v>42264.411782407398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89"/>
        <v>0</v>
      </c>
      <c r="P2360" s="6" t="e">
        <f t="shared" si="290"/>
        <v>#DIV/0!</v>
      </c>
      <c r="Q2360" t="str">
        <f t="shared" si="291"/>
        <v>technology</v>
      </c>
      <c r="R2360" t="str">
        <f t="shared" si="292"/>
        <v>web</v>
      </c>
      <c r="S2360" s="10">
        <f t="shared" si="293"/>
        <v>41978.722638888888</v>
      </c>
      <c r="T2360" s="10">
        <f t="shared" si="294"/>
        <v>42034.818749999999</v>
      </c>
      <c r="U2360" s="12">
        <f t="shared" si="295"/>
        <v>41978.722638888888</v>
      </c>
      <c r="V2360" s="11">
        <f t="shared" si="296"/>
        <v>41978.722638888888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89"/>
        <v>0.14680000000000001</v>
      </c>
      <c r="P2361" s="6">
        <f t="shared" si="290"/>
        <v>367</v>
      </c>
      <c r="Q2361" t="str">
        <f t="shared" si="291"/>
        <v>technology</v>
      </c>
      <c r="R2361" t="str">
        <f t="shared" si="292"/>
        <v>web</v>
      </c>
      <c r="S2361" s="10">
        <f t="shared" si="293"/>
        <v>42159.441249999996</v>
      </c>
      <c r="T2361" s="10">
        <f t="shared" si="294"/>
        <v>42219.441249999996</v>
      </c>
      <c r="U2361" s="12">
        <f t="shared" si="295"/>
        <v>42159.441249999996</v>
      </c>
      <c r="V2361" s="11">
        <f t="shared" si="296"/>
        <v>42159.441249999996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89"/>
        <v>4.0000000000000002E-4</v>
      </c>
      <c r="P2362" s="6">
        <f t="shared" si="290"/>
        <v>2</v>
      </c>
      <c r="Q2362" t="str">
        <f t="shared" si="291"/>
        <v>technology</v>
      </c>
      <c r="R2362" t="str">
        <f t="shared" si="292"/>
        <v>web</v>
      </c>
      <c r="S2362" s="10">
        <f t="shared" si="293"/>
        <v>42377.498611111114</v>
      </c>
      <c r="T2362" s="10">
        <f t="shared" si="294"/>
        <v>42407.498611111114</v>
      </c>
      <c r="U2362" s="12">
        <f t="shared" si="295"/>
        <v>42377.498611111114</v>
      </c>
      <c r="V2362" s="11">
        <f t="shared" si="296"/>
        <v>42377.498611111114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89"/>
        <v>0</v>
      </c>
      <c r="P2363" s="6" t="e">
        <f t="shared" si="290"/>
        <v>#DIV/0!</v>
      </c>
      <c r="Q2363" t="str">
        <f t="shared" si="291"/>
        <v>technology</v>
      </c>
      <c r="R2363" t="str">
        <f t="shared" si="292"/>
        <v>web</v>
      </c>
      <c r="S2363" s="10">
        <f t="shared" si="293"/>
        <v>42466.650555555556</v>
      </c>
      <c r="T2363" s="10">
        <f t="shared" si="294"/>
        <v>42490.708333333336</v>
      </c>
      <c r="U2363" s="12">
        <f t="shared" si="295"/>
        <v>42466.650555555556</v>
      </c>
      <c r="V2363" s="11">
        <f t="shared" si="296"/>
        <v>42466.650555555556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89"/>
        <v>0.2857142857142857</v>
      </c>
      <c r="P2364" s="6">
        <f t="shared" si="290"/>
        <v>60</v>
      </c>
      <c r="Q2364" t="str">
        <f t="shared" si="291"/>
        <v>technology</v>
      </c>
      <c r="R2364" t="str">
        <f t="shared" si="292"/>
        <v>web</v>
      </c>
      <c r="S2364" s="10">
        <f t="shared" si="293"/>
        <v>41954.47997685185</v>
      </c>
      <c r="T2364" s="10">
        <f t="shared" si="294"/>
        <v>41984.47997685185</v>
      </c>
      <c r="U2364" s="12">
        <f t="shared" si="295"/>
        <v>41954.47997685185</v>
      </c>
      <c r="V2364" s="11">
        <f t="shared" si="296"/>
        <v>41954.47997685185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89"/>
        <v>0</v>
      </c>
      <c r="P2365" s="6" t="e">
        <f t="shared" si="290"/>
        <v>#DIV/0!</v>
      </c>
      <c r="Q2365" t="str">
        <f t="shared" si="291"/>
        <v>technology</v>
      </c>
      <c r="R2365" t="str">
        <f t="shared" si="292"/>
        <v>web</v>
      </c>
      <c r="S2365" s="10">
        <f t="shared" si="293"/>
        <v>42321.803240740737</v>
      </c>
      <c r="T2365" s="10">
        <f t="shared" si="294"/>
        <v>42366.803240740737</v>
      </c>
      <c r="U2365" s="12">
        <f t="shared" si="295"/>
        <v>42321.803240740737</v>
      </c>
      <c r="V2365" s="11">
        <f t="shared" si="296"/>
        <v>42321.803240740737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89"/>
        <v>0</v>
      </c>
      <c r="P2366" s="6" t="e">
        <f t="shared" si="290"/>
        <v>#DIV/0!</v>
      </c>
      <c r="Q2366" t="str">
        <f t="shared" si="291"/>
        <v>technology</v>
      </c>
      <c r="R2366" t="str">
        <f t="shared" si="292"/>
        <v>web</v>
      </c>
      <c r="S2366" s="10">
        <f t="shared" si="293"/>
        <v>42248.726342592585</v>
      </c>
      <c r="T2366" s="10">
        <f t="shared" si="294"/>
        <v>42303.726342592585</v>
      </c>
      <c r="U2366" s="12">
        <f t="shared" si="295"/>
        <v>42248.726342592585</v>
      </c>
      <c r="V2366" s="11">
        <f t="shared" si="296"/>
        <v>42248.726342592585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89"/>
        <v>0</v>
      </c>
      <c r="P2367" s="6" t="e">
        <f t="shared" si="290"/>
        <v>#DIV/0!</v>
      </c>
      <c r="Q2367" t="str">
        <f t="shared" si="291"/>
        <v>technology</v>
      </c>
      <c r="R2367" t="str">
        <f t="shared" si="292"/>
        <v>web</v>
      </c>
      <c r="S2367" s="10">
        <f t="shared" si="293"/>
        <v>42346.528067129628</v>
      </c>
      <c r="T2367" s="10">
        <f t="shared" si="294"/>
        <v>42386.749999999993</v>
      </c>
      <c r="U2367" s="12">
        <f t="shared" si="295"/>
        <v>42346.528067129628</v>
      </c>
      <c r="V2367" s="11">
        <f t="shared" si="296"/>
        <v>42346.528067129628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89"/>
        <v>0.1052</v>
      </c>
      <c r="P2368" s="6">
        <f t="shared" si="290"/>
        <v>97.407407407407405</v>
      </c>
      <c r="Q2368" t="str">
        <f t="shared" si="291"/>
        <v>technology</v>
      </c>
      <c r="R2368" t="str">
        <f t="shared" si="292"/>
        <v>web</v>
      </c>
      <c r="S2368" s="10">
        <f t="shared" si="293"/>
        <v>42268.323298611103</v>
      </c>
      <c r="T2368" s="10">
        <f t="shared" si="294"/>
        <v>42298.323298611103</v>
      </c>
      <c r="U2368" s="12">
        <f t="shared" si="295"/>
        <v>42268.323298611103</v>
      </c>
      <c r="V2368" s="11">
        <f t="shared" si="296"/>
        <v>42268.323298611103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89"/>
        <v>1.34E-2</v>
      </c>
      <c r="P2369" s="6">
        <f t="shared" si="290"/>
        <v>47.857142857142854</v>
      </c>
      <c r="Q2369" t="str">
        <f t="shared" si="291"/>
        <v>technology</v>
      </c>
      <c r="R2369" t="str">
        <f t="shared" si="292"/>
        <v>web</v>
      </c>
      <c r="S2369" s="10">
        <f t="shared" si="293"/>
        <v>42425.761759259258</v>
      </c>
      <c r="T2369" s="10">
        <f t="shared" si="294"/>
        <v>42485.720092592594</v>
      </c>
      <c r="U2369" s="12">
        <f t="shared" si="295"/>
        <v>42425.761759259258</v>
      </c>
      <c r="V2369" s="11">
        <f t="shared" si="296"/>
        <v>42425.761759259258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297">E2370/D2370</f>
        <v>2.5000000000000001E-3</v>
      </c>
      <c r="P2370" s="6">
        <f t="shared" si="290"/>
        <v>50</v>
      </c>
      <c r="Q2370" t="str">
        <f t="shared" si="291"/>
        <v>technology</v>
      </c>
      <c r="R2370" t="str">
        <f t="shared" si="292"/>
        <v>web</v>
      </c>
      <c r="S2370" s="10">
        <f t="shared" si="293"/>
        <v>42063.513483796291</v>
      </c>
      <c r="T2370" s="10">
        <f t="shared" si="294"/>
        <v>42108.471817129634</v>
      </c>
      <c r="U2370" s="12">
        <f t="shared" si="295"/>
        <v>42063.513483796291</v>
      </c>
      <c r="V2370" s="11">
        <f t="shared" si="296"/>
        <v>42063.513483796291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297"/>
        <v>0</v>
      </c>
      <c r="P2371" s="6" t="e">
        <f t="shared" ref="P2371:P2434" si="298">E2371/L2371</f>
        <v>#DIV/0!</v>
      </c>
      <c r="Q2371" t="str">
        <f t="shared" ref="Q2371:Q2434" si="299">LEFT(N2371,SEARCH("/",N2371)-1)</f>
        <v>technology</v>
      </c>
      <c r="R2371" t="str">
        <f t="shared" ref="R2371:R2434" si="300">RIGHT(N2371,LEN(N2371)-SEARCH("/",N2371))</f>
        <v>web</v>
      </c>
      <c r="S2371" s="10">
        <f t="shared" ref="S2371:S2434" si="301">(((J2371/60)/60)/24)+DATE(1970,1,1)+(-5/24)</f>
        <v>42380.60429398148</v>
      </c>
      <c r="T2371" s="10">
        <f t="shared" ref="T2371:T2434" si="302">(((I2371/60)/60)/24)+DATE(1970,1,1)+(-5/24)</f>
        <v>42410.60429398148</v>
      </c>
      <c r="U2371" s="12">
        <f t="shared" ref="U2371:U2434" si="303">S2371</f>
        <v>42380.60429398148</v>
      </c>
      <c r="V2371" s="11">
        <f t="shared" ref="V2371:V2434" si="304">S2371</f>
        <v>42380.60429398148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97"/>
        <v>3.2799999999999999E-3</v>
      </c>
      <c r="P2372" s="6">
        <f t="shared" si="298"/>
        <v>20.5</v>
      </c>
      <c r="Q2372" t="str">
        <f t="shared" si="299"/>
        <v>technology</v>
      </c>
      <c r="R2372" t="str">
        <f t="shared" si="300"/>
        <v>web</v>
      </c>
      <c r="S2372" s="10">
        <f t="shared" si="301"/>
        <v>41960.980798611105</v>
      </c>
      <c r="T2372" s="10">
        <f t="shared" si="302"/>
        <v>41990.980798611105</v>
      </c>
      <c r="U2372" s="12">
        <f t="shared" si="303"/>
        <v>41960.980798611105</v>
      </c>
      <c r="V2372" s="11">
        <f t="shared" si="304"/>
        <v>41960.980798611105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97"/>
        <v>0</v>
      </c>
      <c r="P2373" s="6" t="e">
        <f t="shared" si="298"/>
        <v>#DIV/0!</v>
      </c>
      <c r="Q2373" t="str">
        <f t="shared" si="299"/>
        <v>technology</v>
      </c>
      <c r="R2373" t="str">
        <f t="shared" si="300"/>
        <v>web</v>
      </c>
      <c r="S2373" s="10">
        <f t="shared" si="301"/>
        <v>42150.569398148145</v>
      </c>
      <c r="T2373" s="10">
        <f t="shared" si="302"/>
        <v>42180.569398148145</v>
      </c>
      <c r="U2373" s="12">
        <f t="shared" si="303"/>
        <v>42150.569398148145</v>
      </c>
      <c r="V2373" s="11">
        <f t="shared" si="304"/>
        <v>42150.569398148145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97"/>
        <v>3.272727272727273E-2</v>
      </c>
      <c r="P2374" s="6">
        <f t="shared" si="298"/>
        <v>30</v>
      </c>
      <c r="Q2374" t="str">
        <f t="shared" si="299"/>
        <v>technology</v>
      </c>
      <c r="R2374" t="str">
        <f t="shared" si="300"/>
        <v>web</v>
      </c>
      <c r="S2374" s="10">
        <f t="shared" si="301"/>
        <v>42087.860775462956</v>
      </c>
      <c r="T2374" s="10">
        <f t="shared" si="302"/>
        <v>42117.860775462956</v>
      </c>
      <c r="U2374" s="12">
        <f t="shared" si="303"/>
        <v>42087.860775462956</v>
      </c>
      <c r="V2374" s="11">
        <f t="shared" si="304"/>
        <v>42087.860775462956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97"/>
        <v>5.8823529411764708E-5</v>
      </c>
      <c r="P2375" s="6">
        <f t="shared" si="298"/>
        <v>50</v>
      </c>
      <c r="Q2375" t="str">
        <f t="shared" si="299"/>
        <v>technology</v>
      </c>
      <c r="R2375" t="str">
        <f t="shared" si="300"/>
        <v>web</v>
      </c>
      <c r="S2375" s="10">
        <f t="shared" si="301"/>
        <v>42215.453981481485</v>
      </c>
      <c r="T2375" s="10">
        <f t="shared" si="302"/>
        <v>42245.453981481485</v>
      </c>
      <c r="U2375" s="12">
        <f t="shared" si="303"/>
        <v>42215.453981481485</v>
      </c>
      <c r="V2375" s="11">
        <f t="shared" si="304"/>
        <v>42215.453981481485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97"/>
        <v>4.5454545454545455E-4</v>
      </c>
      <c r="P2376" s="6">
        <f t="shared" si="298"/>
        <v>10</v>
      </c>
      <c r="Q2376" t="str">
        <f t="shared" si="299"/>
        <v>technology</v>
      </c>
      <c r="R2376" t="str">
        <f t="shared" si="300"/>
        <v>web</v>
      </c>
      <c r="S2376" s="10">
        <f t="shared" si="301"/>
        <v>42017.634953703695</v>
      </c>
      <c r="T2376" s="10">
        <f t="shared" si="302"/>
        <v>42047.634953703695</v>
      </c>
      <c r="U2376" s="12">
        <f t="shared" si="303"/>
        <v>42017.634953703695</v>
      </c>
      <c r="V2376" s="11">
        <f t="shared" si="304"/>
        <v>42017.634953703695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97"/>
        <v>0</v>
      </c>
      <c r="P2377" s="6" t="e">
        <f t="shared" si="298"/>
        <v>#DIV/0!</v>
      </c>
      <c r="Q2377" t="str">
        <f t="shared" si="299"/>
        <v>technology</v>
      </c>
      <c r="R2377" t="str">
        <f t="shared" si="300"/>
        <v>web</v>
      </c>
      <c r="S2377" s="10">
        <f t="shared" si="301"/>
        <v>42592.627743055556</v>
      </c>
      <c r="T2377" s="10">
        <f t="shared" si="302"/>
        <v>42622.627743055556</v>
      </c>
      <c r="U2377" s="12">
        <f t="shared" si="303"/>
        <v>42592.627743055556</v>
      </c>
      <c r="V2377" s="11">
        <f t="shared" si="304"/>
        <v>42592.627743055556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97"/>
        <v>0.10877666666666666</v>
      </c>
      <c r="P2378" s="6">
        <f t="shared" si="298"/>
        <v>81.582499999999996</v>
      </c>
      <c r="Q2378" t="str">
        <f t="shared" si="299"/>
        <v>technology</v>
      </c>
      <c r="R2378" t="str">
        <f t="shared" si="300"/>
        <v>web</v>
      </c>
      <c r="S2378" s="10">
        <f t="shared" si="301"/>
        <v>42318.717199074068</v>
      </c>
      <c r="T2378" s="10">
        <f t="shared" si="302"/>
        <v>42348.717199074068</v>
      </c>
      <c r="U2378" s="12">
        <f t="shared" si="303"/>
        <v>42318.717199074068</v>
      </c>
      <c r="V2378" s="11">
        <f t="shared" si="304"/>
        <v>42318.717199074068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97"/>
        <v>0</v>
      </c>
      <c r="P2379" s="6" t="e">
        <f t="shared" si="298"/>
        <v>#DIV/0!</v>
      </c>
      <c r="Q2379" t="str">
        <f t="shared" si="299"/>
        <v>technology</v>
      </c>
      <c r="R2379" t="str">
        <f t="shared" si="300"/>
        <v>web</v>
      </c>
      <c r="S2379" s="10">
        <f t="shared" si="301"/>
        <v>42669.661840277775</v>
      </c>
      <c r="T2379" s="10">
        <f t="shared" si="302"/>
        <v>42699.703506944446</v>
      </c>
      <c r="U2379" s="12">
        <f t="shared" si="303"/>
        <v>42669.661840277775</v>
      </c>
      <c r="V2379" s="11">
        <f t="shared" si="304"/>
        <v>42669.661840277775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97"/>
        <v>0</v>
      </c>
      <c r="P2380" s="6" t="e">
        <f t="shared" si="298"/>
        <v>#DIV/0!</v>
      </c>
      <c r="Q2380" t="str">
        <f t="shared" si="299"/>
        <v>technology</v>
      </c>
      <c r="R2380" t="str">
        <f t="shared" si="300"/>
        <v>web</v>
      </c>
      <c r="S2380" s="10">
        <f t="shared" si="301"/>
        <v>42212.804745370369</v>
      </c>
      <c r="T2380" s="10">
        <f t="shared" si="302"/>
        <v>42241.804745370369</v>
      </c>
      <c r="U2380" s="12">
        <f t="shared" si="303"/>
        <v>42212.804745370369</v>
      </c>
      <c r="V2380" s="11">
        <f t="shared" si="304"/>
        <v>42212.804745370369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97"/>
        <v>0</v>
      </c>
      <c r="P2381" s="6" t="e">
        <f t="shared" si="298"/>
        <v>#DIV/0!</v>
      </c>
      <c r="Q2381" t="str">
        <f t="shared" si="299"/>
        <v>technology</v>
      </c>
      <c r="R2381" t="str">
        <f t="shared" si="300"/>
        <v>web</v>
      </c>
      <c r="S2381" s="10">
        <f t="shared" si="301"/>
        <v>42236.808055555557</v>
      </c>
      <c r="T2381" s="10">
        <f t="shared" si="302"/>
        <v>42281.808055555557</v>
      </c>
      <c r="U2381" s="12">
        <f t="shared" si="303"/>
        <v>42236.808055555557</v>
      </c>
      <c r="V2381" s="11">
        <f t="shared" si="304"/>
        <v>42236.808055555557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97"/>
        <v>3.6666666666666666E-3</v>
      </c>
      <c r="P2382" s="6">
        <f t="shared" si="298"/>
        <v>18.333333333333332</v>
      </c>
      <c r="Q2382" t="str">
        <f t="shared" si="299"/>
        <v>technology</v>
      </c>
      <c r="R2382" t="str">
        <f t="shared" si="300"/>
        <v>web</v>
      </c>
      <c r="S2382" s="10">
        <f t="shared" si="301"/>
        <v>42248.584976851846</v>
      </c>
      <c r="T2382" s="10">
        <f t="shared" si="302"/>
        <v>42278.584976851846</v>
      </c>
      <c r="U2382" s="12">
        <f t="shared" si="303"/>
        <v>42248.584976851846</v>
      </c>
      <c r="V2382" s="11">
        <f t="shared" si="304"/>
        <v>42248.584976851846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97"/>
        <v>1.8193398957730169E-2</v>
      </c>
      <c r="P2383" s="6">
        <f t="shared" si="298"/>
        <v>224.42857142857142</v>
      </c>
      <c r="Q2383" t="str">
        <f t="shared" si="299"/>
        <v>technology</v>
      </c>
      <c r="R2383" t="str">
        <f t="shared" si="300"/>
        <v>web</v>
      </c>
      <c r="S2383" s="10">
        <f t="shared" si="301"/>
        <v>42074.727407407401</v>
      </c>
      <c r="T2383" s="10">
        <f t="shared" si="302"/>
        <v>42104.727407407401</v>
      </c>
      <c r="U2383" s="12">
        <f t="shared" si="303"/>
        <v>42074.727407407401</v>
      </c>
      <c r="V2383" s="11">
        <f t="shared" si="304"/>
        <v>42074.727407407401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97"/>
        <v>2.5000000000000001E-2</v>
      </c>
      <c r="P2384" s="6">
        <f t="shared" si="298"/>
        <v>37.5</v>
      </c>
      <c r="Q2384" t="str">
        <f t="shared" si="299"/>
        <v>technology</v>
      </c>
      <c r="R2384" t="str">
        <f t="shared" si="300"/>
        <v>web</v>
      </c>
      <c r="S2384" s="10">
        <f t="shared" si="301"/>
        <v>42194.979201388887</v>
      </c>
      <c r="T2384" s="10">
        <f t="shared" si="302"/>
        <v>42219.979201388887</v>
      </c>
      <c r="U2384" s="12">
        <f t="shared" si="303"/>
        <v>42194.979201388887</v>
      </c>
      <c r="V2384" s="11">
        <f t="shared" si="304"/>
        <v>42194.979201388887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97"/>
        <v>4.3499999999999997E-2</v>
      </c>
      <c r="P2385" s="6">
        <f t="shared" si="298"/>
        <v>145</v>
      </c>
      <c r="Q2385" t="str">
        <f t="shared" si="299"/>
        <v>technology</v>
      </c>
      <c r="R2385" t="str">
        <f t="shared" si="300"/>
        <v>web</v>
      </c>
      <c r="S2385" s="10">
        <f t="shared" si="301"/>
        <v>42026.848460648143</v>
      </c>
      <c r="T2385" s="10">
        <f t="shared" si="302"/>
        <v>42056.848460648143</v>
      </c>
      <c r="U2385" s="12">
        <f t="shared" si="303"/>
        <v>42026.848460648143</v>
      </c>
      <c r="V2385" s="11">
        <f t="shared" si="304"/>
        <v>42026.848460648143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97"/>
        <v>8.0000000000000002E-3</v>
      </c>
      <c r="P2386" s="6">
        <f t="shared" si="298"/>
        <v>1</v>
      </c>
      <c r="Q2386" t="str">
        <f t="shared" si="299"/>
        <v>technology</v>
      </c>
      <c r="R2386" t="str">
        <f t="shared" si="300"/>
        <v>web</v>
      </c>
      <c r="S2386" s="10">
        <f t="shared" si="301"/>
        <v>41926.859293981477</v>
      </c>
      <c r="T2386" s="10">
        <f t="shared" si="302"/>
        <v>41956.900960648149</v>
      </c>
      <c r="U2386" s="12">
        <f t="shared" si="303"/>
        <v>41926.859293981477</v>
      </c>
      <c r="V2386" s="11">
        <f t="shared" si="304"/>
        <v>41926.859293981477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97"/>
        <v>1.2123076923076924E-2</v>
      </c>
      <c r="P2387" s="6">
        <f t="shared" si="298"/>
        <v>112.57142857142857</v>
      </c>
      <c r="Q2387" t="str">
        <f t="shared" si="299"/>
        <v>technology</v>
      </c>
      <c r="R2387" t="str">
        <f t="shared" si="300"/>
        <v>web</v>
      </c>
      <c r="S2387" s="10">
        <f t="shared" si="301"/>
        <v>42191.493425925924</v>
      </c>
      <c r="T2387" s="10">
        <f t="shared" si="302"/>
        <v>42221.493425925924</v>
      </c>
      <c r="U2387" s="12">
        <f t="shared" si="303"/>
        <v>42191.493425925924</v>
      </c>
      <c r="V2387" s="11">
        <f t="shared" si="304"/>
        <v>42191.493425925924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97"/>
        <v>0</v>
      </c>
      <c r="P2388" s="6" t="e">
        <f t="shared" si="298"/>
        <v>#DIV/0!</v>
      </c>
      <c r="Q2388" t="str">
        <f t="shared" si="299"/>
        <v>technology</v>
      </c>
      <c r="R2388" t="str">
        <f t="shared" si="300"/>
        <v>web</v>
      </c>
      <c r="S2388" s="10">
        <f t="shared" si="301"/>
        <v>41954.629907407405</v>
      </c>
      <c r="T2388" s="10">
        <f t="shared" si="302"/>
        <v>42014.629907407405</v>
      </c>
      <c r="U2388" s="12">
        <f t="shared" si="303"/>
        <v>41954.629907407405</v>
      </c>
      <c r="V2388" s="11">
        <f t="shared" si="304"/>
        <v>41954.629907407405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97"/>
        <v>6.8399999999999997E-3</v>
      </c>
      <c r="P2389" s="6">
        <f t="shared" si="298"/>
        <v>342</v>
      </c>
      <c r="Q2389" t="str">
        <f t="shared" si="299"/>
        <v>technology</v>
      </c>
      <c r="R2389" t="str">
        <f t="shared" si="300"/>
        <v>web</v>
      </c>
      <c r="S2389" s="10">
        <f t="shared" si="301"/>
        <v>42528.418287037035</v>
      </c>
      <c r="T2389" s="10">
        <f t="shared" si="302"/>
        <v>42573.418287037035</v>
      </c>
      <c r="U2389" s="12">
        <f t="shared" si="303"/>
        <v>42528.418287037035</v>
      </c>
      <c r="V2389" s="11">
        <f t="shared" si="304"/>
        <v>42528.418287037035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97"/>
        <v>1.2513513513513513E-2</v>
      </c>
      <c r="P2390" s="6">
        <f t="shared" si="298"/>
        <v>57.875</v>
      </c>
      <c r="Q2390" t="str">
        <f t="shared" si="299"/>
        <v>technology</v>
      </c>
      <c r="R2390" t="str">
        <f t="shared" si="300"/>
        <v>web</v>
      </c>
      <c r="S2390" s="10">
        <f t="shared" si="301"/>
        <v>41989.645358796297</v>
      </c>
      <c r="T2390" s="10">
        <f t="shared" si="302"/>
        <v>42019.603472222218</v>
      </c>
      <c r="U2390" s="12">
        <f t="shared" si="303"/>
        <v>41989.645358796297</v>
      </c>
      <c r="V2390" s="11">
        <f t="shared" si="304"/>
        <v>41989.645358796297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97"/>
        <v>1.8749999999999999E-3</v>
      </c>
      <c r="P2391" s="6">
        <f t="shared" si="298"/>
        <v>30</v>
      </c>
      <c r="Q2391" t="str">
        <f t="shared" si="299"/>
        <v>technology</v>
      </c>
      <c r="R2391" t="str">
        <f t="shared" si="300"/>
        <v>web</v>
      </c>
      <c r="S2391" s="10">
        <f t="shared" si="301"/>
        <v>42179.445046296292</v>
      </c>
      <c r="T2391" s="10">
        <f t="shared" si="302"/>
        <v>42210.707638888889</v>
      </c>
      <c r="U2391" s="12">
        <f t="shared" si="303"/>
        <v>42179.445046296292</v>
      </c>
      <c r="V2391" s="11">
        <f t="shared" si="304"/>
        <v>42179.445046296292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97"/>
        <v>0</v>
      </c>
      <c r="P2392" s="6" t="e">
        <f t="shared" si="298"/>
        <v>#DIV/0!</v>
      </c>
      <c r="Q2392" t="str">
        <f t="shared" si="299"/>
        <v>technology</v>
      </c>
      <c r="R2392" t="str">
        <f t="shared" si="300"/>
        <v>web</v>
      </c>
      <c r="S2392" s="10">
        <f t="shared" si="301"/>
        <v>41968.053981481477</v>
      </c>
      <c r="T2392" s="10">
        <f t="shared" si="302"/>
        <v>42008.053981481477</v>
      </c>
      <c r="U2392" s="12">
        <f t="shared" si="303"/>
        <v>41968.053981481477</v>
      </c>
      <c r="V2392" s="11">
        <f t="shared" si="304"/>
        <v>41968.053981481477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97"/>
        <v>1.25E-3</v>
      </c>
      <c r="P2393" s="6">
        <f t="shared" si="298"/>
        <v>25</v>
      </c>
      <c r="Q2393" t="str">
        <f t="shared" si="299"/>
        <v>technology</v>
      </c>
      <c r="R2393" t="str">
        <f t="shared" si="300"/>
        <v>web</v>
      </c>
      <c r="S2393" s="10">
        <f t="shared" si="301"/>
        <v>42064.586157407401</v>
      </c>
      <c r="T2393" s="10">
        <f t="shared" si="302"/>
        <v>42094.544490740744</v>
      </c>
      <c r="U2393" s="12">
        <f t="shared" si="303"/>
        <v>42064.586157407401</v>
      </c>
      <c r="V2393" s="11">
        <f t="shared" si="304"/>
        <v>42064.586157407401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97"/>
        <v>0</v>
      </c>
      <c r="P2394" s="6" t="e">
        <f t="shared" si="298"/>
        <v>#DIV/0!</v>
      </c>
      <c r="Q2394" t="str">
        <f t="shared" si="299"/>
        <v>technology</v>
      </c>
      <c r="R2394" t="str">
        <f t="shared" si="300"/>
        <v>web</v>
      </c>
      <c r="S2394" s="10">
        <f t="shared" si="301"/>
        <v>42275.912303240737</v>
      </c>
      <c r="T2394" s="10">
        <f t="shared" si="302"/>
        <v>42305.912303240737</v>
      </c>
      <c r="U2394" s="12">
        <f t="shared" si="303"/>
        <v>42275.912303240737</v>
      </c>
      <c r="V2394" s="11">
        <f t="shared" si="304"/>
        <v>42275.912303240737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97"/>
        <v>5.0000000000000001E-4</v>
      </c>
      <c r="P2395" s="6">
        <f t="shared" si="298"/>
        <v>50</v>
      </c>
      <c r="Q2395" t="str">
        <f t="shared" si="299"/>
        <v>technology</v>
      </c>
      <c r="R2395" t="str">
        <f t="shared" si="300"/>
        <v>web</v>
      </c>
      <c r="S2395" s="10">
        <f t="shared" si="301"/>
        <v>42194.440011574072</v>
      </c>
      <c r="T2395" s="10">
        <f t="shared" si="302"/>
        <v>42224.440011574072</v>
      </c>
      <c r="U2395" s="12">
        <f t="shared" si="303"/>
        <v>42194.440011574072</v>
      </c>
      <c r="V2395" s="11">
        <f t="shared" si="304"/>
        <v>42194.440011574072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97"/>
        <v>5.9999999999999995E-4</v>
      </c>
      <c r="P2396" s="6">
        <f t="shared" si="298"/>
        <v>1.5</v>
      </c>
      <c r="Q2396" t="str">
        <f t="shared" si="299"/>
        <v>technology</v>
      </c>
      <c r="R2396" t="str">
        <f t="shared" si="300"/>
        <v>web</v>
      </c>
      <c r="S2396" s="10">
        <f t="shared" si="301"/>
        <v>42031.15385416666</v>
      </c>
      <c r="T2396" s="10">
        <f t="shared" si="302"/>
        <v>42061.15385416666</v>
      </c>
      <c r="U2396" s="12">
        <f t="shared" si="303"/>
        <v>42031.15385416666</v>
      </c>
      <c r="V2396" s="11">
        <f t="shared" si="304"/>
        <v>42031.15385416666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97"/>
        <v>0</v>
      </c>
      <c r="P2397" s="6" t="e">
        <f t="shared" si="298"/>
        <v>#DIV/0!</v>
      </c>
      <c r="Q2397" t="str">
        <f t="shared" si="299"/>
        <v>technology</v>
      </c>
      <c r="R2397" t="str">
        <f t="shared" si="300"/>
        <v>web</v>
      </c>
      <c r="S2397" s="10">
        <f t="shared" si="301"/>
        <v>42716.913043981483</v>
      </c>
      <c r="T2397" s="10">
        <f t="shared" si="302"/>
        <v>42745.164583333331</v>
      </c>
      <c r="U2397" s="12">
        <f t="shared" si="303"/>
        <v>42716.913043981483</v>
      </c>
      <c r="V2397" s="11">
        <f t="shared" si="304"/>
        <v>42716.913043981483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97"/>
        <v>2E-3</v>
      </c>
      <c r="P2398" s="6">
        <f t="shared" si="298"/>
        <v>10</v>
      </c>
      <c r="Q2398" t="str">
        <f t="shared" si="299"/>
        <v>technology</v>
      </c>
      <c r="R2398" t="str">
        <f t="shared" si="300"/>
        <v>web</v>
      </c>
      <c r="S2398" s="10">
        <f t="shared" si="301"/>
        <v>42262.640717592592</v>
      </c>
      <c r="T2398" s="10">
        <f t="shared" si="302"/>
        <v>42292.640717592592</v>
      </c>
      <c r="U2398" s="12">
        <f t="shared" si="303"/>
        <v>42262.640717592592</v>
      </c>
      <c r="V2398" s="11">
        <f t="shared" si="304"/>
        <v>42262.640717592592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97"/>
        <v>0</v>
      </c>
      <c r="P2399" s="6" t="e">
        <f t="shared" si="298"/>
        <v>#DIV/0!</v>
      </c>
      <c r="Q2399" t="str">
        <f t="shared" si="299"/>
        <v>technology</v>
      </c>
      <c r="R2399" t="str">
        <f t="shared" si="300"/>
        <v>web</v>
      </c>
      <c r="S2399" s="10">
        <f t="shared" si="301"/>
        <v>41976.676574074074</v>
      </c>
      <c r="T2399" s="10">
        <f t="shared" si="302"/>
        <v>42006.676574074074</v>
      </c>
      <c r="U2399" s="12">
        <f t="shared" si="303"/>
        <v>41976.676574074074</v>
      </c>
      <c r="V2399" s="11">
        <f t="shared" si="304"/>
        <v>41976.676574074074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97"/>
        <v>0</v>
      </c>
      <c r="P2400" s="6" t="e">
        <f t="shared" si="298"/>
        <v>#DIV/0!</v>
      </c>
      <c r="Q2400" t="str">
        <f t="shared" si="299"/>
        <v>technology</v>
      </c>
      <c r="R2400" t="str">
        <f t="shared" si="300"/>
        <v>web</v>
      </c>
      <c r="S2400" s="10">
        <f t="shared" si="301"/>
        <v>42157.708148148151</v>
      </c>
      <c r="T2400" s="10">
        <f t="shared" si="302"/>
        <v>42187.708148148151</v>
      </c>
      <c r="U2400" s="12">
        <f t="shared" si="303"/>
        <v>42157.708148148151</v>
      </c>
      <c r="V2400" s="11">
        <f t="shared" si="304"/>
        <v>42157.708148148151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97"/>
        <v>0</v>
      </c>
      <c r="P2401" s="6" t="e">
        <f t="shared" si="298"/>
        <v>#DIV/0!</v>
      </c>
      <c r="Q2401" t="str">
        <f t="shared" si="299"/>
        <v>technology</v>
      </c>
      <c r="R2401" t="str">
        <f t="shared" si="300"/>
        <v>web</v>
      </c>
      <c r="S2401" s="10">
        <f t="shared" si="301"/>
        <v>41956.644745370366</v>
      </c>
      <c r="T2401" s="10">
        <f t="shared" si="302"/>
        <v>41991.644745370366</v>
      </c>
      <c r="U2401" s="12">
        <f t="shared" si="303"/>
        <v>41956.644745370366</v>
      </c>
      <c r="V2401" s="11">
        <f t="shared" si="304"/>
        <v>41956.644745370366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97"/>
        <v>0</v>
      </c>
      <c r="P2402" s="6" t="e">
        <f t="shared" si="298"/>
        <v>#DIV/0!</v>
      </c>
      <c r="Q2402" t="str">
        <f t="shared" si="299"/>
        <v>technology</v>
      </c>
      <c r="R2402" t="str">
        <f t="shared" si="300"/>
        <v>web</v>
      </c>
      <c r="S2402" s="10">
        <f t="shared" si="301"/>
        <v>42444.059768518513</v>
      </c>
      <c r="T2402" s="10">
        <f t="shared" si="302"/>
        <v>42474.059768518513</v>
      </c>
      <c r="U2402" s="12">
        <f t="shared" si="303"/>
        <v>42444.059768518513</v>
      </c>
      <c r="V2402" s="11">
        <f t="shared" si="304"/>
        <v>42444.059768518513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97"/>
        <v>7.1785714285714283E-3</v>
      </c>
      <c r="P2403" s="6">
        <f t="shared" si="298"/>
        <v>22.333333333333332</v>
      </c>
      <c r="Q2403" t="str">
        <f t="shared" si="299"/>
        <v>food</v>
      </c>
      <c r="R2403" t="str">
        <f t="shared" si="300"/>
        <v>food trucks</v>
      </c>
      <c r="S2403" s="10">
        <f t="shared" si="301"/>
        <v>42374.614537037036</v>
      </c>
      <c r="T2403" s="10">
        <f t="shared" si="302"/>
        <v>42434.614537037036</v>
      </c>
      <c r="U2403" s="12">
        <f t="shared" si="303"/>
        <v>42374.614537037036</v>
      </c>
      <c r="V2403" s="11">
        <f t="shared" si="304"/>
        <v>42374.614537037036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97"/>
        <v>4.3333333333333331E-3</v>
      </c>
      <c r="P2404" s="6">
        <f t="shared" si="298"/>
        <v>52</v>
      </c>
      <c r="Q2404" t="str">
        <f t="shared" si="299"/>
        <v>food</v>
      </c>
      <c r="R2404" t="str">
        <f t="shared" si="300"/>
        <v>food trucks</v>
      </c>
      <c r="S2404" s="10">
        <f t="shared" si="301"/>
        <v>42107.47142361111</v>
      </c>
      <c r="T2404" s="10">
        <f t="shared" si="302"/>
        <v>42137.47142361111</v>
      </c>
      <c r="U2404" s="12">
        <f t="shared" si="303"/>
        <v>42107.47142361111</v>
      </c>
      <c r="V2404" s="11">
        <f t="shared" si="304"/>
        <v>42107.47142361111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97"/>
        <v>0.16833333333333333</v>
      </c>
      <c r="P2405" s="6">
        <f t="shared" si="298"/>
        <v>16.833333333333332</v>
      </c>
      <c r="Q2405" t="str">
        <f t="shared" si="299"/>
        <v>food</v>
      </c>
      <c r="R2405" t="str">
        <f t="shared" si="300"/>
        <v>food trucks</v>
      </c>
      <c r="S2405" s="10">
        <f t="shared" si="301"/>
        <v>42399.674282407403</v>
      </c>
      <c r="T2405" s="10">
        <f t="shared" si="302"/>
        <v>42459.632615740738</v>
      </c>
      <c r="U2405" s="12">
        <f t="shared" si="303"/>
        <v>42399.674282407403</v>
      </c>
      <c r="V2405" s="11">
        <f t="shared" si="304"/>
        <v>42399.674282407403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97"/>
        <v>0</v>
      </c>
      <c r="P2406" s="6" t="e">
        <f t="shared" si="298"/>
        <v>#DIV/0!</v>
      </c>
      <c r="Q2406" t="str">
        <f t="shared" si="299"/>
        <v>food</v>
      </c>
      <c r="R2406" t="str">
        <f t="shared" si="300"/>
        <v>food trucks</v>
      </c>
      <c r="S2406" s="10">
        <f t="shared" si="301"/>
        <v>42341.831099537034</v>
      </c>
      <c r="T2406" s="10">
        <f t="shared" si="302"/>
        <v>42371.831099537034</v>
      </c>
      <c r="U2406" s="12">
        <f t="shared" si="303"/>
        <v>42341.831099537034</v>
      </c>
      <c r="V2406" s="11">
        <f t="shared" si="304"/>
        <v>42341.831099537034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97"/>
        <v>0.22520000000000001</v>
      </c>
      <c r="P2407" s="6">
        <f t="shared" si="298"/>
        <v>56.3</v>
      </c>
      <c r="Q2407" t="str">
        <f t="shared" si="299"/>
        <v>food</v>
      </c>
      <c r="R2407" t="str">
        <f t="shared" si="300"/>
        <v>food trucks</v>
      </c>
      <c r="S2407" s="10">
        <f t="shared" si="301"/>
        <v>42595.377025462956</v>
      </c>
      <c r="T2407" s="10">
        <f t="shared" si="302"/>
        <v>42616.377025462956</v>
      </c>
      <c r="U2407" s="12">
        <f t="shared" si="303"/>
        <v>42595.377025462956</v>
      </c>
      <c r="V2407" s="11">
        <f t="shared" si="304"/>
        <v>42595.377025462956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97"/>
        <v>0.41384615384615386</v>
      </c>
      <c r="P2408" s="6">
        <f t="shared" si="298"/>
        <v>84.0625</v>
      </c>
      <c r="Q2408" t="str">
        <f t="shared" si="299"/>
        <v>food</v>
      </c>
      <c r="R2408" t="str">
        <f t="shared" si="300"/>
        <v>food trucks</v>
      </c>
      <c r="S2408" s="10">
        <f t="shared" si="301"/>
        <v>41982.902662037035</v>
      </c>
      <c r="T2408" s="10">
        <f t="shared" si="302"/>
        <v>42022.902662037035</v>
      </c>
      <c r="U2408" s="12">
        <f t="shared" si="303"/>
        <v>41982.902662037035</v>
      </c>
      <c r="V2408" s="11">
        <f t="shared" si="304"/>
        <v>41982.902662037035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97"/>
        <v>0.25259090909090909</v>
      </c>
      <c r="P2409" s="6">
        <f t="shared" si="298"/>
        <v>168.39393939393941</v>
      </c>
      <c r="Q2409" t="str">
        <f t="shared" si="299"/>
        <v>food</v>
      </c>
      <c r="R2409" t="str">
        <f t="shared" si="300"/>
        <v>food trucks</v>
      </c>
      <c r="S2409" s="10">
        <f t="shared" si="301"/>
        <v>42082.367222222216</v>
      </c>
      <c r="T2409" s="10">
        <f t="shared" si="302"/>
        <v>42105.041666666664</v>
      </c>
      <c r="U2409" s="12">
        <f t="shared" si="303"/>
        <v>42082.367222222216</v>
      </c>
      <c r="V2409" s="11">
        <f t="shared" si="304"/>
        <v>42082.367222222216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97"/>
        <v>2E-3</v>
      </c>
      <c r="P2410" s="6">
        <f t="shared" si="298"/>
        <v>15</v>
      </c>
      <c r="Q2410" t="str">
        <f t="shared" si="299"/>
        <v>food</v>
      </c>
      <c r="R2410" t="str">
        <f t="shared" si="300"/>
        <v>food trucks</v>
      </c>
      <c r="S2410" s="10">
        <f t="shared" si="301"/>
        <v>41918.93237268518</v>
      </c>
      <c r="T2410" s="10">
        <f t="shared" si="302"/>
        <v>41948.974039351851</v>
      </c>
      <c r="U2410" s="12">
        <f t="shared" si="303"/>
        <v>41918.93237268518</v>
      </c>
      <c r="V2410" s="11">
        <f t="shared" si="304"/>
        <v>41918.93237268518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97"/>
        <v>1.84E-2</v>
      </c>
      <c r="P2411" s="6">
        <f t="shared" si="298"/>
        <v>76.666666666666671</v>
      </c>
      <c r="Q2411" t="str">
        <f t="shared" si="299"/>
        <v>food</v>
      </c>
      <c r="R2411" t="str">
        <f t="shared" si="300"/>
        <v>food trucks</v>
      </c>
      <c r="S2411" s="10">
        <f t="shared" si="301"/>
        <v>42204.667534722219</v>
      </c>
      <c r="T2411" s="10">
        <f t="shared" si="302"/>
        <v>42234.667534722219</v>
      </c>
      <c r="U2411" s="12">
        <f t="shared" si="303"/>
        <v>42204.667534722219</v>
      </c>
      <c r="V2411" s="11">
        <f t="shared" si="304"/>
        <v>42204.667534722219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97"/>
        <v>0</v>
      </c>
      <c r="P2412" s="6" t="e">
        <f t="shared" si="298"/>
        <v>#DIV/0!</v>
      </c>
      <c r="Q2412" t="str">
        <f t="shared" si="299"/>
        <v>food</v>
      </c>
      <c r="R2412" t="str">
        <f t="shared" si="300"/>
        <v>food trucks</v>
      </c>
      <c r="S2412" s="10">
        <f t="shared" si="301"/>
        <v>42224.199942129628</v>
      </c>
      <c r="T2412" s="10">
        <f t="shared" si="302"/>
        <v>42254.199942129628</v>
      </c>
      <c r="U2412" s="12">
        <f t="shared" si="303"/>
        <v>42224.199942129628</v>
      </c>
      <c r="V2412" s="11">
        <f t="shared" si="304"/>
        <v>42224.199942129628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97"/>
        <v>6.0400000000000002E-3</v>
      </c>
      <c r="P2413" s="6">
        <f t="shared" si="298"/>
        <v>50.333333333333336</v>
      </c>
      <c r="Q2413" t="str">
        <f t="shared" si="299"/>
        <v>food</v>
      </c>
      <c r="R2413" t="str">
        <f t="shared" si="300"/>
        <v>food trucks</v>
      </c>
      <c r="S2413" s="10">
        <f t="shared" si="301"/>
        <v>42211.524097222216</v>
      </c>
      <c r="T2413" s="10">
        <f t="shared" si="302"/>
        <v>42241.524097222216</v>
      </c>
      <c r="U2413" s="12">
        <f t="shared" si="303"/>
        <v>42211.524097222216</v>
      </c>
      <c r="V2413" s="11">
        <f t="shared" si="304"/>
        <v>42211.524097222216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97"/>
        <v>0</v>
      </c>
      <c r="P2414" s="6" t="e">
        <f t="shared" si="298"/>
        <v>#DIV/0!</v>
      </c>
      <c r="Q2414" t="str">
        <f t="shared" si="299"/>
        <v>food</v>
      </c>
      <c r="R2414" t="str">
        <f t="shared" si="300"/>
        <v>food trucks</v>
      </c>
      <c r="S2414" s="10">
        <f t="shared" si="301"/>
        <v>42655.528622685182</v>
      </c>
      <c r="T2414" s="10">
        <f t="shared" si="302"/>
        <v>42700.570289351854</v>
      </c>
      <c r="U2414" s="12">
        <f t="shared" si="303"/>
        <v>42655.528622685182</v>
      </c>
      <c r="V2414" s="11">
        <f t="shared" si="304"/>
        <v>42655.528622685182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97"/>
        <v>8.3333333333333332E-3</v>
      </c>
      <c r="P2415" s="6">
        <f t="shared" si="298"/>
        <v>8.3333333333333339</v>
      </c>
      <c r="Q2415" t="str">
        <f t="shared" si="299"/>
        <v>food</v>
      </c>
      <c r="R2415" t="str">
        <f t="shared" si="300"/>
        <v>food trucks</v>
      </c>
      <c r="S2415" s="10">
        <f t="shared" si="301"/>
        <v>41759.901412037034</v>
      </c>
      <c r="T2415" s="10">
        <f t="shared" si="302"/>
        <v>41790.770833333328</v>
      </c>
      <c r="U2415" s="12">
        <f t="shared" si="303"/>
        <v>41759.901412037034</v>
      </c>
      <c r="V2415" s="11">
        <f t="shared" si="304"/>
        <v>41759.901412037034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97"/>
        <v>3.0666666666666665E-2</v>
      </c>
      <c r="P2416" s="6">
        <f t="shared" si="298"/>
        <v>35.384615384615387</v>
      </c>
      <c r="Q2416" t="str">
        <f t="shared" si="299"/>
        <v>food</v>
      </c>
      <c r="R2416" t="str">
        <f t="shared" si="300"/>
        <v>food trucks</v>
      </c>
      <c r="S2416" s="10">
        <f t="shared" si="301"/>
        <v>42198.486805555549</v>
      </c>
      <c r="T2416" s="10">
        <f t="shared" si="302"/>
        <v>42237.957638888889</v>
      </c>
      <c r="U2416" s="12">
        <f t="shared" si="303"/>
        <v>42198.486805555549</v>
      </c>
      <c r="V2416" s="11">
        <f t="shared" si="304"/>
        <v>42198.486805555549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97"/>
        <v>5.5833333333333334E-3</v>
      </c>
      <c r="P2417" s="6">
        <f t="shared" si="298"/>
        <v>55.833333333333336</v>
      </c>
      <c r="Q2417" t="str">
        <f t="shared" si="299"/>
        <v>food</v>
      </c>
      <c r="R2417" t="str">
        <f t="shared" si="300"/>
        <v>food trucks</v>
      </c>
      <c r="S2417" s="10">
        <f t="shared" si="301"/>
        <v>42536.654467592591</v>
      </c>
      <c r="T2417" s="10">
        <f t="shared" si="302"/>
        <v>42566.654467592591</v>
      </c>
      <c r="U2417" s="12">
        <f t="shared" si="303"/>
        <v>42536.654467592591</v>
      </c>
      <c r="V2417" s="11">
        <f t="shared" si="304"/>
        <v>42536.654467592591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97"/>
        <v>2.5000000000000001E-4</v>
      </c>
      <c r="P2418" s="6">
        <f t="shared" si="298"/>
        <v>5</v>
      </c>
      <c r="Q2418" t="str">
        <f t="shared" si="299"/>
        <v>food</v>
      </c>
      <c r="R2418" t="str">
        <f t="shared" si="300"/>
        <v>food trucks</v>
      </c>
      <c r="S2418" s="10">
        <f t="shared" si="301"/>
        <v>42019.529432870368</v>
      </c>
      <c r="T2418" s="10">
        <f t="shared" si="302"/>
        <v>42077.416666666664</v>
      </c>
      <c r="U2418" s="12">
        <f t="shared" si="303"/>
        <v>42019.529432870368</v>
      </c>
      <c r="V2418" s="11">
        <f t="shared" si="304"/>
        <v>42019.529432870368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97"/>
        <v>0</v>
      </c>
      <c r="P2419" s="6" t="e">
        <f t="shared" si="298"/>
        <v>#DIV/0!</v>
      </c>
      <c r="Q2419" t="str">
        <f t="shared" si="299"/>
        <v>food</v>
      </c>
      <c r="R2419" t="str">
        <f t="shared" si="300"/>
        <v>food trucks</v>
      </c>
      <c r="S2419" s="10">
        <f t="shared" si="301"/>
        <v>41831.675775462958</v>
      </c>
      <c r="T2419" s="10">
        <f t="shared" si="302"/>
        <v>41861.675775462958</v>
      </c>
      <c r="U2419" s="12">
        <f t="shared" si="303"/>
        <v>41831.675775462958</v>
      </c>
      <c r="V2419" s="11">
        <f t="shared" si="304"/>
        <v>41831.675775462958</v>
      </c>
    </row>
    <row r="2420" spans="1:22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97"/>
        <v>2.0000000000000001E-4</v>
      </c>
      <c r="P2420" s="6">
        <f t="shared" si="298"/>
        <v>1</v>
      </c>
      <c r="Q2420" t="str">
        <f t="shared" si="299"/>
        <v>food</v>
      </c>
      <c r="R2420" t="str">
        <f t="shared" si="300"/>
        <v>food trucks</v>
      </c>
      <c r="S2420" s="10">
        <f t="shared" si="301"/>
        <v>42027.648657407401</v>
      </c>
      <c r="T2420" s="10">
        <f t="shared" si="302"/>
        <v>42087.606990740744</v>
      </c>
      <c r="U2420" s="12">
        <f t="shared" si="303"/>
        <v>42027.648657407401</v>
      </c>
      <c r="V2420" s="11">
        <f t="shared" si="304"/>
        <v>42027.648657407401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97"/>
        <v>0</v>
      </c>
      <c r="P2421" s="6" t="e">
        <f t="shared" si="298"/>
        <v>#DIV/0!</v>
      </c>
      <c r="Q2421" t="str">
        <f t="shared" si="299"/>
        <v>food</v>
      </c>
      <c r="R2421" t="str">
        <f t="shared" si="300"/>
        <v>food trucks</v>
      </c>
      <c r="S2421" s="10">
        <f t="shared" si="301"/>
        <v>41993.529965277768</v>
      </c>
      <c r="T2421" s="10">
        <f t="shared" si="302"/>
        <v>42053.529965277768</v>
      </c>
      <c r="U2421" s="12">
        <f t="shared" si="303"/>
        <v>41993.529965277768</v>
      </c>
      <c r="V2421" s="11">
        <f t="shared" si="304"/>
        <v>41993.529965277768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97"/>
        <v>0.14825133372851215</v>
      </c>
      <c r="P2422" s="6">
        <f t="shared" si="298"/>
        <v>69.472222222222229</v>
      </c>
      <c r="Q2422" t="str">
        <f t="shared" si="299"/>
        <v>food</v>
      </c>
      <c r="R2422" t="str">
        <f t="shared" si="300"/>
        <v>food trucks</v>
      </c>
      <c r="S2422" s="10">
        <f t="shared" si="301"/>
        <v>41892.820543981477</v>
      </c>
      <c r="T2422" s="10">
        <f t="shared" si="302"/>
        <v>41952.862210648142</v>
      </c>
      <c r="U2422" s="12">
        <f t="shared" si="303"/>
        <v>41892.820543981477</v>
      </c>
      <c r="V2422" s="11">
        <f t="shared" si="304"/>
        <v>41892.820543981477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97"/>
        <v>1.6666666666666666E-4</v>
      </c>
      <c r="P2423" s="6">
        <f t="shared" si="298"/>
        <v>1</v>
      </c>
      <c r="Q2423" t="str">
        <f t="shared" si="299"/>
        <v>food</v>
      </c>
      <c r="R2423" t="str">
        <f t="shared" si="300"/>
        <v>food trucks</v>
      </c>
      <c r="S2423" s="10">
        <f t="shared" si="301"/>
        <v>42026.479120370372</v>
      </c>
      <c r="T2423" s="10">
        <f t="shared" si="302"/>
        <v>42056.479120370372</v>
      </c>
      <c r="U2423" s="12">
        <f t="shared" si="303"/>
        <v>42026.479120370372</v>
      </c>
      <c r="V2423" s="11">
        <f t="shared" si="304"/>
        <v>42026.479120370372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97"/>
        <v>2E-3</v>
      </c>
      <c r="P2424" s="6">
        <f t="shared" si="298"/>
        <v>1</v>
      </c>
      <c r="Q2424" t="str">
        <f t="shared" si="299"/>
        <v>food</v>
      </c>
      <c r="R2424" t="str">
        <f t="shared" si="300"/>
        <v>food trucks</v>
      </c>
      <c r="S2424" s="10">
        <f t="shared" si="301"/>
        <v>42044.516620370363</v>
      </c>
      <c r="T2424" s="10">
        <f t="shared" si="302"/>
        <v>42074.474953703706</v>
      </c>
      <c r="U2424" s="12">
        <f t="shared" si="303"/>
        <v>42044.516620370363</v>
      </c>
      <c r="V2424" s="11">
        <f t="shared" si="304"/>
        <v>42044.516620370363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97"/>
        <v>1.3333333333333334E-4</v>
      </c>
      <c r="P2425" s="6">
        <f t="shared" si="298"/>
        <v>8</v>
      </c>
      <c r="Q2425" t="str">
        <f t="shared" si="299"/>
        <v>food</v>
      </c>
      <c r="R2425" t="str">
        <f t="shared" si="300"/>
        <v>food trucks</v>
      </c>
      <c r="S2425" s="10">
        <f t="shared" si="301"/>
        <v>41974.496412037035</v>
      </c>
      <c r="T2425" s="10">
        <f t="shared" si="302"/>
        <v>42004.496412037035</v>
      </c>
      <c r="U2425" s="12">
        <f t="shared" si="303"/>
        <v>41974.496412037035</v>
      </c>
      <c r="V2425" s="11">
        <f t="shared" si="304"/>
        <v>41974.496412037035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97"/>
        <v>1.24E-2</v>
      </c>
      <c r="P2426" s="6">
        <f t="shared" si="298"/>
        <v>34.444444444444443</v>
      </c>
      <c r="Q2426" t="str">
        <f t="shared" si="299"/>
        <v>food</v>
      </c>
      <c r="R2426" t="str">
        <f t="shared" si="300"/>
        <v>food trucks</v>
      </c>
      <c r="S2426" s="10">
        <f t="shared" si="301"/>
        <v>41909.684120370366</v>
      </c>
      <c r="T2426" s="10">
        <f t="shared" si="302"/>
        <v>41939.684120370366</v>
      </c>
      <c r="U2426" s="12">
        <f t="shared" si="303"/>
        <v>41909.684120370366</v>
      </c>
      <c r="V2426" s="11">
        <f t="shared" si="304"/>
        <v>41909.684120370366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97"/>
        <v>2.8571428571428574E-4</v>
      </c>
      <c r="P2427" s="6">
        <f t="shared" si="298"/>
        <v>1</v>
      </c>
      <c r="Q2427" t="str">
        <f t="shared" si="299"/>
        <v>food</v>
      </c>
      <c r="R2427" t="str">
        <f t="shared" si="300"/>
        <v>food trucks</v>
      </c>
      <c r="S2427" s="10">
        <f t="shared" si="301"/>
        <v>42502.705428240741</v>
      </c>
      <c r="T2427" s="10">
        <f t="shared" si="302"/>
        <v>42517.711111111108</v>
      </c>
      <c r="U2427" s="12">
        <f t="shared" si="303"/>
        <v>42502.705428240741</v>
      </c>
      <c r="V2427" s="11">
        <f t="shared" si="304"/>
        <v>42502.705428240741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97"/>
        <v>0</v>
      </c>
      <c r="P2428" s="6" t="e">
        <f t="shared" si="298"/>
        <v>#DIV/0!</v>
      </c>
      <c r="Q2428" t="str">
        <f t="shared" si="299"/>
        <v>food</v>
      </c>
      <c r="R2428" t="str">
        <f t="shared" si="300"/>
        <v>food trucks</v>
      </c>
      <c r="S2428" s="10">
        <f t="shared" si="301"/>
        <v>42163.961712962955</v>
      </c>
      <c r="T2428" s="10">
        <f t="shared" si="302"/>
        <v>42223.961712962955</v>
      </c>
      <c r="U2428" s="12">
        <f t="shared" si="303"/>
        <v>42163.961712962955</v>
      </c>
      <c r="V2428" s="11">
        <f t="shared" si="304"/>
        <v>42163.961712962955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97"/>
        <v>2.0000000000000002E-5</v>
      </c>
      <c r="P2429" s="6">
        <f t="shared" si="298"/>
        <v>1</v>
      </c>
      <c r="Q2429" t="str">
        <f t="shared" si="299"/>
        <v>food</v>
      </c>
      <c r="R2429" t="str">
        <f t="shared" si="300"/>
        <v>food trucks</v>
      </c>
      <c r="S2429" s="10">
        <f t="shared" si="301"/>
        <v>42412.11033564814</v>
      </c>
      <c r="T2429" s="10">
        <f t="shared" si="302"/>
        <v>42452.068668981483</v>
      </c>
      <c r="U2429" s="12">
        <f t="shared" si="303"/>
        <v>42412.11033564814</v>
      </c>
      <c r="V2429" s="11">
        <f t="shared" si="304"/>
        <v>42412.11033564814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97"/>
        <v>2.8571428571428571E-5</v>
      </c>
      <c r="P2430" s="6">
        <f t="shared" si="298"/>
        <v>1</v>
      </c>
      <c r="Q2430" t="str">
        <f t="shared" si="299"/>
        <v>food</v>
      </c>
      <c r="R2430" t="str">
        <f t="shared" si="300"/>
        <v>food trucks</v>
      </c>
      <c r="S2430" s="10">
        <f t="shared" si="301"/>
        <v>42045.575821759259</v>
      </c>
      <c r="T2430" s="10">
        <f t="shared" si="302"/>
        <v>42075.534155092588</v>
      </c>
      <c r="U2430" s="12">
        <f t="shared" si="303"/>
        <v>42045.575821759259</v>
      </c>
      <c r="V2430" s="11">
        <f t="shared" si="304"/>
        <v>42045.575821759259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97"/>
        <v>1.4321428571428572E-2</v>
      </c>
      <c r="P2431" s="6">
        <f t="shared" si="298"/>
        <v>501.25</v>
      </c>
      <c r="Q2431" t="str">
        <f t="shared" si="299"/>
        <v>food</v>
      </c>
      <c r="R2431" t="str">
        <f t="shared" si="300"/>
        <v>food trucks</v>
      </c>
      <c r="S2431" s="10">
        <f t="shared" si="301"/>
        <v>42734.670902777776</v>
      </c>
      <c r="T2431" s="10">
        <f t="shared" si="302"/>
        <v>42771.488888888889</v>
      </c>
      <c r="U2431" s="12">
        <f t="shared" si="303"/>
        <v>42734.670902777776</v>
      </c>
      <c r="V2431" s="11">
        <f t="shared" si="304"/>
        <v>42734.670902777776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97"/>
        <v>7.0000000000000001E-3</v>
      </c>
      <c r="P2432" s="6">
        <f t="shared" si="298"/>
        <v>10.5</v>
      </c>
      <c r="Q2432" t="str">
        <f t="shared" si="299"/>
        <v>food</v>
      </c>
      <c r="R2432" t="str">
        <f t="shared" si="300"/>
        <v>food trucks</v>
      </c>
      <c r="S2432" s="10">
        <f t="shared" si="301"/>
        <v>42381.922499999993</v>
      </c>
      <c r="T2432" s="10">
        <f t="shared" si="302"/>
        <v>42411.922499999993</v>
      </c>
      <c r="U2432" s="12">
        <f t="shared" si="303"/>
        <v>42381.922499999993</v>
      </c>
      <c r="V2432" s="11">
        <f t="shared" si="304"/>
        <v>42381.922499999993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97"/>
        <v>2.0000000000000002E-5</v>
      </c>
      <c r="P2433" s="6">
        <f t="shared" si="298"/>
        <v>1</v>
      </c>
      <c r="Q2433" t="str">
        <f t="shared" si="299"/>
        <v>food</v>
      </c>
      <c r="R2433" t="str">
        <f t="shared" si="300"/>
        <v>food trucks</v>
      </c>
      <c r="S2433" s="10">
        <f t="shared" si="301"/>
        <v>42488.891354166662</v>
      </c>
      <c r="T2433" s="10">
        <f t="shared" si="302"/>
        <v>42548.891354166662</v>
      </c>
      <c r="U2433" s="12">
        <f t="shared" si="303"/>
        <v>42488.891354166662</v>
      </c>
      <c r="V2433" s="11">
        <f t="shared" si="304"/>
        <v>42488.891354166662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305">E2434/D2434</f>
        <v>1.4285714285714287E-4</v>
      </c>
      <c r="P2434" s="6">
        <f t="shared" si="298"/>
        <v>1</v>
      </c>
      <c r="Q2434" t="str">
        <f t="shared" si="299"/>
        <v>food</v>
      </c>
      <c r="R2434" t="str">
        <f t="shared" si="300"/>
        <v>food trucks</v>
      </c>
      <c r="S2434" s="10">
        <f t="shared" si="301"/>
        <v>42041.010381944441</v>
      </c>
      <c r="T2434" s="10">
        <f t="shared" si="302"/>
        <v>42071.010381944441</v>
      </c>
      <c r="U2434" s="12">
        <f t="shared" si="303"/>
        <v>42041.010381944441</v>
      </c>
      <c r="V2434" s="11">
        <f t="shared" si="304"/>
        <v>42041.010381944441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305"/>
        <v>0</v>
      </c>
      <c r="P2435" s="6" t="e">
        <f t="shared" ref="P2435:P2498" si="306">E2435/L2435</f>
        <v>#DIV/0!</v>
      </c>
      <c r="Q2435" t="str">
        <f t="shared" ref="Q2435:Q2498" si="307">LEFT(N2435,SEARCH("/",N2435)-1)</f>
        <v>food</v>
      </c>
      <c r="R2435" t="str">
        <f t="shared" ref="R2435:R2498" si="308">RIGHT(N2435,LEN(N2435)-SEARCH("/",N2435))</f>
        <v>food trucks</v>
      </c>
      <c r="S2435" s="10">
        <f t="shared" ref="S2435:S2498" si="309">(((J2435/60)/60)/24)+DATE(1970,1,1)+(-5/24)</f>
        <v>42397.691469907404</v>
      </c>
      <c r="T2435" s="10">
        <f t="shared" ref="T2435:T2498" si="310">(((I2435/60)/60)/24)+DATE(1970,1,1)+(-5/24)</f>
        <v>42427.691469907404</v>
      </c>
      <c r="U2435" s="12">
        <f t="shared" ref="U2435:U2498" si="311">S2435</f>
        <v>42397.691469907404</v>
      </c>
      <c r="V2435" s="11">
        <f t="shared" ref="V2435:V2498" si="312">S2435</f>
        <v>42397.691469907404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05"/>
        <v>1.2999999999999999E-3</v>
      </c>
      <c r="P2436" s="6">
        <f t="shared" si="306"/>
        <v>13</v>
      </c>
      <c r="Q2436" t="str">
        <f t="shared" si="307"/>
        <v>food</v>
      </c>
      <c r="R2436" t="str">
        <f t="shared" si="308"/>
        <v>food trucks</v>
      </c>
      <c r="S2436" s="10">
        <f t="shared" si="309"/>
        <v>42179.977708333325</v>
      </c>
      <c r="T2436" s="10">
        <f t="shared" si="310"/>
        <v>42219.977708333325</v>
      </c>
      <c r="U2436" s="12">
        <f t="shared" si="311"/>
        <v>42179.977708333325</v>
      </c>
      <c r="V2436" s="11">
        <f t="shared" si="312"/>
        <v>42179.977708333325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05"/>
        <v>4.8960000000000002E-3</v>
      </c>
      <c r="P2437" s="6">
        <f t="shared" si="306"/>
        <v>306</v>
      </c>
      <c r="Q2437" t="str">
        <f t="shared" si="307"/>
        <v>food</v>
      </c>
      <c r="R2437" t="str">
        <f t="shared" si="308"/>
        <v>food trucks</v>
      </c>
      <c r="S2437" s="10">
        <f t="shared" si="309"/>
        <v>42252.069282407399</v>
      </c>
      <c r="T2437" s="10">
        <f t="shared" si="310"/>
        <v>42282.069282407399</v>
      </c>
      <c r="U2437" s="12">
        <f t="shared" si="311"/>
        <v>42252.069282407399</v>
      </c>
      <c r="V2437" s="11">
        <f t="shared" si="312"/>
        <v>42252.069282407399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05"/>
        <v>3.8461538461538462E-4</v>
      </c>
      <c r="P2438" s="6">
        <f t="shared" si="306"/>
        <v>22.5</v>
      </c>
      <c r="Q2438" t="str">
        <f t="shared" si="307"/>
        <v>food</v>
      </c>
      <c r="R2438" t="str">
        <f t="shared" si="308"/>
        <v>food trucks</v>
      </c>
      <c r="S2438" s="10">
        <f t="shared" si="309"/>
        <v>42338.407060185178</v>
      </c>
      <c r="T2438" s="10">
        <f t="shared" si="310"/>
        <v>42398.407060185178</v>
      </c>
      <c r="U2438" s="12">
        <f t="shared" si="311"/>
        <v>42338.407060185178</v>
      </c>
      <c r="V2438" s="11">
        <f t="shared" si="312"/>
        <v>42338.407060185178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05"/>
        <v>0</v>
      </c>
      <c r="P2439" s="6" t="e">
        <f t="shared" si="306"/>
        <v>#DIV/0!</v>
      </c>
      <c r="Q2439" t="str">
        <f t="shared" si="307"/>
        <v>food</v>
      </c>
      <c r="R2439" t="str">
        <f t="shared" si="308"/>
        <v>food trucks</v>
      </c>
      <c r="S2439" s="10">
        <f t="shared" si="309"/>
        <v>42031.756805555553</v>
      </c>
      <c r="T2439" s="10">
        <f t="shared" si="310"/>
        <v>42080.541666666664</v>
      </c>
      <c r="U2439" s="12">
        <f t="shared" si="311"/>
        <v>42031.756805555553</v>
      </c>
      <c r="V2439" s="11">
        <f t="shared" si="312"/>
        <v>42031.756805555553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05"/>
        <v>3.3333333333333335E-3</v>
      </c>
      <c r="P2440" s="6">
        <f t="shared" si="306"/>
        <v>50</v>
      </c>
      <c r="Q2440" t="str">
        <f t="shared" si="307"/>
        <v>food</v>
      </c>
      <c r="R2440" t="str">
        <f t="shared" si="308"/>
        <v>food trucks</v>
      </c>
      <c r="S2440" s="10">
        <f t="shared" si="309"/>
        <v>42285.706736111104</v>
      </c>
      <c r="T2440" s="10">
        <f t="shared" si="310"/>
        <v>42345.748402777775</v>
      </c>
      <c r="U2440" s="12">
        <f t="shared" si="311"/>
        <v>42285.706736111104</v>
      </c>
      <c r="V2440" s="11">
        <f t="shared" si="312"/>
        <v>42285.706736111104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05"/>
        <v>0</v>
      </c>
      <c r="P2441" s="6" t="e">
        <f t="shared" si="306"/>
        <v>#DIV/0!</v>
      </c>
      <c r="Q2441" t="str">
        <f t="shared" si="307"/>
        <v>food</v>
      </c>
      <c r="R2441" t="str">
        <f t="shared" si="308"/>
        <v>food trucks</v>
      </c>
      <c r="S2441" s="10">
        <f t="shared" si="309"/>
        <v>42265.610289351847</v>
      </c>
      <c r="T2441" s="10">
        <f t="shared" si="310"/>
        <v>42295.610289351847</v>
      </c>
      <c r="U2441" s="12">
        <f t="shared" si="311"/>
        <v>42265.610289351847</v>
      </c>
      <c r="V2441" s="11">
        <f t="shared" si="312"/>
        <v>42265.610289351847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05"/>
        <v>2E-3</v>
      </c>
      <c r="P2442" s="6">
        <f t="shared" si="306"/>
        <v>5</v>
      </c>
      <c r="Q2442" t="str">
        <f t="shared" si="307"/>
        <v>food</v>
      </c>
      <c r="R2442" t="str">
        <f t="shared" si="308"/>
        <v>food trucks</v>
      </c>
      <c r="S2442" s="10">
        <f t="shared" si="309"/>
        <v>42383.691122685181</v>
      </c>
      <c r="T2442" s="10">
        <f t="shared" si="310"/>
        <v>42413.691122685181</v>
      </c>
      <c r="U2442" s="12">
        <f t="shared" si="311"/>
        <v>42383.691122685181</v>
      </c>
      <c r="V2442" s="11">
        <f t="shared" si="312"/>
        <v>42383.691122685181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05"/>
        <v>1.0788</v>
      </c>
      <c r="P2443" s="6">
        <f t="shared" si="306"/>
        <v>74.22935779816514</v>
      </c>
      <c r="Q2443" t="str">
        <f t="shared" si="307"/>
        <v>food</v>
      </c>
      <c r="R2443" t="str">
        <f t="shared" si="308"/>
        <v>small batch</v>
      </c>
      <c r="S2443" s="10">
        <f t="shared" si="309"/>
        <v>42186.917291666665</v>
      </c>
      <c r="T2443" s="10">
        <f t="shared" si="310"/>
        <v>42207.999305555553</v>
      </c>
      <c r="U2443" s="12">
        <f t="shared" si="311"/>
        <v>42186.917291666665</v>
      </c>
      <c r="V2443" s="11">
        <f t="shared" si="312"/>
        <v>42186.917291666665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05"/>
        <v>1.2594166666666666</v>
      </c>
      <c r="P2444" s="6">
        <f t="shared" si="306"/>
        <v>81.252688172043008</v>
      </c>
      <c r="Q2444" t="str">
        <f t="shared" si="307"/>
        <v>food</v>
      </c>
      <c r="R2444" t="str">
        <f t="shared" si="308"/>
        <v>small batch</v>
      </c>
      <c r="S2444" s="10">
        <f t="shared" si="309"/>
        <v>42052.458657407398</v>
      </c>
      <c r="T2444" s="10">
        <f t="shared" si="310"/>
        <v>42082.416990740741</v>
      </c>
      <c r="U2444" s="12">
        <f t="shared" si="311"/>
        <v>42052.458657407398</v>
      </c>
      <c r="V2444" s="11">
        <f t="shared" si="312"/>
        <v>42052.458657407398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05"/>
        <v>2.0251494999999999</v>
      </c>
      <c r="P2445" s="6">
        <f t="shared" si="306"/>
        <v>130.23469453376205</v>
      </c>
      <c r="Q2445" t="str">
        <f t="shared" si="307"/>
        <v>food</v>
      </c>
      <c r="R2445" t="str">
        <f t="shared" si="308"/>
        <v>small batch</v>
      </c>
      <c r="S2445" s="10">
        <f t="shared" si="309"/>
        <v>41836.416921296295</v>
      </c>
      <c r="T2445" s="10">
        <f t="shared" si="310"/>
        <v>41866.416921296295</v>
      </c>
      <c r="U2445" s="12">
        <f t="shared" si="311"/>
        <v>41836.416921296295</v>
      </c>
      <c r="V2445" s="11">
        <f t="shared" si="312"/>
        <v>41836.416921296295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05"/>
        <v>1.0860000000000001</v>
      </c>
      <c r="P2446" s="6">
        <f t="shared" si="306"/>
        <v>53.409836065573771</v>
      </c>
      <c r="Q2446" t="str">
        <f t="shared" si="307"/>
        <v>food</v>
      </c>
      <c r="R2446" t="str">
        <f t="shared" si="308"/>
        <v>small batch</v>
      </c>
      <c r="S2446" s="10">
        <f t="shared" si="309"/>
        <v>42485.54619212963</v>
      </c>
      <c r="T2446" s="10">
        <f t="shared" si="310"/>
        <v>42515.54619212963</v>
      </c>
      <c r="U2446" s="12">
        <f t="shared" si="311"/>
        <v>42485.54619212963</v>
      </c>
      <c r="V2446" s="11">
        <f t="shared" si="312"/>
        <v>42485.54619212963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05"/>
        <v>1.728</v>
      </c>
      <c r="P2447" s="6">
        <f t="shared" si="306"/>
        <v>75.130434782608702</v>
      </c>
      <c r="Q2447" t="str">
        <f t="shared" si="307"/>
        <v>food</v>
      </c>
      <c r="R2447" t="str">
        <f t="shared" si="308"/>
        <v>small batch</v>
      </c>
      <c r="S2447" s="10">
        <f t="shared" si="309"/>
        <v>42242.981724537036</v>
      </c>
      <c r="T2447" s="10">
        <f t="shared" si="310"/>
        <v>42272.981724537036</v>
      </c>
      <c r="U2447" s="12">
        <f t="shared" si="311"/>
        <v>42242.981724537036</v>
      </c>
      <c r="V2447" s="11">
        <f t="shared" si="312"/>
        <v>42242.981724537036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05"/>
        <v>1.6798</v>
      </c>
      <c r="P2448" s="6">
        <f t="shared" si="306"/>
        <v>75.666666666666671</v>
      </c>
      <c r="Q2448" t="str">
        <f t="shared" si="307"/>
        <v>food</v>
      </c>
      <c r="R2448" t="str">
        <f t="shared" si="308"/>
        <v>small batch</v>
      </c>
      <c r="S2448" s="10">
        <f t="shared" si="309"/>
        <v>42670.394340277773</v>
      </c>
      <c r="T2448" s="10">
        <f t="shared" si="310"/>
        <v>42700.436006944445</v>
      </c>
      <c r="U2448" s="12">
        <f t="shared" si="311"/>
        <v>42670.394340277773</v>
      </c>
      <c r="V2448" s="11">
        <f t="shared" si="312"/>
        <v>42670.394340277773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05"/>
        <v>4.2720000000000002</v>
      </c>
      <c r="P2449" s="6">
        <f t="shared" si="306"/>
        <v>31.691394658753708</v>
      </c>
      <c r="Q2449" t="str">
        <f t="shared" si="307"/>
        <v>food</v>
      </c>
      <c r="R2449" t="str">
        <f t="shared" si="308"/>
        <v>small batch</v>
      </c>
      <c r="S2449" s="10">
        <f t="shared" si="309"/>
        <v>42654.26149305555</v>
      </c>
      <c r="T2449" s="10">
        <f t="shared" si="310"/>
        <v>42685.958333333336</v>
      </c>
      <c r="U2449" s="12">
        <f t="shared" si="311"/>
        <v>42654.26149305555</v>
      </c>
      <c r="V2449" s="11">
        <f t="shared" si="312"/>
        <v>42654.26149305555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05"/>
        <v>1.075</v>
      </c>
      <c r="P2450" s="6">
        <f t="shared" si="306"/>
        <v>47.777777777777779</v>
      </c>
      <c r="Q2450" t="str">
        <f t="shared" si="307"/>
        <v>food</v>
      </c>
      <c r="R2450" t="str">
        <f t="shared" si="308"/>
        <v>small batch</v>
      </c>
      <c r="S2450" s="10">
        <f t="shared" si="309"/>
        <v>42607.107789351845</v>
      </c>
      <c r="T2450" s="10">
        <f t="shared" si="310"/>
        <v>42613.025000000001</v>
      </c>
      <c r="U2450" s="12">
        <f t="shared" si="311"/>
        <v>42607.107789351845</v>
      </c>
      <c r="V2450" s="11">
        <f t="shared" si="312"/>
        <v>42607.107789351845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05"/>
        <v>1.08</v>
      </c>
      <c r="P2451" s="6">
        <f t="shared" si="306"/>
        <v>90</v>
      </c>
      <c r="Q2451" t="str">
        <f t="shared" si="307"/>
        <v>food</v>
      </c>
      <c r="R2451" t="str">
        <f t="shared" si="308"/>
        <v>small batch</v>
      </c>
      <c r="S2451" s="10">
        <f t="shared" si="309"/>
        <v>41942.934201388889</v>
      </c>
      <c r="T2451" s="10">
        <f t="shared" si="310"/>
        <v>41972.975868055553</v>
      </c>
      <c r="U2451" s="12">
        <f t="shared" si="311"/>
        <v>41942.934201388889</v>
      </c>
      <c r="V2451" s="11">
        <f t="shared" si="312"/>
        <v>41942.934201388889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05"/>
        <v>1.0153353333333335</v>
      </c>
      <c r="P2452" s="6">
        <f t="shared" si="306"/>
        <v>149.31401960784314</v>
      </c>
      <c r="Q2452" t="str">
        <f t="shared" si="307"/>
        <v>food</v>
      </c>
      <c r="R2452" t="str">
        <f t="shared" si="308"/>
        <v>small batch</v>
      </c>
      <c r="S2452" s="10">
        <f t="shared" si="309"/>
        <v>41901.864074074074</v>
      </c>
      <c r="T2452" s="10">
        <f t="shared" si="310"/>
        <v>41939.924305555556</v>
      </c>
      <c r="U2452" s="12">
        <f t="shared" si="311"/>
        <v>41901.864074074074</v>
      </c>
      <c r="V2452" s="11">
        <f t="shared" si="312"/>
        <v>41901.864074074074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05"/>
        <v>1.1545000000000001</v>
      </c>
      <c r="P2453" s="6">
        <f t="shared" si="306"/>
        <v>62.06989247311828</v>
      </c>
      <c r="Q2453" t="str">
        <f t="shared" si="307"/>
        <v>food</v>
      </c>
      <c r="R2453" t="str">
        <f t="shared" si="308"/>
        <v>small batch</v>
      </c>
      <c r="S2453" s="10">
        <f t="shared" si="309"/>
        <v>42779.700115740743</v>
      </c>
      <c r="T2453" s="10">
        <f t="shared" si="310"/>
        <v>42799.700115740743</v>
      </c>
      <c r="U2453" s="12">
        <f t="shared" si="311"/>
        <v>42779.700115740743</v>
      </c>
      <c r="V2453" s="11">
        <f t="shared" si="312"/>
        <v>42779.700115740743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05"/>
        <v>1.335</v>
      </c>
      <c r="P2454" s="6">
        <f t="shared" si="306"/>
        <v>53.4</v>
      </c>
      <c r="Q2454" t="str">
        <f t="shared" si="307"/>
        <v>food</v>
      </c>
      <c r="R2454" t="str">
        <f t="shared" si="308"/>
        <v>small batch</v>
      </c>
      <c r="S2454" s="10">
        <f t="shared" si="309"/>
        <v>42338.635416666664</v>
      </c>
      <c r="T2454" s="10">
        <f t="shared" si="310"/>
        <v>42367.749999999993</v>
      </c>
      <c r="U2454" s="12">
        <f t="shared" si="311"/>
        <v>42338.635416666664</v>
      </c>
      <c r="V2454" s="11">
        <f t="shared" si="312"/>
        <v>42338.635416666664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05"/>
        <v>1.5469999999999999</v>
      </c>
      <c r="P2455" s="6">
        <f t="shared" si="306"/>
        <v>69.268656716417908</v>
      </c>
      <c r="Q2455" t="str">
        <f t="shared" si="307"/>
        <v>food</v>
      </c>
      <c r="R2455" t="str">
        <f t="shared" si="308"/>
        <v>small batch</v>
      </c>
      <c r="S2455" s="10">
        <f t="shared" si="309"/>
        <v>42738.483900462961</v>
      </c>
      <c r="T2455" s="10">
        <f t="shared" si="310"/>
        <v>42768.483900462961</v>
      </c>
      <c r="U2455" s="12">
        <f t="shared" si="311"/>
        <v>42738.483900462961</v>
      </c>
      <c r="V2455" s="11">
        <f t="shared" si="312"/>
        <v>42738.483900462961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05"/>
        <v>1.0084571428571429</v>
      </c>
      <c r="P2456" s="6">
        <f t="shared" si="306"/>
        <v>271.50769230769231</v>
      </c>
      <c r="Q2456" t="str">
        <f t="shared" si="307"/>
        <v>food</v>
      </c>
      <c r="R2456" t="str">
        <f t="shared" si="308"/>
        <v>small batch</v>
      </c>
      <c r="S2456" s="10">
        <f t="shared" si="309"/>
        <v>42769.99314814814</v>
      </c>
      <c r="T2456" s="10">
        <f t="shared" si="310"/>
        <v>42804.99314814814</v>
      </c>
      <c r="U2456" s="12">
        <f t="shared" si="311"/>
        <v>42769.99314814814</v>
      </c>
      <c r="V2456" s="11">
        <f t="shared" si="312"/>
        <v>42769.99314814814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05"/>
        <v>1.82</v>
      </c>
      <c r="P2457" s="6">
        <f t="shared" si="306"/>
        <v>34.125</v>
      </c>
      <c r="Q2457" t="str">
        <f t="shared" si="307"/>
        <v>food</v>
      </c>
      <c r="R2457" t="str">
        <f t="shared" si="308"/>
        <v>small batch</v>
      </c>
      <c r="S2457" s="10">
        <f t="shared" si="309"/>
        <v>42452.573495370372</v>
      </c>
      <c r="T2457" s="10">
        <f t="shared" si="310"/>
        <v>42480.573495370372</v>
      </c>
      <c r="U2457" s="12">
        <f t="shared" si="311"/>
        <v>42452.573495370372</v>
      </c>
      <c r="V2457" s="11">
        <f t="shared" si="312"/>
        <v>42452.573495370372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05"/>
        <v>1.8086666666666666</v>
      </c>
      <c r="P2458" s="6">
        <f t="shared" si="306"/>
        <v>40.492537313432834</v>
      </c>
      <c r="Q2458" t="str">
        <f t="shared" si="307"/>
        <v>food</v>
      </c>
      <c r="R2458" t="str">
        <f t="shared" si="308"/>
        <v>small batch</v>
      </c>
      <c r="S2458" s="10">
        <f t="shared" si="309"/>
        <v>42761.752766203703</v>
      </c>
      <c r="T2458" s="10">
        <f t="shared" si="310"/>
        <v>42791.752766203703</v>
      </c>
      <c r="U2458" s="12">
        <f t="shared" si="311"/>
        <v>42761.752766203703</v>
      </c>
      <c r="V2458" s="11">
        <f t="shared" si="312"/>
        <v>42761.752766203703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05"/>
        <v>1.0230434782608695</v>
      </c>
      <c r="P2459" s="6">
        <f t="shared" si="306"/>
        <v>189.75806451612902</v>
      </c>
      <c r="Q2459" t="str">
        <f t="shared" si="307"/>
        <v>food</v>
      </c>
      <c r="R2459" t="str">
        <f t="shared" si="308"/>
        <v>small batch</v>
      </c>
      <c r="S2459" s="10">
        <f t="shared" si="309"/>
        <v>42423.394166666665</v>
      </c>
      <c r="T2459" s="10">
        <f t="shared" si="310"/>
        <v>42453.352500000001</v>
      </c>
      <c r="U2459" s="12">
        <f t="shared" si="311"/>
        <v>42423.394166666665</v>
      </c>
      <c r="V2459" s="11">
        <f t="shared" si="312"/>
        <v>42423.394166666665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05"/>
        <v>1.1017999999999999</v>
      </c>
      <c r="P2460" s="6">
        <f t="shared" si="306"/>
        <v>68.862499999999997</v>
      </c>
      <c r="Q2460" t="str">
        <f t="shared" si="307"/>
        <v>food</v>
      </c>
      <c r="R2460" t="str">
        <f t="shared" si="308"/>
        <v>small batch</v>
      </c>
      <c r="S2460" s="10">
        <f t="shared" si="309"/>
        <v>42495.663402777776</v>
      </c>
      <c r="T2460" s="10">
        <f t="shared" si="310"/>
        <v>42530.583333333336</v>
      </c>
      <c r="U2460" s="12">
        <f t="shared" si="311"/>
        <v>42495.663402777776</v>
      </c>
      <c r="V2460" s="11">
        <f t="shared" si="312"/>
        <v>42495.663402777776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05"/>
        <v>1.0225</v>
      </c>
      <c r="P2461" s="6">
        <f t="shared" si="306"/>
        <v>108.77659574468085</v>
      </c>
      <c r="Q2461" t="str">
        <f t="shared" si="307"/>
        <v>food</v>
      </c>
      <c r="R2461" t="str">
        <f t="shared" si="308"/>
        <v>small batch</v>
      </c>
      <c r="S2461" s="10">
        <f t="shared" si="309"/>
        <v>42407.429224537038</v>
      </c>
      <c r="T2461" s="10">
        <f t="shared" si="310"/>
        <v>42452.387557870366</v>
      </c>
      <c r="U2461" s="12">
        <f t="shared" si="311"/>
        <v>42407.429224537038</v>
      </c>
      <c r="V2461" s="11">
        <f t="shared" si="312"/>
        <v>42407.429224537038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05"/>
        <v>1.0078823529411765</v>
      </c>
      <c r="P2462" s="6">
        <f t="shared" si="306"/>
        <v>125.98529411764706</v>
      </c>
      <c r="Q2462" t="str">
        <f t="shared" si="307"/>
        <v>food</v>
      </c>
      <c r="R2462" t="str">
        <f t="shared" si="308"/>
        <v>small batch</v>
      </c>
      <c r="S2462" s="10">
        <f t="shared" si="309"/>
        <v>42703.978784722225</v>
      </c>
      <c r="T2462" s="10">
        <f t="shared" si="310"/>
        <v>42737.970138888886</v>
      </c>
      <c r="U2462" s="12">
        <f t="shared" si="311"/>
        <v>42703.978784722225</v>
      </c>
      <c r="V2462" s="11">
        <f t="shared" si="312"/>
        <v>42703.978784722225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05"/>
        <v>1.038</v>
      </c>
      <c r="P2463" s="6">
        <f t="shared" si="306"/>
        <v>90.523255813953483</v>
      </c>
      <c r="Q2463" t="str">
        <f t="shared" si="307"/>
        <v>music</v>
      </c>
      <c r="R2463" t="str">
        <f t="shared" si="308"/>
        <v>indie rock</v>
      </c>
      <c r="S2463" s="10">
        <f t="shared" si="309"/>
        <v>40783.804363425923</v>
      </c>
      <c r="T2463" s="10">
        <f t="shared" si="310"/>
        <v>40816.916666666664</v>
      </c>
      <c r="U2463" s="12">
        <f t="shared" si="311"/>
        <v>40783.804363425923</v>
      </c>
      <c r="V2463" s="11">
        <f t="shared" si="312"/>
        <v>40783.804363425923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05"/>
        <v>1.1070833333333334</v>
      </c>
      <c r="P2464" s="6">
        <f t="shared" si="306"/>
        <v>28.880434782608695</v>
      </c>
      <c r="Q2464" t="str">
        <f t="shared" si="307"/>
        <v>music</v>
      </c>
      <c r="R2464" t="str">
        <f t="shared" si="308"/>
        <v>indie rock</v>
      </c>
      <c r="S2464" s="10">
        <f t="shared" si="309"/>
        <v>41088.977962962963</v>
      </c>
      <c r="T2464" s="10">
        <f t="shared" si="310"/>
        <v>41108.977962962963</v>
      </c>
      <c r="U2464" s="12">
        <f t="shared" si="311"/>
        <v>41088.977962962963</v>
      </c>
      <c r="V2464" s="11">
        <f t="shared" si="312"/>
        <v>41088.977962962963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05"/>
        <v>1.1625000000000001</v>
      </c>
      <c r="P2465" s="6">
        <f t="shared" si="306"/>
        <v>31</v>
      </c>
      <c r="Q2465" t="str">
        <f t="shared" si="307"/>
        <v>music</v>
      </c>
      <c r="R2465" t="str">
        <f t="shared" si="308"/>
        <v>indie rock</v>
      </c>
      <c r="S2465" s="10">
        <f t="shared" si="309"/>
        <v>41340.903067129628</v>
      </c>
      <c r="T2465" s="10">
        <f t="shared" si="310"/>
        <v>41380.583333333328</v>
      </c>
      <c r="U2465" s="12">
        <f t="shared" si="311"/>
        <v>41340.903067129628</v>
      </c>
      <c r="V2465" s="11">
        <f t="shared" si="312"/>
        <v>41340.903067129628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05"/>
        <v>1.111</v>
      </c>
      <c r="P2466" s="6">
        <f t="shared" si="306"/>
        <v>51.674418604651166</v>
      </c>
      <c r="Q2466" t="str">
        <f t="shared" si="307"/>
        <v>music</v>
      </c>
      <c r="R2466" t="str">
        <f t="shared" si="308"/>
        <v>indie rock</v>
      </c>
      <c r="S2466" s="10">
        <f t="shared" si="309"/>
        <v>42248.692094907405</v>
      </c>
      <c r="T2466" s="10">
        <f t="shared" si="310"/>
        <v>42277.603472222218</v>
      </c>
      <c r="U2466" s="12">
        <f t="shared" si="311"/>
        <v>42248.692094907405</v>
      </c>
      <c r="V2466" s="11">
        <f t="shared" si="312"/>
        <v>42248.692094907405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05"/>
        <v>1.8014285714285714</v>
      </c>
      <c r="P2467" s="6">
        <f t="shared" si="306"/>
        <v>26.270833333333332</v>
      </c>
      <c r="Q2467" t="str">
        <f t="shared" si="307"/>
        <v>music</v>
      </c>
      <c r="R2467" t="str">
        <f t="shared" si="308"/>
        <v>indie rock</v>
      </c>
      <c r="S2467" s="10">
        <f t="shared" si="309"/>
        <v>41145.510972222219</v>
      </c>
      <c r="T2467" s="10">
        <f t="shared" si="310"/>
        <v>41175.510972222219</v>
      </c>
      <c r="U2467" s="12">
        <f t="shared" si="311"/>
        <v>41145.510972222219</v>
      </c>
      <c r="V2467" s="11">
        <f t="shared" si="312"/>
        <v>41145.510972222219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05"/>
        <v>1</v>
      </c>
      <c r="P2468" s="6">
        <f t="shared" si="306"/>
        <v>48.07692307692308</v>
      </c>
      <c r="Q2468" t="str">
        <f t="shared" si="307"/>
        <v>music</v>
      </c>
      <c r="R2468" t="str">
        <f t="shared" si="308"/>
        <v>indie rock</v>
      </c>
      <c r="S2468" s="10">
        <f t="shared" si="309"/>
        <v>41372.894131944442</v>
      </c>
      <c r="T2468" s="10">
        <f t="shared" si="310"/>
        <v>41402.894131944442</v>
      </c>
      <c r="U2468" s="12">
        <f t="shared" si="311"/>
        <v>41372.894131944442</v>
      </c>
      <c r="V2468" s="11">
        <f t="shared" si="312"/>
        <v>41372.894131944442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05"/>
        <v>1.1850000000000001</v>
      </c>
      <c r="P2469" s="6">
        <f t="shared" si="306"/>
        <v>27.558139534883722</v>
      </c>
      <c r="Q2469" t="str">
        <f t="shared" si="307"/>
        <v>music</v>
      </c>
      <c r="R2469" t="str">
        <f t="shared" si="308"/>
        <v>indie rock</v>
      </c>
      <c r="S2469" s="10">
        <f t="shared" si="309"/>
        <v>41025.665868055556</v>
      </c>
      <c r="T2469" s="10">
        <f t="shared" si="310"/>
        <v>41039.5</v>
      </c>
      <c r="U2469" s="12">
        <f t="shared" si="311"/>
        <v>41025.665868055556</v>
      </c>
      <c r="V2469" s="11">
        <f t="shared" si="312"/>
        <v>41025.665868055556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05"/>
        <v>1.0721700000000001</v>
      </c>
      <c r="P2470" s="6">
        <f t="shared" si="306"/>
        <v>36.97137931034483</v>
      </c>
      <c r="Q2470" t="str">
        <f t="shared" si="307"/>
        <v>music</v>
      </c>
      <c r="R2470" t="str">
        <f t="shared" si="308"/>
        <v>indie rock</v>
      </c>
      <c r="S2470" s="10">
        <f t="shared" si="309"/>
        <v>41173.945844907401</v>
      </c>
      <c r="T2470" s="10">
        <f t="shared" si="310"/>
        <v>41210</v>
      </c>
      <c r="U2470" s="12">
        <f t="shared" si="311"/>
        <v>41173.945844907401</v>
      </c>
      <c r="V2470" s="11">
        <f t="shared" si="312"/>
        <v>41173.945844907401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05"/>
        <v>1.1366666666666667</v>
      </c>
      <c r="P2471" s="6">
        <f t="shared" si="306"/>
        <v>29.021276595744681</v>
      </c>
      <c r="Q2471" t="str">
        <f t="shared" si="307"/>
        <v>music</v>
      </c>
      <c r="R2471" t="str">
        <f t="shared" si="308"/>
        <v>indie rock</v>
      </c>
      <c r="S2471" s="10">
        <f t="shared" si="309"/>
        <v>40557.221400462957</v>
      </c>
      <c r="T2471" s="10">
        <f t="shared" si="310"/>
        <v>40582.221400462957</v>
      </c>
      <c r="U2471" s="12">
        <f t="shared" si="311"/>
        <v>40557.221400462957</v>
      </c>
      <c r="V2471" s="11">
        <f t="shared" si="312"/>
        <v>40557.221400462957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05"/>
        <v>1.0316400000000001</v>
      </c>
      <c r="P2472" s="6">
        <f t="shared" si="306"/>
        <v>28.65666666666667</v>
      </c>
      <c r="Q2472" t="str">
        <f t="shared" si="307"/>
        <v>music</v>
      </c>
      <c r="R2472" t="str">
        <f t="shared" si="308"/>
        <v>indie rock</v>
      </c>
      <c r="S2472" s="10">
        <f t="shared" si="309"/>
        <v>41022.866377314815</v>
      </c>
      <c r="T2472" s="10">
        <f t="shared" si="310"/>
        <v>41052.866377314815</v>
      </c>
      <c r="U2472" s="12">
        <f t="shared" si="311"/>
        <v>41022.866377314815</v>
      </c>
      <c r="V2472" s="11">
        <f t="shared" si="312"/>
        <v>41022.866377314815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05"/>
        <v>1.28</v>
      </c>
      <c r="P2473" s="6">
        <f t="shared" si="306"/>
        <v>37.647058823529413</v>
      </c>
      <c r="Q2473" t="str">
        <f t="shared" si="307"/>
        <v>music</v>
      </c>
      <c r="R2473" t="str">
        <f t="shared" si="308"/>
        <v>indie rock</v>
      </c>
      <c r="S2473" s="10">
        <f t="shared" si="309"/>
        <v>40893.784629629627</v>
      </c>
      <c r="T2473" s="10">
        <f t="shared" si="310"/>
        <v>40933.784629629627</v>
      </c>
      <c r="U2473" s="12">
        <f t="shared" si="311"/>
        <v>40893.784629629627</v>
      </c>
      <c r="V2473" s="11">
        <f t="shared" si="312"/>
        <v>40893.784629629627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05"/>
        <v>1.3576026666666667</v>
      </c>
      <c r="P2474" s="6">
        <f t="shared" si="306"/>
        <v>97.904038461538462</v>
      </c>
      <c r="Q2474" t="str">
        <f t="shared" si="307"/>
        <v>music</v>
      </c>
      <c r="R2474" t="str">
        <f t="shared" si="308"/>
        <v>indie rock</v>
      </c>
      <c r="S2474" s="10">
        <f t="shared" si="309"/>
        <v>40353.907175925924</v>
      </c>
      <c r="T2474" s="10">
        <f t="shared" si="310"/>
        <v>40424.835416666661</v>
      </c>
      <c r="U2474" s="12">
        <f t="shared" si="311"/>
        <v>40353.907175925924</v>
      </c>
      <c r="V2474" s="11">
        <f t="shared" si="312"/>
        <v>40353.907175925924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05"/>
        <v>1</v>
      </c>
      <c r="P2475" s="6">
        <f t="shared" si="306"/>
        <v>42.553191489361701</v>
      </c>
      <c r="Q2475" t="str">
        <f t="shared" si="307"/>
        <v>music</v>
      </c>
      <c r="R2475" t="str">
        <f t="shared" si="308"/>
        <v>indie rock</v>
      </c>
      <c r="S2475" s="10">
        <f t="shared" si="309"/>
        <v>41193.540150462963</v>
      </c>
      <c r="T2475" s="10">
        <f t="shared" si="310"/>
        <v>41223.581817129627</v>
      </c>
      <c r="U2475" s="12">
        <f t="shared" si="311"/>
        <v>41193.540150462963</v>
      </c>
      <c r="V2475" s="11">
        <f t="shared" si="312"/>
        <v>41193.540150462963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05"/>
        <v>1.0000360000000001</v>
      </c>
      <c r="P2476" s="6">
        <f t="shared" si="306"/>
        <v>131.58368421052631</v>
      </c>
      <c r="Q2476" t="str">
        <f t="shared" si="307"/>
        <v>music</v>
      </c>
      <c r="R2476" t="str">
        <f t="shared" si="308"/>
        <v>indie rock</v>
      </c>
      <c r="S2476" s="10">
        <f t="shared" si="309"/>
        <v>40416.80296296296</v>
      </c>
      <c r="T2476" s="10">
        <f t="shared" si="310"/>
        <v>40461.80296296296</v>
      </c>
      <c r="U2476" s="12">
        <f t="shared" si="311"/>
        <v>40416.80296296296</v>
      </c>
      <c r="V2476" s="11">
        <f t="shared" si="312"/>
        <v>40416.80296296296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05"/>
        <v>1.0471999999999999</v>
      </c>
      <c r="P2477" s="6">
        <f t="shared" si="306"/>
        <v>32.320987654320987</v>
      </c>
      <c r="Q2477" t="str">
        <f t="shared" si="307"/>
        <v>music</v>
      </c>
      <c r="R2477" t="str">
        <f t="shared" si="308"/>
        <v>indie rock</v>
      </c>
      <c r="S2477" s="10">
        <f t="shared" si="309"/>
        <v>40310.079340277778</v>
      </c>
      <c r="T2477" s="10">
        <f t="shared" si="310"/>
        <v>40369.708333333328</v>
      </c>
      <c r="U2477" s="12">
        <f t="shared" si="311"/>
        <v>40310.079340277778</v>
      </c>
      <c r="V2477" s="11">
        <f t="shared" si="312"/>
        <v>40310.079340277778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05"/>
        <v>1.050225</v>
      </c>
      <c r="P2478" s="6">
        <f t="shared" si="306"/>
        <v>61.103999999999999</v>
      </c>
      <c r="Q2478" t="str">
        <f t="shared" si="307"/>
        <v>music</v>
      </c>
      <c r="R2478" t="str">
        <f t="shared" si="308"/>
        <v>indie rock</v>
      </c>
      <c r="S2478" s="10">
        <f t="shared" si="309"/>
        <v>41913.120023148142</v>
      </c>
      <c r="T2478" s="10">
        <f t="shared" si="310"/>
        <v>41946.161689814813</v>
      </c>
      <c r="U2478" s="12">
        <f t="shared" si="311"/>
        <v>41913.120023148142</v>
      </c>
      <c r="V2478" s="11">
        <f t="shared" si="312"/>
        <v>41913.120023148142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05"/>
        <v>1.7133333333333334</v>
      </c>
      <c r="P2479" s="6">
        <f t="shared" si="306"/>
        <v>31.341463414634145</v>
      </c>
      <c r="Q2479" t="str">
        <f t="shared" si="307"/>
        <v>music</v>
      </c>
      <c r="R2479" t="str">
        <f t="shared" si="308"/>
        <v>indie rock</v>
      </c>
      <c r="S2479" s="10">
        <f t="shared" si="309"/>
        <v>41088.483159722222</v>
      </c>
      <c r="T2479" s="10">
        <f t="shared" si="310"/>
        <v>41133.483159722222</v>
      </c>
      <c r="U2479" s="12">
        <f t="shared" si="311"/>
        <v>41088.483159722222</v>
      </c>
      <c r="V2479" s="11">
        <f t="shared" si="312"/>
        <v>41088.483159722222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05"/>
        <v>1.2749999999999999</v>
      </c>
      <c r="P2480" s="6">
        <f t="shared" si="306"/>
        <v>129.1139240506329</v>
      </c>
      <c r="Q2480" t="str">
        <f t="shared" si="307"/>
        <v>music</v>
      </c>
      <c r="R2480" t="str">
        <f t="shared" si="308"/>
        <v>indie rock</v>
      </c>
      <c r="S2480" s="10">
        <f t="shared" si="309"/>
        <v>41257.742048611108</v>
      </c>
      <c r="T2480" s="10">
        <f t="shared" si="310"/>
        <v>41287.742048611108</v>
      </c>
      <c r="U2480" s="12">
        <f t="shared" si="311"/>
        <v>41257.742048611108</v>
      </c>
      <c r="V2480" s="11">
        <f t="shared" si="312"/>
        <v>41257.742048611108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05"/>
        <v>1.3344333333333334</v>
      </c>
      <c r="P2481" s="6">
        <f t="shared" si="306"/>
        <v>25.020624999999999</v>
      </c>
      <c r="Q2481" t="str">
        <f t="shared" si="307"/>
        <v>music</v>
      </c>
      <c r="R2481" t="str">
        <f t="shared" si="308"/>
        <v>indie rock</v>
      </c>
      <c r="S2481" s="10">
        <f t="shared" si="309"/>
        <v>41107.518449074072</v>
      </c>
      <c r="T2481" s="10">
        <f t="shared" si="310"/>
        <v>41117.875</v>
      </c>
      <c r="U2481" s="12">
        <f t="shared" si="311"/>
        <v>41107.518449074072</v>
      </c>
      <c r="V2481" s="11">
        <f t="shared" si="312"/>
        <v>41107.518449074072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05"/>
        <v>1</v>
      </c>
      <c r="P2482" s="6">
        <f t="shared" si="306"/>
        <v>250</v>
      </c>
      <c r="Q2482" t="str">
        <f t="shared" si="307"/>
        <v>music</v>
      </c>
      <c r="R2482" t="str">
        <f t="shared" si="308"/>
        <v>indie rock</v>
      </c>
      <c r="S2482" s="10">
        <f t="shared" si="309"/>
        <v>42227.727824074071</v>
      </c>
      <c r="T2482" s="10">
        <f t="shared" si="310"/>
        <v>42287.727824074071</v>
      </c>
      <c r="U2482" s="12">
        <f t="shared" si="311"/>
        <v>42227.727824074071</v>
      </c>
      <c r="V2482" s="11">
        <f t="shared" si="312"/>
        <v>42227.727824074071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05"/>
        <v>1.1291099999999998</v>
      </c>
      <c r="P2483" s="6">
        <f t="shared" si="306"/>
        <v>47.541473684210523</v>
      </c>
      <c r="Q2483" t="str">
        <f t="shared" si="307"/>
        <v>music</v>
      </c>
      <c r="R2483" t="str">
        <f t="shared" si="308"/>
        <v>indie rock</v>
      </c>
      <c r="S2483" s="10">
        <f t="shared" si="309"/>
        <v>40999.437592592592</v>
      </c>
      <c r="T2483" s="10">
        <f t="shared" si="310"/>
        <v>41029.437592592592</v>
      </c>
      <c r="U2483" s="12">
        <f t="shared" si="311"/>
        <v>40999.437592592592</v>
      </c>
      <c r="V2483" s="11">
        <f t="shared" si="312"/>
        <v>40999.437592592592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05"/>
        <v>1.0009999999999999</v>
      </c>
      <c r="P2484" s="6">
        <f t="shared" si="306"/>
        <v>40.04</v>
      </c>
      <c r="Q2484" t="str">
        <f t="shared" si="307"/>
        <v>music</v>
      </c>
      <c r="R2484" t="str">
        <f t="shared" si="308"/>
        <v>indie rock</v>
      </c>
      <c r="S2484" s="10">
        <f t="shared" si="309"/>
        <v>40711.573877314811</v>
      </c>
      <c r="T2484" s="10">
        <f t="shared" si="310"/>
        <v>40756.573877314811</v>
      </c>
      <c r="U2484" s="12">
        <f t="shared" si="311"/>
        <v>40711.573877314811</v>
      </c>
      <c r="V2484" s="11">
        <f t="shared" si="312"/>
        <v>40711.573877314811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05"/>
        <v>1.1372727272727272</v>
      </c>
      <c r="P2485" s="6">
        <f t="shared" si="306"/>
        <v>65.84210526315789</v>
      </c>
      <c r="Q2485" t="str">
        <f t="shared" si="307"/>
        <v>music</v>
      </c>
      <c r="R2485" t="str">
        <f t="shared" si="308"/>
        <v>indie rock</v>
      </c>
      <c r="S2485" s="10">
        <f t="shared" si="309"/>
        <v>40970.541701388887</v>
      </c>
      <c r="T2485" s="10">
        <f t="shared" si="310"/>
        <v>41030.500034722223</v>
      </c>
      <c r="U2485" s="12">
        <f t="shared" si="311"/>
        <v>40970.541701388887</v>
      </c>
      <c r="V2485" s="11">
        <f t="shared" si="312"/>
        <v>40970.541701388887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05"/>
        <v>1.1931742857142855</v>
      </c>
      <c r="P2486" s="6">
        <f t="shared" si="306"/>
        <v>46.401222222222216</v>
      </c>
      <c r="Q2486" t="str">
        <f t="shared" si="307"/>
        <v>music</v>
      </c>
      <c r="R2486" t="str">
        <f t="shared" si="308"/>
        <v>indie rock</v>
      </c>
      <c r="S2486" s="10">
        <f t="shared" si="309"/>
        <v>40771.708368055552</v>
      </c>
      <c r="T2486" s="10">
        <f t="shared" si="310"/>
        <v>40801.708368055552</v>
      </c>
      <c r="U2486" s="12">
        <f t="shared" si="311"/>
        <v>40771.708368055552</v>
      </c>
      <c r="V2486" s="11">
        <f t="shared" si="312"/>
        <v>40771.708368055552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05"/>
        <v>1.0325</v>
      </c>
      <c r="P2487" s="6">
        <f t="shared" si="306"/>
        <v>50.365853658536587</v>
      </c>
      <c r="Q2487" t="str">
        <f t="shared" si="307"/>
        <v>music</v>
      </c>
      <c r="R2487" t="str">
        <f t="shared" si="308"/>
        <v>indie rock</v>
      </c>
      <c r="S2487" s="10">
        <f t="shared" si="309"/>
        <v>40793.790266203701</v>
      </c>
      <c r="T2487" s="10">
        <f t="shared" si="310"/>
        <v>40828.790266203701</v>
      </c>
      <c r="U2487" s="12">
        <f t="shared" si="311"/>
        <v>40793.790266203701</v>
      </c>
      <c r="V2487" s="11">
        <f t="shared" si="312"/>
        <v>40793.790266203701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05"/>
        <v>2.6566666666666667</v>
      </c>
      <c r="P2488" s="6">
        <f t="shared" si="306"/>
        <v>26.566666666666666</v>
      </c>
      <c r="Q2488" t="str">
        <f t="shared" si="307"/>
        <v>music</v>
      </c>
      <c r="R2488" t="str">
        <f t="shared" si="308"/>
        <v>indie rock</v>
      </c>
      <c r="S2488" s="10">
        <f t="shared" si="309"/>
        <v>40991.499722222223</v>
      </c>
      <c r="T2488" s="10">
        <f t="shared" si="310"/>
        <v>41021.499722222223</v>
      </c>
      <c r="U2488" s="12">
        <f t="shared" si="311"/>
        <v>40991.499722222223</v>
      </c>
      <c r="V2488" s="11">
        <f t="shared" si="312"/>
        <v>40991.499722222223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05"/>
        <v>1.0005066666666667</v>
      </c>
      <c r="P2489" s="6">
        <f t="shared" si="306"/>
        <v>39.493684210526318</v>
      </c>
      <c r="Q2489" t="str">
        <f t="shared" si="307"/>
        <v>music</v>
      </c>
      <c r="R2489" t="str">
        <f t="shared" si="308"/>
        <v>indie rock</v>
      </c>
      <c r="S2489" s="10">
        <f t="shared" si="309"/>
        <v>41025.874965277777</v>
      </c>
      <c r="T2489" s="10">
        <f t="shared" si="310"/>
        <v>41055.874965277777</v>
      </c>
      <c r="U2489" s="12">
        <f t="shared" si="311"/>
        <v>41025.874965277777</v>
      </c>
      <c r="V2489" s="11">
        <f t="shared" si="312"/>
        <v>41025.874965277777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05"/>
        <v>1.0669999999999999</v>
      </c>
      <c r="P2490" s="6">
        <f t="shared" si="306"/>
        <v>49.246153846153845</v>
      </c>
      <c r="Q2490" t="str">
        <f t="shared" si="307"/>
        <v>music</v>
      </c>
      <c r="R2490" t="str">
        <f t="shared" si="308"/>
        <v>indie rock</v>
      </c>
      <c r="S2490" s="10">
        <f t="shared" si="309"/>
        <v>40833.424861111111</v>
      </c>
      <c r="T2490" s="10">
        <f t="shared" si="310"/>
        <v>40863.466527777775</v>
      </c>
      <c r="U2490" s="12">
        <f t="shared" si="311"/>
        <v>40833.424861111111</v>
      </c>
      <c r="V2490" s="11">
        <f t="shared" si="312"/>
        <v>40833.424861111111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05"/>
        <v>1.3367142857142857</v>
      </c>
      <c r="P2491" s="6">
        <f t="shared" si="306"/>
        <v>62.38</v>
      </c>
      <c r="Q2491" t="str">
        <f t="shared" si="307"/>
        <v>music</v>
      </c>
      <c r="R2491" t="str">
        <f t="shared" si="308"/>
        <v>indie rock</v>
      </c>
      <c r="S2491" s="10">
        <f t="shared" si="309"/>
        <v>41373.481932870367</v>
      </c>
      <c r="T2491" s="10">
        <f t="shared" si="310"/>
        <v>41403.481932870367</v>
      </c>
      <c r="U2491" s="12">
        <f t="shared" si="311"/>
        <v>41373.481932870367</v>
      </c>
      <c r="V2491" s="11">
        <f t="shared" si="312"/>
        <v>41373.481932870367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05"/>
        <v>1.214</v>
      </c>
      <c r="P2492" s="6">
        <f t="shared" si="306"/>
        <v>37.9375</v>
      </c>
      <c r="Q2492" t="str">
        <f t="shared" si="307"/>
        <v>music</v>
      </c>
      <c r="R2492" t="str">
        <f t="shared" si="308"/>
        <v>indie rock</v>
      </c>
      <c r="S2492" s="10">
        <f t="shared" si="309"/>
        <v>41023.019398148142</v>
      </c>
      <c r="T2492" s="10">
        <f t="shared" si="310"/>
        <v>41083.019398148142</v>
      </c>
      <c r="U2492" s="12">
        <f t="shared" si="311"/>
        <v>41023.019398148142</v>
      </c>
      <c r="V2492" s="11">
        <f t="shared" si="312"/>
        <v>41023.019398148142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05"/>
        <v>1.032</v>
      </c>
      <c r="P2493" s="6">
        <f t="shared" si="306"/>
        <v>51.6</v>
      </c>
      <c r="Q2493" t="str">
        <f t="shared" si="307"/>
        <v>music</v>
      </c>
      <c r="R2493" t="str">
        <f t="shared" si="308"/>
        <v>indie rock</v>
      </c>
      <c r="S2493" s="10">
        <f t="shared" si="309"/>
        <v>40542.630949074075</v>
      </c>
      <c r="T2493" s="10">
        <f t="shared" si="310"/>
        <v>40558.868749999994</v>
      </c>
      <c r="U2493" s="12">
        <f t="shared" si="311"/>
        <v>40542.630949074075</v>
      </c>
      <c r="V2493" s="11">
        <f t="shared" si="312"/>
        <v>40542.630949074075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05"/>
        <v>1.25</v>
      </c>
      <c r="P2494" s="6">
        <f t="shared" si="306"/>
        <v>27.777777777777779</v>
      </c>
      <c r="Q2494" t="str">
        <f t="shared" si="307"/>
        <v>music</v>
      </c>
      <c r="R2494" t="str">
        <f t="shared" si="308"/>
        <v>indie rock</v>
      </c>
      <c r="S2494" s="10">
        <f t="shared" si="309"/>
        <v>41024.777638888889</v>
      </c>
      <c r="T2494" s="10">
        <f t="shared" si="310"/>
        <v>41076.207638888889</v>
      </c>
      <c r="U2494" s="12">
        <f t="shared" si="311"/>
        <v>41024.777638888889</v>
      </c>
      <c r="V2494" s="11">
        <f t="shared" si="312"/>
        <v>41024.777638888889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05"/>
        <v>1.2869999999999999</v>
      </c>
      <c r="P2495" s="6">
        <f t="shared" si="306"/>
        <v>99.382239382239376</v>
      </c>
      <c r="Q2495" t="str">
        <f t="shared" si="307"/>
        <v>music</v>
      </c>
      <c r="R2495" t="str">
        <f t="shared" si="308"/>
        <v>indie rock</v>
      </c>
      <c r="S2495" s="10">
        <f t="shared" si="309"/>
        <v>41347.959953703699</v>
      </c>
      <c r="T2495" s="10">
        <f t="shared" si="310"/>
        <v>41392.959953703699</v>
      </c>
      <c r="U2495" s="12">
        <f t="shared" si="311"/>
        <v>41347.959953703699</v>
      </c>
      <c r="V2495" s="11">
        <f t="shared" si="312"/>
        <v>41347.959953703699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05"/>
        <v>1.0100533333333332</v>
      </c>
      <c r="P2496" s="6">
        <f t="shared" si="306"/>
        <v>38.848205128205123</v>
      </c>
      <c r="Q2496" t="str">
        <f t="shared" si="307"/>
        <v>music</v>
      </c>
      <c r="R2496" t="str">
        <f t="shared" si="308"/>
        <v>indie rock</v>
      </c>
      <c r="S2496" s="10">
        <f t="shared" si="309"/>
        <v>41022.436851851846</v>
      </c>
      <c r="T2496" s="10">
        <f t="shared" si="310"/>
        <v>41052.436851851846</v>
      </c>
      <c r="U2496" s="12">
        <f t="shared" si="311"/>
        <v>41022.436851851846</v>
      </c>
      <c r="V2496" s="11">
        <f t="shared" si="312"/>
        <v>41022.436851851846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05"/>
        <v>1.2753666666666665</v>
      </c>
      <c r="P2497" s="6">
        <f t="shared" si="306"/>
        <v>45.548809523809524</v>
      </c>
      <c r="Q2497" t="str">
        <f t="shared" si="307"/>
        <v>music</v>
      </c>
      <c r="R2497" t="str">
        <f t="shared" si="308"/>
        <v>indie rock</v>
      </c>
      <c r="S2497" s="10">
        <f t="shared" si="309"/>
        <v>41036.738136574073</v>
      </c>
      <c r="T2497" s="10">
        <f t="shared" si="310"/>
        <v>41066.738136574073</v>
      </c>
      <c r="U2497" s="12">
        <f t="shared" si="311"/>
        <v>41036.738136574073</v>
      </c>
      <c r="V2497" s="11">
        <f t="shared" si="312"/>
        <v>41036.738136574073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313">E2498/D2498</f>
        <v>1</v>
      </c>
      <c r="P2498" s="6">
        <f t="shared" si="306"/>
        <v>600</v>
      </c>
      <c r="Q2498" t="str">
        <f t="shared" si="307"/>
        <v>music</v>
      </c>
      <c r="R2498" t="str">
        <f t="shared" si="308"/>
        <v>indie rock</v>
      </c>
      <c r="S2498" s="10">
        <f t="shared" si="309"/>
        <v>41327.788101851853</v>
      </c>
      <c r="T2498" s="10">
        <f t="shared" si="310"/>
        <v>41362.746435185181</v>
      </c>
      <c r="U2498" s="12">
        <f t="shared" si="311"/>
        <v>41327.788101851853</v>
      </c>
      <c r="V2498" s="11">
        <f t="shared" si="312"/>
        <v>41327.788101851853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313"/>
        <v>1.127715</v>
      </c>
      <c r="P2499" s="6">
        <f t="shared" ref="P2499:P2562" si="314">E2499/L2499</f>
        <v>80.551071428571419</v>
      </c>
      <c r="Q2499" t="str">
        <f t="shared" ref="Q2499:Q2562" si="315">LEFT(N2499,SEARCH("/",N2499)-1)</f>
        <v>music</v>
      </c>
      <c r="R2499" t="str">
        <f t="shared" ref="R2499:R2562" si="316">RIGHT(N2499,LEN(N2499)-SEARCH("/",N2499))</f>
        <v>indie rock</v>
      </c>
      <c r="S2499" s="10">
        <f t="shared" ref="S2499:S2562" si="317">(((J2499/60)/60)/24)+DATE(1970,1,1)+(-5/24)</f>
        <v>40730.670578703699</v>
      </c>
      <c r="T2499" s="10">
        <f t="shared" ref="T2499:T2562" si="318">(((I2499/60)/60)/24)+DATE(1970,1,1)+(-5/24)</f>
        <v>40760.670578703699</v>
      </c>
      <c r="U2499" s="12">
        <f t="shared" ref="U2499:U2562" si="319">S2499</f>
        <v>40730.670578703699</v>
      </c>
      <c r="V2499" s="11">
        <f t="shared" ref="V2499:V2562" si="320">S2499</f>
        <v>40730.670578703699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13"/>
        <v>1.056</v>
      </c>
      <c r="P2500" s="6">
        <f t="shared" si="314"/>
        <v>52.8</v>
      </c>
      <c r="Q2500" t="str">
        <f t="shared" si="315"/>
        <v>music</v>
      </c>
      <c r="R2500" t="str">
        <f t="shared" si="316"/>
        <v>indie rock</v>
      </c>
      <c r="S2500" s="10">
        <f t="shared" si="317"/>
        <v>42017.759108796294</v>
      </c>
      <c r="T2500" s="10">
        <f t="shared" si="318"/>
        <v>42031.759108796294</v>
      </c>
      <c r="U2500" s="12">
        <f t="shared" si="319"/>
        <v>42017.759108796294</v>
      </c>
      <c r="V2500" s="11">
        <f t="shared" si="320"/>
        <v>42017.759108796294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13"/>
        <v>2.0262500000000001</v>
      </c>
      <c r="P2501" s="6">
        <f t="shared" si="314"/>
        <v>47.676470588235297</v>
      </c>
      <c r="Q2501" t="str">
        <f t="shared" si="315"/>
        <v>music</v>
      </c>
      <c r="R2501" t="str">
        <f t="shared" si="316"/>
        <v>indie rock</v>
      </c>
      <c r="S2501" s="10">
        <f t="shared" si="317"/>
        <v>41226.440243055549</v>
      </c>
      <c r="T2501" s="10">
        <f t="shared" si="318"/>
        <v>41274.541666666664</v>
      </c>
      <c r="U2501" s="12">
        <f t="shared" si="319"/>
        <v>41226.440243055549</v>
      </c>
      <c r="V2501" s="11">
        <f t="shared" si="320"/>
        <v>41226.440243055549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13"/>
        <v>1.1333333333333333</v>
      </c>
      <c r="P2502" s="6">
        <f t="shared" si="314"/>
        <v>23.448275862068964</v>
      </c>
      <c r="Q2502" t="str">
        <f t="shared" si="315"/>
        <v>music</v>
      </c>
      <c r="R2502" t="str">
        <f t="shared" si="316"/>
        <v>indie rock</v>
      </c>
      <c r="S2502" s="10">
        <f t="shared" si="317"/>
        <v>41053.564525462964</v>
      </c>
      <c r="T2502" s="10">
        <f t="shared" si="318"/>
        <v>41083.564525462964</v>
      </c>
      <c r="U2502" s="12">
        <f t="shared" si="319"/>
        <v>41053.564525462964</v>
      </c>
      <c r="V2502" s="11">
        <f t="shared" si="320"/>
        <v>41053.564525462964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13"/>
        <v>2.5545454545454545E-2</v>
      </c>
      <c r="P2503" s="6">
        <f t="shared" si="314"/>
        <v>40.142857142857146</v>
      </c>
      <c r="Q2503" t="str">
        <f t="shared" si="315"/>
        <v>food</v>
      </c>
      <c r="R2503" t="str">
        <f t="shared" si="316"/>
        <v>restaurants</v>
      </c>
      <c r="S2503" s="10">
        <f t="shared" si="317"/>
        <v>42244.568333333329</v>
      </c>
      <c r="T2503" s="10">
        <f t="shared" si="318"/>
        <v>42274.568333333329</v>
      </c>
      <c r="U2503" s="12">
        <f t="shared" si="319"/>
        <v>42244.568333333329</v>
      </c>
      <c r="V2503" s="11">
        <f t="shared" si="320"/>
        <v>42244.568333333329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13"/>
        <v>7.8181818181818181E-4</v>
      </c>
      <c r="P2504" s="6">
        <f t="shared" si="314"/>
        <v>17.2</v>
      </c>
      <c r="Q2504" t="str">
        <f t="shared" si="315"/>
        <v>food</v>
      </c>
      <c r="R2504" t="str">
        <f t="shared" si="316"/>
        <v>restaurants</v>
      </c>
      <c r="S2504" s="10">
        <f t="shared" si="317"/>
        <v>41858.617106481477</v>
      </c>
      <c r="T2504" s="10">
        <f t="shared" si="318"/>
        <v>41903.617106481477</v>
      </c>
      <c r="U2504" s="12">
        <f t="shared" si="319"/>
        <v>41858.617106481477</v>
      </c>
      <c r="V2504" s="11">
        <f t="shared" si="320"/>
        <v>41858.617106481477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13"/>
        <v>0</v>
      </c>
      <c r="P2505" s="6" t="e">
        <f t="shared" si="314"/>
        <v>#DIV/0!</v>
      </c>
      <c r="Q2505" t="str">
        <f t="shared" si="315"/>
        <v>food</v>
      </c>
      <c r="R2505" t="str">
        <f t="shared" si="316"/>
        <v>restaurants</v>
      </c>
      <c r="S2505" s="10">
        <f t="shared" si="317"/>
        <v>42498.691064814811</v>
      </c>
      <c r="T2505" s="10">
        <f t="shared" si="318"/>
        <v>42528.67083333333</v>
      </c>
      <c r="U2505" s="12">
        <f t="shared" si="319"/>
        <v>42498.691064814811</v>
      </c>
      <c r="V2505" s="11">
        <f t="shared" si="320"/>
        <v>42498.691064814811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13"/>
        <v>0</v>
      </c>
      <c r="P2506" s="6" t="e">
        <f t="shared" si="314"/>
        <v>#DIV/0!</v>
      </c>
      <c r="Q2506" t="str">
        <f t="shared" si="315"/>
        <v>food</v>
      </c>
      <c r="R2506" t="str">
        <f t="shared" si="316"/>
        <v>restaurants</v>
      </c>
      <c r="S2506" s="10">
        <f t="shared" si="317"/>
        <v>41927.807106481479</v>
      </c>
      <c r="T2506" s="10">
        <f t="shared" si="318"/>
        <v>41957.848773148151</v>
      </c>
      <c r="U2506" s="12">
        <f t="shared" si="319"/>
        <v>41927.807106481479</v>
      </c>
      <c r="V2506" s="11">
        <f t="shared" si="320"/>
        <v>41927.807106481479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13"/>
        <v>0</v>
      </c>
      <c r="P2507" s="6" t="e">
        <f t="shared" si="314"/>
        <v>#DIV/0!</v>
      </c>
      <c r="Q2507" t="str">
        <f t="shared" si="315"/>
        <v>food</v>
      </c>
      <c r="R2507" t="str">
        <f t="shared" si="316"/>
        <v>restaurants</v>
      </c>
      <c r="S2507" s="10">
        <f t="shared" si="317"/>
        <v>42046.847407407404</v>
      </c>
      <c r="T2507" s="10">
        <f t="shared" si="318"/>
        <v>42076.80574074074</v>
      </c>
      <c r="U2507" s="12">
        <f t="shared" si="319"/>
        <v>42046.847407407404</v>
      </c>
      <c r="V2507" s="11">
        <f t="shared" si="320"/>
        <v>42046.847407407404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13"/>
        <v>6.0000000000000001E-3</v>
      </c>
      <c r="P2508" s="6">
        <f t="shared" si="314"/>
        <v>15</v>
      </c>
      <c r="Q2508" t="str">
        <f t="shared" si="315"/>
        <v>food</v>
      </c>
      <c r="R2508" t="str">
        <f t="shared" si="316"/>
        <v>restaurants</v>
      </c>
      <c r="S2508" s="10">
        <f t="shared" si="317"/>
        <v>42258.088761574072</v>
      </c>
      <c r="T2508" s="10">
        <f t="shared" si="318"/>
        <v>42280.666666666664</v>
      </c>
      <c r="U2508" s="12">
        <f t="shared" si="319"/>
        <v>42258.088761574072</v>
      </c>
      <c r="V2508" s="11">
        <f t="shared" si="320"/>
        <v>42258.088761574072</v>
      </c>
    </row>
    <row r="2509" spans="1:22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13"/>
        <v>0</v>
      </c>
      <c r="P2509" s="6" t="e">
        <f t="shared" si="314"/>
        <v>#DIV/0!</v>
      </c>
      <c r="Q2509" t="str">
        <f t="shared" si="315"/>
        <v>food</v>
      </c>
      <c r="R2509" t="str">
        <f t="shared" si="316"/>
        <v>restaurants</v>
      </c>
      <c r="S2509" s="10">
        <f t="shared" si="317"/>
        <v>42104.864629629628</v>
      </c>
      <c r="T2509" s="10">
        <f t="shared" si="318"/>
        <v>42134.864629629628</v>
      </c>
      <c r="U2509" s="12">
        <f t="shared" si="319"/>
        <v>42104.864629629628</v>
      </c>
      <c r="V2509" s="11">
        <f t="shared" si="320"/>
        <v>42104.864629629628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13"/>
        <v>0</v>
      </c>
      <c r="P2510" s="6" t="e">
        <f t="shared" si="314"/>
        <v>#DIV/0!</v>
      </c>
      <c r="Q2510" t="str">
        <f t="shared" si="315"/>
        <v>food</v>
      </c>
      <c r="R2510" t="str">
        <f t="shared" si="316"/>
        <v>restaurants</v>
      </c>
      <c r="S2510" s="10">
        <f t="shared" si="317"/>
        <v>41835.743449074071</v>
      </c>
      <c r="T2510" s="10">
        <f t="shared" si="318"/>
        <v>41865.743449074071</v>
      </c>
      <c r="U2510" s="12">
        <f t="shared" si="319"/>
        <v>41835.743449074071</v>
      </c>
      <c r="V2510" s="11">
        <f t="shared" si="320"/>
        <v>41835.743449074071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13"/>
        <v>1.0526315789473684E-2</v>
      </c>
      <c r="P2511" s="6">
        <f t="shared" si="314"/>
        <v>35.714285714285715</v>
      </c>
      <c r="Q2511" t="str">
        <f t="shared" si="315"/>
        <v>food</v>
      </c>
      <c r="R2511" t="str">
        <f t="shared" si="316"/>
        <v>restaurants</v>
      </c>
      <c r="S2511" s="10">
        <f t="shared" si="317"/>
        <v>42058.601261574069</v>
      </c>
      <c r="T2511" s="10">
        <f t="shared" si="318"/>
        <v>42114.559594907405</v>
      </c>
      <c r="U2511" s="12">
        <f t="shared" si="319"/>
        <v>42058.601261574069</v>
      </c>
      <c r="V2511" s="11">
        <f t="shared" si="320"/>
        <v>42058.601261574069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13"/>
        <v>1.5E-3</v>
      </c>
      <c r="P2512" s="6">
        <f t="shared" si="314"/>
        <v>37.5</v>
      </c>
      <c r="Q2512" t="str">
        <f t="shared" si="315"/>
        <v>food</v>
      </c>
      <c r="R2512" t="str">
        <f t="shared" si="316"/>
        <v>restaurants</v>
      </c>
      <c r="S2512" s="10">
        <f t="shared" si="317"/>
        <v>42078.78902777777</v>
      </c>
      <c r="T2512" s="10">
        <f t="shared" si="318"/>
        <v>42138.78902777777</v>
      </c>
      <c r="U2512" s="12">
        <f t="shared" si="319"/>
        <v>42078.78902777777</v>
      </c>
      <c r="V2512" s="11">
        <f t="shared" si="320"/>
        <v>42078.78902777777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13"/>
        <v>0</v>
      </c>
      <c r="P2513" s="6" t="e">
        <f t="shared" si="314"/>
        <v>#DIV/0!</v>
      </c>
      <c r="Q2513" t="str">
        <f t="shared" si="315"/>
        <v>food</v>
      </c>
      <c r="R2513" t="str">
        <f t="shared" si="316"/>
        <v>restaurants</v>
      </c>
      <c r="S2513" s="10">
        <f t="shared" si="317"/>
        <v>42371.238576388881</v>
      </c>
      <c r="T2513" s="10">
        <f t="shared" si="318"/>
        <v>42401.238576388881</v>
      </c>
      <c r="U2513" s="12">
        <f t="shared" si="319"/>
        <v>42371.238576388881</v>
      </c>
      <c r="V2513" s="11">
        <f t="shared" si="320"/>
        <v>42371.238576388881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13"/>
        <v>0</v>
      </c>
      <c r="P2514" s="6" t="e">
        <f t="shared" si="314"/>
        <v>#DIV/0!</v>
      </c>
      <c r="Q2514" t="str">
        <f t="shared" si="315"/>
        <v>food</v>
      </c>
      <c r="R2514" t="str">
        <f t="shared" si="316"/>
        <v>restaurants</v>
      </c>
      <c r="S2514" s="10">
        <f t="shared" si="317"/>
        <v>41971.668530092589</v>
      </c>
      <c r="T2514" s="10">
        <f t="shared" si="318"/>
        <v>41986.668530092589</v>
      </c>
      <c r="U2514" s="12">
        <f t="shared" si="319"/>
        <v>41971.668530092589</v>
      </c>
      <c r="V2514" s="11">
        <f t="shared" si="320"/>
        <v>41971.668530092589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13"/>
        <v>0</v>
      </c>
      <c r="P2515" s="6" t="e">
        <f t="shared" si="314"/>
        <v>#DIV/0!</v>
      </c>
      <c r="Q2515" t="str">
        <f t="shared" si="315"/>
        <v>food</v>
      </c>
      <c r="R2515" t="str">
        <f t="shared" si="316"/>
        <v>restaurants</v>
      </c>
      <c r="S2515" s="10">
        <f t="shared" si="317"/>
        <v>42731.798483796294</v>
      </c>
      <c r="T2515" s="10">
        <f t="shared" si="318"/>
        <v>42791.798483796294</v>
      </c>
      <c r="U2515" s="12">
        <f t="shared" si="319"/>
        <v>42731.798483796294</v>
      </c>
      <c r="V2515" s="11">
        <f t="shared" si="320"/>
        <v>42731.798483796294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13"/>
        <v>1.7500000000000002E-2</v>
      </c>
      <c r="P2516" s="6">
        <f t="shared" si="314"/>
        <v>52.5</v>
      </c>
      <c r="Q2516" t="str">
        <f t="shared" si="315"/>
        <v>food</v>
      </c>
      <c r="R2516" t="str">
        <f t="shared" si="316"/>
        <v>restaurants</v>
      </c>
      <c r="S2516" s="10">
        <f t="shared" si="317"/>
        <v>41854.181446759256</v>
      </c>
      <c r="T2516" s="10">
        <f t="shared" si="318"/>
        <v>41871.181446759256</v>
      </c>
      <c r="U2516" s="12">
        <f t="shared" si="319"/>
        <v>41854.181446759256</v>
      </c>
      <c r="V2516" s="11">
        <f t="shared" si="320"/>
        <v>41854.181446759256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13"/>
        <v>0.186</v>
      </c>
      <c r="P2517" s="6">
        <f t="shared" si="314"/>
        <v>77.5</v>
      </c>
      <c r="Q2517" t="str">
        <f t="shared" si="315"/>
        <v>food</v>
      </c>
      <c r="R2517" t="str">
        <f t="shared" si="316"/>
        <v>restaurants</v>
      </c>
      <c r="S2517" s="10">
        <f t="shared" si="317"/>
        <v>42027.63140046296</v>
      </c>
      <c r="T2517" s="10">
        <f t="shared" si="318"/>
        <v>42057.63140046296</v>
      </c>
      <c r="U2517" s="12">
        <f t="shared" si="319"/>
        <v>42027.63140046296</v>
      </c>
      <c r="V2517" s="11">
        <f t="shared" si="320"/>
        <v>42027.63140046296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13"/>
        <v>0</v>
      </c>
      <c r="P2518" s="6" t="e">
        <f t="shared" si="314"/>
        <v>#DIV/0!</v>
      </c>
      <c r="Q2518" t="str">
        <f t="shared" si="315"/>
        <v>food</v>
      </c>
      <c r="R2518" t="str">
        <f t="shared" si="316"/>
        <v>restaurants</v>
      </c>
      <c r="S2518" s="10">
        <f t="shared" si="317"/>
        <v>41942.445046296292</v>
      </c>
      <c r="T2518" s="10">
        <f t="shared" si="318"/>
        <v>41972.486712962964</v>
      </c>
      <c r="U2518" s="12">
        <f t="shared" si="319"/>
        <v>41942.445046296292</v>
      </c>
      <c r="V2518" s="11">
        <f t="shared" si="320"/>
        <v>41942.445046296292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13"/>
        <v>9.8166666666666666E-2</v>
      </c>
      <c r="P2519" s="6">
        <f t="shared" si="314"/>
        <v>53.545454545454547</v>
      </c>
      <c r="Q2519" t="str">
        <f t="shared" si="315"/>
        <v>food</v>
      </c>
      <c r="R2519" t="str">
        <f t="shared" si="316"/>
        <v>restaurants</v>
      </c>
      <c r="S2519" s="10">
        <f t="shared" si="317"/>
        <v>42052.594097222223</v>
      </c>
      <c r="T2519" s="10">
        <f t="shared" si="318"/>
        <v>42082.552430555552</v>
      </c>
      <c r="U2519" s="12">
        <f t="shared" si="319"/>
        <v>42052.594097222223</v>
      </c>
      <c r="V2519" s="11">
        <f t="shared" si="320"/>
        <v>42052.594097222223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13"/>
        <v>0</v>
      </c>
      <c r="P2520" s="6" t="e">
        <f t="shared" si="314"/>
        <v>#DIV/0!</v>
      </c>
      <c r="Q2520" t="str">
        <f t="shared" si="315"/>
        <v>food</v>
      </c>
      <c r="R2520" t="str">
        <f t="shared" si="316"/>
        <v>restaurants</v>
      </c>
      <c r="S2520" s="10">
        <f t="shared" si="317"/>
        <v>41926.472546296296</v>
      </c>
      <c r="T2520" s="10">
        <f t="shared" si="318"/>
        <v>41956.51421296296</v>
      </c>
      <c r="U2520" s="12">
        <f t="shared" si="319"/>
        <v>41926.472546296296</v>
      </c>
      <c r="V2520" s="11">
        <f t="shared" si="320"/>
        <v>41926.472546296296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13"/>
        <v>4.3333333333333331E-4</v>
      </c>
      <c r="P2521" s="6">
        <f t="shared" si="314"/>
        <v>16.25</v>
      </c>
      <c r="Q2521" t="str">
        <f t="shared" si="315"/>
        <v>food</v>
      </c>
      <c r="R2521" t="str">
        <f t="shared" si="316"/>
        <v>restaurants</v>
      </c>
      <c r="S2521" s="10">
        <f t="shared" si="317"/>
        <v>41808.946805555555</v>
      </c>
      <c r="T2521" s="10">
        <f t="shared" si="318"/>
        <v>41838.946805555555</v>
      </c>
      <c r="U2521" s="12">
        <f t="shared" si="319"/>
        <v>41808.946805555555</v>
      </c>
      <c r="V2521" s="11">
        <f t="shared" si="320"/>
        <v>41808.946805555555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13"/>
        <v>0</v>
      </c>
      <c r="P2522" s="6" t="e">
        <f t="shared" si="314"/>
        <v>#DIV/0!</v>
      </c>
      <c r="Q2522" t="str">
        <f t="shared" si="315"/>
        <v>food</v>
      </c>
      <c r="R2522" t="str">
        <f t="shared" si="316"/>
        <v>restaurants</v>
      </c>
      <c r="S2522" s="10">
        <f t="shared" si="317"/>
        <v>42612.392187500001</v>
      </c>
      <c r="T2522" s="10">
        <f t="shared" si="318"/>
        <v>42658.597916666658</v>
      </c>
      <c r="U2522" s="12">
        <f t="shared" si="319"/>
        <v>42612.392187500001</v>
      </c>
      <c r="V2522" s="11">
        <f t="shared" si="320"/>
        <v>42612.392187500001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13"/>
        <v>1.0948792000000001</v>
      </c>
      <c r="P2523" s="6">
        <f t="shared" si="314"/>
        <v>103.68174242424243</v>
      </c>
      <c r="Q2523" t="str">
        <f t="shared" si="315"/>
        <v>music</v>
      </c>
      <c r="R2523" t="str">
        <f t="shared" si="316"/>
        <v>classical music</v>
      </c>
      <c r="S2523" s="10">
        <f t="shared" si="317"/>
        <v>42269.75950231481</v>
      </c>
      <c r="T2523" s="10">
        <f t="shared" si="318"/>
        <v>42290.75950231481</v>
      </c>
      <c r="U2523" s="12">
        <f t="shared" si="319"/>
        <v>42269.75950231481</v>
      </c>
      <c r="V2523" s="11">
        <f t="shared" si="320"/>
        <v>42269.75950231481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13"/>
        <v>1</v>
      </c>
      <c r="P2524" s="6">
        <f t="shared" si="314"/>
        <v>185.18518518518519</v>
      </c>
      <c r="Q2524" t="str">
        <f t="shared" si="315"/>
        <v>music</v>
      </c>
      <c r="R2524" t="str">
        <f t="shared" si="316"/>
        <v>classical music</v>
      </c>
      <c r="S2524" s="10">
        <f t="shared" si="317"/>
        <v>42460.365277777775</v>
      </c>
      <c r="T2524" s="10">
        <f t="shared" si="318"/>
        <v>42482.411111111105</v>
      </c>
      <c r="U2524" s="12">
        <f t="shared" si="319"/>
        <v>42460.365277777775</v>
      </c>
      <c r="V2524" s="11">
        <f t="shared" si="320"/>
        <v>42460.365277777775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13"/>
        <v>1.5644444444444445</v>
      </c>
      <c r="P2525" s="6">
        <f t="shared" si="314"/>
        <v>54.153846153846153</v>
      </c>
      <c r="Q2525" t="str">
        <f t="shared" si="315"/>
        <v>music</v>
      </c>
      <c r="R2525" t="str">
        <f t="shared" si="316"/>
        <v>classical music</v>
      </c>
      <c r="S2525" s="10">
        <f t="shared" si="317"/>
        <v>41930.767268518517</v>
      </c>
      <c r="T2525" s="10">
        <f t="shared" si="318"/>
        <v>41960.808935185189</v>
      </c>
      <c r="U2525" s="12">
        <f t="shared" si="319"/>
        <v>41930.767268518517</v>
      </c>
      <c r="V2525" s="11">
        <f t="shared" si="320"/>
        <v>41930.767268518517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13"/>
        <v>1.016</v>
      </c>
      <c r="P2526" s="6">
        <f t="shared" si="314"/>
        <v>177.2093023255814</v>
      </c>
      <c r="Q2526" t="str">
        <f t="shared" si="315"/>
        <v>music</v>
      </c>
      <c r="R2526" t="str">
        <f t="shared" si="316"/>
        <v>classical music</v>
      </c>
      <c r="S2526" s="10">
        <f t="shared" si="317"/>
        <v>41961.599039351851</v>
      </c>
      <c r="T2526" s="10">
        <f t="shared" si="318"/>
        <v>41993.979166666664</v>
      </c>
      <c r="U2526" s="12">
        <f t="shared" si="319"/>
        <v>41961.599039351851</v>
      </c>
      <c r="V2526" s="11">
        <f t="shared" si="320"/>
        <v>41961.599039351851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13"/>
        <v>1.00325</v>
      </c>
      <c r="P2527" s="6">
        <f t="shared" si="314"/>
        <v>100.325</v>
      </c>
      <c r="Q2527" t="str">
        <f t="shared" si="315"/>
        <v>music</v>
      </c>
      <c r="R2527" t="str">
        <f t="shared" si="316"/>
        <v>classical music</v>
      </c>
      <c r="S2527" s="10">
        <f t="shared" si="317"/>
        <v>41058.636238425926</v>
      </c>
      <c r="T2527" s="10">
        <f t="shared" si="318"/>
        <v>41088.636238425926</v>
      </c>
      <c r="U2527" s="12">
        <f t="shared" si="319"/>
        <v>41058.636238425926</v>
      </c>
      <c r="V2527" s="11">
        <f t="shared" si="320"/>
        <v>41058.636238425926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13"/>
        <v>1.1294999999999999</v>
      </c>
      <c r="P2528" s="6">
        <f t="shared" si="314"/>
        <v>136.90909090909091</v>
      </c>
      <c r="Q2528" t="str">
        <f t="shared" si="315"/>
        <v>music</v>
      </c>
      <c r="R2528" t="str">
        <f t="shared" si="316"/>
        <v>classical music</v>
      </c>
      <c r="S2528" s="10">
        <f t="shared" si="317"/>
        <v>41952.882800925923</v>
      </c>
      <c r="T2528" s="10">
        <f t="shared" si="318"/>
        <v>41980.999305555553</v>
      </c>
      <c r="U2528" s="12">
        <f t="shared" si="319"/>
        <v>41952.882800925923</v>
      </c>
      <c r="V2528" s="11">
        <f t="shared" si="320"/>
        <v>41952.882800925923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13"/>
        <v>1.02125</v>
      </c>
      <c r="P2529" s="6">
        <f t="shared" si="314"/>
        <v>57.535211267605632</v>
      </c>
      <c r="Q2529" t="str">
        <f t="shared" si="315"/>
        <v>music</v>
      </c>
      <c r="R2529" t="str">
        <f t="shared" si="316"/>
        <v>classical music</v>
      </c>
      <c r="S2529" s="10">
        <f t="shared" si="317"/>
        <v>41546.542719907404</v>
      </c>
      <c r="T2529" s="10">
        <f t="shared" si="318"/>
        <v>41564.957638888889</v>
      </c>
      <c r="U2529" s="12">
        <f t="shared" si="319"/>
        <v>41546.542719907404</v>
      </c>
      <c r="V2529" s="11">
        <f t="shared" si="320"/>
        <v>41546.542719907404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13"/>
        <v>1.0724974999999999</v>
      </c>
      <c r="P2530" s="6">
        <f t="shared" si="314"/>
        <v>52.962839506172834</v>
      </c>
      <c r="Q2530" t="str">
        <f t="shared" si="315"/>
        <v>music</v>
      </c>
      <c r="R2530" t="str">
        <f t="shared" si="316"/>
        <v>classical music</v>
      </c>
      <c r="S2530" s="10">
        <f t="shared" si="317"/>
        <v>42217.626192129632</v>
      </c>
      <c r="T2530" s="10">
        <f t="shared" si="318"/>
        <v>42236.249999999993</v>
      </c>
      <c r="U2530" s="12">
        <f t="shared" si="319"/>
        <v>42217.626192129632</v>
      </c>
      <c r="V2530" s="11">
        <f t="shared" si="320"/>
        <v>42217.626192129632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13"/>
        <v>1.0428333333333333</v>
      </c>
      <c r="P2531" s="6">
        <f t="shared" si="314"/>
        <v>82.328947368421055</v>
      </c>
      <c r="Q2531" t="str">
        <f t="shared" si="315"/>
        <v>music</v>
      </c>
      <c r="R2531" t="str">
        <f t="shared" si="316"/>
        <v>classical music</v>
      </c>
      <c r="S2531" s="10">
        <f t="shared" si="317"/>
        <v>40947.872395833328</v>
      </c>
      <c r="T2531" s="10">
        <f t="shared" si="318"/>
        <v>40992.830729166664</v>
      </c>
      <c r="U2531" s="12">
        <f t="shared" si="319"/>
        <v>40947.872395833328</v>
      </c>
      <c r="V2531" s="11">
        <f t="shared" si="320"/>
        <v>40947.872395833328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13"/>
        <v>1</v>
      </c>
      <c r="P2532" s="6">
        <f t="shared" si="314"/>
        <v>135.41666666666666</v>
      </c>
      <c r="Q2532" t="str">
        <f t="shared" si="315"/>
        <v>music</v>
      </c>
      <c r="R2532" t="str">
        <f t="shared" si="316"/>
        <v>classical music</v>
      </c>
      <c r="S2532" s="10">
        <f t="shared" si="317"/>
        <v>42081.656307870369</v>
      </c>
      <c r="T2532" s="10">
        <f t="shared" si="318"/>
        <v>42113.993055555555</v>
      </c>
      <c r="U2532" s="12">
        <f t="shared" si="319"/>
        <v>42081.656307870369</v>
      </c>
      <c r="V2532" s="11">
        <f t="shared" si="320"/>
        <v>42081.656307870369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13"/>
        <v>1.004</v>
      </c>
      <c r="P2533" s="6">
        <f t="shared" si="314"/>
        <v>74.06557377049181</v>
      </c>
      <c r="Q2533" t="str">
        <f t="shared" si="315"/>
        <v>music</v>
      </c>
      <c r="R2533" t="str">
        <f t="shared" si="316"/>
        <v>classical music</v>
      </c>
      <c r="S2533" s="10">
        <f t="shared" si="317"/>
        <v>42208.471689814811</v>
      </c>
      <c r="T2533" s="10">
        <f t="shared" si="318"/>
        <v>42230.957638888889</v>
      </c>
      <c r="U2533" s="12">
        <f t="shared" si="319"/>
        <v>42208.471689814811</v>
      </c>
      <c r="V2533" s="11">
        <f t="shared" si="320"/>
        <v>42208.471689814811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13"/>
        <v>1.26125</v>
      </c>
      <c r="P2534" s="6">
        <f t="shared" si="314"/>
        <v>84.083333333333329</v>
      </c>
      <c r="Q2534" t="str">
        <f t="shared" si="315"/>
        <v>music</v>
      </c>
      <c r="R2534" t="str">
        <f t="shared" si="316"/>
        <v>classical music</v>
      </c>
      <c r="S2534" s="10">
        <f t="shared" si="317"/>
        <v>41107.640810185185</v>
      </c>
      <c r="T2534" s="10">
        <f t="shared" si="318"/>
        <v>41137.640810185185</v>
      </c>
      <c r="U2534" s="12">
        <f t="shared" si="319"/>
        <v>41107.640810185185</v>
      </c>
      <c r="V2534" s="11">
        <f t="shared" si="320"/>
        <v>41107.640810185185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13"/>
        <v>1.1066666666666667</v>
      </c>
      <c r="P2535" s="6">
        <f t="shared" si="314"/>
        <v>61.029411764705884</v>
      </c>
      <c r="Q2535" t="str">
        <f t="shared" si="315"/>
        <v>music</v>
      </c>
      <c r="R2535" t="str">
        <f t="shared" si="316"/>
        <v>classical music</v>
      </c>
      <c r="S2535" s="10">
        <f t="shared" si="317"/>
        <v>41304.542951388888</v>
      </c>
      <c r="T2535" s="10">
        <f t="shared" si="318"/>
        <v>41334.542453703703</v>
      </c>
      <c r="U2535" s="12">
        <f t="shared" si="319"/>
        <v>41304.542951388888</v>
      </c>
      <c r="V2535" s="11">
        <f t="shared" si="320"/>
        <v>41304.542951388888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13"/>
        <v>1.05</v>
      </c>
      <c r="P2536" s="6">
        <f t="shared" si="314"/>
        <v>150</v>
      </c>
      <c r="Q2536" t="str">
        <f t="shared" si="315"/>
        <v>music</v>
      </c>
      <c r="R2536" t="str">
        <f t="shared" si="316"/>
        <v>classical music</v>
      </c>
      <c r="S2536" s="10">
        <f t="shared" si="317"/>
        <v>40127.492037037038</v>
      </c>
      <c r="T2536" s="10">
        <f t="shared" si="318"/>
        <v>40179.041666666664</v>
      </c>
      <c r="U2536" s="12">
        <f t="shared" si="319"/>
        <v>40127.492037037038</v>
      </c>
      <c r="V2536" s="11">
        <f t="shared" si="320"/>
        <v>40127.492037037038</v>
      </c>
    </row>
    <row r="2537" spans="1:22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13"/>
        <v>1.03775</v>
      </c>
      <c r="P2537" s="6">
        <f t="shared" si="314"/>
        <v>266.08974358974359</v>
      </c>
      <c r="Q2537" t="str">
        <f t="shared" si="315"/>
        <v>music</v>
      </c>
      <c r="R2537" t="str">
        <f t="shared" si="316"/>
        <v>classical music</v>
      </c>
      <c r="S2537" s="10">
        <f t="shared" si="317"/>
        <v>41943.582696759258</v>
      </c>
      <c r="T2537" s="10">
        <f t="shared" si="318"/>
        <v>41974.624363425923</v>
      </c>
      <c r="U2537" s="12">
        <f t="shared" si="319"/>
        <v>41943.582696759258</v>
      </c>
      <c r="V2537" s="11">
        <f t="shared" si="320"/>
        <v>41943.582696759258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13"/>
        <v>1.1599999999999999</v>
      </c>
      <c r="P2538" s="6">
        <f t="shared" si="314"/>
        <v>7.25</v>
      </c>
      <c r="Q2538" t="str">
        <f t="shared" si="315"/>
        <v>music</v>
      </c>
      <c r="R2538" t="str">
        <f t="shared" si="316"/>
        <v>classical music</v>
      </c>
      <c r="S2538" s="10">
        <f t="shared" si="317"/>
        <v>41463.89775462963</v>
      </c>
      <c r="T2538" s="10">
        <f t="shared" si="318"/>
        <v>41484.89775462963</v>
      </c>
      <c r="U2538" s="12">
        <f t="shared" si="319"/>
        <v>41463.89775462963</v>
      </c>
      <c r="V2538" s="11">
        <f t="shared" si="320"/>
        <v>41463.89775462963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13"/>
        <v>1.1000000000000001</v>
      </c>
      <c r="P2539" s="6">
        <f t="shared" si="314"/>
        <v>100</v>
      </c>
      <c r="Q2539" t="str">
        <f t="shared" si="315"/>
        <v>music</v>
      </c>
      <c r="R2539" t="str">
        <f t="shared" si="316"/>
        <v>classical music</v>
      </c>
      <c r="S2539" s="10">
        <f t="shared" si="317"/>
        <v>40696.440451388888</v>
      </c>
      <c r="T2539" s="10">
        <f t="shared" si="318"/>
        <v>40756.440451388888</v>
      </c>
      <c r="U2539" s="12">
        <f t="shared" si="319"/>
        <v>40696.440451388888</v>
      </c>
      <c r="V2539" s="11">
        <f t="shared" si="320"/>
        <v>40696.440451388888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13"/>
        <v>1.130176111111111</v>
      </c>
      <c r="P2540" s="6">
        <f t="shared" si="314"/>
        <v>109.96308108108107</v>
      </c>
      <c r="Q2540" t="str">
        <f t="shared" si="315"/>
        <v>music</v>
      </c>
      <c r="R2540" t="str">
        <f t="shared" si="316"/>
        <v>classical music</v>
      </c>
      <c r="S2540" s="10">
        <f t="shared" si="317"/>
        <v>41298.301631944443</v>
      </c>
      <c r="T2540" s="10">
        <f t="shared" si="318"/>
        <v>41328.999305555553</v>
      </c>
      <c r="U2540" s="12">
        <f t="shared" si="319"/>
        <v>41298.301631944443</v>
      </c>
      <c r="V2540" s="11">
        <f t="shared" si="320"/>
        <v>41298.301631944443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13"/>
        <v>1.0024999999999999</v>
      </c>
      <c r="P2541" s="6">
        <f t="shared" si="314"/>
        <v>169.91525423728814</v>
      </c>
      <c r="Q2541" t="str">
        <f t="shared" si="315"/>
        <v>music</v>
      </c>
      <c r="R2541" t="str">
        <f t="shared" si="316"/>
        <v>classical music</v>
      </c>
      <c r="S2541" s="10">
        <f t="shared" si="317"/>
        <v>41977.693888888891</v>
      </c>
      <c r="T2541" s="10">
        <f t="shared" si="318"/>
        <v>42037.693888888891</v>
      </c>
      <c r="U2541" s="12">
        <f t="shared" si="319"/>
        <v>41977.693888888891</v>
      </c>
      <c r="V2541" s="11">
        <f t="shared" si="320"/>
        <v>41977.693888888891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13"/>
        <v>1.034</v>
      </c>
      <c r="P2542" s="6">
        <f t="shared" si="314"/>
        <v>95.740740740740748</v>
      </c>
      <c r="Q2542" t="str">
        <f t="shared" si="315"/>
        <v>music</v>
      </c>
      <c r="R2542" t="str">
        <f t="shared" si="316"/>
        <v>classical music</v>
      </c>
      <c r="S2542" s="10">
        <f t="shared" si="317"/>
        <v>40785.466678240737</v>
      </c>
      <c r="T2542" s="10">
        <f t="shared" si="318"/>
        <v>40845.466678240737</v>
      </c>
      <c r="U2542" s="12">
        <f t="shared" si="319"/>
        <v>40785.466678240737</v>
      </c>
      <c r="V2542" s="11">
        <f t="shared" si="320"/>
        <v>40785.466678240737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13"/>
        <v>1.0702857142857143</v>
      </c>
      <c r="P2543" s="6">
        <f t="shared" si="314"/>
        <v>59.460317460317462</v>
      </c>
      <c r="Q2543" t="str">
        <f t="shared" si="315"/>
        <v>music</v>
      </c>
      <c r="R2543" t="str">
        <f t="shared" si="316"/>
        <v>classical music</v>
      </c>
      <c r="S2543" s="10">
        <f t="shared" si="317"/>
        <v>41483.240949074068</v>
      </c>
      <c r="T2543" s="10">
        <f t="shared" si="318"/>
        <v>41543.240949074068</v>
      </c>
      <c r="U2543" s="12">
        <f t="shared" si="319"/>
        <v>41483.240949074068</v>
      </c>
      <c r="V2543" s="11">
        <f t="shared" si="320"/>
        <v>41483.240949074068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13"/>
        <v>1.0357142857142858</v>
      </c>
      <c r="P2544" s="6">
        <f t="shared" si="314"/>
        <v>55.769230769230766</v>
      </c>
      <c r="Q2544" t="str">
        <f t="shared" si="315"/>
        <v>music</v>
      </c>
      <c r="R2544" t="str">
        <f t="shared" si="316"/>
        <v>classical music</v>
      </c>
      <c r="S2544" s="10">
        <f t="shared" si="317"/>
        <v>41509.218252314815</v>
      </c>
      <c r="T2544" s="10">
        <f t="shared" si="318"/>
        <v>41547.957638888889</v>
      </c>
      <c r="U2544" s="12">
        <f t="shared" si="319"/>
        <v>41509.218252314815</v>
      </c>
      <c r="V2544" s="11">
        <f t="shared" si="320"/>
        <v>41509.218252314815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13"/>
        <v>1.5640000000000001</v>
      </c>
      <c r="P2545" s="6">
        <f t="shared" si="314"/>
        <v>30.076923076923077</v>
      </c>
      <c r="Q2545" t="str">
        <f t="shared" si="315"/>
        <v>music</v>
      </c>
      <c r="R2545" t="str">
        <f t="shared" si="316"/>
        <v>classical music</v>
      </c>
      <c r="S2545" s="10">
        <f t="shared" si="317"/>
        <v>40513.899282407401</v>
      </c>
      <c r="T2545" s="10">
        <f t="shared" si="318"/>
        <v>40544.916666666664</v>
      </c>
      <c r="U2545" s="12">
        <f t="shared" si="319"/>
        <v>40513.899282407401</v>
      </c>
      <c r="V2545" s="11">
        <f t="shared" si="320"/>
        <v>40513.899282407401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13"/>
        <v>1.0082</v>
      </c>
      <c r="P2546" s="6">
        <f t="shared" si="314"/>
        <v>88.438596491228068</v>
      </c>
      <c r="Q2546" t="str">
        <f t="shared" si="315"/>
        <v>music</v>
      </c>
      <c r="R2546" t="str">
        <f t="shared" si="316"/>
        <v>classical music</v>
      </c>
      <c r="S2546" s="10">
        <f t="shared" si="317"/>
        <v>41068.3121412037</v>
      </c>
      <c r="T2546" s="10">
        <f t="shared" si="318"/>
        <v>41098.3121412037</v>
      </c>
      <c r="U2546" s="12">
        <f t="shared" si="319"/>
        <v>41068.3121412037</v>
      </c>
      <c r="V2546" s="11">
        <f t="shared" si="320"/>
        <v>41068.3121412037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13"/>
        <v>1.9530000000000001</v>
      </c>
      <c r="P2547" s="6">
        <f t="shared" si="314"/>
        <v>64.032786885245898</v>
      </c>
      <c r="Q2547" t="str">
        <f t="shared" si="315"/>
        <v>music</v>
      </c>
      <c r="R2547" t="str">
        <f t="shared" si="316"/>
        <v>classical music</v>
      </c>
      <c r="S2547" s="10">
        <f t="shared" si="317"/>
        <v>42026.929837962954</v>
      </c>
      <c r="T2547" s="10">
        <f t="shared" si="318"/>
        <v>42061.812499999993</v>
      </c>
      <c r="U2547" s="12">
        <f t="shared" si="319"/>
        <v>42026.929837962954</v>
      </c>
      <c r="V2547" s="11">
        <f t="shared" si="320"/>
        <v>42026.929837962954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13"/>
        <v>1.1171428571428572</v>
      </c>
      <c r="P2548" s="6">
        <f t="shared" si="314"/>
        <v>60.153846153846153</v>
      </c>
      <c r="Q2548" t="str">
        <f t="shared" si="315"/>
        <v>music</v>
      </c>
      <c r="R2548" t="str">
        <f t="shared" si="316"/>
        <v>classical music</v>
      </c>
      <c r="S2548" s="10">
        <f t="shared" si="317"/>
        <v>41524.650219907402</v>
      </c>
      <c r="T2548" s="10">
        <f t="shared" si="318"/>
        <v>41552</v>
      </c>
      <c r="U2548" s="12">
        <f t="shared" si="319"/>
        <v>41524.650219907402</v>
      </c>
      <c r="V2548" s="11">
        <f t="shared" si="320"/>
        <v>41524.650219907402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13"/>
        <v>1.1985454545454546</v>
      </c>
      <c r="P2549" s="6">
        <f t="shared" si="314"/>
        <v>49.194029850746269</v>
      </c>
      <c r="Q2549" t="str">
        <f t="shared" si="315"/>
        <v>music</v>
      </c>
      <c r="R2549" t="str">
        <f t="shared" si="316"/>
        <v>classical music</v>
      </c>
      <c r="S2549" s="10">
        <f t="shared" si="317"/>
        <v>40973.564849537033</v>
      </c>
      <c r="T2549" s="10">
        <f t="shared" si="318"/>
        <v>41003.523182870369</v>
      </c>
      <c r="U2549" s="12">
        <f t="shared" si="319"/>
        <v>40973.564849537033</v>
      </c>
      <c r="V2549" s="11">
        <f t="shared" si="320"/>
        <v>40973.564849537033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13"/>
        <v>1.0185</v>
      </c>
      <c r="P2550" s="6">
        <f t="shared" si="314"/>
        <v>165.16216216216216</v>
      </c>
      <c r="Q2550" t="str">
        <f t="shared" si="315"/>
        <v>music</v>
      </c>
      <c r="R2550" t="str">
        <f t="shared" si="316"/>
        <v>classical music</v>
      </c>
      <c r="S2550" s="10">
        <f t="shared" si="317"/>
        <v>42618.417094907411</v>
      </c>
      <c r="T2550" s="10">
        <f t="shared" si="318"/>
        <v>42642.977083333331</v>
      </c>
      <c r="U2550" s="12">
        <f t="shared" si="319"/>
        <v>42618.417094907411</v>
      </c>
      <c r="V2550" s="11">
        <f t="shared" si="320"/>
        <v>42618.417094907411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13"/>
        <v>1.0280254777070064</v>
      </c>
      <c r="P2551" s="6">
        <f t="shared" si="314"/>
        <v>43.621621621621621</v>
      </c>
      <c r="Q2551" t="str">
        <f t="shared" si="315"/>
        <v>music</v>
      </c>
      <c r="R2551" t="str">
        <f t="shared" si="316"/>
        <v>classical music</v>
      </c>
      <c r="S2551" s="10">
        <f t="shared" si="317"/>
        <v>41390.549421296295</v>
      </c>
      <c r="T2551" s="10">
        <f t="shared" si="318"/>
        <v>41425.5</v>
      </c>
      <c r="U2551" s="12">
        <f t="shared" si="319"/>
        <v>41390.549421296295</v>
      </c>
      <c r="V2551" s="11">
        <f t="shared" si="320"/>
        <v>41390.549421296295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13"/>
        <v>1.0084615384615385</v>
      </c>
      <c r="P2552" s="6">
        <f t="shared" si="314"/>
        <v>43.7</v>
      </c>
      <c r="Q2552" t="str">
        <f t="shared" si="315"/>
        <v>music</v>
      </c>
      <c r="R2552" t="str">
        <f t="shared" si="316"/>
        <v>classical music</v>
      </c>
      <c r="S2552" s="10">
        <f t="shared" si="317"/>
        <v>42228.425995370366</v>
      </c>
      <c r="T2552" s="10">
        <f t="shared" si="318"/>
        <v>42284.957638888889</v>
      </c>
      <c r="U2552" s="12">
        <f t="shared" si="319"/>
        <v>42228.425995370366</v>
      </c>
      <c r="V2552" s="11">
        <f t="shared" si="320"/>
        <v>42228.425995370366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13"/>
        <v>1.0273469387755103</v>
      </c>
      <c r="P2553" s="6">
        <f t="shared" si="314"/>
        <v>67.419642857142861</v>
      </c>
      <c r="Q2553" t="str">
        <f t="shared" si="315"/>
        <v>music</v>
      </c>
      <c r="R2553" t="str">
        <f t="shared" si="316"/>
        <v>classical music</v>
      </c>
      <c r="S2553" s="10">
        <f t="shared" si="317"/>
        <v>40961.043807870366</v>
      </c>
      <c r="T2553" s="10">
        <f t="shared" si="318"/>
        <v>40989.658333333333</v>
      </c>
      <c r="U2553" s="12">
        <f t="shared" si="319"/>
        <v>40961.043807870366</v>
      </c>
      <c r="V2553" s="11">
        <f t="shared" si="320"/>
        <v>40961.043807870366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13"/>
        <v>1.0649999999999999</v>
      </c>
      <c r="P2554" s="6">
        <f t="shared" si="314"/>
        <v>177.5</v>
      </c>
      <c r="Q2554" t="str">
        <f t="shared" si="315"/>
        <v>music</v>
      </c>
      <c r="R2554" t="str">
        <f t="shared" si="316"/>
        <v>classical music</v>
      </c>
      <c r="S2554" s="10">
        <f t="shared" si="317"/>
        <v>42769.601631944439</v>
      </c>
      <c r="T2554" s="10">
        <f t="shared" si="318"/>
        <v>42799.601631944439</v>
      </c>
      <c r="U2554" s="12">
        <f t="shared" si="319"/>
        <v>42769.601631944439</v>
      </c>
      <c r="V2554" s="11">
        <f t="shared" si="320"/>
        <v>42769.601631944439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13"/>
        <v>1.5553333333333332</v>
      </c>
      <c r="P2555" s="6">
        <f t="shared" si="314"/>
        <v>38.883333333333333</v>
      </c>
      <c r="Q2555" t="str">
        <f t="shared" si="315"/>
        <v>music</v>
      </c>
      <c r="R2555" t="str">
        <f t="shared" si="316"/>
        <v>classical music</v>
      </c>
      <c r="S2555" s="10">
        <f t="shared" si="317"/>
        <v>41112.99082175926</v>
      </c>
      <c r="T2555" s="10">
        <f t="shared" si="318"/>
        <v>41172.99082175926</v>
      </c>
      <c r="U2555" s="12">
        <f t="shared" si="319"/>
        <v>41112.99082175926</v>
      </c>
      <c r="V2555" s="11">
        <f t="shared" si="320"/>
        <v>41112.99082175926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13"/>
        <v>1.228</v>
      </c>
      <c r="P2556" s="6">
        <f t="shared" si="314"/>
        <v>54.985074626865675</v>
      </c>
      <c r="Q2556" t="str">
        <f t="shared" si="315"/>
        <v>music</v>
      </c>
      <c r="R2556" t="str">
        <f t="shared" si="316"/>
        <v>classical music</v>
      </c>
      <c r="S2556" s="10">
        <f t="shared" si="317"/>
        <v>42124.869942129626</v>
      </c>
      <c r="T2556" s="10">
        <f t="shared" si="318"/>
        <v>42155.957638888889</v>
      </c>
      <c r="U2556" s="12">
        <f t="shared" si="319"/>
        <v>42124.869942129626</v>
      </c>
      <c r="V2556" s="11">
        <f t="shared" si="320"/>
        <v>42124.869942129626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13"/>
        <v>1.0734999999999999</v>
      </c>
      <c r="P2557" s="6">
        <f t="shared" si="314"/>
        <v>61.342857142857142</v>
      </c>
      <c r="Q2557" t="str">
        <f t="shared" si="315"/>
        <v>music</v>
      </c>
      <c r="R2557" t="str">
        <f t="shared" si="316"/>
        <v>classical music</v>
      </c>
      <c r="S2557" s="10">
        <f t="shared" si="317"/>
        <v>41026.44667824074</v>
      </c>
      <c r="T2557" s="10">
        <f t="shared" si="318"/>
        <v>41057.44667824074</v>
      </c>
      <c r="U2557" s="12">
        <f t="shared" si="319"/>
        <v>41026.44667824074</v>
      </c>
      <c r="V2557" s="11">
        <f t="shared" si="320"/>
        <v>41026.44667824074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13"/>
        <v>1.0550335570469798</v>
      </c>
      <c r="P2558" s="6">
        <f t="shared" si="314"/>
        <v>23.117647058823529</v>
      </c>
      <c r="Q2558" t="str">
        <f t="shared" si="315"/>
        <v>music</v>
      </c>
      <c r="R2558" t="str">
        <f t="shared" si="316"/>
        <v>classical music</v>
      </c>
      <c r="S2558" s="10">
        <f t="shared" si="317"/>
        <v>41222.783067129625</v>
      </c>
      <c r="T2558" s="10">
        <f t="shared" si="318"/>
        <v>41267.783067129625</v>
      </c>
      <c r="U2558" s="12">
        <f t="shared" si="319"/>
        <v>41222.783067129625</v>
      </c>
      <c r="V2558" s="11">
        <f t="shared" si="320"/>
        <v>41222.783067129625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13"/>
        <v>1.1844444444444444</v>
      </c>
      <c r="P2559" s="6">
        <f t="shared" si="314"/>
        <v>29.611111111111111</v>
      </c>
      <c r="Q2559" t="str">
        <f t="shared" si="315"/>
        <v>music</v>
      </c>
      <c r="R2559" t="str">
        <f t="shared" si="316"/>
        <v>classical music</v>
      </c>
      <c r="S2559" s="10">
        <f t="shared" si="317"/>
        <v>41744.536874999998</v>
      </c>
      <c r="T2559" s="10">
        <f t="shared" si="318"/>
        <v>41774.536874999998</v>
      </c>
      <c r="U2559" s="12">
        <f t="shared" si="319"/>
        <v>41744.536874999998</v>
      </c>
      <c r="V2559" s="11">
        <f t="shared" si="320"/>
        <v>41744.536874999998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13"/>
        <v>1.0888</v>
      </c>
      <c r="P2560" s="6">
        <f t="shared" si="314"/>
        <v>75.611111111111114</v>
      </c>
      <c r="Q2560" t="str">
        <f t="shared" si="315"/>
        <v>music</v>
      </c>
      <c r="R2560" t="str">
        <f t="shared" si="316"/>
        <v>classical music</v>
      </c>
      <c r="S2560" s="10">
        <f t="shared" si="317"/>
        <v>42093.651689814818</v>
      </c>
      <c r="T2560" s="10">
        <f t="shared" si="318"/>
        <v>42125.374305555553</v>
      </c>
      <c r="U2560" s="12">
        <f t="shared" si="319"/>
        <v>42093.651689814818</v>
      </c>
      <c r="V2560" s="11">
        <f t="shared" si="320"/>
        <v>42093.651689814818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13"/>
        <v>1.1125</v>
      </c>
      <c r="P2561" s="6">
        <f t="shared" si="314"/>
        <v>35.6</v>
      </c>
      <c r="Q2561" t="str">
        <f t="shared" si="315"/>
        <v>music</v>
      </c>
      <c r="R2561" t="str">
        <f t="shared" si="316"/>
        <v>classical music</v>
      </c>
      <c r="S2561" s="10">
        <f t="shared" si="317"/>
        <v>40829.665324074071</v>
      </c>
      <c r="T2561" s="10">
        <f t="shared" si="318"/>
        <v>40862.609027777777</v>
      </c>
      <c r="U2561" s="12">
        <f t="shared" si="319"/>
        <v>40829.665324074071</v>
      </c>
      <c r="V2561" s="11">
        <f t="shared" si="320"/>
        <v>40829.665324074071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321">E2562/D2562</f>
        <v>1.0009999999999999</v>
      </c>
      <c r="P2562" s="6">
        <f t="shared" si="314"/>
        <v>143</v>
      </c>
      <c r="Q2562" t="str">
        <f t="shared" si="315"/>
        <v>music</v>
      </c>
      <c r="R2562" t="str">
        <f t="shared" si="316"/>
        <v>classical music</v>
      </c>
      <c r="S2562" s="10">
        <f t="shared" si="317"/>
        <v>42039.742754629631</v>
      </c>
      <c r="T2562" s="10">
        <f t="shared" si="318"/>
        <v>42069.742754629631</v>
      </c>
      <c r="U2562" s="12">
        <f t="shared" si="319"/>
        <v>42039.742754629631</v>
      </c>
      <c r="V2562" s="11">
        <f t="shared" si="320"/>
        <v>42039.742754629631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321"/>
        <v>0</v>
      </c>
      <c r="P2563" s="6" t="e">
        <f t="shared" ref="P2563:P2626" si="322">E2563/L2563</f>
        <v>#DIV/0!</v>
      </c>
      <c r="Q2563" t="str">
        <f t="shared" ref="Q2563:Q2626" si="323">LEFT(N2563,SEARCH("/",N2563)-1)</f>
        <v>food</v>
      </c>
      <c r="R2563" t="str">
        <f t="shared" ref="R2563:R2626" si="324">RIGHT(N2563,LEN(N2563)-SEARCH("/",N2563))</f>
        <v>food trucks</v>
      </c>
      <c r="S2563" s="10">
        <f t="shared" ref="S2563:S2626" si="325">(((J2563/60)/60)/24)+DATE(1970,1,1)+(-5/24)</f>
        <v>42260.320474537039</v>
      </c>
      <c r="T2563" s="10">
        <f t="shared" ref="T2563:T2626" si="326">(((I2563/60)/60)/24)+DATE(1970,1,1)+(-5/24)</f>
        <v>42290.320474537039</v>
      </c>
      <c r="U2563" s="12">
        <f t="shared" ref="U2563:U2626" si="327">S2563</f>
        <v>42260.320474537039</v>
      </c>
      <c r="V2563" s="11">
        <f t="shared" ref="V2563:V2626" si="328">S2563</f>
        <v>42260.320474537039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321"/>
        <v>7.4999999999999997E-3</v>
      </c>
      <c r="P2564" s="6">
        <f t="shared" si="322"/>
        <v>25</v>
      </c>
      <c r="Q2564" t="str">
        <f t="shared" si="323"/>
        <v>food</v>
      </c>
      <c r="R2564" t="str">
        <f t="shared" si="324"/>
        <v>food trucks</v>
      </c>
      <c r="S2564" s="10">
        <f t="shared" si="325"/>
        <v>42594.316423611112</v>
      </c>
      <c r="T2564" s="10">
        <f t="shared" si="326"/>
        <v>42654.316423611112</v>
      </c>
      <c r="U2564" s="12">
        <f t="shared" si="327"/>
        <v>42594.316423611112</v>
      </c>
      <c r="V2564" s="11">
        <f t="shared" si="328"/>
        <v>42594.316423611112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321"/>
        <v>0</v>
      </c>
      <c r="P2565" s="6" t="e">
        <f t="shared" si="322"/>
        <v>#DIV/0!</v>
      </c>
      <c r="Q2565" t="str">
        <f t="shared" si="323"/>
        <v>food</v>
      </c>
      <c r="R2565" t="str">
        <f t="shared" si="324"/>
        <v>food trucks</v>
      </c>
      <c r="S2565" s="10">
        <f t="shared" si="325"/>
        <v>42154.931145833332</v>
      </c>
      <c r="T2565" s="10">
        <f t="shared" si="326"/>
        <v>42214.931145833332</v>
      </c>
      <c r="U2565" s="12">
        <f t="shared" si="327"/>
        <v>42154.931145833332</v>
      </c>
      <c r="V2565" s="11">
        <f t="shared" si="328"/>
        <v>42154.931145833332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321"/>
        <v>0</v>
      </c>
      <c r="P2566" s="6" t="e">
        <f t="shared" si="322"/>
        <v>#DIV/0!</v>
      </c>
      <c r="Q2566" t="str">
        <f t="shared" si="323"/>
        <v>food</v>
      </c>
      <c r="R2566" t="str">
        <f t="shared" si="324"/>
        <v>food trucks</v>
      </c>
      <c r="S2566" s="10">
        <f t="shared" si="325"/>
        <v>41821.83216435185</v>
      </c>
      <c r="T2566" s="10">
        <f t="shared" si="326"/>
        <v>41851.83216435185</v>
      </c>
      <c r="U2566" s="12">
        <f t="shared" si="327"/>
        <v>41821.83216435185</v>
      </c>
      <c r="V2566" s="11">
        <f t="shared" si="328"/>
        <v>41821.83216435185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321"/>
        <v>0.01</v>
      </c>
      <c r="P2567" s="6">
        <f t="shared" si="322"/>
        <v>100</v>
      </c>
      <c r="Q2567" t="str">
        <f t="shared" si="323"/>
        <v>food</v>
      </c>
      <c r="R2567" t="str">
        <f t="shared" si="324"/>
        <v>food trucks</v>
      </c>
      <c r="S2567" s="10">
        <f t="shared" si="325"/>
        <v>42440.442002314812</v>
      </c>
      <c r="T2567" s="10">
        <f t="shared" si="326"/>
        <v>42499.659722222219</v>
      </c>
      <c r="U2567" s="12">
        <f t="shared" si="327"/>
        <v>42440.442002314812</v>
      </c>
      <c r="V2567" s="11">
        <f t="shared" si="328"/>
        <v>42440.442002314812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321"/>
        <v>0</v>
      </c>
      <c r="P2568" s="6" t="e">
        <f t="shared" si="322"/>
        <v>#DIV/0!</v>
      </c>
      <c r="Q2568" t="str">
        <f t="shared" si="323"/>
        <v>food</v>
      </c>
      <c r="R2568" t="str">
        <f t="shared" si="324"/>
        <v>food trucks</v>
      </c>
      <c r="S2568" s="10">
        <f t="shared" si="325"/>
        <v>41842.772546296292</v>
      </c>
      <c r="T2568" s="10">
        <f t="shared" si="326"/>
        <v>41872.772546296292</v>
      </c>
      <c r="U2568" s="12">
        <f t="shared" si="327"/>
        <v>41842.772546296292</v>
      </c>
      <c r="V2568" s="11">
        <f t="shared" si="328"/>
        <v>41842.772546296292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321"/>
        <v>2.6666666666666666E-3</v>
      </c>
      <c r="P2569" s="6">
        <f t="shared" si="322"/>
        <v>60</v>
      </c>
      <c r="Q2569" t="str">
        <f t="shared" si="323"/>
        <v>food</v>
      </c>
      <c r="R2569" t="str">
        <f t="shared" si="324"/>
        <v>food trucks</v>
      </c>
      <c r="S2569" s="10">
        <f t="shared" si="325"/>
        <v>42087.670578703699</v>
      </c>
      <c r="T2569" s="10">
        <f t="shared" si="326"/>
        <v>42117.670578703699</v>
      </c>
      <c r="U2569" s="12">
        <f t="shared" si="327"/>
        <v>42087.670578703699</v>
      </c>
      <c r="V2569" s="11">
        <f t="shared" si="328"/>
        <v>42087.670578703699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321"/>
        <v>5.0000000000000001E-3</v>
      </c>
      <c r="P2570" s="6">
        <f t="shared" si="322"/>
        <v>50</v>
      </c>
      <c r="Q2570" t="str">
        <f t="shared" si="323"/>
        <v>food</v>
      </c>
      <c r="R2570" t="str">
        <f t="shared" si="324"/>
        <v>food trucks</v>
      </c>
      <c r="S2570" s="10">
        <f t="shared" si="325"/>
        <v>42584.45826388889</v>
      </c>
      <c r="T2570" s="10">
        <f t="shared" si="326"/>
        <v>42614.45826388889</v>
      </c>
      <c r="U2570" s="12">
        <f t="shared" si="327"/>
        <v>42584.45826388889</v>
      </c>
      <c r="V2570" s="11">
        <f t="shared" si="328"/>
        <v>42584.45826388889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321"/>
        <v>2.2307692307692306E-2</v>
      </c>
      <c r="P2571" s="6">
        <f t="shared" si="322"/>
        <v>72.5</v>
      </c>
      <c r="Q2571" t="str">
        <f t="shared" si="323"/>
        <v>food</v>
      </c>
      <c r="R2571" t="str">
        <f t="shared" si="324"/>
        <v>food trucks</v>
      </c>
      <c r="S2571" s="10">
        <f t="shared" si="325"/>
        <v>42233.897129629629</v>
      </c>
      <c r="T2571" s="10">
        <f t="shared" si="326"/>
        <v>42263.897129629629</v>
      </c>
      <c r="U2571" s="12">
        <f t="shared" si="327"/>
        <v>42233.897129629629</v>
      </c>
      <c r="V2571" s="11">
        <f t="shared" si="328"/>
        <v>42233.897129629629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321"/>
        <v>8.4285714285714294E-3</v>
      </c>
      <c r="P2572" s="6">
        <f t="shared" si="322"/>
        <v>29.5</v>
      </c>
      <c r="Q2572" t="str">
        <f t="shared" si="323"/>
        <v>food</v>
      </c>
      <c r="R2572" t="str">
        <f t="shared" si="324"/>
        <v>food trucks</v>
      </c>
      <c r="S2572" s="10">
        <f t="shared" si="325"/>
        <v>42744.694849537038</v>
      </c>
      <c r="T2572" s="10">
        <f t="shared" si="326"/>
        <v>42774.694849537038</v>
      </c>
      <c r="U2572" s="12">
        <f t="shared" si="327"/>
        <v>42744.694849537038</v>
      </c>
      <c r="V2572" s="11">
        <f t="shared" si="328"/>
        <v>42744.694849537038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321"/>
        <v>2.5000000000000001E-3</v>
      </c>
      <c r="P2573" s="6">
        <f t="shared" si="322"/>
        <v>62.5</v>
      </c>
      <c r="Q2573" t="str">
        <f t="shared" si="323"/>
        <v>food</v>
      </c>
      <c r="R2573" t="str">
        <f t="shared" si="324"/>
        <v>food trucks</v>
      </c>
      <c r="S2573" s="10">
        <f t="shared" si="325"/>
        <v>42449.133344907408</v>
      </c>
      <c r="T2573" s="10">
        <f t="shared" si="326"/>
        <v>42509.133344907408</v>
      </c>
      <c r="U2573" s="12">
        <f t="shared" si="327"/>
        <v>42449.133344907408</v>
      </c>
      <c r="V2573" s="11">
        <f t="shared" si="328"/>
        <v>42449.133344907408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321"/>
        <v>0</v>
      </c>
      <c r="P2574" s="6" t="e">
        <f t="shared" si="322"/>
        <v>#DIV/0!</v>
      </c>
      <c r="Q2574" t="str">
        <f t="shared" si="323"/>
        <v>food</v>
      </c>
      <c r="R2574" t="str">
        <f t="shared" si="324"/>
        <v>food trucks</v>
      </c>
      <c r="S2574" s="10">
        <f t="shared" si="325"/>
        <v>42076.911076388882</v>
      </c>
      <c r="T2574" s="10">
        <f t="shared" si="326"/>
        <v>42106.911076388882</v>
      </c>
      <c r="U2574" s="12">
        <f t="shared" si="327"/>
        <v>42076.911076388882</v>
      </c>
      <c r="V2574" s="11">
        <f t="shared" si="328"/>
        <v>42076.911076388882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321"/>
        <v>0</v>
      </c>
      <c r="P2575" s="6" t="e">
        <f t="shared" si="322"/>
        <v>#DIV/0!</v>
      </c>
      <c r="Q2575" t="str">
        <f t="shared" si="323"/>
        <v>food</v>
      </c>
      <c r="R2575" t="str">
        <f t="shared" si="324"/>
        <v>food trucks</v>
      </c>
      <c r="S2575" s="10">
        <f t="shared" si="325"/>
        <v>41829.383668981478</v>
      </c>
      <c r="T2575" s="10">
        <f t="shared" si="326"/>
        <v>41874.383668981478</v>
      </c>
      <c r="U2575" s="12">
        <f t="shared" si="327"/>
        <v>41829.383668981478</v>
      </c>
      <c r="V2575" s="11">
        <f t="shared" si="328"/>
        <v>41829.383668981478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321"/>
        <v>0</v>
      </c>
      <c r="P2576" s="6" t="e">
        <f t="shared" si="322"/>
        <v>#DIV/0!</v>
      </c>
      <c r="Q2576" t="str">
        <f t="shared" si="323"/>
        <v>food</v>
      </c>
      <c r="R2576" t="str">
        <f t="shared" si="324"/>
        <v>food trucks</v>
      </c>
      <c r="S2576" s="10">
        <f t="shared" si="325"/>
        <v>42487.617418981477</v>
      </c>
      <c r="T2576" s="10">
        <f t="shared" si="326"/>
        <v>42508.617418981477</v>
      </c>
      <c r="U2576" s="12">
        <f t="shared" si="327"/>
        <v>42487.617418981477</v>
      </c>
      <c r="V2576" s="11">
        <f t="shared" si="328"/>
        <v>42487.617418981477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321"/>
        <v>0</v>
      </c>
      <c r="P2577" s="6" t="e">
        <f t="shared" si="322"/>
        <v>#DIV/0!</v>
      </c>
      <c r="Q2577" t="str">
        <f t="shared" si="323"/>
        <v>food</v>
      </c>
      <c r="R2577" t="str">
        <f t="shared" si="324"/>
        <v>food trucks</v>
      </c>
      <c r="S2577" s="10">
        <f t="shared" si="325"/>
        <v>41985.90039351851</v>
      </c>
      <c r="T2577" s="10">
        <f t="shared" si="326"/>
        <v>42015.90039351851</v>
      </c>
      <c r="U2577" s="12">
        <f t="shared" si="327"/>
        <v>41985.90039351851</v>
      </c>
      <c r="V2577" s="11">
        <f t="shared" si="328"/>
        <v>41985.90039351851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321"/>
        <v>0</v>
      </c>
      <c r="P2578" s="6" t="e">
        <f t="shared" si="322"/>
        <v>#DIV/0!</v>
      </c>
      <c r="Q2578" t="str">
        <f t="shared" si="323"/>
        <v>food</v>
      </c>
      <c r="R2578" t="str">
        <f t="shared" si="324"/>
        <v>food trucks</v>
      </c>
      <c r="S2578" s="10">
        <f t="shared" si="325"/>
        <v>42059.801469907405</v>
      </c>
      <c r="T2578" s="10">
        <f t="shared" si="326"/>
        <v>42104.759803240733</v>
      </c>
      <c r="U2578" s="12">
        <f t="shared" si="327"/>
        <v>42059.801469907405</v>
      </c>
      <c r="V2578" s="11">
        <f t="shared" si="328"/>
        <v>42059.801469907405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321"/>
        <v>0</v>
      </c>
      <c r="P2579" s="6" t="e">
        <f t="shared" si="322"/>
        <v>#DIV/0!</v>
      </c>
      <c r="Q2579" t="str">
        <f t="shared" si="323"/>
        <v>food</v>
      </c>
      <c r="R2579" t="str">
        <f t="shared" si="324"/>
        <v>food trucks</v>
      </c>
      <c r="S2579" s="10">
        <f t="shared" si="325"/>
        <v>41830.612233796295</v>
      </c>
      <c r="T2579" s="10">
        <f t="shared" si="326"/>
        <v>41855.612233796295</v>
      </c>
      <c r="U2579" s="12">
        <f t="shared" si="327"/>
        <v>41830.612233796295</v>
      </c>
      <c r="V2579" s="11">
        <f t="shared" si="328"/>
        <v>41830.612233796295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321"/>
        <v>0</v>
      </c>
      <c r="P2580" s="6" t="e">
        <f t="shared" si="322"/>
        <v>#DIV/0!</v>
      </c>
      <c r="Q2580" t="str">
        <f t="shared" si="323"/>
        <v>food</v>
      </c>
      <c r="R2580" t="str">
        <f t="shared" si="324"/>
        <v>food trucks</v>
      </c>
      <c r="S2580" s="10">
        <f t="shared" si="325"/>
        <v>42237.814571759263</v>
      </c>
      <c r="T2580" s="10">
        <f t="shared" si="326"/>
        <v>42286.499999999993</v>
      </c>
      <c r="U2580" s="12">
        <f t="shared" si="327"/>
        <v>42237.814571759263</v>
      </c>
      <c r="V2580" s="11">
        <f t="shared" si="328"/>
        <v>42237.814571759263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321"/>
        <v>1.3849999999999999E-3</v>
      </c>
      <c r="P2581" s="6">
        <f t="shared" si="322"/>
        <v>23.083333333333332</v>
      </c>
      <c r="Q2581" t="str">
        <f t="shared" si="323"/>
        <v>food</v>
      </c>
      <c r="R2581" t="str">
        <f t="shared" si="324"/>
        <v>food trucks</v>
      </c>
      <c r="S2581" s="10">
        <f t="shared" si="325"/>
        <v>41837.621562499997</v>
      </c>
      <c r="T2581" s="10">
        <f t="shared" si="326"/>
        <v>41897.621562499997</v>
      </c>
      <c r="U2581" s="12">
        <f t="shared" si="327"/>
        <v>41837.621562499997</v>
      </c>
      <c r="V2581" s="11">
        <f t="shared" si="328"/>
        <v>41837.621562499997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321"/>
        <v>6.0000000000000001E-3</v>
      </c>
      <c r="P2582" s="6">
        <f t="shared" si="322"/>
        <v>25.5</v>
      </c>
      <c r="Q2582" t="str">
        <f t="shared" si="323"/>
        <v>food</v>
      </c>
      <c r="R2582" t="str">
        <f t="shared" si="324"/>
        <v>food trucks</v>
      </c>
      <c r="S2582" s="10">
        <f t="shared" si="325"/>
        <v>42110.118090277778</v>
      </c>
      <c r="T2582" s="10">
        <f t="shared" si="326"/>
        <v>42139.916666666664</v>
      </c>
      <c r="U2582" s="12">
        <f t="shared" si="327"/>
        <v>42110.118090277778</v>
      </c>
      <c r="V2582" s="11">
        <f t="shared" si="328"/>
        <v>42110.118090277778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321"/>
        <v>0.106</v>
      </c>
      <c r="P2583" s="6">
        <f t="shared" si="322"/>
        <v>48.18181818181818</v>
      </c>
      <c r="Q2583" t="str">
        <f t="shared" si="323"/>
        <v>food</v>
      </c>
      <c r="R2583" t="str">
        <f t="shared" si="324"/>
        <v>food trucks</v>
      </c>
      <c r="S2583" s="10">
        <f t="shared" si="325"/>
        <v>42294.420115740737</v>
      </c>
      <c r="T2583" s="10">
        <f t="shared" si="326"/>
        <v>42324.461782407401</v>
      </c>
      <c r="U2583" s="12">
        <f t="shared" si="327"/>
        <v>42294.420115740737</v>
      </c>
      <c r="V2583" s="11">
        <f t="shared" si="328"/>
        <v>42294.420115740737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321"/>
        <v>1.1111111111111112E-5</v>
      </c>
      <c r="P2584" s="6">
        <f t="shared" si="322"/>
        <v>1</v>
      </c>
      <c r="Q2584" t="str">
        <f t="shared" si="323"/>
        <v>food</v>
      </c>
      <c r="R2584" t="str">
        <f t="shared" si="324"/>
        <v>food trucks</v>
      </c>
      <c r="S2584" s="10">
        <f t="shared" si="325"/>
        <v>42642.780486111107</v>
      </c>
      <c r="T2584" s="10">
        <f t="shared" si="326"/>
        <v>42672.780486111107</v>
      </c>
      <c r="U2584" s="12">
        <f t="shared" si="327"/>
        <v>42642.780486111107</v>
      </c>
      <c r="V2584" s="11">
        <f t="shared" si="328"/>
        <v>42642.780486111107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321"/>
        <v>5.0000000000000001E-3</v>
      </c>
      <c r="P2585" s="6">
        <f t="shared" si="322"/>
        <v>1</v>
      </c>
      <c r="Q2585" t="str">
        <f t="shared" si="323"/>
        <v>food</v>
      </c>
      <c r="R2585" t="str">
        <f t="shared" si="324"/>
        <v>food trucks</v>
      </c>
      <c r="S2585" s="10">
        <f t="shared" si="325"/>
        <v>42019.561111111114</v>
      </c>
      <c r="T2585" s="10">
        <f t="shared" si="326"/>
        <v>42079.519444444442</v>
      </c>
      <c r="U2585" s="12">
        <f t="shared" si="327"/>
        <v>42019.561111111114</v>
      </c>
      <c r="V2585" s="11">
        <f t="shared" si="328"/>
        <v>42019.561111111114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321"/>
        <v>0</v>
      </c>
      <c r="P2586" s="6" t="e">
        <f t="shared" si="322"/>
        <v>#DIV/0!</v>
      </c>
      <c r="Q2586" t="str">
        <f t="shared" si="323"/>
        <v>food</v>
      </c>
      <c r="R2586" t="str">
        <f t="shared" si="324"/>
        <v>food trucks</v>
      </c>
      <c r="S2586" s="10">
        <f t="shared" si="325"/>
        <v>42139.964918981481</v>
      </c>
      <c r="T2586" s="10">
        <f t="shared" si="326"/>
        <v>42169.964918981481</v>
      </c>
      <c r="U2586" s="12">
        <f t="shared" si="327"/>
        <v>42139.964918981481</v>
      </c>
      <c r="V2586" s="11">
        <f t="shared" si="328"/>
        <v>42139.964918981481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321"/>
        <v>1.6666666666666668E-3</v>
      </c>
      <c r="P2587" s="6">
        <f t="shared" si="322"/>
        <v>50</v>
      </c>
      <c r="Q2587" t="str">
        <f t="shared" si="323"/>
        <v>food</v>
      </c>
      <c r="R2587" t="str">
        <f t="shared" si="324"/>
        <v>food trucks</v>
      </c>
      <c r="S2587" s="10">
        <f t="shared" si="325"/>
        <v>41795.754999999997</v>
      </c>
      <c r="T2587" s="10">
        <f t="shared" si="326"/>
        <v>41825.754999999997</v>
      </c>
      <c r="U2587" s="12">
        <f t="shared" si="327"/>
        <v>41795.754999999997</v>
      </c>
      <c r="V2587" s="11">
        <f t="shared" si="328"/>
        <v>41795.754999999997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321"/>
        <v>1.6666666666666668E-3</v>
      </c>
      <c r="P2588" s="6">
        <f t="shared" si="322"/>
        <v>5</v>
      </c>
      <c r="Q2588" t="str">
        <f t="shared" si="323"/>
        <v>food</v>
      </c>
      <c r="R2588" t="str">
        <f t="shared" si="324"/>
        <v>food trucks</v>
      </c>
      <c r="S2588" s="10">
        <f t="shared" si="325"/>
        <v>42333.121944444443</v>
      </c>
      <c r="T2588" s="10">
        <f t="shared" si="326"/>
        <v>42363.121944444443</v>
      </c>
      <c r="U2588" s="12">
        <f t="shared" si="327"/>
        <v>42333.121944444443</v>
      </c>
      <c r="V2588" s="11">
        <f t="shared" si="328"/>
        <v>42333.121944444443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321"/>
        <v>2.4340000000000001E-2</v>
      </c>
      <c r="P2589" s="6">
        <f t="shared" si="322"/>
        <v>202.83333333333334</v>
      </c>
      <c r="Q2589" t="str">
        <f t="shared" si="323"/>
        <v>food</v>
      </c>
      <c r="R2589" t="str">
        <f t="shared" si="324"/>
        <v>food trucks</v>
      </c>
      <c r="S2589" s="10">
        <f t="shared" si="325"/>
        <v>42338.467048611106</v>
      </c>
      <c r="T2589" s="10">
        <f t="shared" si="326"/>
        <v>42368.467048611106</v>
      </c>
      <c r="U2589" s="12">
        <f t="shared" si="327"/>
        <v>42338.467048611106</v>
      </c>
      <c r="V2589" s="11">
        <f t="shared" si="328"/>
        <v>42338.467048611106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321"/>
        <v>3.8833333333333331E-2</v>
      </c>
      <c r="P2590" s="6">
        <f t="shared" si="322"/>
        <v>29.125</v>
      </c>
      <c r="Q2590" t="str">
        <f t="shared" si="323"/>
        <v>food</v>
      </c>
      <c r="R2590" t="str">
        <f t="shared" si="324"/>
        <v>food trucks</v>
      </c>
      <c r="S2590" s="10">
        <f t="shared" si="325"/>
        <v>42042.467893518515</v>
      </c>
      <c r="T2590" s="10">
        <f t="shared" si="326"/>
        <v>42094.343055555553</v>
      </c>
      <c r="U2590" s="12">
        <f t="shared" si="327"/>
        <v>42042.467893518515</v>
      </c>
      <c r="V2590" s="11">
        <f t="shared" si="328"/>
        <v>42042.467893518515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321"/>
        <v>1E-4</v>
      </c>
      <c r="P2591" s="6">
        <f t="shared" si="322"/>
        <v>5</v>
      </c>
      <c r="Q2591" t="str">
        <f t="shared" si="323"/>
        <v>food</v>
      </c>
      <c r="R2591" t="str">
        <f t="shared" si="324"/>
        <v>food trucks</v>
      </c>
      <c r="S2591" s="10">
        <f t="shared" si="325"/>
        <v>42422.327858796292</v>
      </c>
      <c r="T2591" s="10">
        <f t="shared" si="326"/>
        <v>42452.286192129628</v>
      </c>
      <c r="U2591" s="12">
        <f t="shared" si="327"/>
        <v>42422.327858796292</v>
      </c>
      <c r="V2591" s="11">
        <f t="shared" si="328"/>
        <v>42422.327858796292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321"/>
        <v>0</v>
      </c>
      <c r="P2592" s="6" t="e">
        <f t="shared" si="322"/>
        <v>#DIV/0!</v>
      </c>
      <c r="Q2592" t="str">
        <f t="shared" si="323"/>
        <v>food</v>
      </c>
      <c r="R2592" t="str">
        <f t="shared" si="324"/>
        <v>food trucks</v>
      </c>
      <c r="S2592" s="10">
        <f t="shared" si="325"/>
        <v>42388.380752314813</v>
      </c>
      <c r="T2592" s="10">
        <f t="shared" si="326"/>
        <v>42395.380752314813</v>
      </c>
      <c r="U2592" s="12">
        <f t="shared" si="327"/>
        <v>42388.380752314813</v>
      </c>
      <c r="V2592" s="11">
        <f t="shared" si="328"/>
        <v>42388.380752314813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321"/>
        <v>1.7333333333333333E-2</v>
      </c>
      <c r="P2593" s="6">
        <f t="shared" si="322"/>
        <v>13</v>
      </c>
      <c r="Q2593" t="str">
        <f t="shared" si="323"/>
        <v>food</v>
      </c>
      <c r="R2593" t="str">
        <f t="shared" si="324"/>
        <v>food trucks</v>
      </c>
      <c r="S2593" s="10">
        <f t="shared" si="325"/>
        <v>42382.698194444441</v>
      </c>
      <c r="T2593" s="10">
        <f t="shared" si="326"/>
        <v>42442.656527777777</v>
      </c>
      <c r="U2593" s="12">
        <f t="shared" si="327"/>
        <v>42382.698194444441</v>
      </c>
      <c r="V2593" s="11">
        <f t="shared" si="328"/>
        <v>42382.698194444441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321"/>
        <v>1.6666666666666668E-3</v>
      </c>
      <c r="P2594" s="6">
        <f t="shared" si="322"/>
        <v>50</v>
      </c>
      <c r="Q2594" t="str">
        <f t="shared" si="323"/>
        <v>food</v>
      </c>
      <c r="R2594" t="str">
        <f t="shared" si="324"/>
        <v>food trucks</v>
      </c>
      <c r="S2594" s="10">
        <f t="shared" si="325"/>
        <v>41887.592835648145</v>
      </c>
      <c r="T2594" s="10">
        <f t="shared" si="326"/>
        <v>41917.592835648145</v>
      </c>
      <c r="U2594" s="12">
        <f t="shared" si="327"/>
        <v>41887.592835648145</v>
      </c>
      <c r="V2594" s="11">
        <f t="shared" si="328"/>
        <v>41887.592835648145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321"/>
        <v>0</v>
      </c>
      <c r="P2595" s="6" t="e">
        <f t="shared" si="322"/>
        <v>#DIV/0!</v>
      </c>
      <c r="Q2595" t="str">
        <f t="shared" si="323"/>
        <v>food</v>
      </c>
      <c r="R2595" t="str">
        <f t="shared" si="324"/>
        <v>food trucks</v>
      </c>
      <c r="S2595" s="10">
        <f t="shared" si="325"/>
        <v>42089.636875000004</v>
      </c>
      <c r="T2595" s="10">
        <f t="shared" si="326"/>
        <v>42119.636875000004</v>
      </c>
      <c r="U2595" s="12">
        <f t="shared" si="327"/>
        <v>42089.636875000004</v>
      </c>
      <c r="V2595" s="11">
        <f t="shared" si="328"/>
        <v>42089.636875000004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321"/>
        <v>1.2500000000000001E-5</v>
      </c>
      <c r="P2596" s="6">
        <f t="shared" si="322"/>
        <v>1</v>
      </c>
      <c r="Q2596" t="str">
        <f t="shared" si="323"/>
        <v>food</v>
      </c>
      <c r="R2596" t="str">
        <f t="shared" si="324"/>
        <v>food trucks</v>
      </c>
      <c r="S2596" s="10">
        <f t="shared" si="325"/>
        <v>41828.759583333333</v>
      </c>
      <c r="T2596" s="10">
        <f t="shared" si="326"/>
        <v>41858.759583333333</v>
      </c>
      <c r="U2596" s="12">
        <f t="shared" si="327"/>
        <v>41828.759583333333</v>
      </c>
      <c r="V2596" s="11">
        <f t="shared" si="328"/>
        <v>41828.759583333333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321"/>
        <v>0.12166666666666667</v>
      </c>
      <c r="P2597" s="6">
        <f t="shared" si="322"/>
        <v>96.05263157894737</v>
      </c>
      <c r="Q2597" t="str">
        <f t="shared" si="323"/>
        <v>food</v>
      </c>
      <c r="R2597" t="str">
        <f t="shared" si="324"/>
        <v>food trucks</v>
      </c>
      <c r="S2597" s="10">
        <f t="shared" si="325"/>
        <v>42760.035879629628</v>
      </c>
      <c r="T2597" s="10">
        <f t="shared" si="326"/>
        <v>42790.035879629628</v>
      </c>
      <c r="U2597" s="12">
        <f t="shared" si="327"/>
        <v>42760.035879629628</v>
      </c>
      <c r="V2597" s="11">
        <f t="shared" si="328"/>
        <v>42760.035879629628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321"/>
        <v>0.23588571428571428</v>
      </c>
      <c r="P2598" s="6">
        <f t="shared" si="322"/>
        <v>305.77777777777777</v>
      </c>
      <c r="Q2598" t="str">
        <f t="shared" si="323"/>
        <v>food</v>
      </c>
      <c r="R2598" t="str">
        <f t="shared" si="324"/>
        <v>food trucks</v>
      </c>
      <c r="S2598" s="10">
        <f t="shared" si="325"/>
        <v>41828.45612268518</v>
      </c>
      <c r="T2598" s="10">
        <f t="shared" si="326"/>
        <v>41858.45612268518</v>
      </c>
      <c r="U2598" s="12">
        <f t="shared" si="327"/>
        <v>41828.45612268518</v>
      </c>
      <c r="V2598" s="11">
        <f t="shared" si="328"/>
        <v>41828.45612268518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321"/>
        <v>5.6666666666666664E-2</v>
      </c>
      <c r="P2599" s="6">
        <f t="shared" si="322"/>
        <v>12.142857142857142</v>
      </c>
      <c r="Q2599" t="str">
        <f t="shared" si="323"/>
        <v>food</v>
      </c>
      <c r="R2599" t="str">
        <f t="shared" si="324"/>
        <v>food trucks</v>
      </c>
      <c r="S2599" s="10">
        <f t="shared" si="325"/>
        <v>42510.133298611108</v>
      </c>
      <c r="T2599" s="10">
        <f t="shared" si="326"/>
        <v>42540.133298611108</v>
      </c>
      <c r="U2599" s="12">
        <f t="shared" si="327"/>
        <v>42510.133298611108</v>
      </c>
      <c r="V2599" s="11">
        <f t="shared" si="328"/>
        <v>42510.133298611108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321"/>
        <v>0.39</v>
      </c>
      <c r="P2600" s="6">
        <f t="shared" si="322"/>
        <v>83.571428571428569</v>
      </c>
      <c r="Q2600" t="str">
        <f t="shared" si="323"/>
        <v>food</v>
      </c>
      <c r="R2600" t="str">
        <f t="shared" si="324"/>
        <v>food trucks</v>
      </c>
      <c r="S2600" s="10">
        <f t="shared" si="325"/>
        <v>42240.631956018515</v>
      </c>
      <c r="T2600" s="10">
        <f t="shared" si="326"/>
        <v>42270.631956018515</v>
      </c>
      <c r="U2600" s="12">
        <f t="shared" si="327"/>
        <v>42240.631956018515</v>
      </c>
      <c r="V2600" s="11">
        <f t="shared" si="328"/>
        <v>42240.631956018515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321"/>
        <v>9.9546510341776348E-3</v>
      </c>
      <c r="P2601" s="6">
        <f t="shared" si="322"/>
        <v>18</v>
      </c>
      <c r="Q2601" t="str">
        <f t="shared" si="323"/>
        <v>food</v>
      </c>
      <c r="R2601" t="str">
        <f t="shared" si="324"/>
        <v>food trucks</v>
      </c>
      <c r="S2601" s="10">
        <f t="shared" si="325"/>
        <v>41809.545682870368</v>
      </c>
      <c r="T2601" s="10">
        <f t="shared" si="326"/>
        <v>41854.545682870368</v>
      </c>
      <c r="U2601" s="12">
        <f t="shared" si="327"/>
        <v>41809.545682870368</v>
      </c>
      <c r="V2601" s="11">
        <f t="shared" si="328"/>
        <v>41809.545682870368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321"/>
        <v>6.9320000000000007E-2</v>
      </c>
      <c r="P2602" s="6">
        <f t="shared" si="322"/>
        <v>115.53333333333333</v>
      </c>
      <c r="Q2602" t="str">
        <f t="shared" si="323"/>
        <v>food</v>
      </c>
      <c r="R2602" t="str">
        <f t="shared" si="324"/>
        <v>food trucks</v>
      </c>
      <c r="S2602" s="10">
        <f t="shared" si="325"/>
        <v>42394.692129629628</v>
      </c>
      <c r="T2602" s="10">
        <f t="shared" si="326"/>
        <v>42454.650462962956</v>
      </c>
      <c r="U2602" s="12">
        <f t="shared" si="327"/>
        <v>42394.692129629628</v>
      </c>
      <c r="V2602" s="11">
        <f t="shared" si="328"/>
        <v>42394.692129629628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321"/>
        <v>6.6139999999999999</v>
      </c>
      <c r="P2603" s="6">
        <f t="shared" si="322"/>
        <v>21.900662251655628</v>
      </c>
      <c r="Q2603" t="str">
        <f t="shared" si="323"/>
        <v>technology</v>
      </c>
      <c r="R2603" t="str">
        <f t="shared" si="324"/>
        <v>space exploration</v>
      </c>
      <c r="S2603" s="10">
        <f t="shared" si="325"/>
        <v>41150.69385416666</v>
      </c>
      <c r="T2603" s="10">
        <f t="shared" si="326"/>
        <v>41164.957638888889</v>
      </c>
      <c r="U2603" s="12">
        <f t="shared" si="327"/>
        <v>41150.69385416666</v>
      </c>
      <c r="V2603" s="11">
        <f t="shared" si="328"/>
        <v>41150.69385416666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321"/>
        <v>3.2609166666666667</v>
      </c>
      <c r="P2604" s="6">
        <f t="shared" si="322"/>
        <v>80.022494887525568</v>
      </c>
      <c r="Q2604" t="str">
        <f t="shared" si="323"/>
        <v>technology</v>
      </c>
      <c r="R2604" t="str">
        <f t="shared" si="324"/>
        <v>space exploration</v>
      </c>
      <c r="S2604" s="10">
        <f t="shared" si="325"/>
        <v>41915.538981481477</v>
      </c>
      <c r="T2604" s="10">
        <f t="shared" si="326"/>
        <v>41955.680555555555</v>
      </c>
      <c r="U2604" s="12">
        <f t="shared" si="327"/>
        <v>41915.538981481477</v>
      </c>
      <c r="V2604" s="11">
        <f t="shared" si="328"/>
        <v>41915.538981481477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321"/>
        <v>1.0148571428571429</v>
      </c>
      <c r="P2605" s="6">
        <f t="shared" si="322"/>
        <v>35.520000000000003</v>
      </c>
      <c r="Q2605" t="str">
        <f t="shared" si="323"/>
        <v>technology</v>
      </c>
      <c r="R2605" t="str">
        <f t="shared" si="324"/>
        <v>space exploration</v>
      </c>
      <c r="S2605" s="10">
        <f t="shared" si="325"/>
        <v>41617.704328703701</v>
      </c>
      <c r="T2605" s="10">
        <f t="shared" si="326"/>
        <v>41631.704328703701</v>
      </c>
      <c r="U2605" s="12">
        <f t="shared" si="327"/>
        <v>41617.704328703701</v>
      </c>
      <c r="V2605" s="11">
        <f t="shared" si="328"/>
        <v>41617.704328703701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321"/>
        <v>1.0421799999999999</v>
      </c>
      <c r="P2606" s="6">
        <f t="shared" si="322"/>
        <v>64.933333333333323</v>
      </c>
      <c r="Q2606" t="str">
        <f t="shared" si="323"/>
        <v>technology</v>
      </c>
      <c r="R2606" t="str">
        <f t="shared" si="324"/>
        <v>space exploration</v>
      </c>
      <c r="S2606" s="10">
        <f t="shared" si="325"/>
        <v>40997.842858796292</v>
      </c>
      <c r="T2606" s="10">
        <f t="shared" si="326"/>
        <v>41027.842858796292</v>
      </c>
      <c r="U2606" s="12">
        <f t="shared" si="327"/>
        <v>40997.842858796292</v>
      </c>
      <c r="V2606" s="11">
        <f t="shared" si="328"/>
        <v>40997.842858796292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321"/>
        <v>1.0742157000000001</v>
      </c>
      <c r="P2607" s="6">
        <f t="shared" si="322"/>
        <v>60.965703745743475</v>
      </c>
      <c r="Q2607" t="str">
        <f t="shared" si="323"/>
        <v>technology</v>
      </c>
      <c r="R2607" t="str">
        <f t="shared" si="324"/>
        <v>space exploration</v>
      </c>
      <c r="S2607" s="10">
        <f t="shared" si="325"/>
        <v>42508.33321759259</v>
      </c>
      <c r="T2607" s="10">
        <f t="shared" si="326"/>
        <v>42538.33321759259</v>
      </c>
      <c r="U2607" s="12">
        <f t="shared" si="327"/>
        <v>42508.33321759259</v>
      </c>
      <c r="V2607" s="11">
        <f t="shared" si="328"/>
        <v>42508.33321759259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321"/>
        <v>1.1005454545454545</v>
      </c>
      <c r="P2608" s="6">
        <f t="shared" si="322"/>
        <v>31.444155844155844</v>
      </c>
      <c r="Q2608" t="str">
        <f t="shared" si="323"/>
        <v>technology</v>
      </c>
      <c r="R2608" t="str">
        <f t="shared" si="324"/>
        <v>space exploration</v>
      </c>
      <c r="S2608" s="10">
        <f t="shared" si="325"/>
        <v>41726.504421296297</v>
      </c>
      <c r="T2608" s="10">
        <f t="shared" si="326"/>
        <v>41758.504421296297</v>
      </c>
      <c r="U2608" s="12">
        <f t="shared" si="327"/>
        <v>41726.504421296297</v>
      </c>
      <c r="V2608" s="11">
        <f t="shared" si="328"/>
        <v>41726.504421296297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321"/>
        <v>4.077</v>
      </c>
      <c r="P2609" s="6">
        <f t="shared" si="322"/>
        <v>81.949748743718587</v>
      </c>
      <c r="Q2609" t="str">
        <f t="shared" si="323"/>
        <v>technology</v>
      </c>
      <c r="R2609" t="str">
        <f t="shared" si="324"/>
        <v>space exploration</v>
      </c>
      <c r="S2609" s="10">
        <f t="shared" si="325"/>
        <v>42184.666342592587</v>
      </c>
      <c r="T2609" s="10">
        <f t="shared" si="326"/>
        <v>42227.874999999993</v>
      </c>
      <c r="U2609" s="12">
        <f t="shared" si="327"/>
        <v>42184.666342592587</v>
      </c>
      <c r="V2609" s="11">
        <f t="shared" si="328"/>
        <v>42184.666342592587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321"/>
        <v>2.2392500000000002</v>
      </c>
      <c r="P2610" s="6">
        <f t="shared" si="322"/>
        <v>58.92763157894737</v>
      </c>
      <c r="Q2610" t="str">
        <f t="shared" si="323"/>
        <v>technology</v>
      </c>
      <c r="R2610" t="str">
        <f t="shared" si="324"/>
        <v>space exploration</v>
      </c>
      <c r="S2610" s="10">
        <f t="shared" si="325"/>
        <v>42767.593379629623</v>
      </c>
      <c r="T2610" s="10">
        <f t="shared" si="326"/>
        <v>42808.791666666664</v>
      </c>
      <c r="U2610" s="12">
        <f t="shared" si="327"/>
        <v>42767.593379629623</v>
      </c>
      <c r="V2610" s="11">
        <f t="shared" si="328"/>
        <v>42767.593379629623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321"/>
        <v>3.038011142857143</v>
      </c>
      <c r="P2611" s="6">
        <f t="shared" si="322"/>
        <v>157.29347633136095</v>
      </c>
      <c r="Q2611" t="str">
        <f t="shared" si="323"/>
        <v>technology</v>
      </c>
      <c r="R2611" t="str">
        <f t="shared" si="324"/>
        <v>space exploration</v>
      </c>
      <c r="S2611" s="10">
        <f t="shared" si="325"/>
        <v>41075.02952546296</v>
      </c>
      <c r="T2611" s="10">
        <f t="shared" si="326"/>
        <v>41105.02952546296</v>
      </c>
      <c r="U2611" s="12">
        <f t="shared" si="327"/>
        <v>41075.02952546296</v>
      </c>
      <c r="V2611" s="11">
        <f t="shared" si="328"/>
        <v>41075.02952546296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321"/>
        <v>1.4132510432681749</v>
      </c>
      <c r="P2612" s="6">
        <f t="shared" si="322"/>
        <v>55.758509532062391</v>
      </c>
      <c r="Q2612" t="str">
        <f t="shared" si="323"/>
        <v>technology</v>
      </c>
      <c r="R2612" t="str">
        <f t="shared" si="324"/>
        <v>space exploration</v>
      </c>
      <c r="S2612" s="10">
        <f t="shared" si="325"/>
        <v>42564.672743055555</v>
      </c>
      <c r="T2612" s="10">
        <f t="shared" si="326"/>
        <v>42604.082638888889</v>
      </c>
      <c r="U2612" s="12">
        <f t="shared" si="327"/>
        <v>42564.672743055555</v>
      </c>
      <c r="V2612" s="11">
        <f t="shared" si="328"/>
        <v>42564.672743055555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321"/>
        <v>27.906363636363636</v>
      </c>
      <c r="P2613" s="6">
        <f t="shared" si="322"/>
        <v>83.802893802893806</v>
      </c>
      <c r="Q2613" t="str">
        <f t="shared" si="323"/>
        <v>technology</v>
      </c>
      <c r="R2613" t="str">
        <f t="shared" si="324"/>
        <v>space exploration</v>
      </c>
      <c r="S2613" s="10">
        <f t="shared" si="325"/>
        <v>42704.127476851849</v>
      </c>
      <c r="T2613" s="10">
        <f t="shared" si="326"/>
        <v>42737.749305555553</v>
      </c>
      <c r="U2613" s="12">
        <f t="shared" si="327"/>
        <v>42704.127476851849</v>
      </c>
      <c r="V2613" s="11">
        <f t="shared" si="328"/>
        <v>42704.127476851849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321"/>
        <v>1.7176130000000001</v>
      </c>
      <c r="P2614" s="6">
        <f t="shared" si="322"/>
        <v>58.422210884353746</v>
      </c>
      <c r="Q2614" t="str">
        <f t="shared" si="323"/>
        <v>technology</v>
      </c>
      <c r="R2614" t="str">
        <f t="shared" si="324"/>
        <v>space exploration</v>
      </c>
      <c r="S2614" s="10">
        <f t="shared" si="325"/>
        <v>41981.934837962959</v>
      </c>
      <c r="T2614" s="10">
        <f t="shared" si="326"/>
        <v>42012.934837962959</v>
      </c>
      <c r="U2614" s="12">
        <f t="shared" si="327"/>
        <v>41981.934837962959</v>
      </c>
      <c r="V2614" s="11">
        <f t="shared" si="328"/>
        <v>41981.934837962959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321"/>
        <v>1.0101333333333333</v>
      </c>
      <c r="P2615" s="6">
        <f t="shared" si="322"/>
        <v>270.57142857142856</v>
      </c>
      <c r="Q2615" t="str">
        <f t="shared" si="323"/>
        <v>technology</v>
      </c>
      <c r="R2615" t="str">
        <f t="shared" si="324"/>
        <v>space exploration</v>
      </c>
      <c r="S2615" s="10">
        <f t="shared" si="325"/>
        <v>41143.609884259255</v>
      </c>
      <c r="T2615" s="10">
        <f t="shared" si="326"/>
        <v>41173.609884259255</v>
      </c>
      <c r="U2615" s="12">
        <f t="shared" si="327"/>
        <v>41143.609884259255</v>
      </c>
      <c r="V2615" s="11">
        <f t="shared" si="328"/>
        <v>41143.609884259255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321"/>
        <v>1.02</v>
      </c>
      <c r="P2616" s="6">
        <f t="shared" si="322"/>
        <v>107.1</v>
      </c>
      <c r="Q2616" t="str">
        <f t="shared" si="323"/>
        <v>technology</v>
      </c>
      <c r="R2616" t="str">
        <f t="shared" si="324"/>
        <v>space exploration</v>
      </c>
      <c r="S2616" s="10">
        <f t="shared" si="325"/>
        <v>41730.500138888885</v>
      </c>
      <c r="T2616" s="10">
        <f t="shared" si="326"/>
        <v>41759</v>
      </c>
      <c r="U2616" s="12">
        <f t="shared" si="327"/>
        <v>41730.500138888885</v>
      </c>
      <c r="V2616" s="11">
        <f t="shared" si="328"/>
        <v>41730.500138888885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321"/>
        <v>1.6976511744127936</v>
      </c>
      <c r="P2617" s="6">
        <f t="shared" si="322"/>
        <v>47.180555555555557</v>
      </c>
      <c r="Q2617" t="str">
        <f t="shared" si="323"/>
        <v>technology</v>
      </c>
      <c r="R2617" t="str">
        <f t="shared" si="324"/>
        <v>space exploration</v>
      </c>
      <c r="S2617" s="10">
        <f t="shared" si="325"/>
        <v>42453.288935185185</v>
      </c>
      <c r="T2617" s="10">
        <f t="shared" si="326"/>
        <v>42490.291666666664</v>
      </c>
      <c r="U2617" s="12">
        <f t="shared" si="327"/>
        <v>42453.288935185185</v>
      </c>
      <c r="V2617" s="11">
        <f t="shared" si="328"/>
        <v>42453.288935185185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321"/>
        <v>1.14534</v>
      </c>
      <c r="P2618" s="6">
        <f t="shared" si="322"/>
        <v>120.30882352941177</v>
      </c>
      <c r="Q2618" t="str">
        <f t="shared" si="323"/>
        <v>technology</v>
      </c>
      <c r="R2618" t="str">
        <f t="shared" si="324"/>
        <v>space exploration</v>
      </c>
      <c r="S2618" s="10">
        <f t="shared" si="325"/>
        <v>42211.786215277774</v>
      </c>
      <c r="T2618" s="10">
        <f t="shared" si="326"/>
        <v>42241.786215277774</v>
      </c>
      <c r="U2618" s="12">
        <f t="shared" si="327"/>
        <v>42211.786215277774</v>
      </c>
      <c r="V2618" s="11">
        <f t="shared" si="328"/>
        <v>42211.786215277774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321"/>
        <v>8.7759999999999998</v>
      </c>
      <c r="P2619" s="6">
        <f t="shared" si="322"/>
        <v>27.59748427672956</v>
      </c>
      <c r="Q2619" t="str">
        <f t="shared" si="323"/>
        <v>technology</v>
      </c>
      <c r="R2619" t="str">
        <f t="shared" si="324"/>
        <v>space exploration</v>
      </c>
      <c r="S2619" s="10">
        <f t="shared" si="325"/>
        <v>41902.666099537033</v>
      </c>
      <c r="T2619" s="10">
        <f t="shared" si="326"/>
        <v>41932.666099537033</v>
      </c>
      <c r="U2619" s="12">
        <f t="shared" si="327"/>
        <v>41902.666099537033</v>
      </c>
      <c r="V2619" s="11">
        <f t="shared" si="328"/>
        <v>41902.666099537033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321"/>
        <v>1.0538666666666667</v>
      </c>
      <c r="P2620" s="6">
        <f t="shared" si="322"/>
        <v>205.2987012987013</v>
      </c>
      <c r="Q2620" t="str">
        <f t="shared" si="323"/>
        <v>technology</v>
      </c>
      <c r="R2620" t="str">
        <f t="shared" si="324"/>
        <v>space exploration</v>
      </c>
      <c r="S2620" s="10">
        <f t="shared" si="325"/>
        <v>42279.584039351852</v>
      </c>
      <c r="T2620" s="10">
        <f t="shared" si="326"/>
        <v>42339.625706018516</v>
      </c>
      <c r="U2620" s="12">
        <f t="shared" si="327"/>
        <v>42279.584039351852</v>
      </c>
      <c r="V2620" s="11">
        <f t="shared" si="328"/>
        <v>42279.584039351852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321"/>
        <v>1.8839999999999999</v>
      </c>
      <c r="P2621" s="6">
        <f t="shared" si="322"/>
        <v>35.547169811320757</v>
      </c>
      <c r="Q2621" t="str">
        <f t="shared" si="323"/>
        <v>technology</v>
      </c>
      <c r="R2621" t="str">
        <f t="shared" si="324"/>
        <v>space exploration</v>
      </c>
      <c r="S2621" s="10">
        <f t="shared" si="325"/>
        <v>42273.67597222222</v>
      </c>
      <c r="T2621" s="10">
        <f t="shared" si="326"/>
        <v>42300.249999999993</v>
      </c>
      <c r="U2621" s="12">
        <f t="shared" si="327"/>
        <v>42273.67597222222</v>
      </c>
      <c r="V2621" s="11">
        <f t="shared" si="328"/>
        <v>42273.67597222222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321"/>
        <v>1.436523076923077</v>
      </c>
      <c r="P2622" s="6">
        <f t="shared" si="322"/>
        <v>74.639488409272587</v>
      </c>
      <c r="Q2622" t="str">
        <f t="shared" si="323"/>
        <v>technology</v>
      </c>
      <c r="R2622" t="str">
        <f t="shared" si="324"/>
        <v>space exploration</v>
      </c>
      <c r="S2622" s="10">
        <f t="shared" si="325"/>
        <v>42250.958819444444</v>
      </c>
      <c r="T2622" s="10">
        <f t="shared" si="326"/>
        <v>42287.833333333336</v>
      </c>
      <c r="U2622" s="12">
        <f t="shared" si="327"/>
        <v>42250.958819444444</v>
      </c>
      <c r="V2622" s="11">
        <f t="shared" si="328"/>
        <v>42250.958819444444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321"/>
        <v>1.4588000000000001</v>
      </c>
      <c r="P2623" s="6">
        <f t="shared" si="322"/>
        <v>47.058064516129029</v>
      </c>
      <c r="Q2623" t="str">
        <f t="shared" si="323"/>
        <v>technology</v>
      </c>
      <c r="R2623" t="str">
        <f t="shared" si="324"/>
        <v>space exploration</v>
      </c>
      <c r="S2623" s="10">
        <f t="shared" si="325"/>
        <v>42115.539212962954</v>
      </c>
      <c r="T2623" s="10">
        <f t="shared" si="326"/>
        <v>42145.539212962954</v>
      </c>
      <c r="U2623" s="12">
        <f t="shared" si="327"/>
        <v>42115.539212962954</v>
      </c>
      <c r="V2623" s="11">
        <f t="shared" si="328"/>
        <v>42115.539212962954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321"/>
        <v>1.3118399999999999</v>
      </c>
      <c r="P2624" s="6">
        <f t="shared" si="322"/>
        <v>26.591351351351353</v>
      </c>
      <c r="Q2624" t="str">
        <f t="shared" si="323"/>
        <v>technology</v>
      </c>
      <c r="R2624" t="str">
        <f t="shared" si="324"/>
        <v>space exploration</v>
      </c>
      <c r="S2624" s="10">
        <f t="shared" si="325"/>
        <v>42689.534907407404</v>
      </c>
      <c r="T2624" s="10">
        <f t="shared" si="326"/>
        <v>42734.534907407404</v>
      </c>
      <c r="U2624" s="12">
        <f t="shared" si="327"/>
        <v>42689.534907407404</v>
      </c>
      <c r="V2624" s="11">
        <f t="shared" si="328"/>
        <v>42689.534907407404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321"/>
        <v>1.1399999999999999</v>
      </c>
      <c r="P2625" s="6">
        <f t="shared" si="322"/>
        <v>36.774193548387096</v>
      </c>
      <c r="Q2625" t="str">
        <f t="shared" si="323"/>
        <v>technology</v>
      </c>
      <c r="R2625" t="str">
        <f t="shared" si="324"/>
        <v>space exploration</v>
      </c>
      <c r="S2625" s="10">
        <f t="shared" si="325"/>
        <v>42692.048217592594</v>
      </c>
      <c r="T2625" s="10">
        <f t="shared" si="326"/>
        <v>42706.048217592594</v>
      </c>
      <c r="U2625" s="12">
        <f t="shared" si="327"/>
        <v>42692.048217592594</v>
      </c>
      <c r="V2625" s="11">
        <f t="shared" si="328"/>
        <v>42692.048217592594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329">E2626/D2626</f>
        <v>13.794206249999998</v>
      </c>
      <c r="P2626" s="6">
        <f t="shared" si="322"/>
        <v>31.820544982698959</v>
      </c>
      <c r="Q2626" t="str">
        <f t="shared" si="323"/>
        <v>technology</v>
      </c>
      <c r="R2626" t="str">
        <f t="shared" si="324"/>
        <v>space exploration</v>
      </c>
      <c r="S2626" s="10">
        <f t="shared" si="325"/>
        <v>41144.213217592594</v>
      </c>
      <c r="T2626" s="10">
        <f t="shared" si="326"/>
        <v>41165.213217592594</v>
      </c>
      <c r="U2626" s="12">
        <f t="shared" si="327"/>
        <v>41144.213217592594</v>
      </c>
      <c r="V2626" s="11">
        <f t="shared" si="328"/>
        <v>41144.213217592594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329"/>
        <v>9.56</v>
      </c>
      <c r="P2627" s="6">
        <f t="shared" ref="P2627:P2690" si="330">E2627/L2627</f>
        <v>27.576923076923077</v>
      </c>
      <c r="Q2627" t="str">
        <f t="shared" ref="Q2627:Q2690" si="331">LEFT(N2627,SEARCH("/",N2627)-1)</f>
        <v>technology</v>
      </c>
      <c r="R2627" t="str">
        <f t="shared" ref="R2627:R2690" si="332">RIGHT(N2627,LEN(N2627)-SEARCH("/",N2627))</f>
        <v>space exploration</v>
      </c>
      <c r="S2627" s="10">
        <f t="shared" ref="S2627:S2690" si="333">(((J2627/60)/60)/24)+DATE(1970,1,1)+(-5/24)</f>
        <v>42658.601944444446</v>
      </c>
      <c r="T2627" s="10">
        <f t="shared" ref="T2627:T2690" si="334">(((I2627/60)/60)/24)+DATE(1970,1,1)+(-5/24)</f>
        <v>42683.643611111103</v>
      </c>
      <c r="U2627" s="12">
        <f t="shared" ref="U2627:U2690" si="335">S2627</f>
        <v>42658.601944444446</v>
      </c>
      <c r="V2627" s="11">
        <f t="shared" ref="V2627:V2690" si="336">S2627</f>
        <v>42658.601944444446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329"/>
        <v>1.1200000000000001</v>
      </c>
      <c r="P2628" s="6">
        <f t="shared" si="330"/>
        <v>56</v>
      </c>
      <c r="Q2628" t="str">
        <f t="shared" si="331"/>
        <v>technology</v>
      </c>
      <c r="R2628" t="str">
        <f t="shared" si="332"/>
        <v>space exploration</v>
      </c>
      <c r="S2628" s="10">
        <f t="shared" si="333"/>
        <v>42128.41978009259</v>
      </c>
      <c r="T2628" s="10">
        <f t="shared" si="334"/>
        <v>42158.41978009259</v>
      </c>
      <c r="U2628" s="12">
        <f t="shared" si="335"/>
        <v>42128.41978009259</v>
      </c>
      <c r="V2628" s="11">
        <f t="shared" si="336"/>
        <v>42128.41978009259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329"/>
        <v>6.4666666666666668</v>
      </c>
      <c r="P2629" s="6">
        <f t="shared" si="330"/>
        <v>21.555555555555557</v>
      </c>
      <c r="Q2629" t="str">
        <f t="shared" si="331"/>
        <v>technology</v>
      </c>
      <c r="R2629" t="str">
        <f t="shared" si="332"/>
        <v>space exploration</v>
      </c>
      <c r="S2629" s="10">
        <f t="shared" si="333"/>
        <v>42304.621076388888</v>
      </c>
      <c r="T2629" s="10">
        <f t="shared" si="334"/>
        <v>42334.66274305556</v>
      </c>
      <c r="U2629" s="12">
        <f t="shared" si="335"/>
        <v>42304.621076388888</v>
      </c>
      <c r="V2629" s="11">
        <f t="shared" si="336"/>
        <v>42304.621076388888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329"/>
        <v>1.1036948748510131</v>
      </c>
      <c r="P2630" s="6">
        <f t="shared" si="330"/>
        <v>44.095238095238095</v>
      </c>
      <c r="Q2630" t="str">
        <f t="shared" si="331"/>
        <v>technology</v>
      </c>
      <c r="R2630" t="str">
        <f t="shared" si="332"/>
        <v>space exploration</v>
      </c>
      <c r="S2630" s="10">
        <f t="shared" si="333"/>
        <v>41953.757719907408</v>
      </c>
      <c r="T2630" s="10">
        <f t="shared" si="334"/>
        <v>41973.757719907408</v>
      </c>
      <c r="U2630" s="12">
        <f t="shared" si="335"/>
        <v>41953.757719907408</v>
      </c>
      <c r="V2630" s="11">
        <f t="shared" si="336"/>
        <v>41953.757719907408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329"/>
        <v>1.2774000000000001</v>
      </c>
      <c r="P2631" s="6">
        <f t="shared" si="330"/>
        <v>63.87</v>
      </c>
      <c r="Q2631" t="str">
        <f t="shared" si="331"/>
        <v>technology</v>
      </c>
      <c r="R2631" t="str">
        <f t="shared" si="332"/>
        <v>space exploration</v>
      </c>
      <c r="S2631" s="10">
        <f t="shared" si="333"/>
        <v>42108.330115740733</v>
      </c>
      <c r="T2631" s="10">
        <f t="shared" si="334"/>
        <v>42138.330115740733</v>
      </c>
      <c r="U2631" s="12">
        <f t="shared" si="335"/>
        <v>42108.330115740733</v>
      </c>
      <c r="V2631" s="11">
        <f t="shared" si="336"/>
        <v>42108.330115740733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329"/>
        <v>1.579</v>
      </c>
      <c r="P2632" s="6">
        <f t="shared" si="330"/>
        <v>38.987654320987652</v>
      </c>
      <c r="Q2632" t="str">
        <f t="shared" si="331"/>
        <v>technology</v>
      </c>
      <c r="R2632" t="str">
        <f t="shared" si="332"/>
        <v>space exploration</v>
      </c>
      <c r="S2632" s="10">
        <f t="shared" si="333"/>
        <v>42523.897129629629</v>
      </c>
      <c r="T2632" s="10">
        <f t="shared" si="334"/>
        <v>42551.208333333336</v>
      </c>
      <c r="U2632" s="12">
        <f t="shared" si="335"/>
        <v>42523.897129629629</v>
      </c>
      <c r="V2632" s="11">
        <f t="shared" si="336"/>
        <v>42523.897129629629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329"/>
        <v>1.1466525000000001</v>
      </c>
      <c r="P2633" s="6">
        <f t="shared" si="330"/>
        <v>80.185489510489504</v>
      </c>
      <c r="Q2633" t="str">
        <f t="shared" si="331"/>
        <v>technology</v>
      </c>
      <c r="R2633" t="str">
        <f t="shared" si="332"/>
        <v>space exploration</v>
      </c>
      <c r="S2633" s="10">
        <f t="shared" si="333"/>
        <v>42217.960960648146</v>
      </c>
      <c r="T2633" s="10">
        <f t="shared" si="334"/>
        <v>42245.960960648146</v>
      </c>
      <c r="U2633" s="12">
        <f t="shared" si="335"/>
        <v>42217.960960648146</v>
      </c>
      <c r="V2633" s="11">
        <f t="shared" si="336"/>
        <v>42217.960960648146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329"/>
        <v>1.3700934579439252</v>
      </c>
      <c r="P2634" s="6">
        <f t="shared" si="330"/>
        <v>34.904761904761905</v>
      </c>
      <c r="Q2634" t="str">
        <f t="shared" si="331"/>
        <v>technology</v>
      </c>
      <c r="R2634" t="str">
        <f t="shared" si="332"/>
        <v>space exploration</v>
      </c>
      <c r="S2634" s="10">
        <f t="shared" si="333"/>
        <v>42493.853460648148</v>
      </c>
      <c r="T2634" s="10">
        <f t="shared" si="334"/>
        <v>42518.853460648148</v>
      </c>
      <c r="U2634" s="12">
        <f t="shared" si="335"/>
        <v>42493.853460648148</v>
      </c>
      <c r="V2634" s="11">
        <f t="shared" si="336"/>
        <v>42493.853460648148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329"/>
        <v>3.5461999999999998</v>
      </c>
      <c r="P2635" s="6">
        <f t="shared" si="330"/>
        <v>89.100502512562812</v>
      </c>
      <c r="Q2635" t="str">
        <f t="shared" si="331"/>
        <v>technology</v>
      </c>
      <c r="R2635" t="str">
        <f t="shared" si="332"/>
        <v>space exploration</v>
      </c>
      <c r="S2635" s="10">
        <f t="shared" si="333"/>
        <v>41667.614953703705</v>
      </c>
      <c r="T2635" s="10">
        <f t="shared" si="334"/>
        <v>41697.75</v>
      </c>
      <c r="U2635" s="12">
        <f t="shared" si="335"/>
        <v>41667.614953703705</v>
      </c>
      <c r="V2635" s="11">
        <f t="shared" si="336"/>
        <v>41667.614953703705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329"/>
        <v>1.0602150537634409</v>
      </c>
      <c r="P2636" s="6">
        <f t="shared" si="330"/>
        <v>39.44</v>
      </c>
      <c r="Q2636" t="str">
        <f t="shared" si="331"/>
        <v>technology</v>
      </c>
      <c r="R2636" t="str">
        <f t="shared" si="332"/>
        <v>space exploration</v>
      </c>
      <c r="S2636" s="10">
        <f t="shared" si="333"/>
        <v>42612.448159722226</v>
      </c>
      <c r="T2636" s="10">
        <f t="shared" si="334"/>
        <v>42642.448159722226</v>
      </c>
      <c r="U2636" s="12">
        <f t="shared" si="335"/>
        <v>42612.448159722226</v>
      </c>
      <c r="V2636" s="11">
        <f t="shared" si="336"/>
        <v>42612.448159722226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329"/>
        <v>1</v>
      </c>
      <c r="P2637" s="6">
        <f t="shared" si="330"/>
        <v>136.9047619047619</v>
      </c>
      <c r="Q2637" t="str">
        <f t="shared" si="331"/>
        <v>technology</v>
      </c>
      <c r="R2637" t="str">
        <f t="shared" si="332"/>
        <v>space exploration</v>
      </c>
      <c r="S2637" s="10">
        <f t="shared" si="333"/>
        <v>42037.742604166669</v>
      </c>
      <c r="T2637" s="10">
        <f t="shared" si="334"/>
        <v>42072.700937499998</v>
      </c>
      <c r="U2637" s="12">
        <f t="shared" si="335"/>
        <v>42037.742604166669</v>
      </c>
      <c r="V2637" s="11">
        <f t="shared" si="336"/>
        <v>42037.742604166669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329"/>
        <v>1.873</v>
      </c>
      <c r="P2638" s="6">
        <f t="shared" si="330"/>
        <v>37.46</v>
      </c>
      <c r="Q2638" t="str">
        <f t="shared" si="331"/>
        <v>technology</v>
      </c>
      <c r="R2638" t="str">
        <f t="shared" si="332"/>
        <v>space exploration</v>
      </c>
      <c r="S2638" s="10">
        <f t="shared" si="333"/>
        <v>42636.406412037039</v>
      </c>
      <c r="T2638" s="10">
        <f t="shared" si="334"/>
        <v>42658.833333333336</v>
      </c>
      <c r="U2638" s="12">
        <f t="shared" si="335"/>
        <v>42636.406412037039</v>
      </c>
      <c r="V2638" s="11">
        <f t="shared" si="336"/>
        <v>42636.406412037039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329"/>
        <v>1.6619999999999999</v>
      </c>
      <c r="P2639" s="6">
        <f t="shared" si="330"/>
        <v>31.96153846153846</v>
      </c>
      <c r="Q2639" t="str">
        <f t="shared" si="331"/>
        <v>technology</v>
      </c>
      <c r="R2639" t="str">
        <f t="shared" si="332"/>
        <v>space exploration</v>
      </c>
      <c r="S2639" s="10">
        <f t="shared" si="333"/>
        <v>42639.341145833336</v>
      </c>
      <c r="T2639" s="10">
        <f t="shared" si="334"/>
        <v>42655.341145833336</v>
      </c>
      <c r="U2639" s="12">
        <f t="shared" si="335"/>
        <v>42639.341145833336</v>
      </c>
      <c r="V2639" s="11">
        <f t="shared" si="336"/>
        <v>42639.341145833336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329"/>
        <v>1.0172910662824208</v>
      </c>
      <c r="P2640" s="6">
        <f t="shared" si="330"/>
        <v>25.214285714285715</v>
      </c>
      <c r="Q2640" t="str">
        <f t="shared" si="331"/>
        <v>technology</v>
      </c>
      <c r="R2640" t="str">
        <f t="shared" si="332"/>
        <v>space exploration</v>
      </c>
      <c r="S2640" s="10">
        <f t="shared" si="333"/>
        <v>41989.70480324074</v>
      </c>
      <c r="T2640" s="10">
        <f t="shared" si="334"/>
        <v>42019.70480324074</v>
      </c>
      <c r="U2640" s="12">
        <f t="shared" si="335"/>
        <v>41989.70480324074</v>
      </c>
      <c r="V2640" s="11">
        <f t="shared" si="336"/>
        <v>41989.70480324074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329"/>
        <v>1.64</v>
      </c>
      <c r="P2641" s="6">
        <f t="shared" si="330"/>
        <v>10.040816326530612</v>
      </c>
      <c r="Q2641" t="str">
        <f t="shared" si="331"/>
        <v>technology</v>
      </c>
      <c r="R2641" t="str">
        <f t="shared" si="332"/>
        <v>space exploration</v>
      </c>
      <c r="S2641" s="10">
        <f t="shared" si="333"/>
        <v>42024.656805555554</v>
      </c>
      <c r="T2641" s="10">
        <f t="shared" si="334"/>
        <v>42054.656805555554</v>
      </c>
      <c r="U2641" s="12">
        <f t="shared" si="335"/>
        <v>42024.656805555554</v>
      </c>
      <c r="V2641" s="11">
        <f t="shared" si="336"/>
        <v>42024.656805555554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329"/>
        <v>1.0566666666666666</v>
      </c>
      <c r="P2642" s="6">
        <f t="shared" si="330"/>
        <v>45.94202898550725</v>
      </c>
      <c r="Q2642" t="str">
        <f t="shared" si="331"/>
        <v>technology</v>
      </c>
      <c r="R2642" t="str">
        <f t="shared" si="332"/>
        <v>space exploration</v>
      </c>
      <c r="S2642" s="10">
        <f t="shared" si="333"/>
        <v>42102.952245370368</v>
      </c>
      <c r="T2642" s="10">
        <f t="shared" si="334"/>
        <v>42162.952245370368</v>
      </c>
      <c r="U2642" s="12">
        <f t="shared" si="335"/>
        <v>42102.952245370368</v>
      </c>
      <c r="V2642" s="11">
        <f t="shared" si="336"/>
        <v>42102.952245370368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329"/>
        <v>0.01</v>
      </c>
      <c r="P2643" s="6">
        <f t="shared" si="330"/>
        <v>15</v>
      </c>
      <c r="Q2643" t="str">
        <f t="shared" si="331"/>
        <v>technology</v>
      </c>
      <c r="R2643" t="str">
        <f t="shared" si="332"/>
        <v>space exploration</v>
      </c>
      <c r="S2643" s="10">
        <f t="shared" si="333"/>
        <v>41880.618784722217</v>
      </c>
      <c r="T2643" s="10">
        <f t="shared" si="334"/>
        <v>41897.631249999999</v>
      </c>
      <c r="U2643" s="12">
        <f t="shared" si="335"/>
        <v>41880.618784722217</v>
      </c>
      <c r="V2643" s="11">
        <f t="shared" si="336"/>
        <v>41880.618784722217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329"/>
        <v>0</v>
      </c>
      <c r="P2644" s="6" t="e">
        <f t="shared" si="330"/>
        <v>#DIV/0!</v>
      </c>
      <c r="Q2644" t="str">
        <f t="shared" si="331"/>
        <v>technology</v>
      </c>
      <c r="R2644" t="str">
        <f t="shared" si="332"/>
        <v>space exploration</v>
      </c>
      <c r="S2644" s="10">
        <f t="shared" si="333"/>
        <v>42536.03828703703</v>
      </c>
      <c r="T2644" s="10">
        <f t="shared" si="334"/>
        <v>42566.081249999996</v>
      </c>
      <c r="U2644" s="12">
        <f t="shared" si="335"/>
        <v>42536.03828703703</v>
      </c>
      <c r="V2644" s="11">
        <f t="shared" si="336"/>
        <v>42536.03828703703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329"/>
        <v>0.33559730999999998</v>
      </c>
      <c r="P2645" s="6">
        <f t="shared" si="330"/>
        <v>223.58248500999335</v>
      </c>
      <c r="Q2645" t="str">
        <f t="shared" si="331"/>
        <v>technology</v>
      </c>
      <c r="R2645" t="str">
        <f t="shared" si="332"/>
        <v>space exploration</v>
      </c>
      <c r="S2645" s="10">
        <f t="shared" si="333"/>
        <v>42689.374016203699</v>
      </c>
      <c r="T2645" s="10">
        <f t="shared" si="334"/>
        <v>42725.124305555553</v>
      </c>
      <c r="U2645" s="12">
        <f t="shared" si="335"/>
        <v>42689.374016203699</v>
      </c>
      <c r="V2645" s="11">
        <f t="shared" si="336"/>
        <v>42689.374016203699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329"/>
        <v>2.053E-2</v>
      </c>
      <c r="P2646" s="6">
        <f t="shared" si="330"/>
        <v>39.480769230769234</v>
      </c>
      <c r="Q2646" t="str">
        <f t="shared" si="331"/>
        <v>technology</v>
      </c>
      <c r="R2646" t="str">
        <f t="shared" si="332"/>
        <v>space exploration</v>
      </c>
      <c r="S2646" s="10">
        <f t="shared" si="333"/>
        <v>42774.583738425928</v>
      </c>
      <c r="T2646" s="10">
        <f t="shared" si="334"/>
        <v>42804.583738425928</v>
      </c>
      <c r="U2646" s="12">
        <f t="shared" si="335"/>
        <v>42774.583738425928</v>
      </c>
      <c r="V2646" s="11">
        <f t="shared" si="336"/>
        <v>42774.583738425928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329"/>
        <v>0.105</v>
      </c>
      <c r="P2647" s="6">
        <f t="shared" si="330"/>
        <v>91.304347826086953</v>
      </c>
      <c r="Q2647" t="str">
        <f t="shared" si="331"/>
        <v>technology</v>
      </c>
      <c r="R2647" t="str">
        <f t="shared" si="332"/>
        <v>space exploration</v>
      </c>
      <c r="S2647" s="10">
        <f t="shared" si="333"/>
        <v>41921.634293981479</v>
      </c>
      <c r="T2647" s="10">
        <f t="shared" si="334"/>
        <v>41951.675960648143</v>
      </c>
      <c r="U2647" s="12">
        <f t="shared" si="335"/>
        <v>41921.634293981479</v>
      </c>
      <c r="V2647" s="11">
        <f t="shared" si="336"/>
        <v>41921.634293981479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329"/>
        <v>8.4172839999999999E-2</v>
      </c>
      <c r="P2648" s="6">
        <f t="shared" si="330"/>
        <v>78.666205607476627</v>
      </c>
      <c r="Q2648" t="str">
        <f t="shared" si="331"/>
        <v>technology</v>
      </c>
      <c r="R2648" t="str">
        <f t="shared" si="332"/>
        <v>space exploration</v>
      </c>
      <c r="S2648" s="10">
        <f t="shared" si="333"/>
        <v>42226.10496527778</v>
      </c>
      <c r="T2648" s="10">
        <f t="shared" si="334"/>
        <v>42256.10496527778</v>
      </c>
      <c r="U2648" s="12">
        <f t="shared" si="335"/>
        <v>42226.10496527778</v>
      </c>
      <c r="V2648" s="11">
        <f t="shared" si="336"/>
        <v>42226.10496527778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329"/>
        <v>1.44E-2</v>
      </c>
      <c r="P2649" s="6">
        <f t="shared" si="330"/>
        <v>12</v>
      </c>
      <c r="Q2649" t="str">
        <f t="shared" si="331"/>
        <v>technology</v>
      </c>
      <c r="R2649" t="str">
        <f t="shared" si="332"/>
        <v>space exploration</v>
      </c>
      <c r="S2649" s="10">
        <f t="shared" si="333"/>
        <v>42200.053460648145</v>
      </c>
      <c r="T2649" s="10">
        <f t="shared" si="334"/>
        <v>42230.053460648145</v>
      </c>
      <c r="U2649" s="12">
        <f t="shared" si="335"/>
        <v>42200.053460648145</v>
      </c>
      <c r="V2649" s="11">
        <f t="shared" si="336"/>
        <v>42200.053460648145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329"/>
        <v>8.8333333333333337E-3</v>
      </c>
      <c r="P2650" s="6">
        <f t="shared" si="330"/>
        <v>17.666666666666668</v>
      </c>
      <c r="Q2650" t="str">
        <f t="shared" si="331"/>
        <v>technology</v>
      </c>
      <c r="R2650" t="str">
        <f t="shared" si="332"/>
        <v>space exploration</v>
      </c>
      <c r="S2650" s="10">
        <f t="shared" si="333"/>
        <v>42408.506481481476</v>
      </c>
      <c r="T2650" s="10">
        <f t="shared" si="334"/>
        <v>42438.506481481476</v>
      </c>
      <c r="U2650" s="12">
        <f t="shared" si="335"/>
        <v>42408.506481481476</v>
      </c>
      <c r="V2650" s="11">
        <f t="shared" si="336"/>
        <v>42408.506481481476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329"/>
        <v>9.9200000000000004E-4</v>
      </c>
      <c r="P2651" s="6">
        <f t="shared" si="330"/>
        <v>41.333333333333336</v>
      </c>
      <c r="Q2651" t="str">
        <f t="shared" si="331"/>
        <v>technology</v>
      </c>
      <c r="R2651" t="str">
        <f t="shared" si="332"/>
        <v>space exploration</v>
      </c>
      <c r="S2651" s="10">
        <f t="shared" si="333"/>
        <v>42341.788668981484</v>
      </c>
      <c r="T2651" s="10">
        <f t="shared" si="334"/>
        <v>42401.788668981484</v>
      </c>
      <c r="U2651" s="12">
        <f t="shared" si="335"/>
        <v>42341.788668981484</v>
      </c>
      <c r="V2651" s="11">
        <f t="shared" si="336"/>
        <v>42341.788668981484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329"/>
        <v>5.966666666666667E-3</v>
      </c>
      <c r="P2652" s="6">
        <f t="shared" si="330"/>
        <v>71.599999999999994</v>
      </c>
      <c r="Q2652" t="str">
        <f t="shared" si="331"/>
        <v>technology</v>
      </c>
      <c r="R2652" t="str">
        <f t="shared" si="332"/>
        <v>space exploration</v>
      </c>
      <c r="S2652" s="10">
        <f t="shared" si="333"/>
        <v>42695.416006944441</v>
      </c>
      <c r="T2652" s="10">
        <f t="shared" si="334"/>
        <v>42725.416006944441</v>
      </c>
      <c r="U2652" s="12">
        <f t="shared" si="335"/>
        <v>42695.416006944441</v>
      </c>
      <c r="V2652" s="11">
        <f t="shared" si="336"/>
        <v>42695.416006944441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329"/>
        <v>1.8689285714285714E-2</v>
      </c>
      <c r="P2653" s="6">
        <f t="shared" si="330"/>
        <v>307.8235294117647</v>
      </c>
      <c r="Q2653" t="str">
        <f t="shared" si="331"/>
        <v>technology</v>
      </c>
      <c r="R2653" t="str">
        <f t="shared" si="332"/>
        <v>space exploration</v>
      </c>
      <c r="S2653" s="10">
        <f t="shared" si="333"/>
        <v>42327.597326388881</v>
      </c>
      <c r="T2653" s="10">
        <f t="shared" si="334"/>
        <v>42355.597326388881</v>
      </c>
      <c r="U2653" s="12">
        <f t="shared" si="335"/>
        <v>42327.597326388881</v>
      </c>
      <c r="V2653" s="11">
        <f t="shared" si="336"/>
        <v>42327.597326388881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329"/>
        <v>8.8500000000000002E-3</v>
      </c>
      <c r="P2654" s="6">
        <f t="shared" si="330"/>
        <v>80.454545454545453</v>
      </c>
      <c r="Q2654" t="str">
        <f t="shared" si="331"/>
        <v>technology</v>
      </c>
      <c r="R2654" t="str">
        <f t="shared" si="332"/>
        <v>space exploration</v>
      </c>
      <c r="S2654" s="10">
        <f t="shared" si="333"/>
        <v>41952.950520833336</v>
      </c>
      <c r="T2654" s="10">
        <f t="shared" si="334"/>
        <v>41982.950520833336</v>
      </c>
      <c r="U2654" s="12">
        <f t="shared" si="335"/>
        <v>41952.950520833336</v>
      </c>
      <c r="V2654" s="11">
        <f t="shared" si="336"/>
        <v>41952.950520833336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329"/>
        <v>0.1152156862745098</v>
      </c>
      <c r="P2655" s="6">
        <f t="shared" si="330"/>
        <v>83.942857142857136</v>
      </c>
      <c r="Q2655" t="str">
        <f t="shared" si="331"/>
        <v>technology</v>
      </c>
      <c r="R2655" t="str">
        <f t="shared" si="332"/>
        <v>space exploration</v>
      </c>
      <c r="S2655" s="10">
        <f t="shared" si="333"/>
        <v>41771.443599537037</v>
      </c>
      <c r="T2655" s="10">
        <f t="shared" si="334"/>
        <v>41802.958333333328</v>
      </c>
      <c r="U2655" s="12">
        <f t="shared" si="335"/>
        <v>41771.443599537037</v>
      </c>
      <c r="V2655" s="11">
        <f t="shared" si="336"/>
        <v>41771.443599537037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329"/>
        <v>5.1000000000000004E-4</v>
      </c>
      <c r="P2656" s="6">
        <f t="shared" si="330"/>
        <v>8.5</v>
      </c>
      <c r="Q2656" t="str">
        <f t="shared" si="331"/>
        <v>technology</v>
      </c>
      <c r="R2656" t="str">
        <f t="shared" si="332"/>
        <v>space exploration</v>
      </c>
      <c r="S2656" s="10">
        <f t="shared" si="333"/>
        <v>42055.39266203704</v>
      </c>
      <c r="T2656" s="10">
        <f t="shared" si="334"/>
        <v>42115.350995370369</v>
      </c>
      <c r="U2656" s="12">
        <f t="shared" si="335"/>
        <v>42055.39266203704</v>
      </c>
      <c r="V2656" s="11">
        <f t="shared" si="336"/>
        <v>42055.39266203704</v>
      </c>
    </row>
    <row r="2657" spans="1:22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329"/>
        <v>0.21033333333333334</v>
      </c>
      <c r="P2657" s="6">
        <f t="shared" si="330"/>
        <v>73.372093023255815</v>
      </c>
      <c r="Q2657" t="str">
        <f t="shared" si="331"/>
        <v>technology</v>
      </c>
      <c r="R2657" t="str">
        <f t="shared" si="332"/>
        <v>space exploration</v>
      </c>
      <c r="S2657" s="10">
        <f t="shared" si="333"/>
        <v>42381.657951388886</v>
      </c>
      <c r="T2657" s="10">
        <f t="shared" si="334"/>
        <v>42409.624999999993</v>
      </c>
      <c r="U2657" s="12">
        <f t="shared" si="335"/>
        <v>42381.657951388886</v>
      </c>
      <c r="V2657" s="11">
        <f t="shared" si="336"/>
        <v>42381.657951388886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329"/>
        <v>0.11436666666666667</v>
      </c>
      <c r="P2658" s="6">
        <f t="shared" si="330"/>
        <v>112.86184210526316</v>
      </c>
      <c r="Q2658" t="str">
        <f t="shared" si="331"/>
        <v>technology</v>
      </c>
      <c r="R2658" t="str">
        <f t="shared" si="332"/>
        <v>space exploration</v>
      </c>
      <c r="S2658" s="10">
        <f t="shared" si="333"/>
        <v>42767.480185185181</v>
      </c>
      <c r="T2658" s="10">
        <f t="shared" si="334"/>
        <v>42806.583333333336</v>
      </c>
      <c r="U2658" s="12">
        <f t="shared" si="335"/>
        <v>42767.480185185181</v>
      </c>
      <c r="V2658" s="11">
        <f t="shared" si="336"/>
        <v>42767.480185185181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329"/>
        <v>0.18737933333333334</v>
      </c>
      <c r="P2659" s="6">
        <f t="shared" si="330"/>
        <v>95.277627118644077</v>
      </c>
      <c r="Q2659" t="str">
        <f t="shared" si="331"/>
        <v>technology</v>
      </c>
      <c r="R2659" t="str">
        <f t="shared" si="332"/>
        <v>space exploration</v>
      </c>
      <c r="S2659" s="10">
        <f t="shared" si="333"/>
        <v>42551.720520833333</v>
      </c>
      <c r="T2659" s="10">
        <f t="shared" si="334"/>
        <v>42584.854166666664</v>
      </c>
      <c r="U2659" s="12">
        <f t="shared" si="335"/>
        <v>42551.720520833333</v>
      </c>
      <c r="V2659" s="11">
        <f t="shared" si="336"/>
        <v>42551.720520833333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329"/>
        <v>9.2857142857142856E-4</v>
      </c>
      <c r="P2660" s="6">
        <f t="shared" si="330"/>
        <v>22.75</v>
      </c>
      <c r="Q2660" t="str">
        <f t="shared" si="331"/>
        <v>technology</v>
      </c>
      <c r="R2660" t="str">
        <f t="shared" si="332"/>
        <v>space exploration</v>
      </c>
      <c r="S2660" s="10">
        <f t="shared" si="333"/>
        <v>42551.675856481481</v>
      </c>
      <c r="T2660" s="10">
        <f t="shared" si="334"/>
        <v>42581.675856481481</v>
      </c>
      <c r="U2660" s="12">
        <f t="shared" si="335"/>
        <v>42551.675856481481</v>
      </c>
      <c r="V2660" s="11">
        <f t="shared" si="336"/>
        <v>42551.675856481481</v>
      </c>
    </row>
    <row r="2661" spans="1:22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329"/>
        <v>2.720408163265306E-2</v>
      </c>
      <c r="P2661" s="6">
        <f t="shared" si="330"/>
        <v>133.30000000000001</v>
      </c>
      <c r="Q2661" t="str">
        <f t="shared" si="331"/>
        <v>technology</v>
      </c>
      <c r="R2661" t="str">
        <f t="shared" si="332"/>
        <v>space exploration</v>
      </c>
      <c r="S2661" s="10">
        <f t="shared" si="333"/>
        <v>42081.861226851855</v>
      </c>
      <c r="T2661" s="10">
        <f t="shared" si="334"/>
        <v>42111.861226851855</v>
      </c>
      <c r="U2661" s="12">
        <f t="shared" si="335"/>
        <v>42081.861226851855</v>
      </c>
      <c r="V2661" s="11">
        <f t="shared" si="336"/>
        <v>42081.861226851855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329"/>
        <v>9.5E-4</v>
      </c>
      <c r="P2662" s="6">
        <f t="shared" si="330"/>
        <v>3.8</v>
      </c>
      <c r="Q2662" t="str">
        <f t="shared" si="331"/>
        <v>technology</v>
      </c>
      <c r="R2662" t="str">
        <f t="shared" si="332"/>
        <v>space exploration</v>
      </c>
      <c r="S2662" s="10">
        <f t="shared" si="333"/>
        <v>42272.504837962959</v>
      </c>
      <c r="T2662" s="10">
        <f t="shared" si="334"/>
        <v>42332.546504629623</v>
      </c>
      <c r="U2662" s="12">
        <f t="shared" si="335"/>
        <v>42272.504837962959</v>
      </c>
      <c r="V2662" s="11">
        <f t="shared" si="336"/>
        <v>42272.504837962959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329"/>
        <v>1.0289999999999999</v>
      </c>
      <c r="P2663" s="6">
        <f t="shared" si="330"/>
        <v>85.75</v>
      </c>
      <c r="Q2663" t="str">
        <f t="shared" si="331"/>
        <v>technology</v>
      </c>
      <c r="R2663" t="str">
        <f t="shared" si="332"/>
        <v>makerspaces</v>
      </c>
      <c r="S2663" s="10">
        <f t="shared" si="333"/>
        <v>41542.750115740739</v>
      </c>
      <c r="T2663" s="10">
        <f t="shared" si="334"/>
        <v>41572.750115740739</v>
      </c>
      <c r="U2663" s="12">
        <f t="shared" si="335"/>
        <v>41542.750115740739</v>
      </c>
      <c r="V2663" s="11">
        <f t="shared" si="336"/>
        <v>41542.750115740739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329"/>
        <v>1.0680000000000001</v>
      </c>
      <c r="P2664" s="6">
        <f t="shared" si="330"/>
        <v>267</v>
      </c>
      <c r="Q2664" t="str">
        <f t="shared" si="331"/>
        <v>technology</v>
      </c>
      <c r="R2664" t="str">
        <f t="shared" si="332"/>
        <v>makerspaces</v>
      </c>
      <c r="S2664" s="10">
        <f t="shared" si="333"/>
        <v>42207.538344907407</v>
      </c>
      <c r="T2664" s="10">
        <f t="shared" si="334"/>
        <v>42237.538344907407</v>
      </c>
      <c r="U2664" s="12">
        <f t="shared" si="335"/>
        <v>42207.538344907407</v>
      </c>
      <c r="V2664" s="11">
        <f t="shared" si="336"/>
        <v>42207.538344907407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329"/>
        <v>1.0459624999999999</v>
      </c>
      <c r="P2665" s="6">
        <f t="shared" si="330"/>
        <v>373.55803571428572</v>
      </c>
      <c r="Q2665" t="str">
        <f t="shared" si="331"/>
        <v>technology</v>
      </c>
      <c r="R2665" t="str">
        <f t="shared" si="332"/>
        <v>makerspaces</v>
      </c>
      <c r="S2665" s="10">
        <f t="shared" si="333"/>
        <v>42222.41443287037</v>
      </c>
      <c r="T2665" s="10">
        <f t="shared" si="334"/>
        <v>42251.416666666664</v>
      </c>
      <c r="U2665" s="12">
        <f t="shared" si="335"/>
        <v>42222.41443287037</v>
      </c>
      <c r="V2665" s="11">
        <f t="shared" si="336"/>
        <v>42222.41443287037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329"/>
        <v>1.0342857142857143</v>
      </c>
      <c r="P2666" s="6">
        <f t="shared" si="330"/>
        <v>174.03846153846155</v>
      </c>
      <c r="Q2666" t="str">
        <f t="shared" si="331"/>
        <v>technology</v>
      </c>
      <c r="R2666" t="str">
        <f t="shared" si="332"/>
        <v>makerspaces</v>
      </c>
      <c r="S2666" s="10">
        <f t="shared" si="333"/>
        <v>42312.817094907405</v>
      </c>
      <c r="T2666" s="10">
        <f t="shared" si="334"/>
        <v>42347.082638888889</v>
      </c>
      <c r="U2666" s="12">
        <f t="shared" si="335"/>
        <v>42312.817094907405</v>
      </c>
      <c r="V2666" s="11">
        <f t="shared" si="336"/>
        <v>42312.817094907405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329"/>
        <v>1.2314285714285715</v>
      </c>
      <c r="P2667" s="6">
        <f t="shared" si="330"/>
        <v>93.695652173913047</v>
      </c>
      <c r="Q2667" t="str">
        <f t="shared" si="331"/>
        <v>technology</v>
      </c>
      <c r="R2667" t="str">
        <f t="shared" si="332"/>
        <v>makerspaces</v>
      </c>
      <c r="S2667" s="10">
        <f t="shared" si="333"/>
        <v>42083.687199074069</v>
      </c>
      <c r="T2667" s="10">
        <f t="shared" si="334"/>
        <v>42128.687199074069</v>
      </c>
      <c r="U2667" s="12">
        <f t="shared" si="335"/>
        <v>42083.687199074069</v>
      </c>
      <c r="V2667" s="11">
        <f t="shared" si="336"/>
        <v>42083.687199074069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329"/>
        <v>1.592951</v>
      </c>
      <c r="P2668" s="6">
        <f t="shared" si="330"/>
        <v>77.327718446601949</v>
      </c>
      <c r="Q2668" t="str">
        <f t="shared" si="331"/>
        <v>technology</v>
      </c>
      <c r="R2668" t="str">
        <f t="shared" si="332"/>
        <v>makerspaces</v>
      </c>
      <c r="S2668" s="10">
        <f t="shared" si="333"/>
        <v>42235.55600694444</v>
      </c>
      <c r="T2668" s="10">
        <f t="shared" si="334"/>
        <v>42272.666666666664</v>
      </c>
      <c r="U2668" s="12">
        <f t="shared" si="335"/>
        <v>42235.55600694444</v>
      </c>
      <c r="V2668" s="11">
        <f t="shared" si="336"/>
        <v>42235.55600694444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329"/>
        <v>1.1066666666666667</v>
      </c>
      <c r="P2669" s="6">
        <f t="shared" si="330"/>
        <v>92.222222222222229</v>
      </c>
      <c r="Q2669" t="str">
        <f t="shared" si="331"/>
        <v>technology</v>
      </c>
      <c r="R2669" t="str">
        <f t="shared" si="332"/>
        <v>makerspaces</v>
      </c>
      <c r="S2669" s="10">
        <f t="shared" si="333"/>
        <v>42380.717777777776</v>
      </c>
      <c r="T2669" s="10">
        <f t="shared" si="334"/>
        <v>42410.717777777776</v>
      </c>
      <c r="U2669" s="12">
        <f t="shared" si="335"/>
        <v>42380.717777777776</v>
      </c>
      <c r="V2669" s="11">
        <f t="shared" si="336"/>
        <v>42380.717777777776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329"/>
        <v>1.7070000000000001</v>
      </c>
      <c r="P2670" s="6">
        <f t="shared" si="330"/>
        <v>60.964285714285715</v>
      </c>
      <c r="Q2670" t="str">
        <f t="shared" si="331"/>
        <v>technology</v>
      </c>
      <c r="R2670" t="str">
        <f t="shared" si="332"/>
        <v>makerspaces</v>
      </c>
      <c r="S2670" s="10">
        <f t="shared" si="333"/>
        <v>42275.380381944437</v>
      </c>
      <c r="T2670" s="10">
        <f t="shared" si="334"/>
        <v>42317.397222222215</v>
      </c>
      <c r="U2670" s="12">
        <f t="shared" si="335"/>
        <v>42275.380381944437</v>
      </c>
      <c r="V2670" s="11">
        <f t="shared" si="336"/>
        <v>42275.380381944437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329"/>
        <v>1.25125</v>
      </c>
      <c r="P2671" s="6">
        <f t="shared" si="330"/>
        <v>91</v>
      </c>
      <c r="Q2671" t="str">
        <f t="shared" si="331"/>
        <v>technology</v>
      </c>
      <c r="R2671" t="str">
        <f t="shared" si="332"/>
        <v>makerspaces</v>
      </c>
      <c r="S2671" s="10">
        <f t="shared" si="333"/>
        <v>42318.827499999999</v>
      </c>
      <c r="T2671" s="10">
        <f t="shared" si="334"/>
        <v>42378.827499999999</v>
      </c>
      <c r="U2671" s="12">
        <f t="shared" si="335"/>
        <v>42318.827499999999</v>
      </c>
      <c r="V2671" s="11">
        <f t="shared" si="336"/>
        <v>42318.827499999999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329"/>
        <v>6.4158609339642042E-2</v>
      </c>
      <c r="P2672" s="6">
        <f t="shared" si="330"/>
        <v>41.583333333333336</v>
      </c>
      <c r="Q2672" t="str">
        <f t="shared" si="331"/>
        <v>technology</v>
      </c>
      <c r="R2672" t="str">
        <f t="shared" si="332"/>
        <v>makerspaces</v>
      </c>
      <c r="S2672" s="10">
        <f t="shared" si="333"/>
        <v>41820.812268518515</v>
      </c>
      <c r="T2672" s="10">
        <f t="shared" si="334"/>
        <v>41848.812268518515</v>
      </c>
      <c r="U2672" s="12">
        <f t="shared" si="335"/>
        <v>41820.812268518515</v>
      </c>
      <c r="V2672" s="11">
        <f t="shared" si="336"/>
        <v>41820.812268518515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329"/>
        <v>0.11344</v>
      </c>
      <c r="P2673" s="6">
        <f t="shared" si="330"/>
        <v>33.761904761904759</v>
      </c>
      <c r="Q2673" t="str">
        <f t="shared" si="331"/>
        <v>technology</v>
      </c>
      <c r="R2673" t="str">
        <f t="shared" si="332"/>
        <v>makerspaces</v>
      </c>
      <c r="S2673" s="10">
        <f t="shared" si="333"/>
        <v>41962.540694444448</v>
      </c>
      <c r="T2673" s="10">
        <f t="shared" si="334"/>
        <v>41992.609722222223</v>
      </c>
      <c r="U2673" s="12">
        <f t="shared" si="335"/>
        <v>41962.540694444448</v>
      </c>
      <c r="V2673" s="11">
        <f t="shared" si="336"/>
        <v>41962.540694444448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329"/>
        <v>0.33189999999999997</v>
      </c>
      <c r="P2674" s="6">
        <f t="shared" si="330"/>
        <v>70.61702127659575</v>
      </c>
      <c r="Q2674" t="str">
        <f t="shared" si="331"/>
        <v>technology</v>
      </c>
      <c r="R2674" t="str">
        <f t="shared" si="332"/>
        <v>makerspaces</v>
      </c>
      <c r="S2674" s="10">
        <f t="shared" si="333"/>
        <v>42344.675810185181</v>
      </c>
      <c r="T2674" s="10">
        <f t="shared" si="334"/>
        <v>42366.041666666664</v>
      </c>
      <c r="U2674" s="12">
        <f t="shared" si="335"/>
        <v>42344.675810185181</v>
      </c>
      <c r="V2674" s="11">
        <f t="shared" si="336"/>
        <v>42344.675810185181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329"/>
        <v>0.27579999999999999</v>
      </c>
      <c r="P2675" s="6">
        <f t="shared" si="330"/>
        <v>167.15151515151516</v>
      </c>
      <c r="Q2675" t="str">
        <f t="shared" si="331"/>
        <v>technology</v>
      </c>
      <c r="R2675" t="str">
        <f t="shared" si="332"/>
        <v>makerspaces</v>
      </c>
      <c r="S2675" s="10">
        <f t="shared" si="333"/>
        <v>41912.333321759259</v>
      </c>
      <c r="T2675" s="10">
        <f t="shared" si="334"/>
        <v>41941.739583333328</v>
      </c>
      <c r="U2675" s="12">
        <f t="shared" si="335"/>
        <v>41912.333321759259</v>
      </c>
      <c r="V2675" s="11">
        <f t="shared" si="336"/>
        <v>41912.333321759259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329"/>
        <v>0.62839999999999996</v>
      </c>
      <c r="P2676" s="6">
        <f t="shared" si="330"/>
        <v>128.61988304093566</v>
      </c>
      <c r="Q2676" t="str">
        <f t="shared" si="331"/>
        <v>technology</v>
      </c>
      <c r="R2676" t="str">
        <f t="shared" si="332"/>
        <v>makerspaces</v>
      </c>
      <c r="S2676" s="10">
        <f t="shared" si="333"/>
        <v>42529.424421296295</v>
      </c>
      <c r="T2676" s="10">
        <f t="shared" si="334"/>
        <v>42555.999305555553</v>
      </c>
      <c r="U2676" s="12">
        <f t="shared" si="335"/>
        <v>42529.424421296295</v>
      </c>
      <c r="V2676" s="11">
        <f t="shared" si="336"/>
        <v>42529.424421296295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329"/>
        <v>7.5880000000000003E-2</v>
      </c>
      <c r="P2677" s="6">
        <f t="shared" si="330"/>
        <v>65.41379310344827</v>
      </c>
      <c r="Q2677" t="str">
        <f t="shared" si="331"/>
        <v>technology</v>
      </c>
      <c r="R2677" t="str">
        <f t="shared" si="332"/>
        <v>makerspaces</v>
      </c>
      <c r="S2677" s="10">
        <f t="shared" si="333"/>
        <v>41923.649178240739</v>
      </c>
      <c r="T2677" s="10">
        <f t="shared" si="334"/>
        <v>41953.690844907404</v>
      </c>
      <c r="U2677" s="12">
        <f t="shared" si="335"/>
        <v>41923.649178240739</v>
      </c>
      <c r="V2677" s="11">
        <f t="shared" si="336"/>
        <v>41923.649178240739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329"/>
        <v>0.50380952380952382</v>
      </c>
      <c r="P2678" s="6">
        <f t="shared" si="330"/>
        <v>117.55555555555556</v>
      </c>
      <c r="Q2678" t="str">
        <f t="shared" si="331"/>
        <v>technology</v>
      </c>
      <c r="R2678" t="str">
        <f t="shared" si="332"/>
        <v>makerspaces</v>
      </c>
      <c r="S2678" s="10">
        <f t="shared" si="333"/>
        <v>42482.416365740741</v>
      </c>
      <c r="T2678" s="10">
        <f t="shared" si="334"/>
        <v>42512.416365740741</v>
      </c>
      <c r="U2678" s="12">
        <f t="shared" si="335"/>
        <v>42482.416365740741</v>
      </c>
      <c r="V2678" s="11">
        <f t="shared" si="336"/>
        <v>42482.416365740741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329"/>
        <v>0.17512820512820512</v>
      </c>
      <c r="P2679" s="6">
        <f t="shared" si="330"/>
        <v>126.48148148148148</v>
      </c>
      <c r="Q2679" t="str">
        <f t="shared" si="331"/>
        <v>technology</v>
      </c>
      <c r="R2679" t="str">
        <f t="shared" si="332"/>
        <v>makerspaces</v>
      </c>
      <c r="S2679" s="10">
        <f t="shared" si="333"/>
        <v>41792.821099537032</v>
      </c>
      <c r="T2679" s="10">
        <f t="shared" si="334"/>
        <v>41822.821099537032</v>
      </c>
      <c r="U2679" s="12">
        <f t="shared" si="335"/>
        <v>41792.821099537032</v>
      </c>
      <c r="V2679" s="11">
        <f t="shared" si="336"/>
        <v>41792.821099537032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329"/>
        <v>1.3750000000000001E-4</v>
      </c>
      <c r="P2680" s="6">
        <f t="shared" si="330"/>
        <v>550</v>
      </c>
      <c r="Q2680" t="str">
        <f t="shared" si="331"/>
        <v>technology</v>
      </c>
      <c r="R2680" t="str">
        <f t="shared" si="332"/>
        <v>makerspaces</v>
      </c>
      <c r="S2680" s="10">
        <f t="shared" si="333"/>
        <v>42241.589872685181</v>
      </c>
      <c r="T2680" s="10">
        <f t="shared" si="334"/>
        <v>42271.589872685181</v>
      </c>
      <c r="U2680" s="12">
        <f t="shared" si="335"/>
        <v>42241.589872685181</v>
      </c>
      <c r="V2680" s="11">
        <f t="shared" si="336"/>
        <v>42241.589872685181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329"/>
        <v>3.3E-3</v>
      </c>
      <c r="P2681" s="6">
        <f t="shared" si="330"/>
        <v>44</v>
      </c>
      <c r="Q2681" t="str">
        <f t="shared" si="331"/>
        <v>technology</v>
      </c>
      <c r="R2681" t="str">
        <f t="shared" si="332"/>
        <v>makerspaces</v>
      </c>
      <c r="S2681" s="10">
        <f t="shared" si="333"/>
        <v>42032.792754629627</v>
      </c>
      <c r="T2681" s="10">
        <f t="shared" si="334"/>
        <v>42062.792754629627</v>
      </c>
      <c r="U2681" s="12">
        <f t="shared" si="335"/>
        <v>42032.792754629627</v>
      </c>
      <c r="V2681" s="11">
        <f t="shared" si="336"/>
        <v>42032.792754629627</v>
      </c>
    </row>
    <row r="2682" spans="1:22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329"/>
        <v>8.6250000000000007E-3</v>
      </c>
      <c r="P2682" s="6">
        <f t="shared" si="330"/>
        <v>69</v>
      </c>
      <c r="Q2682" t="str">
        <f t="shared" si="331"/>
        <v>technology</v>
      </c>
      <c r="R2682" t="str">
        <f t="shared" si="332"/>
        <v>makerspaces</v>
      </c>
      <c r="S2682" s="10">
        <f t="shared" si="333"/>
        <v>42436.003368055557</v>
      </c>
      <c r="T2682" s="10">
        <f t="shared" si="334"/>
        <v>42465.961701388886</v>
      </c>
      <c r="U2682" s="12">
        <f t="shared" si="335"/>
        <v>42436.003368055557</v>
      </c>
      <c r="V2682" s="11">
        <f t="shared" si="336"/>
        <v>42436.003368055557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329"/>
        <v>6.875E-3</v>
      </c>
      <c r="P2683" s="6">
        <f t="shared" si="330"/>
        <v>27.5</v>
      </c>
      <c r="Q2683" t="str">
        <f t="shared" si="331"/>
        <v>food</v>
      </c>
      <c r="R2683" t="str">
        <f t="shared" si="332"/>
        <v>food trucks</v>
      </c>
      <c r="S2683" s="10">
        <f t="shared" si="333"/>
        <v>41805.686921296292</v>
      </c>
      <c r="T2683" s="10">
        <f t="shared" si="334"/>
        <v>41830.686921296292</v>
      </c>
      <c r="U2683" s="12">
        <f t="shared" si="335"/>
        <v>41805.686921296292</v>
      </c>
      <c r="V2683" s="11">
        <f t="shared" si="336"/>
        <v>41805.686921296292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329"/>
        <v>0.28299999999999997</v>
      </c>
      <c r="P2684" s="6">
        <f t="shared" si="330"/>
        <v>84.9</v>
      </c>
      <c r="Q2684" t="str">
        <f t="shared" si="331"/>
        <v>food</v>
      </c>
      <c r="R2684" t="str">
        <f t="shared" si="332"/>
        <v>food trucks</v>
      </c>
      <c r="S2684" s="10">
        <f t="shared" si="333"/>
        <v>41932.663657407407</v>
      </c>
      <c r="T2684" s="10">
        <f t="shared" si="334"/>
        <v>41965.040972222218</v>
      </c>
      <c r="U2684" s="12">
        <f t="shared" si="335"/>
        <v>41932.663657407407</v>
      </c>
      <c r="V2684" s="11">
        <f t="shared" si="336"/>
        <v>41932.663657407407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329"/>
        <v>2.3999999999999998E-3</v>
      </c>
      <c r="P2685" s="6">
        <f t="shared" si="330"/>
        <v>12</v>
      </c>
      <c r="Q2685" t="str">
        <f t="shared" si="331"/>
        <v>food</v>
      </c>
      <c r="R2685" t="str">
        <f t="shared" si="332"/>
        <v>food trucks</v>
      </c>
      <c r="S2685" s="10">
        <f t="shared" si="333"/>
        <v>42034.546759259254</v>
      </c>
      <c r="T2685" s="10">
        <f t="shared" si="334"/>
        <v>42064.546759259254</v>
      </c>
      <c r="U2685" s="12">
        <f t="shared" si="335"/>
        <v>42034.546759259254</v>
      </c>
      <c r="V2685" s="11">
        <f t="shared" si="336"/>
        <v>42034.546759259254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329"/>
        <v>1.1428571428571429E-2</v>
      </c>
      <c r="P2686" s="6">
        <f t="shared" si="330"/>
        <v>200</v>
      </c>
      <c r="Q2686" t="str">
        <f t="shared" si="331"/>
        <v>food</v>
      </c>
      <c r="R2686" t="str">
        <f t="shared" si="332"/>
        <v>food trucks</v>
      </c>
      <c r="S2686" s="10">
        <f t="shared" si="333"/>
        <v>41820.706307870365</v>
      </c>
      <c r="T2686" s="10">
        <f t="shared" si="334"/>
        <v>41860.706307870365</v>
      </c>
      <c r="U2686" s="12">
        <f t="shared" si="335"/>
        <v>41820.706307870365</v>
      </c>
      <c r="V2686" s="11">
        <f t="shared" si="336"/>
        <v>41820.706307870365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329"/>
        <v>2.0000000000000001E-4</v>
      </c>
      <c r="P2687" s="6">
        <f t="shared" si="330"/>
        <v>10</v>
      </c>
      <c r="Q2687" t="str">
        <f t="shared" si="331"/>
        <v>food</v>
      </c>
      <c r="R2687" t="str">
        <f t="shared" si="332"/>
        <v>food trucks</v>
      </c>
      <c r="S2687" s="10">
        <f t="shared" si="333"/>
        <v>42061.487615740734</v>
      </c>
      <c r="T2687" s="10">
        <f t="shared" si="334"/>
        <v>42121.445949074077</v>
      </c>
      <c r="U2687" s="12">
        <f t="shared" si="335"/>
        <v>42061.487615740734</v>
      </c>
      <c r="V2687" s="11">
        <f t="shared" si="336"/>
        <v>42061.487615740734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329"/>
        <v>0</v>
      </c>
      <c r="P2688" s="6" t="e">
        <f t="shared" si="330"/>
        <v>#DIV/0!</v>
      </c>
      <c r="Q2688" t="str">
        <f t="shared" si="331"/>
        <v>food</v>
      </c>
      <c r="R2688" t="str">
        <f t="shared" si="332"/>
        <v>food trucks</v>
      </c>
      <c r="S2688" s="10">
        <f t="shared" si="333"/>
        <v>41892.766469907401</v>
      </c>
      <c r="T2688" s="10">
        <f t="shared" si="334"/>
        <v>41912.766469907401</v>
      </c>
      <c r="U2688" s="12">
        <f t="shared" si="335"/>
        <v>41892.766469907401</v>
      </c>
      <c r="V2688" s="11">
        <f t="shared" si="336"/>
        <v>41892.766469907401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329"/>
        <v>0</v>
      </c>
      <c r="P2689" s="6" t="e">
        <f t="shared" si="330"/>
        <v>#DIV/0!</v>
      </c>
      <c r="Q2689" t="str">
        <f t="shared" si="331"/>
        <v>food</v>
      </c>
      <c r="R2689" t="str">
        <f t="shared" si="332"/>
        <v>food trucks</v>
      </c>
      <c r="S2689" s="10">
        <f t="shared" si="333"/>
        <v>42154.431921296295</v>
      </c>
      <c r="T2689" s="10">
        <f t="shared" si="334"/>
        <v>42184.431921296295</v>
      </c>
      <c r="U2689" s="12">
        <f t="shared" si="335"/>
        <v>42154.431921296295</v>
      </c>
      <c r="V2689" s="11">
        <f t="shared" si="336"/>
        <v>42154.431921296295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337">E2690/D2690</f>
        <v>1.48E-3</v>
      </c>
      <c r="P2690" s="6">
        <f t="shared" si="330"/>
        <v>5.2857142857142856</v>
      </c>
      <c r="Q2690" t="str">
        <f t="shared" si="331"/>
        <v>food</v>
      </c>
      <c r="R2690" t="str">
        <f t="shared" si="332"/>
        <v>food trucks</v>
      </c>
      <c r="S2690" s="10">
        <f t="shared" si="333"/>
        <v>42027.910532407412</v>
      </c>
      <c r="T2690" s="10">
        <f t="shared" si="334"/>
        <v>42058.916666666664</v>
      </c>
      <c r="U2690" s="12">
        <f t="shared" si="335"/>
        <v>42027.910532407412</v>
      </c>
      <c r="V2690" s="11">
        <f t="shared" si="336"/>
        <v>42027.910532407412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337"/>
        <v>2.8571428571428571E-5</v>
      </c>
      <c r="P2691" s="6">
        <f t="shared" ref="P2691:P2754" si="338">E2691/L2691</f>
        <v>1</v>
      </c>
      <c r="Q2691" t="str">
        <f t="shared" ref="Q2691:Q2754" si="339">LEFT(N2691,SEARCH("/",N2691)-1)</f>
        <v>food</v>
      </c>
      <c r="R2691" t="str">
        <f t="shared" ref="R2691:R2754" si="340">RIGHT(N2691,LEN(N2691)-SEARCH("/",N2691))</f>
        <v>food trucks</v>
      </c>
      <c r="S2691" s="10">
        <f t="shared" ref="S2691:S2754" si="341">(((J2691/60)/60)/24)+DATE(1970,1,1)+(-5/24)</f>
        <v>42551.753356481473</v>
      </c>
      <c r="T2691" s="10">
        <f t="shared" ref="T2691:T2754" si="342">(((I2691/60)/60)/24)+DATE(1970,1,1)+(-5/24)</f>
        <v>42581.753356481473</v>
      </c>
      <c r="U2691" s="12">
        <f t="shared" ref="U2691:U2754" si="343">S2691</f>
        <v>42551.753356481473</v>
      </c>
      <c r="V2691" s="11">
        <f t="shared" ref="V2691:V2754" si="344">S2691</f>
        <v>42551.753356481473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337"/>
        <v>0.107325</v>
      </c>
      <c r="P2692" s="6">
        <f t="shared" si="338"/>
        <v>72.762711864406782</v>
      </c>
      <c r="Q2692" t="str">
        <f t="shared" si="339"/>
        <v>food</v>
      </c>
      <c r="R2692" t="str">
        <f t="shared" si="340"/>
        <v>food trucks</v>
      </c>
      <c r="S2692" s="10">
        <f t="shared" si="341"/>
        <v>42112.89671296296</v>
      </c>
      <c r="T2692" s="10">
        <f t="shared" si="342"/>
        <v>42157.89671296296</v>
      </c>
      <c r="U2692" s="12">
        <f t="shared" si="343"/>
        <v>42112.89671296296</v>
      </c>
      <c r="V2692" s="11">
        <f t="shared" si="344"/>
        <v>42112.89671296296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337"/>
        <v>5.3846153846153844E-4</v>
      </c>
      <c r="P2693" s="6">
        <f t="shared" si="338"/>
        <v>17.5</v>
      </c>
      <c r="Q2693" t="str">
        <f t="shared" si="339"/>
        <v>food</v>
      </c>
      <c r="R2693" t="str">
        <f t="shared" si="340"/>
        <v>food trucks</v>
      </c>
      <c r="S2693" s="10">
        <f t="shared" si="341"/>
        <v>42089.515706018516</v>
      </c>
      <c r="T2693" s="10">
        <f t="shared" si="342"/>
        <v>42134.515706018516</v>
      </c>
      <c r="U2693" s="12">
        <f t="shared" si="343"/>
        <v>42089.515706018516</v>
      </c>
      <c r="V2693" s="11">
        <f t="shared" si="344"/>
        <v>42089.515706018516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337"/>
        <v>7.1428571428571426E-3</v>
      </c>
      <c r="P2694" s="6">
        <f t="shared" si="338"/>
        <v>25</v>
      </c>
      <c r="Q2694" t="str">
        <f t="shared" si="339"/>
        <v>food</v>
      </c>
      <c r="R2694" t="str">
        <f t="shared" si="340"/>
        <v>food trucks</v>
      </c>
      <c r="S2694" s="10">
        <f t="shared" si="341"/>
        <v>42058.125694444439</v>
      </c>
      <c r="T2694" s="10">
        <f t="shared" si="342"/>
        <v>42088.084027777775</v>
      </c>
      <c r="U2694" s="12">
        <f t="shared" si="343"/>
        <v>42058.125694444439</v>
      </c>
      <c r="V2694" s="11">
        <f t="shared" si="344"/>
        <v>42058.125694444439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337"/>
        <v>8.0000000000000002E-3</v>
      </c>
      <c r="P2695" s="6">
        <f t="shared" si="338"/>
        <v>13.333333333333334</v>
      </c>
      <c r="Q2695" t="str">
        <f t="shared" si="339"/>
        <v>food</v>
      </c>
      <c r="R2695" t="str">
        <f t="shared" si="340"/>
        <v>food trucks</v>
      </c>
      <c r="S2695" s="10">
        <f t="shared" si="341"/>
        <v>41833.930162037032</v>
      </c>
      <c r="T2695" s="10">
        <f t="shared" si="342"/>
        <v>41863.930162037032</v>
      </c>
      <c r="U2695" s="12">
        <f t="shared" si="343"/>
        <v>41833.930162037032</v>
      </c>
      <c r="V2695" s="11">
        <f t="shared" si="344"/>
        <v>41833.930162037032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337"/>
        <v>3.3333333333333335E-5</v>
      </c>
      <c r="P2696" s="6">
        <f t="shared" si="338"/>
        <v>1</v>
      </c>
      <c r="Q2696" t="str">
        <f t="shared" si="339"/>
        <v>food</v>
      </c>
      <c r="R2696" t="str">
        <f t="shared" si="340"/>
        <v>food trucks</v>
      </c>
      <c r="S2696" s="10">
        <f t="shared" si="341"/>
        <v>41877.932164351849</v>
      </c>
      <c r="T2696" s="10">
        <f t="shared" si="342"/>
        <v>41907.932164351849</v>
      </c>
      <c r="U2696" s="12">
        <f t="shared" si="343"/>
        <v>41877.932164351849</v>
      </c>
      <c r="V2696" s="11">
        <f t="shared" si="344"/>
        <v>41877.932164351849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337"/>
        <v>4.7333333333333333E-3</v>
      </c>
      <c r="P2697" s="6">
        <f t="shared" si="338"/>
        <v>23.666666666666668</v>
      </c>
      <c r="Q2697" t="str">
        <f t="shared" si="339"/>
        <v>food</v>
      </c>
      <c r="R2697" t="str">
        <f t="shared" si="340"/>
        <v>food trucks</v>
      </c>
      <c r="S2697" s="10">
        <f t="shared" si="341"/>
        <v>42047.973587962959</v>
      </c>
      <c r="T2697" s="10">
        <f t="shared" si="342"/>
        <v>42107.931921296295</v>
      </c>
      <c r="U2697" s="12">
        <f t="shared" si="343"/>
        <v>42047.973587962959</v>
      </c>
      <c r="V2697" s="11">
        <f t="shared" si="344"/>
        <v>42047.973587962959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337"/>
        <v>5.6500000000000002E-2</v>
      </c>
      <c r="P2698" s="6">
        <f t="shared" si="338"/>
        <v>89.21052631578948</v>
      </c>
      <c r="Q2698" t="str">
        <f t="shared" si="339"/>
        <v>food</v>
      </c>
      <c r="R2698" t="str">
        <f t="shared" si="340"/>
        <v>food trucks</v>
      </c>
      <c r="S2698" s="10">
        <f t="shared" si="341"/>
        <v>41964.636111111111</v>
      </c>
      <c r="T2698" s="10">
        <f t="shared" si="342"/>
        <v>41998.636111111111</v>
      </c>
      <c r="U2698" s="12">
        <f t="shared" si="343"/>
        <v>41964.636111111111</v>
      </c>
      <c r="V2698" s="11">
        <f t="shared" si="344"/>
        <v>41964.636111111111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337"/>
        <v>0.26352173913043481</v>
      </c>
      <c r="P2699" s="6">
        <f t="shared" si="338"/>
        <v>116.55769230769231</v>
      </c>
      <c r="Q2699" t="str">
        <f t="shared" si="339"/>
        <v>food</v>
      </c>
      <c r="R2699" t="str">
        <f t="shared" si="340"/>
        <v>food trucks</v>
      </c>
      <c r="S2699" s="10">
        <f t="shared" si="341"/>
        <v>42187.731747685182</v>
      </c>
      <c r="T2699" s="10">
        <f t="shared" si="342"/>
        <v>42218.708333333336</v>
      </c>
      <c r="U2699" s="12">
        <f t="shared" si="343"/>
        <v>42187.731747685182</v>
      </c>
      <c r="V2699" s="11">
        <f t="shared" si="344"/>
        <v>42187.731747685182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337"/>
        <v>3.2512500000000002E-3</v>
      </c>
      <c r="P2700" s="6">
        <f t="shared" si="338"/>
        <v>13.005000000000001</v>
      </c>
      <c r="Q2700" t="str">
        <f t="shared" si="339"/>
        <v>food</v>
      </c>
      <c r="R2700" t="str">
        <f t="shared" si="340"/>
        <v>food trucks</v>
      </c>
      <c r="S2700" s="10">
        <f t="shared" si="341"/>
        <v>41787.689907407403</v>
      </c>
      <c r="T2700" s="10">
        <f t="shared" si="342"/>
        <v>41817.689907407403</v>
      </c>
      <c r="U2700" s="12">
        <f t="shared" si="343"/>
        <v>41787.689907407403</v>
      </c>
      <c r="V2700" s="11">
        <f t="shared" si="344"/>
        <v>41787.689907407403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337"/>
        <v>0</v>
      </c>
      <c r="P2701" s="6" t="e">
        <f t="shared" si="338"/>
        <v>#DIV/0!</v>
      </c>
      <c r="Q2701" t="str">
        <f t="shared" si="339"/>
        <v>food</v>
      </c>
      <c r="R2701" t="str">
        <f t="shared" si="340"/>
        <v>food trucks</v>
      </c>
      <c r="S2701" s="10">
        <f t="shared" si="341"/>
        <v>41829.688229166662</v>
      </c>
      <c r="T2701" s="10">
        <f t="shared" si="342"/>
        <v>41859.688229166662</v>
      </c>
      <c r="U2701" s="12">
        <f t="shared" si="343"/>
        <v>41829.688229166662</v>
      </c>
      <c r="V2701" s="11">
        <f t="shared" si="344"/>
        <v>41829.688229166662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337"/>
        <v>7.0007000700070005E-3</v>
      </c>
      <c r="P2702" s="6">
        <f t="shared" si="338"/>
        <v>17.5</v>
      </c>
      <c r="Q2702" t="str">
        <f t="shared" si="339"/>
        <v>food</v>
      </c>
      <c r="R2702" t="str">
        <f t="shared" si="340"/>
        <v>food trucks</v>
      </c>
      <c r="S2702" s="10">
        <f t="shared" si="341"/>
        <v>41870.666342592594</v>
      </c>
      <c r="T2702" s="10">
        <f t="shared" si="342"/>
        <v>41900.666342592594</v>
      </c>
      <c r="U2702" s="12">
        <f t="shared" si="343"/>
        <v>41870.666342592594</v>
      </c>
      <c r="V2702" s="11">
        <f t="shared" si="344"/>
        <v>41870.666342592594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337"/>
        <v>0.46176470588235297</v>
      </c>
      <c r="P2703" s="6">
        <f t="shared" si="338"/>
        <v>34.130434782608695</v>
      </c>
      <c r="Q2703" t="str">
        <f t="shared" si="339"/>
        <v>theater</v>
      </c>
      <c r="R2703" t="str">
        <f t="shared" si="340"/>
        <v>spaces</v>
      </c>
      <c r="S2703" s="10">
        <f t="shared" si="341"/>
        <v>42801.566365740735</v>
      </c>
      <c r="T2703" s="10">
        <f t="shared" si="342"/>
        <v>42832.524699074071</v>
      </c>
      <c r="U2703" s="12">
        <f t="shared" si="343"/>
        <v>42801.566365740735</v>
      </c>
      <c r="V2703" s="11">
        <f t="shared" si="344"/>
        <v>42801.566365740735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337"/>
        <v>0.34410000000000002</v>
      </c>
      <c r="P2704" s="6">
        <f t="shared" si="338"/>
        <v>132.34615384615384</v>
      </c>
      <c r="Q2704" t="str">
        <f t="shared" si="339"/>
        <v>theater</v>
      </c>
      <c r="R2704" t="str">
        <f t="shared" si="340"/>
        <v>spaces</v>
      </c>
      <c r="S2704" s="10">
        <f t="shared" si="341"/>
        <v>42800.593483796292</v>
      </c>
      <c r="T2704" s="10">
        <f t="shared" si="342"/>
        <v>42830.551817129628</v>
      </c>
      <c r="U2704" s="12">
        <f t="shared" si="343"/>
        <v>42800.593483796292</v>
      </c>
      <c r="V2704" s="11">
        <f t="shared" si="344"/>
        <v>42800.593483796292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337"/>
        <v>1.0375000000000001</v>
      </c>
      <c r="P2705" s="6">
        <f t="shared" si="338"/>
        <v>922.22222222222217</v>
      </c>
      <c r="Q2705" t="str">
        <f t="shared" si="339"/>
        <v>theater</v>
      </c>
      <c r="R2705" t="str">
        <f t="shared" si="340"/>
        <v>spaces</v>
      </c>
      <c r="S2705" s="10">
        <f t="shared" si="341"/>
        <v>42756.481828703698</v>
      </c>
      <c r="T2705" s="10">
        <f t="shared" si="342"/>
        <v>42816.440162037034</v>
      </c>
      <c r="U2705" s="12">
        <f t="shared" si="343"/>
        <v>42756.481828703698</v>
      </c>
      <c r="V2705" s="11">
        <f t="shared" si="344"/>
        <v>42756.481828703698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337"/>
        <v>6.0263157894736845E-2</v>
      </c>
      <c r="P2706" s="6">
        <f t="shared" si="338"/>
        <v>163.57142857142858</v>
      </c>
      <c r="Q2706" t="str">
        <f t="shared" si="339"/>
        <v>theater</v>
      </c>
      <c r="R2706" t="str">
        <f t="shared" si="340"/>
        <v>spaces</v>
      </c>
      <c r="S2706" s="10">
        <f t="shared" si="341"/>
        <v>42787.654097222221</v>
      </c>
      <c r="T2706" s="10">
        <f t="shared" si="342"/>
        <v>42830.61243055555</v>
      </c>
      <c r="U2706" s="12">
        <f t="shared" si="343"/>
        <v>42787.654097222221</v>
      </c>
      <c r="V2706" s="11">
        <f t="shared" si="344"/>
        <v>42787.654097222221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337"/>
        <v>0.10539393939393939</v>
      </c>
      <c r="P2707" s="6">
        <f t="shared" si="338"/>
        <v>217.375</v>
      </c>
      <c r="Q2707" t="str">
        <f t="shared" si="339"/>
        <v>theater</v>
      </c>
      <c r="R2707" t="str">
        <f t="shared" si="340"/>
        <v>spaces</v>
      </c>
      <c r="S2707" s="10">
        <f t="shared" si="341"/>
        <v>42773.70784722222</v>
      </c>
      <c r="T2707" s="10">
        <f t="shared" si="342"/>
        <v>42818.666180555556</v>
      </c>
      <c r="U2707" s="12">
        <f t="shared" si="343"/>
        <v>42773.70784722222</v>
      </c>
      <c r="V2707" s="11">
        <f t="shared" si="344"/>
        <v>42773.70784722222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337"/>
        <v>1.1229714285714285</v>
      </c>
      <c r="P2708" s="6">
        <f t="shared" si="338"/>
        <v>149.44486692015209</v>
      </c>
      <c r="Q2708" t="str">
        <f t="shared" si="339"/>
        <v>theater</v>
      </c>
      <c r="R2708" t="str">
        <f t="shared" si="340"/>
        <v>spaces</v>
      </c>
      <c r="S2708" s="10">
        <f t="shared" si="341"/>
        <v>41899.086608796293</v>
      </c>
      <c r="T2708" s="10">
        <f t="shared" si="342"/>
        <v>41928.082638888889</v>
      </c>
      <c r="U2708" s="12">
        <f t="shared" si="343"/>
        <v>41899.086608796293</v>
      </c>
      <c r="V2708" s="11">
        <f t="shared" si="344"/>
        <v>41899.086608796293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337"/>
        <v>3.50844625</v>
      </c>
      <c r="P2709" s="6">
        <f t="shared" si="338"/>
        <v>71.237487309644663</v>
      </c>
      <c r="Q2709" t="str">
        <f t="shared" si="339"/>
        <v>theater</v>
      </c>
      <c r="R2709" t="str">
        <f t="shared" si="340"/>
        <v>spaces</v>
      </c>
      <c r="S2709" s="10">
        <f t="shared" si="341"/>
        <v>41391.574571759258</v>
      </c>
      <c r="T2709" s="10">
        <f t="shared" si="342"/>
        <v>41421.082638888889</v>
      </c>
      <c r="U2709" s="12">
        <f t="shared" si="343"/>
        <v>41391.574571759258</v>
      </c>
      <c r="V2709" s="11">
        <f t="shared" si="344"/>
        <v>41391.574571759258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337"/>
        <v>2.3321535</v>
      </c>
      <c r="P2710" s="6">
        <f t="shared" si="338"/>
        <v>44.464318398474738</v>
      </c>
      <c r="Q2710" t="str">
        <f t="shared" si="339"/>
        <v>theater</v>
      </c>
      <c r="R2710" t="str">
        <f t="shared" si="340"/>
        <v>spaces</v>
      </c>
      <c r="S2710" s="10">
        <f t="shared" si="341"/>
        <v>42512.489884259259</v>
      </c>
      <c r="T2710" s="10">
        <f t="shared" si="342"/>
        <v>42572.489884259259</v>
      </c>
      <c r="U2710" s="12">
        <f t="shared" si="343"/>
        <v>42512.489884259259</v>
      </c>
      <c r="V2710" s="11">
        <f t="shared" si="344"/>
        <v>42512.489884259259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337"/>
        <v>1.01606</v>
      </c>
      <c r="P2711" s="6">
        <f t="shared" si="338"/>
        <v>164.94480519480518</v>
      </c>
      <c r="Q2711" t="str">
        <f t="shared" si="339"/>
        <v>theater</v>
      </c>
      <c r="R2711" t="str">
        <f t="shared" si="340"/>
        <v>spaces</v>
      </c>
      <c r="S2711" s="10">
        <f t="shared" si="341"/>
        <v>42611.941446759258</v>
      </c>
      <c r="T2711" s="10">
        <f t="shared" si="342"/>
        <v>42646.957638888889</v>
      </c>
      <c r="U2711" s="12">
        <f t="shared" si="343"/>
        <v>42611.941446759258</v>
      </c>
      <c r="V2711" s="11">
        <f t="shared" si="344"/>
        <v>42611.941446759258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337"/>
        <v>1.5390035000000002</v>
      </c>
      <c r="P2712" s="6">
        <f t="shared" si="338"/>
        <v>84.871516544117654</v>
      </c>
      <c r="Q2712" t="str">
        <f t="shared" si="339"/>
        <v>theater</v>
      </c>
      <c r="R2712" t="str">
        <f t="shared" si="340"/>
        <v>spaces</v>
      </c>
      <c r="S2712" s="10">
        <f t="shared" si="341"/>
        <v>41828.021157407406</v>
      </c>
      <c r="T2712" s="10">
        <f t="shared" si="342"/>
        <v>41859.875</v>
      </c>
      <c r="U2712" s="12">
        <f t="shared" si="343"/>
        <v>41828.021157407406</v>
      </c>
      <c r="V2712" s="11">
        <f t="shared" si="344"/>
        <v>41828.021157407406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337"/>
        <v>1.007161125319693</v>
      </c>
      <c r="P2713" s="6">
        <f t="shared" si="338"/>
        <v>53.945205479452056</v>
      </c>
      <c r="Q2713" t="str">
        <f t="shared" si="339"/>
        <v>theater</v>
      </c>
      <c r="R2713" t="str">
        <f t="shared" si="340"/>
        <v>spaces</v>
      </c>
      <c r="S2713" s="10">
        <f t="shared" si="341"/>
        <v>41780.536921296298</v>
      </c>
      <c r="T2713" s="10">
        <f t="shared" si="342"/>
        <v>41810.709027777775</v>
      </c>
      <c r="U2713" s="12">
        <f t="shared" si="343"/>
        <v>41780.536921296298</v>
      </c>
      <c r="V2713" s="11">
        <f t="shared" si="344"/>
        <v>41780.536921296298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337"/>
        <v>1.3138181818181818</v>
      </c>
      <c r="P2714" s="6">
        <f t="shared" si="338"/>
        <v>50.531468531468533</v>
      </c>
      <c r="Q2714" t="str">
        <f t="shared" si="339"/>
        <v>theater</v>
      </c>
      <c r="R2714" t="str">
        <f t="shared" si="340"/>
        <v>spaces</v>
      </c>
      <c r="S2714" s="10">
        <f t="shared" si="341"/>
        <v>41431.853703703702</v>
      </c>
      <c r="T2714" s="10">
        <f t="shared" si="342"/>
        <v>41468.541666666664</v>
      </c>
      <c r="U2714" s="12">
        <f t="shared" si="343"/>
        <v>41431.853703703702</v>
      </c>
      <c r="V2714" s="11">
        <f t="shared" si="344"/>
        <v>41431.853703703702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337"/>
        <v>1.0224133333333334</v>
      </c>
      <c r="P2715" s="6">
        <f t="shared" si="338"/>
        <v>108.00140845070422</v>
      </c>
      <c r="Q2715" t="str">
        <f t="shared" si="339"/>
        <v>theater</v>
      </c>
      <c r="R2715" t="str">
        <f t="shared" si="340"/>
        <v>spaces</v>
      </c>
      <c r="S2715" s="10">
        <f t="shared" si="341"/>
        <v>42322.445416666662</v>
      </c>
      <c r="T2715" s="10">
        <f t="shared" si="342"/>
        <v>42362.445416666662</v>
      </c>
      <c r="U2715" s="12">
        <f t="shared" si="343"/>
        <v>42322.445416666662</v>
      </c>
      <c r="V2715" s="11">
        <f t="shared" si="344"/>
        <v>42322.445416666662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337"/>
        <v>1.1635599999999999</v>
      </c>
      <c r="P2716" s="6">
        <f t="shared" si="338"/>
        <v>95.373770491803285</v>
      </c>
      <c r="Q2716" t="str">
        <f t="shared" si="339"/>
        <v>theater</v>
      </c>
      <c r="R2716" t="str">
        <f t="shared" si="340"/>
        <v>spaces</v>
      </c>
      <c r="S2716" s="10">
        <f t="shared" si="341"/>
        <v>42629.446712962956</v>
      </c>
      <c r="T2716" s="10">
        <f t="shared" si="342"/>
        <v>42657.749999999993</v>
      </c>
      <c r="U2716" s="12">
        <f t="shared" si="343"/>
        <v>42629.446712962956</v>
      </c>
      <c r="V2716" s="11">
        <f t="shared" si="344"/>
        <v>42629.446712962956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337"/>
        <v>2.6462241666666664</v>
      </c>
      <c r="P2717" s="6">
        <f t="shared" si="338"/>
        <v>57.631016333938291</v>
      </c>
      <c r="Q2717" t="str">
        <f t="shared" si="339"/>
        <v>theater</v>
      </c>
      <c r="R2717" t="str">
        <f t="shared" si="340"/>
        <v>spaces</v>
      </c>
      <c r="S2717" s="10">
        <f t="shared" si="341"/>
        <v>42387.190138888887</v>
      </c>
      <c r="T2717" s="10">
        <f t="shared" si="342"/>
        <v>42421.190138888887</v>
      </c>
      <c r="U2717" s="12">
        <f t="shared" si="343"/>
        <v>42387.190138888887</v>
      </c>
      <c r="V2717" s="11">
        <f t="shared" si="344"/>
        <v>42387.190138888887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337"/>
        <v>1.1998010000000001</v>
      </c>
      <c r="P2718" s="6">
        <f t="shared" si="338"/>
        <v>64.160481283422456</v>
      </c>
      <c r="Q2718" t="str">
        <f t="shared" si="339"/>
        <v>theater</v>
      </c>
      <c r="R2718" t="str">
        <f t="shared" si="340"/>
        <v>spaces</v>
      </c>
      <c r="S2718" s="10">
        <f t="shared" si="341"/>
        <v>42255.124918981477</v>
      </c>
      <c r="T2718" s="10">
        <f t="shared" si="342"/>
        <v>42285.124918981477</v>
      </c>
      <c r="U2718" s="12">
        <f t="shared" si="343"/>
        <v>42255.124918981477</v>
      </c>
      <c r="V2718" s="11">
        <f t="shared" si="344"/>
        <v>42255.124918981477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337"/>
        <v>1.2010400000000001</v>
      </c>
      <c r="P2719" s="6">
        <f t="shared" si="338"/>
        <v>92.387692307692305</v>
      </c>
      <c r="Q2719" t="str">
        <f t="shared" si="339"/>
        <v>theater</v>
      </c>
      <c r="R2719" t="str">
        <f t="shared" si="340"/>
        <v>spaces</v>
      </c>
      <c r="S2719" s="10">
        <f t="shared" si="341"/>
        <v>41934.706585648149</v>
      </c>
      <c r="T2719" s="10">
        <f t="shared" si="342"/>
        <v>41979.748252314814</v>
      </c>
      <c r="U2719" s="12">
        <f t="shared" si="343"/>
        <v>41934.706585648149</v>
      </c>
      <c r="V2719" s="11">
        <f t="shared" si="344"/>
        <v>41934.706585648149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337"/>
        <v>1.0358333333333334</v>
      </c>
      <c r="P2720" s="6">
        <f t="shared" si="338"/>
        <v>125.97972972972973</v>
      </c>
      <c r="Q2720" t="str">
        <f t="shared" si="339"/>
        <v>theater</v>
      </c>
      <c r="R2720" t="str">
        <f t="shared" si="340"/>
        <v>spaces</v>
      </c>
      <c r="S2720" s="10">
        <f t="shared" si="341"/>
        <v>42465.388252314813</v>
      </c>
      <c r="T2720" s="10">
        <f t="shared" si="342"/>
        <v>42493.749999999993</v>
      </c>
      <c r="U2720" s="12">
        <f t="shared" si="343"/>
        <v>42465.388252314813</v>
      </c>
      <c r="V2720" s="11">
        <f t="shared" si="344"/>
        <v>42465.388252314813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337"/>
        <v>1.0883333333333334</v>
      </c>
      <c r="P2721" s="6">
        <f t="shared" si="338"/>
        <v>94.637681159420296</v>
      </c>
      <c r="Q2721" t="str">
        <f t="shared" si="339"/>
        <v>theater</v>
      </c>
      <c r="R2721" t="str">
        <f t="shared" si="340"/>
        <v>spaces</v>
      </c>
      <c r="S2721" s="10">
        <f t="shared" si="341"/>
        <v>42417.822847222218</v>
      </c>
      <c r="T2721" s="10">
        <f t="shared" si="342"/>
        <v>42477.781180555547</v>
      </c>
      <c r="U2721" s="12">
        <f t="shared" si="343"/>
        <v>42417.822847222218</v>
      </c>
      <c r="V2721" s="11">
        <f t="shared" si="344"/>
        <v>42417.822847222218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337"/>
        <v>1.1812400000000001</v>
      </c>
      <c r="P2722" s="6">
        <f t="shared" si="338"/>
        <v>170.69942196531792</v>
      </c>
      <c r="Q2722" t="str">
        <f t="shared" si="339"/>
        <v>theater</v>
      </c>
      <c r="R2722" t="str">
        <f t="shared" si="340"/>
        <v>spaces</v>
      </c>
      <c r="S2722" s="10">
        <f t="shared" si="341"/>
        <v>42655.257557870362</v>
      </c>
      <c r="T2722" s="10">
        <f t="shared" si="342"/>
        <v>42685.299224537033</v>
      </c>
      <c r="U2722" s="12">
        <f t="shared" si="343"/>
        <v>42655.257557870362</v>
      </c>
      <c r="V2722" s="11">
        <f t="shared" si="344"/>
        <v>42655.257557870362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337"/>
        <v>14.62</v>
      </c>
      <c r="P2723" s="6">
        <f t="shared" si="338"/>
        <v>40.762081784386616</v>
      </c>
      <c r="Q2723" t="str">
        <f t="shared" si="339"/>
        <v>technology</v>
      </c>
      <c r="R2723" t="str">
        <f t="shared" si="340"/>
        <v>hardware</v>
      </c>
      <c r="S2723" s="10">
        <f t="shared" si="341"/>
        <v>41493.335625</v>
      </c>
      <c r="T2723" s="10">
        <f t="shared" si="342"/>
        <v>41523.583333333328</v>
      </c>
      <c r="U2723" s="12">
        <f t="shared" si="343"/>
        <v>41493.335625</v>
      </c>
      <c r="V2723" s="11">
        <f t="shared" si="344"/>
        <v>41493.335625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337"/>
        <v>2.5253999999999999</v>
      </c>
      <c r="P2724" s="6">
        <f t="shared" si="338"/>
        <v>68.254054054054052</v>
      </c>
      <c r="Q2724" t="str">
        <f t="shared" si="339"/>
        <v>technology</v>
      </c>
      <c r="R2724" t="str">
        <f t="shared" si="340"/>
        <v>hardware</v>
      </c>
      <c r="S2724" s="10">
        <f t="shared" si="341"/>
        <v>42704.64876157407</v>
      </c>
      <c r="T2724" s="10">
        <f t="shared" si="342"/>
        <v>42764.64876157407</v>
      </c>
      <c r="U2724" s="12">
        <f t="shared" si="343"/>
        <v>42704.64876157407</v>
      </c>
      <c r="V2724" s="11">
        <f t="shared" si="344"/>
        <v>42704.64876157407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337"/>
        <v>1.4005000000000001</v>
      </c>
      <c r="P2725" s="6">
        <f t="shared" si="338"/>
        <v>95.48863636363636</v>
      </c>
      <c r="Q2725" t="str">
        <f t="shared" si="339"/>
        <v>technology</v>
      </c>
      <c r="R2725" t="str">
        <f t="shared" si="340"/>
        <v>hardware</v>
      </c>
      <c r="S2725" s="10">
        <f t="shared" si="341"/>
        <v>41944.630648148144</v>
      </c>
      <c r="T2725" s="10">
        <f t="shared" si="342"/>
        <v>42004.672314814808</v>
      </c>
      <c r="U2725" s="12">
        <f t="shared" si="343"/>
        <v>41944.630648148144</v>
      </c>
      <c r="V2725" s="11">
        <f t="shared" si="344"/>
        <v>41944.630648148144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337"/>
        <v>2.9687520259319289</v>
      </c>
      <c r="P2726" s="6">
        <f t="shared" si="338"/>
        <v>7.1902649656526005</v>
      </c>
      <c r="Q2726" t="str">
        <f t="shared" si="339"/>
        <v>technology</v>
      </c>
      <c r="R2726" t="str">
        <f t="shared" si="340"/>
        <v>hardware</v>
      </c>
      <c r="S2726" s="10">
        <f t="shared" si="341"/>
        <v>42199.118738425925</v>
      </c>
      <c r="T2726" s="10">
        <f t="shared" si="342"/>
        <v>42231.118738425925</v>
      </c>
      <c r="U2726" s="12">
        <f t="shared" si="343"/>
        <v>42199.118738425925</v>
      </c>
      <c r="V2726" s="11">
        <f t="shared" si="344"/>
        <v>42199.118738425925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337"/>
        <v>1.445425</v>
      </c>
      <c r="P2727" s="6">
        <f t="shared" si="338"/>
        <v>511.65486725663715</v>
      </c>
      <c r="Q2727" t="str">
        <f t="shared" si="339"/>
        <v>technology</v>
      </c>
      <c r="R2727" t="str">
        <f t="shared" si="340"/>
        <v>hardware</v>
      </c>
      <c r="S2727" s="10">
        <f t="shared" si="341"/>
        <v>42745.53628472222</v>
      </c>
      <c r="T2727" s="10">
        <f t="shared" si="342"/>
        <v>42795.53628472222</v>
      </c>
      <c r="U2727" s="12">
        <f t="shared" si="343"/>
        <v>42745.53628472222</v>
      </c>
      <c r="V2727" s="11">
        <f t="shared" si="344"/>
        <v>42745.53628472222</v>
      </c>
    </row>
    <row r="2728" spans="1:22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337"/>
        <v>1.05745</v>
      </c>
      <c r="P2728" s="6">
        <f t="shared" si="338"/>
        <v>261.74504950495049</v>
      </c>
      <c r="Q2728" t="str">
        <f t="shared" si="339"/>
        <v>technology</v>
      </c>
      <c r="R2728" t="str">
        <f t="shared" si="340"/>
        <v>hardware</v>
      </c>
      <c r="S2728" s="10">
        <f t="shared" si="341"/>
        <v>42452.371655092589</v>
      </c>
      <c r="T2728" s="10">
        <f t="shared" si="342"/>
        <v>42482.371655092589</v>
      </c>
      <c r="U2728" s="12">
        <f t="shared" si="343"/>
        <v>42452.371655092589</v>
      </c>
      <c r="V2728" s="11">
        <f t="shared" si="344"/>
        <v>42452.371655092589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337"/>
        <v>4.9321000000000002</v>
      </c>
      <c r="P2729" s="6">
        <f t="shared" si="338"/>
        <v>69.760961810466767</v>
      </c>
      <c r="Q2729" t="str">
        <f t="shared" si="339"/>
        <v>technology</v>
      </c>
      <c r="R2729" t="str">
        <f t="shared" si="340"/>
        <v>hardware</v>
      </c>
      <c r="S2729" s="10">
        <f t="shared" si="341"/>
        <v>42198.468321759261</v>
      </c>
      <c r="T2729" s="10">
        <f t="shared" si="342"/>
        <v>42223.468321759261</v>
      </c>
      <c r="U2729" s="12">
        <f t="shared" si="343"/>
        <v>42198.468321759261</v>
      </c>
      <c r="V2729" s="11">
        <f t="shared" si="344"/>
        <v>42198.468321759261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337"/>
        <v>2.0182666666666669</v>
      </c>
      <c r="P2730" s="6">
        <f t="shared" si="338"/>
        <v>77.229591836734699</v>
      </c>
      <c r="Q2730" t="str">
        <f t="shared" si="339"/>
        <v>technology</v>
      </c>
      <c r="R2730" t="str">
        <f t="shared" si="340"/>
        <v>hardware</v>
      </c>
      <c r="S2730" s="10">
        <f t="shared" si="341"/>
        <v>42333.391597222224</v>
      </c>
      <c r="T2730" s="10">
        <f t="shared" si="342"/>
        <v>42368.391597222224</v>
      </c>
      <c r="U2730" s="12">
        <f t="shared" si="343"/>
        <v>42333.391597222224</v>
      </c>
      <c r="V2730" s="11">
        <f t="shared" si="344"/>
        <v>42333.391597222224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337"/>
        <v>1.0444</v>
      </c>
      <c r="P2731" s="6">
        <f t="shared" si="338"/>
        <v>340.56521739130437</v>
      </c>
      <c r="Q2731" t="str">
        <f t="shared" si="339"/>
        <v>technology</v>
      </c>
      <c r="R2731" t="str">
        <f t="shared" si="340"/>
        <v>hardware</v>
      </c>
      <c r="S2731" s="10">
        <f t="shared" si="341"/>
        <v>42095.032372685186</v>
      </c>
      <c r="T2731" s="10">
        <f t="shared" si="342"/>
        <v>42125.032372685186</v>
      </c>
      <c r="U2731" s="12">
        <f t="shared" si="343"/>
        <v>42095.032372685186</v>
      </c>
      <c r="V2731" s="11">
        <f t="shared" si="344"/>
        <v>42095.032372685186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337"/>
        <v>1.7029262962962963</v>
      </c>
      <c r="P2732" s="6">
        <f t="shared" si="338"/>
        <v>67.417903225806455</v>
      </c>
      <c r="Q2732" t="str">
        <f t="shared" si="339"/>
        <v>technology</v>
      </c>
      <c r="R2732" t="str">
        <f t="shared" si="340"/>
        <v>hardware</v>
      </c>
      <c r="S2732" s="10">
        <f t="shared" si="341"/>
        <v>41351.333043981482</v>
      </c>
      <c r="T2732" s="10">
        <f t="shared" si="342"/>
        <v>41386.333043981482</v>
      </c>
      <c r="U2732" s="12">
        <f t="shared" si="343"/>
        <v>41351.333043981482</v>
      </c>
      <c r="V2732" s="11">
        <f t="shared" si="344"/>
        <v>41351.333043981482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337"/>
        <v>1.0430333333333333</v>
      </c>
      <c r="P2733" s="6">
        <f t="shared" si="338"/>
        <v>845.70270270270271</v>
      </c>
      <c r="Q2733" t="str">
        <f t="shared" si="339"/>
        <v>technology</v>
      </c>
      <c r="R2733" t="str">
        <f t="shared" si="340"/>
        <v>hardware</v>
      </c>
      <c r="S2733" s="10">
        <f t="shared" si="341"/>
        <v>41872.317384259259</v>
      </c>
      <c r="T2733" s="10">
        <f t="shared" si="342"/>
        <v>41929.958333333328</v>
      </c>
      <c r="U2733" s="12">
        <f t="shared" si="343"/>
        <v>41872.317384259259</v>
      </c>
      <c r="V2733" s="11">
        <f t="shared" si="344"/>
        <v>41872.317384259259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337"/>
        <v>1.1825000000000001</v>
      </c>
      <c r="P2734" s="6">
        <f t="shared" si="338"/>
        <v>97.191780821917803</v>
      </c>
      <c r="Q2734" t="str">
        <f t="shared" si="339"/>
        <v>technology</v>
      </c>
      <c r="R2734" t="str">
        <f t="shared" si="340"/>
        <v>hardware</v>
      </c>
      <c r="S2734" s="10">
        <f t="shared" si="341"/>
        <v>41389.599861111106</v>
      </c>
      <c r="T2734" s="10">
        <f t="shared" si="342"/>
        <v>41421.791666666664</v>
      </c>
      <c r="U2734" s="12">
        <f t="shared" si="343"/>
        <v>41389.599861111106</v>
      </c>
      <c r="V2734" s="11">
        <f t="shared" si="344"/>
        <v>41389.599861111106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337"/>
        <v>1.07538</v>
      </c>
      <c r="P2735" s="6">
        <f t="shared" si="338"/>
        <v>451.84033613445376</v>
      </c>
      <c r="Q2735" t="str">
        <f t="shared" si="339"/>
        <v>technology</v>
      </c>
      <c r="R2735" t="str">
        <f t="shared" si="340"/>
        <v>hardware</v>
      </c>
      <c r="S2735" s="10">
        <f t="shared" si="341"/>
        <v>42044.064513888887</v>
      </c>
      <c r="T2735" s="10">
        <f t="shared" si="342"/>
        <v>42104.022847222215</v>
      </c>
      <c r="U2735" s="12">
        <f t="shared" si="343"/>
        <v>42044.064513888887</v>
      </c>
      <c r="V2735" s="11">
        <f t="shared" si="344"/>
        <v>42044.064513888887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337"/>
        <v>22603</v>
      </c>
      <c r="P2736" s="6">
        <f t="shared" si="338"/>
        <v>138.66871165644173</v>
      </c>
      <c r="Q2736" t="str">
        <f t="shared" si="339"/>
        <v>technology</v>
      </c>
      <c r="R2736" t="str">
        <f t="shared" si="340"/>
        <v>hardware</v>
      </c>
      <c r="S2736" s="10">
        <f t="shared" si="341"/>
        <v>42626.460555555554</v>
      </c>
      <c r="T2736" s="10">
        <f t="shared" si="342"/>
        <v>42656.707638888889</v>
      </c>
      <c r="U2736" s="12">
        <f t="shared" si="343"/>
        <v>42626.460555555554</v>
      </c>
      <c r="V2736" s="11">
        <f t="shared" si="344"/>
        <v>42626.460555555554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337"/>
        <v>9.7813466666666677</v>
      </c>
      <c r="P2737" s="6">
        <f t="shared" si="338"/>
        <v>21.640147492625371</v>
      </c>
      <c r="Q2737" t="str">
        <f t="shared" si="339"/>
        <v>technology</v>
      </c>
      <c r="R2737" t="str">
        <f t="shared" si="340"/>
        <v>hardware</v>
      </c>
      <c r="S2737" s="10">
        <f t="shared" si="341"/>
        <v>41315.912615740737</v>
      </c>
      <c r="T2737" s="10">
        <f t="shared" si="342"/>
        <v>41346.625</v>
      </c>
      <c r="U2737" s="12">
        <f t="shared" si="343"/>
        <v>41315.912615740737</v>
      </c>
      <c r="V2737" s="11">
        <f t="shared" si="344"/>
        <v>41315.912615740737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337"/>
        <v>1.2290000000000001</v>
      </c>
      <c r="P2738" s="6">
        <f t="shared" si="338"/>
        <v>169.51724137931035</v>
      </c>
      <c r="Q2738" t="str">
        <f t="shared" si="339"/>
        <v>technology</v>
      </c>
      <c r="R2738" t="str">
        <f t="shared" si="340"/>
        <v>hardware</v>
      </c>
      <c r="S2738" s="10">
        <f t="shared" si="341"/>
        <v>41722.458020833328</v>
      </c>
      <c r="T2738" s="10">
        <f t="shared" si="342"/>
        <v>41752.458020833328</v>
      </c>
      <c r="U2738" s="12">
        <f t="shared" si="343"/>
        <v>41722.458020833328</v>
      </c>
      <c r="V2738" s="11">
        <f t="shared" si="344"/>
        <v>41722.458020833328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337"/>
        <v>2.4606080000000001</v>
      </c>
      <c r="P2739" s="6">
        <f t="shared" si="338"/>
        <v>161.88210526315791</v>
      </c>
      <c r="Q2739" t="str">
        <f t="shared" si="339"/>
        <v>technology</v>
      </c>
      <c r="R2739" t="str">
        <f t="shared" si="340"/>
        <v>hardware</v>
      </c>
      <c r="S2739" s="10">
        <f t="shared" si="341"/>
        <v>41611.709340277775</v>
      </c>
      <c r="T2739" s="10">
        <f t="shared" si="342"/>
        <v>41654.583333333328</v>
      </c>
      <c r="U2739" s="12">
        <f t="shared" si="343"/>
        <v>41611.709340277775</v>
      </c>
      <c r="V2739" s="11">
        <f t="shared" si="344"/>
        <v>41611.709340277775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337"/>
        <v>1.4794</v>
      </c>
      <c r="P2740" s="6">
        <f t="shared" si="338"/>
        <v>493.13333333333333</v>
      </c>
      <c r="Q2740" t="str">
        <f t="shared" si="339"/>
        <v>technology</v>
      </c>
      <c r="R2740" t="str">
        <f t="shared" si="340"/>
        <v>hardware</v>
      </c>
      <c r="S2740" s="10">
        <f t="shared" si="341"/>
        <v>42619.935231481482</v>
      </c>
      <c r="T2740" s="10">
        <f t="shared" si="342"/>
        <v>42679.935231481482</v>
      </c>
      <c r="U2740" s="12">
        <f t="shared" si="343"/>
        <v>42619.935231481482</v>
      </c>
      <c r="V2740" s="11">
        <f t="shared" si="344"/>
        <v>42619.935231481482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337"/>
        <v>3.8409090909090908</v>
      </c>
      <c r="P2741" s="6">
        <f t="shared" si="338"/>
        <v>22.120418848167539</v>
      </c>
      <c r="Q2741" t="str">
        <f t="shared" si="339"/>
        <v>technology</v>
      </c>
      <c r="R2741" t="str">
        <f t="shared" si="340"/>
        <v>hardware</v>
      </c>
      <c r="S2741" s="10">
        <f t="shared" si="341"/>
        <v>41719.679594907408</v>
      </c>
      <c r="T2741" s="10">
        <f t="shared" si="342"/>
        <v>41764.679594907408</v>
      </c>
      <c r="U2741" s="12">
        <f t="shared" si="343"/>
        <v>41719.679594907408</v>
      </c>
      <c r="V2741" s="11">
        <f t="shared" si="344"/>
        <v>41719.679594907408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337"/>
        <v>1.0333333333333334</v>
      </c>
      <c r="P2742" s="6">
        <f t="shared" si="338"/>
        <v>18.235294117647058</v>
      </c>
      <c r="Q2742" t="str">
        <f t="shared" si="339"/>
        <v>technology</v>
      </c>
      <c r="R2742" t="str">
        <f t="shared" si="340"/>
        <v>hardware</v>
      </c>
      <c r="S2742" s="10">
        <f t="shared" si="341"/>
        <v>42044.823518518511</v>
      </c>
      <c r="T2742" s="10">
        <f t="shared" si="342"/>
        <v>42074.781851851854</v>
      </c>
      <c r="U2742" s="12">
        <f t="shared" si="343"/>
        <v>42044.823518518511</v>
      </c>
      <c r="V2742" s="11">
        <f t="shared" si="344"/>
        <v>42044.823518518511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337"/>
        <v>4.3750000000000004E-3</v>
      </c>
      <c r="P2743" s="6">
        <f t="shared" si="338"/>
        <v>8.75</v>
      </c>
      <c r="Q2743" t="str">
        <f t="shared" si="339"/>
        <v>publishing</v>
      </c>
      <c r="R2743" t="str">
        <f t="shared" si="340"/>
        <v>children's books</v>
      </c>
      <c r="S2743" s="10">
        <f t="shared" si="341"/>
        <v>41911.449097222219</v>
      </c>
      <c r="T2743" s="10">
        <f t="shared" si="342"/>
        <v>41931.879861111105</v>
      </c>
      <c r="U2743" s="12">
        <f t="shared" si="343"/>
        <v>41911.449097222219</v>
      </c>
      <c r="V2743" s="11">
        <f t="shared" si="344"/>
        <v>41911.449097222219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337"/>
        <v>0.29239999999999999</v>
      </c>
      <c r="P2744" s="6">
        <f t="shared" si="338"/>
        <v>40.611111111111114</v>
      </c>
      <c r="Q2744" t="str">
        <f t="shared" si="339"/>
        <v>publishing</v>
      </c>
      <c r="R2744" t="str">
        <f t="shared" si="340"/>
        <v>children's books</v>
      </c>
      <c r="S2744" s="10">
        <f t="shared" si="341"/>
        <v>41030.511423611111</v>
      </c>
      <c r="T2744" s="10">
        <f t="shared" si="342"/>
        <v>41044.511423611111</v>
      </c>
      <c r="U2744" s="12">
        <f t="shared" si="343"/>
        <v>41030.511423611111</v>
      </c>
      <c r="V2744" s="11">
        <f t="shared" si="344"/>
        <v>41030.511423611111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337"/>
        <v>0</v>
      </c>
      <c r="P2745" s="6" t="e">
        <f t="shared" si="338"/>
        <v>#DIV/0!</v>
      </c>
      <c r="Q2745" t="str">
        <f t="shared" si="339"/>
        <v>publishing</v>
      </c>
      <c r="R2745" t="str">
        <f t="shared" si="340"/>
        <v>children's books</v>
      </c>
      <c r="S2745" s="10">
        <f t="shared" si="341"/>
        <v>42632.120451388888</v>
      </c>
      <c r="T2745" s="10">
        <f t="shared" si="342"/>
        <v>42662.120451388888</v>
      </c>
      <c r="U2745" s="12">
        <f t="shared" si="343"/>
        <v>42632.120451388888</v>
      </c>
      <c r="V2745" s="11">
        <f t="shared" si="344"/>
        <v>42632.120451388888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337"/>
        <v>5.2187499999999998E-2</v>
      </c>
      <c r="P2746" s="6">
        <f t="shared" si="338"/>
        <v>37.954545454545453</v>
      </c>
      <c r="Q2746" t="str">
        <f t="shared" si="339"/>
        <v>publishing</v>
      </c>
      <c r="R2746" t="str">
        <f t="shared" si="340"/>
        <v>children's books</v>
      </c>
      <c r="S2746" s="10">
        <f t="shared" si="341"/>
        <v>40937.854143518518</v>
      </c>
      <c r="T2746" s="10">
        <f t="shared" si="342"/>
        <v>40967.854143518518</v>
      </c>
      <c r="U2746" s="12">
        <f t="shared" si="343"/>
        <v>40937.854143518518</v>
      </c>
      <c r="V2746" s="11">
        <f t="shared" si="344"/>
        <v>40937.854143518518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337"/>
        <v>0.21887499999999999</v>
      </c>
      <c r="P2747" s="6">
        <f t="shared" si="338"/>
        <v>35.734693877551024</v>
      </c>
      <c r="Q2747" t="str">
        <f t="shared" si="339"/>
        <v>publishing</v>
      </c>
      <c r="R2747" t="str">
        <f t="shared" si="340"/>
        <v>children's books</v>
      </c>
      <c r="S2747" s="10">
        <f t="shared" si="341"/>
        <v>41044.779722222222</v>
      </c>
      <c r="T2747" s="10">
        <f t="shared" si="342"/>
        <v>41104.779722222222</v>
      </c>
      <c r="U2747" s="12">
        <f t="shared" si="343"/>
        <v>41044.779722222222</v>
      </c>
      <c r="V2747" s="11">
        <f t="shared" si="344"/>
        <v>41044.779722222222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337"/>
        <v>0.26700000000000002</v>
      </c>
      <c r="P2748" s="6">
        <f t="shared" si="338"/>
        <v>42.157894736842103</v>
      </c>
      <c r="Q2748" t="str">
        <f t="shared" si="339"/>
        <v>publishing</v>
      </c>
      <c r="R2748" t="str">
        <f t="shared" si="340"/>
        <v>children's books</v>
      </c>
      <c r="S2748" s="10">
        <f t="shared" si="341"/>
        <v>41850.57304398148</v>
      </c>
      <c r="T2748" s="10">
        <f t="shared" si="342"/>
        <v>41880.57304398148</v>
      </c>
      <c r="U2748" s="12">
        <f t="shared" si="343"/>
        <v>41850.57304398148</v>
      </c>
      <c r="V2748" s="11">
        <f t="shared" si="344"/>
        <v>41850.57304398148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337"/>
        <v>0.28000000000000003</v>
      </c>
      <c r="P2749" s="6">
        <f t="shared" si="338"/>
        <v>35</v>
      </c>
      <c r="Q2749" t="str">
        <f t="shared" si="339"/>
        <v>publishing</v>
      </c>
      <c r="R2749" t="str">
        <f t="shared" si="340"/>
        <v>children's books</v>
      </c>
      <c r="S2749" s="10">
        <f t="shared" si="341"/>
        <v>41044.439780092594</v>
      </c>
      <c r="T2749" s="10">
        <f t="shared" si="342"/>
        <v>41075.923611111109</v>
      </c>
      <c r="U2749" s="12">
        <f t="shared" si="343"/>
        <v>41044.439780092594</v>
      </c>
      <c r="V2749" s="11">
        <f t="shared" si="344"/>
        <v>41044.439780092594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337"/>
        <v>1.06E-2</v>
      </c>
      <c r="P2750" s="6">
        <f t="shared" si="338"/>
        <v>13.25</v>
      </c>
      <c r="Q2750" t="str">
        <f t="shared" si="339"/>
        <v>publishing</v>
      </c>
      <c r="R2750" t="str">
        <f t="shared" si="340"/>
        <v>children's books</v>
      </c>
      <c r="S2750" s="10">
        <f t="shared" si="341"/>
        <v>42585.502337962964</v>
      </c>
      <c r="T2750" s="10">
        <f t="shared" si="342"/>
        <v>42615.502337962964</v>
      </c>
      <c r="U2750" s="12">
        <f t="shared" si="343"/>
        <v>42585.502337962964</v>
      </c>
      <c r="V2750" s="11">
        <f t="shared" si="344"/>
        <v>42585.502337962964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337"/>
        <v>1.0999999999999999E-2</v>
      </c>
      <c r="P2751" s="6">
        <f t="shared" si="338"/>
        <v>55</v>
      </c>
      <c r="Q2751" t="str">
        <f t="shared" si="339"/>
        <v>publishing</v>
      </c>
      <c r="R2751" t="str">
        <f t="shared" si="340"/>
        <v>children's books</v>
      </c>
      <c r="S2751" s="10">
        <f t="shared" si="341"/>
        <v>42068.59070601852</v>
      </c>
      <c r="T2751" s="10">
        <f t="shared" si="342"/>
        <v>42098.549039351848</v>
      </c>
      <c r="U2751" s="12">
        <f t="shared" si="343"/>
        <v>42068.59070601852</v>
      </c>
      <c r="V2751" s="11">
        <f t="shared" si="344"/>
        <v>42068.59070601852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337"/>
        <v>0</v>
      </c>
      <c r="P2752" s="6" t="e">
        <f t="shared" si="338"/>
        <v>#DIV/0!</v>
      </c>
      <c r="Q2752" t="str">
        <f t="shared" si="339"/>
        <v>publishing</v>
      </c>
      <c r="R2752" t="str">
        <f t="shared" si="340"/>
        <v>children's books</v>
      </c>
      <c r="S2752" s="10">
        <f t="shared" si="341"/>
        <v>41078.69149305555</v>
      </c>
      <c r="T2752" s="10">
        <f t="shared" si="342"/>
        <v>41090.625</v>
      </c>
      <c r="U2752" s="12">
        <f t="shared" si="343"/>
        <v>41078.69149305555</v>
      </c>
      <c r="V2752" s="11">
        <f t="shared" si="344"/>
        <v>41078.69149305555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337"/>
        <v>0</v>
      </c>
      <c r="P2753" s="6" t="e">
        <f t="shared" si="338"/>
        <v>#DIV/0!</v>
      </c>
      <c r="Q2753" t="str">
        <f t="shared" si="339"/>
        <v>publishing</v>
      </c>
      <c r="R2753" t="str">
        <f t="shared" si="340"/>
        <v>children's books</v>
      </c>
      <c r="S2753" s="10">
        <f t="shared" si="341"/>
        <v>41747.678726851853</v>
      </c>
      <c r="T2753" s="10">
        <f t="shared" si="342"/>
        <v>41807.678726851853</v>
      </c>
      <c r="U2753" s="12">
        <f t="shared" si="343"/>
        <v>41747.678726851853</v>
      </c>
      <c r="V2753" s="11">
        <f t="shared" si="344"/>
        <v>41747.678726851853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345">E2754/D2754</f>
        <v>0.11458333333333333</v>
      </c>
      <c r="P2754" s="6">
        <f t="shared" si="338"/>
        <v>39.285714285714285</v>
      </c>
      <c r="Q2754" t="str">
        <f t="shared" si="339"/>
        <v>publishing</v>
      </c>
      <c r="R2754" t="str">
        <f t="shared" si="340"/>
        <v>children's books</v>
      </c>
      <c r="S2754" s="10">
        <f t="shared" si="341"/>
        <v>40855.556759259256</v>
      </c>
      <c r="T2754" s="10">
        <f t="shared" si="342"/>
        <v>40895.556759259256</v>
      </c>
      <c r="U2754" s="12">
        <f t="shared" si="343"/>
        <v>40855.556759259256</v>
      </c>
      <c r="V2754" s="11">
        <f t="shared" si="344"/>
        <v>40855.556759259256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345"/>
        <v>0.19</v>
      </c>
      <c r="P2755" s="6">
        <f t="shared" ref="P2755:P2818" si="346">E2755/L2755</f>
        <v>47.5</v>
      </c>
      <c r="Q2755" t="str">
        <f t="shared" ref="Q2755:Q2818" si="347">LEFT(N2755,SEARCH("/",N2755)-1)</f>
        <v>publishing</v>
      </c>
      <c r="R2755" t="str">
        <f t="shared" ref="R2755:R2818" si="348">RIGHT(N2755,LEN(N2755)-SEARCH("/",N2755))</f>
        <v>children's books</v>
      </c>
      <c r="S2755" s="10">
        <f t="shared" ref="S2755:S2818" si="349">(((J2755/60)/60)/24)+DATE(1970,1,1)+(-5/24)</f>
        <v>41117.692395833328</v>
      </c>
      <c r="T2755" s="10">
        <f t="shared" ref="T2755:T2818" si="350">(((I2755/60)/60)/24)+DATE(1970,1,1)+(-5/24)</f>
        <v>41147.692395833328</v>
      </c>
      <c r="U2755" s="12">
        <f t="shared" ref="U2755:U2818" si="351">S2755</f>
        <v>41117.692395833328</v>
      </c>
      <c r="V2755" s="11">
        <f t="shared" ref="V2755:V2818" si="352">S2755</f>
        <v>41117.692395833328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345"/>
        <v>0</v>
      </c>
      <c r="P2756" s="6" t="e">
        <f t="shared" si="346"/>
        <v>#DIV/0!</v>
      </c>
      <c r="Q2756" t="str">
        <f t="shared" si="347"/>
        <v>publishing</v>
      </c>
      <c r="R2756" t="str">
        <f t="shared" si="348"/>
        <v>children's books</v>
      </c>
      <c r="S2756" s="10">
        <f t="shared" si="349"/>
        <v>41863.427673611113</v>
      </c>
      <c r="T2756" s="10">
        <f t="shared" si="350"/>
        <v>41893.427673611113</v>
      </c>
      <c r="U2756" s="12">
        <f t="shared" si="351"/>
        <v>41863.427673611113</v>
      </c>
      <c r="V2756" s="11">
        <f t="shared" si="352"/>
        <v>41863.427673611113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345"/>
        <v>0.52</v>
      </c>
      <c r="P2757" s="6">
        <f t="shared" si="346"/>
        <v>17.333333333333332</v>
      </c>
      <c r="Q2757" t="str">
        <f t="shared" si="347"/>
        <v>publishing</v>
      </c>
      <c r="R2757" t="str">
        <f t="shared" si="348"/>
        <v>children's books</v>
      </c>
      <c r="S2757" s="10">
        <f t="shared" si="349"/>
        <v>42072.582488425927</v>
      </c>
      <c r="T2757" s="10">
        <f t="shared" si="350"/>
        <v>42102.582488425927</v>
      </c>
      <c r="U2757" s="12">
        <f t="shared" si="351"/>
        <v>42072.582488425927</v>
      </c>
      <c r="V2757" s="11">
        <f t="shared" si="352"/>
        <v>42072.582488425927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345"/>
        <v>0.1048</v>
      </c>
      <c r="P2758" s="6">
        <f t="shared" si="346"/>
        <v>31.757575757575758</v>
      </c>
      <c r="Q2758" t="str">
        <f t="shared" si="347"/>
        <v>publishing</v>
      </c>
      <c r="R2758" t="str">
        <f t="shared" si="348"/>
        <v>children's books</v>
      </c>
      <c r="S2758" s="10">
        <f t="shared" si="349"/>
        <v>41620.692141203705</v>
      </c>
      <c r="T2758" s="10">
        <f t="shared" si="350"/>
        <v>41650.692141203705</v>
      </c>
      <c r="U2758" s="12">
        <f t="shared" si="351"/>
        <v>41620.692141203705</v>
      </c>
      <c r="V2758" s="11">
        <f t="shared" si="352"/>
        <v>41620.692141203705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345"/>
        <v>6.6666666666666671E-3</v>
      </c>
      <c r="P2759" s="6">
        <f t="shared" si="346"/>
        <v>5</v>
      </c>
      <c r="Q2759" t="str">
        <f t="shared" si="347"/>
        <v>publishing</v>
      </c>
      <c r="R2759" t="str">
        <f t="shared" si="348"/>
        <v>children's books</v>
      </c>
      <c r="S2759" s="10">
        <f t="shared" si="349"/>
        <v>42573.448287037034</v>
      </c>
      <c r="T2759" s="10">
        <f t="shared" si="350"/>
        <v>42588.448287037034</v>
      </c>
      <c r="U2759" s="12">
        <f t="shared" si="351"/>
        <v>42573.448287037034</v>
      </c>
      <c r="V2759" s="11">
        <f t="shared" si="352"/>
        <v>42573.448287037034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345"/>
        <v>0.11700000000000001</v>
      </c>
      <c r="P2760" s="6">
        <f t="shared" si="346"/>
        <v>39</v>
      </c>
      <c r="Q2760" t="str">
        <f t="shared" si="347"/>
        <v>publishing</v>
      </c>
      <c r="R2760" t="str">
        <f t="shared" si="348"/>
        <v>children's books</v>
      </c>
      <c r="S2760" s="10">
        <f t="shared" si="349"/>
        <v>42639.23359953703</v>
      </c>
      <c r="T2760" s="10">
        <f t="shared" si="350"/>
        <v>42653.23359953703</v>
      </c>
      <c r="U2760" s="12">
        <f t="shared" si="351"/>
        <v>42639.23359953703</v>
      </c>
      <c r="V2760" s="11">
        <f t="shared" si="352"/>
        <v>42639.23359953703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345"/>
        <v>0.105</v>
      </c>
      <c r="P2761" s="6">
        <f t="shared" si="346"/>
        <v>52.5</v>
      </c>
      <c r="Q2761" t="str">
        <f t="shared" si="347"/>
        <v>publishing</v>
      </c>
      <c r="R2761" t="str">
        <f t="shared" si="348"/>
        <v>children's books</v>
      </c>
      <c r="S2761" s="10">
        <f t="shared" si="349"/>
        <v>42524.158171296294</v>
      </c>
      <c r="T2761" s="10">
        <f t="shared" si="350"/>
        <v>42567.158171296294</v>
      </c>
      <c r="U2761" s="12">
        <f t="shared" si="351"/>
        <v>42524.158171296294</v>
      </c>
      <c r="V2761" s="11">
        <f t="shared" si="352"/>
        <v>42524.158171296294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345"/>
        <v>0</v>
      </c>
      <c r="P2762" s="6" t="e">
        <f t="shared" si="346"/>
        <v>#DIV/0!</v>
      </c>
      <c r="Q2762" t="str">
        <f t="shared" si="347"/>
        <v>publishing</v>
      </c>
      <c r="R2762" t="str">
        <f t="shared" si="348"/>
        <v>children's books</v>
      </c>
      <c r="S2762" s="10">
        <f t="shared" si="349"/>
        <v>41415.252986111111</v>
      </c>
      <c r="T2762" s="10">
        <f t="shared" si="350"/>
        <v>41445.252986111111</v>
      </c>
      <c r="U2762" s="12">
        <f t="shared" si="351"/>
        <v>41415.252986111111</v>
      </c>
      <c r="V2762" s="11">
        <f t="shared" si="352"/>
        <v>41415.252986111111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345"/>
        <v>7.1999999999999998E-3</v>
      </c>
      <c r="P2763" s="6">
        <f t="shared" si="346"/>
        <v>9</v>
      </c>
      <c r="Q2763" t="str">
        <f t="shared" si="347"/>
        <v>publishing</v>
      </c>
      <c r="R2763" t="str">
        <f t="shared" si="348"/>
        <v>children's books</v>
      </c>
      <c r="S2763" s="10">
        <f t="shared" si="349"/>
        <v>41246.85524305555</v>
      </c>
      <c r="T2763" s="10">
        <f t="shared" si="350"/>
        <v>41276.85524305555</v>
      </c>
      <c r="U2763" s="12">
        <f t="shared" si="351"/>
        <v>41246.85524305555</v>
      </c>
      <c r="V2763" s="11">
        <f t="shared" si="352"/>
        <v>41246.85524305555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345"/>
        <v>7.6923076923076927E-3</v>
      </c>
      <c r="P2764" s="6">
        <f t="shared" si="346"/>
        <v>25</v>
      </c>
      <c r="Q2764" t="str">
        <f t="shared" si="347"/>
        <v>publishing</v>
      </c>
      <c r="R2764" t="str">
        <f t="shared" si="348"/>
        <v>children's books</v>
      </c>
      <c r="S2764" s="10">
        <f t="shared" si="349"/>
        <v>40926.828645833331</v>
      </c>
      <c r="T2764" s="10">
        <f t="shared" si="350"/>
        <v>40986.786979166667</v>
      </c>
      <c r="U2764" s="12">
        <f t="shared" si="351"/>
        <v>40926.828645833331</v>
      </c>
      <c r="V2764" s="11">
        <f t="shared" si="352"/>
        <v>40926.828645833331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345"/>
        <v>2.2842639593908631E-3</v>
      </c>
      <c r="P2765" s="6">
        <f t="shared" si="346"/>
        <v>30</v>
      </c>
      <c r="Q2765" t="str">
        <f t="shared" si="347"/>
        <v>publishing</v>
      </c>
      <c r="R2765" t="str">
        <f t="shared" si="348"/>
        <v>children's books</v>
      </c>
      <c r="S2765" s="10">
        <f t="shared" si="349"/>
        <v>41373.371342592589</v>
      </c>
      <c r="T2765" s="10">
        <f t="shared" si="350"/>
        <v>41418.371342592589</v>
      </c>
      <c r="U2765" s="12">
        <f t="shared" si="351"/>
        <v>41373.371342592589</v>
      </c>
      <c r="V2765" s="11">
        <f t="shared" si="352"/>
        <v>41373.371342592589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345"/>
        <v>1.125E-2</v>
      </c>
      <c r="P2766" s="6">
        <f t="shared" si="346"/>
        <v>11.25</v>
      </c>
      <c r="Q2766" t="str">
        <f t="shared" si="347"/>
        <v>publishing</v>
      </c>
      <c r="R2766" t="str">
        <f t="shared" si="348"/>
        <v>children's books</v>
      </c>
      <c r="S2766" s="10">
        <f t="shared" si="349"/>
        <v>41030.083692129629</v>
      </c>
      <c r="T2766" s="10">
        <f t="shared" si="350"/>
        <v>41059.583333333328</v>
      </c>
      <c r="U2766" s="12">
        <f t="shared" si="351"/>
        <v>41030.083692129629</v>
      </c>
      <c r="V2766" s="11">
        <f t="shared" si="352"/>
        <v>41030.083692129629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345"/>
        <v>0</v>
      </c>
      <c r="P2767" s="6" t="e">
        <f t="shared" si="346"/>
        <v>#DIV/0!</v>
      </c>
      <c r="Q2767" t="str">
        <f t="shared" si="347"/>
        <v>publishing</v>
      </c>
      <c r="R2767" t="str">
        <f t="shared" si="348"/>
        <v>children's books</v>
      </c>
      <c r="S2767" s="10">
        <f t="shared" si="349"/>
        <v>41194.370694444442</v>
      </c>
      <c r="T2767" s="10">
        <f t="shared" si="350"/>
        <v>41210.370694444442</v>
      </c>
      <c r="U2767" s="12">
        <f t="shared" si="351"/>
        <v>41194.370694444442</v>
      </c>
      <c r="V2767" s="11">
        <f t="shared" si="352"/>
        <v>41194.370694444442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345"/>
        <v>0.02</v>
      </c>
      <c r="P2768" s="6">
        <f t="shared" si="346"/>
        <v>25</v>
      </c>
      <c r="Q2768" t="str">
        <f t="shared" si="347"/>
        <v>publishing</v>
      </c>
      <c r="R2768" t="str">
        <f t="shared" si="348"/>
        <v>children's books</v>
      </c>
      <c r="S2768" s="10">
        <f t="shared" si="349"/>
        <v>40736.459699074068</v>
      </c>
      <c r="T2768" s="10">
        <f t="shared" si="350"/>
        <v>40766.459699074068</v>
      </c>
      <c r="U2768" s="12">
        <f t="shared" si="351"/>
        <v>40736.459699074068</v>
      </c>
      <c r="V2768" s="11">
        <f t="shared" si="352"/>
        <v>40736.459699074068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345"/>
        <v>8.5000000000000006E-3</v>
      </c>
      <c r="P2769" s="6">
        <f t="shared" si="346"/>
        <v>11.333333333333334</v>
      </c>
      <c r="Q2769" t="str">
        <f t="shared" si="347"/>
        <v>publishing</v>
      </c>
      <c r="R2769" t="str">
        <f t="shared" si="348"/>
        <v>children's books</v>
      </c>
      <c r="S2769" s="10">
        <f t="shared" si="349"/>
        <v>42172.750578703701</v>
      </c>
      <c r="T2769" s="10">
        <f t="shared" si="350"/>
        <v>42232.750578703701</v>
      </c>
      <c r="U2769" s="12">
        <f t="shared" si="351"/>
        <v>42172.750578703701</v>
      </c>
      <c r="V2769" s="11">
        <f t="shared" si="352"/>
        <v>42172.750578703701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345"/>
        <v>0.14314285714285716</v>
      </c>
      <c r="P2770" s="6">
        <f t="shared" si="346"/>
        <v>29.470588235294116</v>
      </c>
      <c r="Q2770" t="str">
        <f t="shared" si="347"/>
        <v>publishing</v>
      </c>
      <c r="R2770" t="str">
        <f t="shared" si="348"/>
        <v>children's books</v>
      </c>
      <c r="S2770" s="10">
        <f t="shared" si="349"/>
        <v>40967.4065162037</v>
      </c>
      <c r="T2770" s="10">
        <f t="shared" si="350"/>
        <v>40997.364849537036</v>
      </c>
      <c r="U2770" s="12">
        <f t="shared" si="351"/>
        <v>40967.4065162037</v>
      </c>
      <c r="V2770" s="11">
        <f t="shared" si="352"/>
        <v>40967.4065162037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345"/>
        <v>2.5000000000000001E-3</v>
      </c>
      <c r="P2771" s="6">
        <f t="shared" si="346"/>
        <v>1</v>
      </c>
      <c r="Q2771" t="str">
        <f t="shared" si="347"/>
        <v>publishing</v>
      </c>
      <c r="R2771" t="str">
        <f t="shared" si="348"/>
        <v>children's books</v>
      </c>
      <c r="S2771" s="10">
        <f t="shared" si="349"/>
        <v>41745.617939814809</v>
      </c>
      <c r="T2771" s="10">
        <f t="shared" si="350"/>
        <v>41795.617939814809</v>
      </c>
      <c r="U2771" s="12">
        <f t="shared" si="351"/>
        <v>41745.617939814809</v>
      </c>
      <c r="V2771" s="11">
        <f t="shared" si="352"/>
        <v>41745.617939814809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345"/>
        <v>0.1041125</v>
      </c>
      <c r="P2772" s="6">
        <f t="shared" si="346"/>
        <v>63.098484848484851</v>
      </c>
      <c r="Q2772" t="str">
        <f t="shared" si="347"/>
        <v>publishing</v>
      </c>
      <c r="R2772" t="str">
        <f t="shared" si="348"/>
        <v>children's books</v>
      </c>
      <c r="S2772" s="10">
        <f t="shared" si="349"/>
        <v>41686.496874999997</v>
      </c>
      <c r="T2772" s="10">
        <f t="shared" si="350"/>
        <v>41716.455208333333</v>
      </c>
      <c r="U2772" s="12">
        <f t="shared" si="351"/>
        <v>41686.496874999997</v>
      </c>
      <c r="V2772" s="11">
        <f t="shared" si="352"/>
        <v>41686.496874999997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345"/>
        <v>0</v>
      </c>
      <c r="P2773" s="6" t="e">
        <f t="shared" si="346"/>
        <v>#DIV/0!</v>
      </c>
      <c r="Q2773" t="str">
        <f t="shared" si="347"/>
        <v>publishing</v>
      </c>
      <c r="R2773" t="str">
        <f t="shared" si="348"/>
        <v>children's books</v>
      </c>
      <c r="S2773" s="10">
        <f t="shared" si="349"/>
        <v>41257.323379629626</v>
      </c>
      <c r="T2773" s="10">
        <f t="shared" si="350"/>
        <v>41306.5</v>
      </c>
      <c r="U2773" s="12">
        <f t="shared" si="351"/>
        <v>41257.323379629626</v>
      </c>
      <c r="V2773" s="11">
        <f t="shared" si="352"/>
        <v>41257.323379629626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345"/>
        <v>0</v>
      </c>
      <c r="P2774" s="6" t="e">
        <f t="shared" si="346"/>
        <v>#DIV/0!</v>
      </c>
      <c r="Q2774" t="str">
        <f t="shared" si="347"/>
        <v>publishing</v>
      </c>
      <c r="R2774" t="str">
        <f t="shared" si="348"/>
        <v>children's books</v>
      </c>
      <c r="S2774" s="10">
        <f t="shared" si="349"/>
        <v>41537.660810185182</v>
      </c>
      <c r="T2774" s="10">
        <f t="shared" si="350"/>
        <v>41552.660810185182</v>
      </c>
      <c r="U2774" s="12">
        <f t="shared" si="351"/>
        <v>41537.660810185182</v>
      </c>
      <c r="V2774" s="11">
        <f t="shared" si="352"/>
        <v>41537.660810185182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345"/>
        <v>1.8867924528301887E-3</v>
      </c>
      <c r="P2775" s="6">
        <f t="shared" si="346"/>
        <v>1</v>
      </c>
      <c r="Q2775" t="str">
        <f t="shared" si="347"/>
        <v>publishing</v>
      </c>
      <c r="R2775" t="str">
        <f t="shared" si="348"/>
        <v>children's books</v>
      </c>
      <c r="S2775" s="10">
        <f t="shared" si="349"/>
        <v>42474.656493055554</v>
      </c>
      <c r="T2775" s="10">
        <f t="shared" si="350"/>
        <v>42484.656493055554</v>
      </c>
      <c r="U2775" s="12">
        <f t="shared" si="351"/>
        <v>42474.656493055554</v>
      </c>
      <c r="V2775" s="11">
        <f t="shared" si="352"/>
        <v>42474.656493055554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345"/>
        <v>0.14249999999999999</v>
      </c>
      <c r="P2776" s="6">
        <f t="shared" si="346"/>
        <v>43.846153846153847</v>
      </c>
      <c r="Q2776" t="str">
        <f t="shared" si="347"/>
        <v>publishing</v>
      </c>
      <c r="R2776" t="str">
        <f t="shared" si="348"/>
        <v>children's books</v>
      </c>
      <c r="S2776" s="10">
        <f t="shared" si="349"/>
        <v>41310.918148148143</v>
      </c>
      <c r="T2776" s="10">
        <f t="shared" si="350"/>
        <v>41340.918148148143</v>
      </c>
      <c r="U2776" s="12">
        <f t="shared" si="351"/>
        <v>41310.918148148143</v>
      </c>
      <c r="V2776" s="11">
        <f t="shared" si="352"/>
        <v>41310.918148148143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345"/>
        <v>0.03</v>
      </c>
      <c r="P2777" s="6">
        <f t="shared" si="346"/>
        <v>75</v>
      </c>
      <c r="Q2777" t="str">
        <f t="shared" si="347"/>
        <v>publishing</v>
      </c>
      <c r="R2777" t="str">
        <f t="shared" si="348"/>
        <v>children's books</v>
      </c>
      <c r="S2777" s="10">
        <f t="shared" si="349"/>
        <v>40862.805023148147</v>
      </c>
      <c r="T2777" s="10">
        <f t="shared" si="350"/>
        <v>40892.805023148147</v>
      </c>
      <c r="U2777" s="12">
        <f t="shared" si="351"/>
        <v>40862.805023148147</v>
      </c>
      <c r="V2777" s="11">
        <f t="shared" si="352"/>
        <v>40862.805023148147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345"/>
        <v>7.8809523809523815E-2</v>
      </c>
      <c r="P2778" s="6">
        <f t="shared" si="346"/>
        <v>45.972222222222221</v>
      </c>
      <c r="Q2778" t="str">
        <f t="shared" si="347"/>
        <v>publishing</v>
      </c>
      <c r="R2778" t="str">
        <f t="shared" si="348"/>
        <v>children's books</v>
      </c>
      <c r="S2778" s="10">
        <f t="shared" si="349"/>
        <v>42136.088842592588</v>
      </c>
      <c r="T2778" s="10">
        <f t="shared" si="350"/>
        <v>42167.088842592588</v>
      </c>
      <c r="U2778" s="12">
        <f t="shared" si="351"/>
        <v>42136.088842592588</v>
      </c>
      <c r="V2778" s="11">
        <f t="shared" si="352"/>
        <v>42136.088842592588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345"/>
        <v>3.3333333333333335E-3</v>
      </c>
      <c r="P2779" s="6">
        <f t="shared" si="346"/>
        <v>10</v>
      </c>
      <c r="Q2779" t="str">
        <f t="shared" si="347"/>
        <v>publishing</v>
      </c>
      <c r="R2779" t="str">
        <f t="shared" si="348"/>
        <v>children's books</v>
      </c>
      <c r="S2779" s="10">
        <f t="shared" si="349"/>
        <v>42172.460694444446</v>
      </c>
      <c r="T2779" s="10">
        <f t="shared" si="350"/>
        <v>42202.460694444446</v>
      </c>
      <c r="U2779" s="12">
        <f t="shared" si="351"/>
        <v>42172.460694444446</v>
      </c>
      <c r="V2779" s="11">
        <f t="shared" si="352"/>
        <v>42172.460694444446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345"/>
        <v>0.25545454545454543</v>
      </c>
      <c r="P2780" s="6">
        <f t="shared" si="346"/>
        <v>93.666666666666671</v>
      </c>
      <c r="Q2780" t="str">
        <f t="shared" si="347"/>
        <v>publishing</v>
      </c>
      <c r="R2780" t="str">
        <f t="shared" si="348"/>
        <v>children's books</v>
      </c>
      <c r="S2780" s="10">
        <f t="shared" si="349"/>
        <v>41846.769745370366</v>
      </c>
      <c r="T2780" s="10">
        <f t="shared" si="350"/>
        <v>41876.769745370366</v>
      </c>
      <c r="U2780" s="12">
        <f t="shared" si="351"/>
        <v>41846.769745370366</v>
      </c>
      <c r="V2780" s="11">
        <f t="shared" si="352"/>
        <v>41846.769745370366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345"/>
        <v>2.12E-2</v>
      </c>
      <c r="P2781" s="6">
        <f t="shared" si="346"/>
        <v>53</v>
      </c>
      <c r="Q2781" t="str">
        <f t="shared" si="347"/>
        <v>publishing</v>
      </c>
      <c r="R2781" t="str">
        <f t="shared" si="348"/>
        <v>children's books</v>
      </c>
      <c r="S2781" s="10">
        <f t="shared" si="349"/>
        <v>42300.377557870372</v>
      </c>
      <c r="T2781" s="10">
        <f t="shared" si="350"/>
        <v>42330.419224537036</v>
      </c>
      <c r="U2781" s="12">
        <f t="shared" si="351"/>
        <v>42300.377557870372</v>
      </c>
      <c r="V2781" s="11">
        <f t="shared" si="352"/>
        <v>42300.377557870372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345"/>
        <v>0</v>
      </c>
      <c r="P2782" s="6" t="e">
        <f t="shared" si="346"/>
        <v>#DIV/0!</v>
      </c>
      <c r="Q2782" t="str">
        <f t="shared" si="347"/>
        <v>publishing</v>
      </c>
      <c r="R2782" t="str">
        <f t="shared" si="348"/>
        <v>children's books</v>
      </c>
      <c r="S2782" s="10">
        <f t="shared" si="349"/>
        <v>42774.239444444444</v>
      </c>
      <c r="T2782" s="10">
        <f t="shared" si="350"/>
        <v>42804.239444444444</v>
      </c>
      <c r="U2782" s="12">
        <f t="shared" si="351"/>
        <v>42774.239444444444</v>
      </c>
      <c r="V2782" s="11">
        <f t="shared" si="352"/>
        <v>42774.239444444444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345"/>
        <v>1.0528</v>
      </c>
      <c r="P2783" s="6">
        <f t="shared" si="346"/>
        <v>47</v>
      </c>
      <c r="Q2783" t="str">
        <f t="shared" si="347"/>
        <v>theater</v>
      </c>
      <c r="R2783" t="str">
        <f t="shared" si="348"/>
        <v>plays</v>
      </c>
      <c r="S2783" s="10">
        <f t="shared" si="349"/>
        <v>42018.733263888884</v>
      </c>
      <c r="T2783" s="10">
        <f t="shared" si="350"/>
        <v>42047.083333333336</v>
      </c>
      <c r="U2783" s="12">
        <f t="shared" si="351"/>
        <v>42018.733263888884</v>
      </c>
      <c r="V2783" s="11">
        <f t="shared" si="352"/>
        <v>42018.733263888884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345"/>
        <v>1.2</v>
      </c>
      <c r="P2784" s="6">
        <f t="shared" si="346"/>
        <v>66.666666666666671</v>
      </c>
      <c r="Q2784" t="str">
        <f t="shared" si="347"/>
        <v>theater</v>
      </c>
      <c r="R2784" t="str">
        <f t="shared" si="348"/>
        <v>plays</v>
      </c>
      <c r="S2784" s="10">
        <f t="shared" si="349"/>
        <v>42026.716643518514</v>
      </c>
      <c r="T2784" s="10">
        <f t="shared" si="350"/>
        <v>42051.999305555553</v>
      </c>
      <c r="U2784" s="12">
        <f t="shared" si="351"/>
        <v>42026.716643518514</v>
      </c>
      <c r="V2784" s="11">
        <f t="shared" si="352"/>
        <v>42026.716643518514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345"/>
        <v>1.145</v>
      </c>
      <c r="P2785" s="6">
        <f t="shared" si="346"/>
        <v>18.770491803278688</v>
      </c>
      <c r="Q2785" t="str">
        <f t="shared" si="347"/>
        <v>theater</v>
      </c>
      <c r="R2785" t="str">
        <f t="shared" si="348"/>
        <v>plays</v>
      </c>
      <c r="S2785" s="10">
        <f t="shared" si="349"/>
        <v>42103.326921296299</v>
      </c>
      <c r="T2785" s="10">
        <f t="shared" si="350"/>
        <v>42117.326921296299</v>
      </c>
      <c r="U2785" s="12">
        <f t="shared" si="351"/>
        <v>42103.326921296299</v>
      </c>
      <c r="V2785" s="11">
        <f t="shared" si="352"/>
        <v>42103.326921296299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345"/>
        <v>1.19</v>
      </c>
      <c r="P2786" s="6">
        <f t="shared" si="346"/>
        <v>66.111111111111114</v>
      </c>
      <c r="Q2786" t="str">
        <f t="shared" si="347"/>
        <v>theater</v>
      </c>
      <c r="R2786" t="str">
        <f t="shared" si="348"/>
        <v>plays</v>
      </c>
      <c r="S2786" s="10">
        <f t="shared" si="349"/>
        <v>41920.579201388886</v>
      </c>
      <c r="T2786" s="10">
        <f t="shared" si="350"/>
        <v>41941.579201388886</v>
      </c>
      <c r="U2786" s="12">
        <f t="shared" si="351"/>
        <v>41920.579201388886</v>
      </c>
      <c r="V2786" s="11">
        <f t="shared" si="352"/>
        <v>41920.579201388886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345"/>
        <v>1.0468</v>
      </c>
      <c r="P2787" s="6">
        <f t="shared" si="346"/>
        <v>36.859154929577464</v>
      </c>
      <c r="Q2787" t="str">
        <f t="shared" si="347"/>
        <v>theater</v>
      </c>
      <c r="R2787" t="str">
        <f t="shared" si="348"/>
        <v>plays</v>
      </c>
      <c r="S2787" s="10">
        <f t="shared" si="349"/>
        <v>42557.981099537035</v>
      </c>
      <c r="T2787" s="10">
        <f t="shared" si="350"/>
        <v>42587.666666666664</v>
      </c>
      <c r="U2787" s="12">
        <f t="shared" si="351"/>
        <v>42557.981099537035</v>
      </c>
      <c r="V2787" s="11">
        <f t="shared" si="352"/>
        <v>42557.981099537035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345"/>
        <v>1.1783999999999999</v>
      </c>
      <c r="P2788" s="6">
        <f t="shared" si="346"/>
        <v>39.810810810810814</v>
      </c>
      <c r="Q2788" t="str">
        <f t="shared" si="347"/>
        <v>theater</v>
      </c>
      <c r="R2788" t="str">
        <f t="shared" si="348"/>
        <v>plays</v>
      </c>
      <c r="S2788" s="10">
        <f t="shared" si="349"/>
        <v>41815.360879629625</v>
      </c>
      <c r="T2788" s="10">
        <f t="shared" si="350"/>
        <v>41829.360879629625</v>
      </c>
      <c r="U2788" s="12">
        <f t="shared" si="351"/>
        <v>41815.360879629625</v>
      </c>
      <c r="V2788" s="11">
        <f t="shared" si="352"/>
        <v>41815.360879629625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345"/>
        <v>1.1970000000000001</v>
      </c>
      <c r="P2789" s="6">
        <f t="shared" si="346"/>
        <v>31.5</v>
      </c>
      <c r="Q2789" t="str">
        <f t="shared" si="347"/>
        <v>theater</v>
      </c>
      <c r="R2789" t="str">
        <f t="shared" si="348"/>
        <v>plays</v>
      </c>
      <c r="S2789" s="10">
        <f t="shared" si="349"/>
        <v>41807.990185185183</v>
      </c>
      <c r="T2789" s="10">
        <f t="shared" si="350"/>
        <v>41837.990185185183</v>
      </c>
      <c r="U2789" s="12">
        <f t="shared" si="351"/>
        <v>41807.990185185183</v>
      </c>
      <c r="V2789" s="11">
        <f t="shared" si="352"/>
        <v>41807.990185185183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345"/>
        <v>1.0249999999999999</v>
      </c>
      <c r="P2790" s="6">
        <f t="shared" si="346"/>
        <v>102.5</v>
      </c>
      <c r="Q2790" t="str">
        <f t="shared" si="347"/>
        <v>theater</v>
      </c>
      <c r="R2790" t="str">
        <f t="shared" si="348"/>
        <v>plays</v>
      </c>
      <c r="S2790" s="10">
        <f t="shared" si="349"/>
        <v>42550.493553240733</v>
      </c>
      <c r="T2790" s="10">
        <f t="shared" si="350"/>
        <v>42580.493553240733</v>
      </c>
      <c r="U2790" s="12">
        <f t="shared" si="351"/>
        <v>42550.493553240733</v>
      </c>
      <c r="V2790" s="11">
        <f t="shared" si="352"/>
        <v>42550.493553240733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345"/>
        <v>1.0116666666666667</v>
      </c>
      <c r="P2791" s="6">
        <f t="shared" si="346"/>
        <v>126.45833333333333</v>
      </c>
      <c r="Q2791" t="str">
        <f t="shared" si="347"/>
        <v>theater</v>
      </c>
      <c r="R2791" t="str">
        <f t="shared" si="348"/>
        <v>plays</v>
      </c>
      <c r="S2791" s="10">
        <f t="shared" si="349"/>
        <v>42055.804791666662</v>
      </c>
      <c r="T2791" s="10">
        <f t="shared" si="350"/>
        <v>42074.958333333336</v>
      </c>
      <c r="U2791" s="12">
        <f t="shared" si="351"/>
        <v>42055.804791666662</v>
      </c>
      <c r="V2791" s="11">
        <f t="shared" si="352"/>
        <v>42055.804791666662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345"/>
        <v>1.0533333333333332</v>
      </c>
      <c r="P2792" s="6">
        <f t="shared" si="346"/>
        <v>47.878787878787875</v>
      </c>
      <c r="Q2792" t="str">
        <f t="shared" si="347"/>
        <v>theater</v>
      </c>
      <c r="R2792" t="str">
        <f t="shared" si="348"/>
        <v>plays</v>
      </c>
      <c r="S2792" s="10">
        <f t="shared" si="349"/>
        <v>42016.730358796289</v>
      </c>
      <c r="T2792" s="10">
        <f t="shared" si="350"/>
        <v>42046.730358796289</v>
      </c>
      <c r="U2792" s="12">
        <f t="shared" si="351"/>
        <v>42016.730358796289</v>
      </c>
      <c r="V2792" s="11">
        <f t="shared" si="352"/>
        <v>42016.730358796289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345"/>
        <v>1.0249999999999999</v>
      </c>
      <c r="P2793" s="6">
        <f t="shared" si="346"/>
        <v>73.214285714285708</v>
      </c>
      <c r="Q2793" t="str">
        <f t="shared" si="347"/>
        <v>theater</v>
      </c>
      <c r="R2793" t="str">
        <f t="shared" si="348"/>
        <v>plays</v>
      </c>
      <c r="S2793" s="10">
        <f t="shared" si="349"/>
        <v>42591.691655092589</v>
      </c>
      <c r="T2793" s="10">
        <f t="shared" si="350"/>
        <v>42621.958333333336</v>
      </c>
      <c r="U2793" s="12">
        <f t="shared" si="351"/>
        <v>42591.691655092589</v>
      </c>
      <c r="V2793" s="11">
        <f t="shared" si="352"/>
        <v>42591.691655092589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345"/>
        <v>1.0760000000000001</v>
      </c>
      <c r="P2794" s="6">
        <f t="shared" si="346"/>
        <v>89.666666666666671</v>
      </c>
      <c r="Q2794" t="str">
        <f t="shared" si="347"/>
        <v>theater</v>
      </c>
      <c r="R2794" t="str">
        <f t="shared" si="348"/>
        <v>plays</v>
      </c>
      <c r="S2794" s="10">
        <f t="shared" si="349"/>
        <v>42183.022673611107</v>
      </c>
      <c r="T2794" s="10">
        <f t="shared" si="350"/>
        <v>42228.022673611107</v>
      </c>
      <c r="U2794" s="12">
        <f t="shared" si="351"/>
        <v>42183.022673611107</v>
      </c>
      <c r="V2794" s="11">
        <f t="shared" si="352"/>
        <v>42183.022673611107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345"/>
        <v>1.105675</v>
      </c>
      <c r="P2795" s="6">
        <f t="shared" si="346"/>
        <v>151.4623287671233</v>
      </c>
      <c r="Q2795" t="str">
        <f t="shared" si="347"/>
        <v>theater</v>
      </c>
      <c r="R2795" t="str">
        <f t="shared" si="348"/>
        <v>plays</v>
      </c>
      <c r="S2795" s="10">
        <f t="shared" si="349"/>
        <v>42176.210706018515</v>
      </c>
      <c r="T2795" s="10">
        <f t="shared" si="350"/>
        <v>42206.210706018515</v>
      </c>
      <c r="U2795" s="12">
        <f t="shared" si="351"/>
        <v>42176.210706018515</v>
      </c>
      <c r="V2795" s="11">
        <f t="shared" si="352"/>
        <v>42176.210706018515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345"/>
        <v>1.5</v>
      </c>
      <c r="P2796" s="6">
        <f t="shared" si="346"/>
        <v>25</v>
      </c>
      <c r="Q2796" t="str">
        <f t="shared" si="347"/>
        <v>theater</v>
      </c>
      <c r="R2796" t="str">
        <f t="shared" si="348"/>
        <v>plays</v>
      </c>
      <c r="S2796" s="10">
        <f t="shared" si="349"/>
        <v>42416.48332175926</v>
      </c>
      <c r="T2796" s="10">
        <f t="shared" si="350"/>
        <v>42432.583333333336</v>
      </c>
      <c r="U2796" s="12">
        <f t="shared" si="351"/>
        <v>42416.48332175926</v>
      </c>
      <c r="V2796" s="11">
        <f t="shared" si="352"/>
        <v>42416.48332175926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345"/>
        <v>1.0428571428571429</v>
      </c>
      <c r="P2797" s="6">
        <f t="shared" si="346"/>
        <v>36.5</v>
      </c>
      <c r="Q2797" t="str">
        <f t="shared" si="347"/>
        <v>theater</v>
      </c>
      <c r="R2797" t="str">
        <f t="shared" si="348"/>
        <v>plays</v>
      </c>
      <c r="S2797" s="10">
        <f t="shared" si="349"/>
        <v>41780.317604166667</v>
      </c>
      <c r="T2797" s="10">
        <f t="shared" si="350"/>
        <v>41796.75</v>
      </c>
      <c r="U2797" s="12">
        <f t="shared" si="351"/>
        <v>41780.317604166667</v>
      </c>
      <c r="V2797" s="11">
        <f t="shared" si="352"/>
        <v>41780.317604166667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345"/>
        <v>1.155</v>
      </c>
      <c r="P2798" s="6">
        <f t="shared" si="346"/>
        <v>44</v>
      </c>
      <c r="Q2798" t="str">
        <f t="shared" si="347"/>
        <v>theater</v>
      </c>
      <c r="R2798" t="str">
        <f t="shared" si="348"/>
        <v>plays</v>
      </c>
      <c r="S2798" s="10">
        <f t="shared" si="349"/>
        <v>41795.319768518515</v>
      </c>
      <c r="T2798" s="10">
        <f t="shared" si="350"/>
        <v>41825.319768518515</v>
      </c>
      <c r="U2798" s="12">
        <f t="shared" si="351"/>
        <v>41795.319768518515</v>
      </c>
      <c r="V2798" s="11">
        <f t="shared" si="352"/>
        <v>41795.319768518515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345"/>
        <v>1.02645125</v>
      </c>
      <c r="P2799" s="6">
        <f t="shared" si="346"/>
        <v>87.357553191489373</v>
      </c>
      <c r="Q2799" t="str">
        <f t="shared" si="347"/>
        <v>theater</v>
      </c>
      <c r="R2799" t="str">
        <f t="shared" si="348"/>
        <v>plays</v>
      </c>
      <c r="S2799" s="10">
        <f t="shared" si="349"/>
        <v>41798.731944444444</v>
      </c>
      <c r="T2799" s="10">
        <f t="shared" si="350"/>
        <v>41828.731944444444</v>
      </c>
      <c r="U2799" s="12">
        <f t="shared" si="351"/>
        <v>41798.731944444444</v>
      </c>
      <c r="V2799" s="11">
        <f t="shared" si="352"/>
        <v>41798.731944444444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345"/>
        <v>1.014</v>
      </c>
      <c r="P2800" s="6">
        <f t="shared" si="346"/>
        <v>36.474820143884891</v>
      </c>
      <c r="Q2800" t="str">
        <f t="shared" si="347"/>
        <v>theater</v>
      </c>
      <c r="R2800" t="str">
        <f t="shared" si="348"/>
        <v>plays</v>
      </c>
      <c r="S2800" s="10">
        <f t="shared" si="349"/>
        <v>42201.466678240737</v>
      </c>
      <c r="T2800" s="10">
        <f t="shared" si="350"/>
        <v>42216.458333333336</v>
      </c>
      <c r="U2800" s="12">
        <f t="shared" si="351"/>
        <v>42201.466678240737</v>
      </c>
      <c r="V2800" s="11">
        <f t="shared" si="352"/>
        <v>42201.466678240737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345"/>
        <v>1.1663479999999999</v>
      </c>
      <c r="P2801" s="6">
        <f t="shared" si="346"/>
        <v>44.859538461538463</v>
      </c>
      <c r="Q2801" t="str">
        <f t="shared" si="347"/>
        <v>theater</v>
      </c>
      <c r="R2801" t="str">
        <f t="shared" si="348"/>
        <v>plays</v>
      </c>
      <c r="S2801" s="10">
        <f t="shared" si="349"/>
        <v>42507.05636574074</v>
      </c>
      <c r="T2801" s="10">
        <f t="shared" si="350"/>
        <v>42538.458333333336</v>
      </c>
      <c r="U2801" s="12">
        <f t="shared" si="351"/>
        <v>42507.05636574074</v>
      </c>
      <c r="V2801" s="11">
        <f t="shared" si="352"/>
        <v>42507.05636574074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345"/>
        <v>1.33</v>
      </c>
      <c r="P2802" s="6">
        <f t="shared" si="346"/>
        <v>42.903225806451616</v>
      </c>
      <c r="Q2802" t="str">
        <f t="shared" si="347"/>
        <v>theater</v>
      </c>
      <c r="R2802" t="str">
        <f t="shared" si="348"/>
        <v>plays</v>
      </c>
      <c r="S2802" s="10">
        <f t="shared" si="349"/>
        <v>41948.344513888886</v>
      </c>
      <c r="T2802" s="10">
        <f t="shared" si="350"/>
        <v>42008.344513888886</v>
      </c>
      <c r="U2802" s="12">
        <f t="shared" si="351"/>
        <v>41948.344513888886</v>
      </c>
      <c r="V2802" s="11">
        <f t="shared" si="352"/>
        <v>41948.344513888886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345"/>
        <v>1.3320000000000001</v>
      </c>
      <c r="P2803" s="6">
        <f t="shared" si="346"/>
        <v>51.230769230769234</v>
      </c>
      <c r="Q2803" t="str">
        <f t="shared" si="347"/>
        <v>theater</v>
      </c>
      <c r="R2803" t="str">
        <f t="shared" si="348"/>
        <v>plays</v>
      </c>
      <c r="S2803" s="10">
        <f t="shared" si="349"/>
        <v>41900.034826388888</v>
      </c>
      <c r="T2803" s="10">
        <f t="shared" si="350"/>
        <v>41922.25</v>
      </c>
      <c r="U2803" s="12">
        <f t="shared" si="351"/>
        <v>41900.034826388888</v>
      </c>
      <c r="V2803" s="11">
        <f t="shared" si="352"/>
        <v>41900.034826388888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345"/>
        <v>1.0183333333333333</v>
      </c>
      <c r="P2804" s="6">
        <f t="shared" si="346"/>
        <v>33.944444444444443</v>
      </c>
      <c r="Q2804" t="str">
        <f t="shared" si="347"/>
        <v>theater</v>
      </c>
      <c r="R2804" t="str">
        <f t="shared" si="348"/>
        <v>plays</v>
      </c>
      <c r="S2804" s="10">
        <f t="shared" si="349"/>
        <v>42192.438738425924</v>
      </c>
      <c r="T2804" s="10">
        <f t="shared" si="350"/>
        <v>42222.438738425924</v>
      </c>
      <c r="U2804" s="12">
        <f t="shared" si="351"/>
        <v>42192.438738425924</v>
      </c>
      <c r="V2804" s="11">
        <f t="shared" si="352"/>
        <v>42192.438738425924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345"/>
        <v>1.2795000000000001</v>
      </c>
      <c r="P2805" s="6">
        <f t="shared" si="346"/>
        <v>90.744680851063833</v>
      </c>
      <c r="Q2805" t="str">
        <f t="shared" si="347"/>
        <v>theater</v>
      </c>
      <c r="R2805" t="str">
        <f t="shared" si="348"/>
        <v>plays</v>
      </c>
      <c r="S2805" s="10">
        <f t="shared" si="349"/>
        <v>42157.857361111113</v>
      </c>
      <c r="T2805" s="10">
        <f t="shared" si="350"/>
        <v>42200.791666666664</v>
      </c>
      <c r="U2805" s="12">
        <f t="shared" si="351"/>
        <v>42157.857361111113</v>
      </c>
      <c r="V2805" s="11">
        <f t="shared" si="352"/>
        <v>42157.857361111113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345"/>
        <v>1.1499999999999999</v>
      </c>
      <c r="P2806" s="6">
        <f t="shared" si="346"/>
        <v>50</v>
      </c>
      <c r="Q2806" t="str">
        <f t="shared" si="347"/>
        <v>theater</v>
      </c>
      <c r="R2806" t="str">
        <f t="shared" si="348"/>
        <v>plays</v>
      </c>
      <c r="S2806" s="10">
        <f t="shared" si="349"/>
        <v>41881.245254629626</v>
      </c>
      <c r="T2806" s="10">
        <f t="shared" si="350"/>
        <v>41911.245254629626</v>
      </c>
      <c r="U2806" s="12">
        <f t="shared" si="351"/>
        <v>41881.245254629626</v>
      </c>
      <c r="V2806" s="11">
        <f t="shared" si="352"/>
        <v>41881.245254629626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345"/>
        <v>1.1000000000000001</v>
      </c>
      <c r="P2807" s="6">
        <f t="shared" si="346"/>
        <v>24.444444444444443</v>
      </c>
      <c r="Q2807" t="str">
        <f t="shared" si="347"/>
        <v>theater</v>
      </c>
      <c r="R2807" t="str">
        <f t="shared" si="348"/>
        <v>plays</v>
      </c>
      <c r="S2807" s="10">
        <f t="shared" si="349"/>
        <v>42213.2971412037</v>
      </c>
      <c r="T2807" s="10">
        <f t="shared" si="350"/>
        <v>42238.2971412037</v>
      </c>
      <c r="U2807" s="12">
        <f t="shared" si="351"/>
        <v>42213.2971412037</v>
      </c>
      <c r="V2807" s="11">
        <f t="shared" si="352"/>
        <v>42213.2971412037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345"/>
        <v>1.121</v>
      </c>
      <c r="P2808" s="6">
        <f t="shared" si="346"/>
        <v>44.25</v>
      </c>
      <c r="Q2808" t="str">
        <f t="shared" si="347"/>
        <v>theater</v>
      </c>
      <c r="R2808" t="str">
        <f t="shared" si="348"/>
        <v>plays</v>
      </c>
      <c r="S2808" s="10">
        <f t="shared" si="349"/>
        <v>42185.058912037035</v>
      </c>
      <c r="T2808" s="10">
        <f t="shared" si="350"/>
        <v>42221.249999999993</v>
      </c>
      <c r="U2808" s="12">
        <f t="shared" si="351"/>
        <v>42185.058912037035</v>
      </c>
      <c r="V2808" s="11">
        <f t="shared" si="352"/>
        <v>42185.058912037035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345"/>
        <v>1.26</v>
      </c>
      <c r="P2809" s="6">
        <f t="shared" si="346"/>
        <v>67.741935483870961</v>
      </c>
      <c r="Q2809" t="str">
        <f t="shared" si="347"/>
        <v>theater</v>
      </c>
      <c r="R2809" t="str">
        <f t="shared" si="348"/>
        <v>plays</v>
      </c>
      <c r="S2809" s="10">
        <f t="shared" si="349"/>
        <v>42154.664791666662</v>
      </c>
      <c r="T2809" s="10">
        <f t="shared" si="350"/>
        <v>42184.664791666662</v>
      </c>
      <c r="U2809" s="12">
        <f t="shared" si="351"/>
        <v>42154.664791666662</v>
      </c>
      <c r="V2809" s="11">
        <f t="shared" si="352"/>
        <v>42154.664791666662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345"/>
        <v>1.0024444444444445</v>
      </c>
      <c r="P2810" s="6">
        <f t="shared" si="346"/>
        <v>65.376811594202906</v>
      </c>
      <c r="Q2810" t="str">
        <f t="shared" si="347"/>
        <v>theater</v>
      </c>
      <c r="R2810" t="str">
        <f t="shared" si="348"/>
        <v>plays</v>
      </c>
      <c r="S2810" s="10">
        <f t="shared" si="349"/>
        <v>42208.638136574074</v>
      </c>
      <c r="T2810" s="10">
        <f t="shared" si="350"/>
        <v>42238.638136574074</v>
      </c>
      <c r="U2810" s="12">
        <f t="shared" si="351"/>
        <v>42208.638136574074</v>
      </c>
      <c r="V2810" s="11">
        <f t="shared" si="352"/>
        <v>42208.638136574074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345"/>
        <v>1.024</v>
      </c>
      <c r="P2811" s="6">
        <f t="shared" si="346"/>
        <v>121.9047619047619</v>
      </c>
      <c r="Q2811" t="str">
        <f t="shared" si="347"/>
        <v>theater</v>
      </c>
      <c r="R2811" t="str">
        <f t="shared" si="348"/>
        <v>plays</v>
      </c>
      <c r="S2811" s="10">
        <f t="shared" si="349"/>
        <v>42451.288483796299</v>
      </c>
      <c r="T2811" s="10">
        <f t="shared" si="350"/>
        <v>42459.402083333327</v>
      </c>
      <c r="U2811" s="12">
        <f t="shared" si="351"/>
        <v>42451.288483796299</v>
      </c>
      <c r="V2811" s="11">
        <f t="shared" si="352"/>
        <v>42451.288483796299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345"/>
        <v>1.0820000000000001</v>
      </c>
      <c r="P2812" s="6">
        <f t="shared" si="346"/>
        <v>47.456140350877192</v>
      </c>
      <c r="Q2812" t="str">
        <f t="shared" si="347"/>
        <v>theater</v>
      </c>
      <c r="R2812" t="str">
        <f t="shared" si="348"/>
        <v>plays</v>
      </c>
      <c r="S2812" s="10">
        <f t="shared" si="349"/>
        <v>41758.931296296294</v>
      </c>
      <c r="T2812" s="10">
        <f t="shared" si="350"/>
        <v>41790.957638888889</v>
      </c>
      <c r="U2812" s="12">
        <f t="shared" si="351"/>
        <v>41758.931296296294</v>
      </c>
      <c r="V2812" s="11">
        <f t="shared" si="352"/>
        <v>41758.931296296294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345"/>
        <v>1.0026999999999999</v>
      </c>
      <c r="P2813" s="6">
        <f t="shared" si="346"/>
        <v>92.842592592592595</v>
      </c>
      <c r="Q2813" t="str">
        <f t="shared" si="347"/>
        <v>theater</v>
      </c>
      <c r="R2813" t="str">
        <f t="shared" si="348"/>
        <v>plays</v>
      </c>
      <c r="S2813" s="10">
        <f t="shared" si="349"/>
        <v>42028.288229166668</v>
      </c>
      <c r="T2813" s="10">
        <f t="shared" si="350"/>
        <v>42058.288229166668</v>
      </c>
      <c r="U2813" s="12">
        <f t="shared" si="351"/>
        <v>42028.288229166668</v>
      </c>
      <c r="V2813" s="11">
        <f t="shared" si="352"/>
        <v>42028.288229166668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345"/>
        <v>1.133</v>
      </c>
      <c r="P2814" s="6">
        <f t="shared" si="346"/>
        <v>68.253012048192772</v>
      </c>
      <c r="Q2814" t="str">
        <f t="shared" si="347"/>
        <v>theater</v>
      </c>
      <c r="R2814" t="str">
        <f t="shared" si="348"/>
        <v>plays</v>
      </c>
      <c r="S2814" s="10">
        <f t="shared" si="349"/>
        <v>42054.535856481474</v>
      </c>
      <c r="T2814" s="10">
        <f t="shared" si="350"/>
        <v>42099.958333333336</v>
      </c>
      <c r="U2814" s="12">
        <f t="shared" si="351"/>
        <v>42054.535856481474</v>
      </c>
      <c r="V2814" s="11">
        <f t="shared" si="352"/>
        <v>42054.535856481474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345"/>
        <v>1.2757571428571428</v>
      </c>
      <c r="P2815" s="6">
        <f t="shared" si="346"/>
        <v>37.209583333333335</v>
      </c>
      <c r="Q2815" t="str">
        <f t="shared" si="347"/>
        <v>theater</v>
      </c>
      <c r="R2815" t="str">
        <f t="shared" si="348"/>
        <v>plays</v>
      </c>
      <c r="S2815" s="10">
        <f t="shared" si="349"/>
        <v>42693.534270833326</v>
      </c>
      <c r="T2815" s="10">
        <f t="shared" si="350"/>
        <v>42718.534270833326</v>
      </c>
      <c r="U2815" s="12">
        <f t="shared" si="351"/>
        <v>42693.534270833326</v>
      </c>
      <c r="V2815" s="11">
        <f t="shared" si="352"/>
        <v>42693.534270833326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345"/>
        <v>1.0773333333333333</v>
      </c>
      <c r="P2816" s="6">
        <f t="shared" si="346"/>
        <v>25.25</v>
      </c>
      <c r="Q2816" t="str">
        <f t="shared" si="347"/>
        <v>theater</v>
      </c>
      <c r="R2816" t="str">
        <f t="shared" si="348"/>
        <v>plays</v>
      </c>
      <c r="S2816" s="10">
        <f t="shared" si="349"/>
        <v>42103.191145833327</v>
      </c>
      <c r="T2816" s="10">
        <f t="shared" si="350"/>
        <v>42133.191145833327</v>
      </c>
      <c r="U2816" s="12">
        <f t="shared" si="351"/>
        <v>42103.191145833327</v>
      </c>
      <c r="V2816" s="11">
        <f t="shared" si="352"/>
        <v>42103.191145833327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345"/>
        <v>2.42</v>
      </c>
      <c r="P2817" s="6">
        <f t="shared" si="346"/>
        <v>43.214285714285715</v>
      </c>
      <c r="Q2817" t="str">
        <f t="shared" si="347"/>
        <v>theater</v>
      </c>
      <c r="R2817" t="str">
        <f t="shared" si="348"/>
        <v>plays</v>
      </c>
      <c r="S2817" s="10">
        <f t="shared" si="349"/>
        <v>42559.568391203698</v>
      </c>
      <c r="T2817" s="10">
        <f t="shared" si="350"/>
        <v>42589.568391203698</v>
      </c>
      <c r="U2817" s="12">
        <f t="shared" si="351"/>
        <v>42559.568391203698</v>
      </c>
      <c r="V2817" s="11">
        <f t="shared" si="352"/>
        <v>42559.568391203698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353">E2818/D2818</f>
        <v>1.4156666666666666</v>
      </c>
      <c r="P2818" s="6">
        <f t="shared" si="346"/>
        <v>25.130177514792898</v>
      </c>
      <c r="Q2818" t="str">
        <f t="shared" si="347"/>
        <v>theater</v>
      </c>
      <c r="R2818" t="str">
        <f t="shared" si="348"/>
        <v>plays</v>
      </c>
      <c r="S2818" s="10">
        <f t="shared" si="349"/>
        <v>42188.259166666663</v>
      </c>
      <c r="T2818" s="10">
        <f t="shared" si="350"/>
        <v>42218.458333333336</v>
      </c>
      <c r="U2818" s="12">
        <f t="shared" si="351"/>
        <v>42188.259166666663</v>
      </c>
      <c r="V2818" s="11">
        <f t="shared" si="352"/>
        <v>42188.259166666663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353"/>
        <v>1.3</v>
      </c>
      <c r="P2819" s="6">
        <f t="shared" ref="P2819:P2882" si="354">E2819/L2819</f>
        <v>23.636363636363637</v>
      </c>
      <c r="Q2819" t="str">
        <f t="shared" ref="Q2819:Q2882" si="355">LEFT(N2819,SEARCH("/",N2819)-1)</f>
        <v>theater</v>
      </c>
      <c r="R2819" t="str">
        <f t="shared" ref="R2819:R2882" si="356">RIGHT(N2819,LEN(N2819)-SEARCH("/",N2819))</f>
        <v>plays</v>
      </c>
      <c r="S2819" s="10">
        <f t="shared" ref="S2819:S2882" si="357">(((J2819/60)/60)/24)+DATE(1970,1,1)+(-5/24)</f>
        <v>42023.42664351852</v>
      </c>
      <c r="T2819" s="10">
        <f t="shared" ref="T2819:T2882" si="358">(((I2819/60)/60)/24)+DATE(1970,1,1)+(-5/24)</f>
        <v>42063.42664351852</v>
      </c>
      <c r="U2819" s="12">
        <f t="shared" ref="U2819:U2882" si="359">S2819</f>
        <v>42023.42664351852</v>
      </c>
      <c r="V2819" s="11">
        <f t="shared" ref="V2819:V2882" si="360">S2819</f>
        <v>42023.42664351852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353"/>
        <v>1.0603</v>
      </c>
      <c r="P2820" s="6">
        <f t="shared" si="354"/>
        <v>103.95098039215686</v>
      </c>
      <c r="Q2820" t="str">
        <f t="shared" si="355"/>
        <v>theater</v>
      </c>
      <c r="R2820" t="str">
        <f t="shared" si="356"/>
        <v>plays</v>
      </c>
      <c r="S2820" s="10">
        <f t="shared" si="357"/>
        <v>42250.389884259253</v>
      </c>
      <c r="T2820" s="10">
        <f t="shared" si="358"/>
        <v>42270.389884259253</v>
      </c>
      <c r="U2820" s="12">
        <f t="shared" si="359"/>
        <v>42250.389884259253</v>
      </c>
      <c r="V2820" s="11">
        <f t="shared" si="360"/>
        <v>42250.389884259253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353"/>
        <v>1.048</v>
      </c>
      <c r="P2821" s="6">
        <f t="shared" si="354"/>
        <v>50.384615384615387</v>
      </c>
      <c r="Q2821" t="str">
        <f t="shared" si="355"/>
        <v>theater</v>
      </c>
      <c r="R2821" t="str">
        <f t="shared" si="356"/>
        <v>plays</v>
      </c>
      <c r="S2821" s="10">
        <f t="shared" si="357"/>
        <v>42139.317233796297</v>
      </c>
      <c r="T2821" s="10">
        <f t="shared" si="358"/>
        <v>42169.317233796297</v>
      </c>
      <c r="U2821" s="12">
        <f t="shared" si="359"/>
        <v>42139.317233796297</v>
      </c>
      <c r="V2821" s="11">
        <f t="shared" si="360"/>
        <v>42139.317233796297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353"/>
        <v>1.36</v>
      </c>
      <c r="P2822" s="6">
        <f t="shared" si="354"/>
        <v>13.6</v>
      </c>
      <c r="Q2822" t="str">
        <f t="shared" si="355"/>
        <v>theater</v>
      </c>
      <c r="R2822" t="str">
        <f t="shared" si="356"/>
        <v>plays</v>
      </c>
      <c r="S2822" s="10">
        <f t="shared" si="357"/>
        <v>42401.402650462966</v>
      </c>
      <c r="T2822" s="10">
        <f t="shared" si="358"/>
        <v>42425.791666666664</v>
      </c>
      <c r="U2822" s="12">
        <f t="shared" si="359"/>
        <v>42401.402650462966</v>
      </c>
      <c r="V2822" s="11">
        <f t="shared" si="360"/>
        <v>42401.402650462966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353"/>
        <v>1</v>
      </c>
      <c r="P2823" s="6">
        <f t="shared" si="354"/>
        <v>28.571428571428573</v>
      </c>
      <c r="Q2823" t="str">
        <f t="shared" si="355"/>
        <v>theater</v>
      </c>
      <c r="R2823" t="str">
        <f t="shared" si="356"/>
        <v>plays</v>
      </c>
      <c r="S2823" s="10">
        <f t="shared" si="357"/>
        <v>41875.714525462965</v>
      </c>
      <c r="T2823" s="10">
        <f t="shared" si="358"/>
        <v>41905.714525462965</v>
      </c>
      <c r="U2823" s="12">
        <f t="shared" si="359"/>
        <v>41875.714525462965</v>
      </c>
      <c r="V2823" s="11">
        <f t="shared" si="360"/>
        <v>41875.714525462965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353"/>
        <v>1</v>
      </c>
      <c r="P2824" s="6">
        <f t="shared" si="354"/>
        <v>63.829787234042556</v>
      </c>
      <c r="Q2824" t="str">
        <f t="shared" si="355"/>
        <v>theater</v>
      </c>
      <c r="R2824" t="str">
        <f t="shared" si="356"/>
        <v>plays</v>
      </c>
      <c r="S2824" s="10">
        <f t="shared" si="357"/>
        <v>42060.475601851846</v>
      </c>
      <c r="T2824" s="10">
        <f t="shared" si="358"/>
        <v>42090.433935185189</v>
      </c>
      <c r="U2824" s="12">
        <f t="shared" si="359"/>
        <v>42060.475601851846</v>
      </c>
      <c r="V2824" s="11">
        <f t="shared" si="360"/>
        <v>42060.475601851846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353"/>
        <v>1.24</v>
      </c>
      <c r="P2825" s="6">
        <f t="shared" si="354"/>
        <v>8.8571428571428577</v>
      </c>
      <c r="Q2825" t="str">
        <f t="shared" si="355"/>
        <v>theater</v>
      </c>
      <c r="R2825" t="str">
        <f t="shared" si="356"/>
        <v>plays</v>
      </c>
      <c r="S2825" s="10">
        <f t="shared" si="357"/>
        <v>42066.803310185183</v>
      </c>
      <c r="T2825" s="10">
        <f t="shared" si="358"/>
        <v>42094.749305555553</v>
      </c>
      <c r="U2825" s="12">
        <f t="shared" si="359"/>
        <v>42066.803310185183</v>
      </c>
      <c r="V2825" s="11">
        <f t="shared" si="360"/>
        <v>42066.803310185183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353"/>
        <v>1.1692307692307693</v>
      </c>
      <c r="P2826" s="6">
        <f t="shared" si="354"/>
        <v>50.666666666666664</v>
      </c>
      <c r="Q2826" t="str">
        <f t="shared" si="355"/>
        <v>theater</v>
      </c>
      <c r="R2826" t="str">
        <f t="shared" si="356"/>
        <v>plays</v>
      </c>
      <c r="S2826" s="10">
        <f t="shared" si="357"/>
        <v>42136.0624537037</v>
      </c>
      <c r="T2826" s="10">
        <f t="shared" si="358"/>
        <v>42167.863194444442</v>
      </c>
      <c r="U2826" s="12">
        <f t="shared" si="359"/>
        <v>42136.0624537037</v>
      </c>
      <c r="V2826" s="11">
        <f t="shared" si="360"/>
        <v>42136.0624537037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353"/>
        <v>1.0333333333333334</v>
      </c>
      <c r="P2827" s="6">
        <f t="shared" si="354"/>
        <v>60.784313725490193</v>
      </c>
      <c r="Q2827" t="str">
        <f t="shared" si="355"/>
        <v>theater</v>
      </c>
      <c r="R2827" t="str">
        <f t="shared" si="356"/>
        <v>plays</v>
      </c>
      <c r="S2827" s="10">
        <f t="shared" si="357"/>
        <v>42312.584328703706</v>
      </c>
      <c r="T2827" s="10">
        <f t="shared" si="358"/>
        <v>42342.584328703706</v>
      </c>
      <c r="U2827" s="12">
        <f t="shared" si="359"/>
        <v>42312.584328703706</v>
      </c>
      <c r="V2827" s="11">
        <f t="shared" si="360"/>
        <v>42312.584328703706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353"/>
        <v>1.0774999999999999</v>
      </c>
      <c r="P2828" s="6">
        <f t="shared" si="354"/>
        <v>113.42105263157895</v>
      </c>
      <c r="Q2828" t="str">
        <f t="shared" si="355"/>
        <v>theater</v>
      </c>
      <c r="R2828" t="str">
        <f t="shared" si="356"/>
        <v>plays</v>
      </c>
      <c r="S2828" s="10">
        <f t="shared" si="357"/>
        <v>42170.826527777775</v>
      </c>
      <c r="T2828" s="10">
        <f t="shared" si="358"/>
        <v>42195.083333333336</v>
      </c>
      <c r="U2828" s="12">
        <f t="shared" si="359"/>
        <v>42170.826527777775</v>
      </c>
      <c r="V2828" s="11">
        <f t="shared" si="360"/>
        <v>42170.826527777775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353"/>
        <v>1.2024999999999999</v>
      </c>
      <c r="P2829" s="6">
        <f t="shared" si="354"/>
        <v>104.56521739130434</v>
      </c>
      <c r="Q2829" t="str">
        <f t="shared" si="355"/>
        <v>theater</v>
      </c>
      <c r="R2829" t="str">
        <f t="shared" si="356"/>
        <v>plays</v>
      </c>
      <c r="S2829" s="10">
        <f t="shared" si="357"/>
        <v>42494.475300925922</v>
      </c>
      <c r="T2829" s="10">
        <f t="shared" si="358"/>
        <v>42524.479166666664</v>
      </c>
      <c r="U2829" s="12">
        <f t="shared" si="359"/>
        <v>42494.475300925922</v>
      </c>
      <c r="V2829" s="11">
        <f t="shared" si="360"/>
        <v>42494.475300925922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353"/>
        <v>1.0037894736842106</v>
      </c>
      <c r="P2830" s="6">
        <f t="shared" si="354"/>
        <v>98.30927835051547</v>
      </c>
      <c r="Q2830" t="str">
        <f t="shared" si="355"/>
        <v>theater</v>
      </c>
      <c r="R2830" t="str">
        <f t="shared" si="356"/>
        <v>plays</v>
      </c>
      <c r="S2830" s="10">
        <f t="shared" si="357"/>
        <v>42254.056354166663</v>
      </c>
      <c r="T2830" s="10">
        <f t="shared" si="358"/>
        <v>42279.749999999993</v>
      </c>
      <c r="U2830" s="12">
        <f t="shared" si="359"/>
        <v>42254.056354166663</v>
      </c>
      <c r="V2830" s="11">
        <f t="shared" si="360"/>
        <v>42254.056354166663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353"/>
        <v>1.0651999999999999</v>
      </c>
      <c r="P2831" s="6">
        <f t="shared" si="354"/>
        <v>35.039473684210527</v>
      </c>
      <c r="Q2831" t="str">
        <f t="shared" si="355"/>
        <v>theater</v>
      </c>
      <c r="R2831" t="str">
        <f t="shared" si="356"/>
        <v>plays</v>
      </c>
      <c r="S2831" s="10">
        <f t="shared" si="357"/>
        <v>42495.225902777776</v>
      </c>
      <c r="T2831" s="10">
        <f t="shared" si="358"/>
        <v>42523.225902777776</v>
      </c>
      <c r="U2831" s="12">
        <f t="shared" si="359"/>
        <v>42495.225902777776</v>
      </c>
      <c r="V2831" s="11">
        <f t="shared" si="360"/>
        <v>42495.225902777776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353"/>
        <v>1</v>
      </c>
      <c r="P2832" s="6">
        <f t="shared" si="354"/>
        <v>272.72727272727275</v>
      </c>
      <c r="Q2832" t="str">
        <f t="shared" si="355"/>
        <v>theater</v>
      </c>
      <c r="R2832" t="str">
        <f t="shared" si="356"/>
        <v>plays</v>
      </c>
      <c r="S2832" s="10">
        <f t="shared" si="357"/>
        <v>41758.631342592591</v>
      </c>
      <c r="T2832" s="10">
        <f t="shared" si="358"/>
        <v>41770.957638888889</v>
      </c>
      <c r="U2832" s="12">
        <f t="shared" si="359"/>
        <v>41758.631342592591</v>
      </c>
      <c r="V2832" s="11">
        <f t="shared" si="360"/>
        <v>41758.631342592591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353"/>
        <v>1.1066666666666667</v>
      </c>
      <c r="P2833" s="6">
        <f t="shared" si="354"/>
        <v>63.846153846153847</v>
      </c>
      <c r="Q2833" t="str">
        <f t="shared" si="355"/>
        <v>theater</v>
      </c>
      <c r="R2833" t="str">
        <f t="shared" si="356"/>
        <v>plays</v>
      </c>
      <c r="S2833" s="10">
        <f t="shared" si="357"/>
        <v>42171.616550925923</v>
      </c>
      <c r="T2833" s="10">
        <f t="shared" si="358"/>
        <v>42201.616550925923</v>
      </c>
      <c r="U2833" s="12">
        <f t="shared" si="359"/>
        <v>42171.616550925923</v>
      </c>
      <c r="V2833" s="11">
        <f t="shared" si="360"/>
        <v>42171.616550925923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353"/>
        <v>1.1471959999999999</v>
      </c>
      <c r="P2834" s="6">
        <f t="shared" si="354"/>
        <v>30.189368421052631</v>
      </c>
      <c r="Q2834" t="str">
        <f t="shared" si="355"/>
        <v>theater</v>
      </c>
      <c r="R2834" t="str">
        <f t="shared" si="356"/>
        <v>plays</v>
      </c>
      <c r="S2834" s="10">
        <f t="shared" si="357"/>
        <v>41938.501087962963</v>
      </c>
      <c r="T2834" s="10">
        <f t="shared" si="358"/>
        <v>41966.708333333336</v>
      </c>
      <c r="U2834" s="12">
        <f t="shared" si="359"/>
        <v>41938.501087962963</v>
      </c>
      <c r="V2834" s="11">
        <f t="shared" si="360"/>
        <v>41938.501087962963</v>
      </c>
    </row>
    <row r="2835" spans="1:22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353"/>
        <v>1.0825925925925926</v>
      </c>
      <c r="P2835" s="6">
        <f t="shared" si="354"/>
        <v>83.51428571428572</v>
      </c>
      <c r="Q2835" t="str">
        <f t="shared" si="355"/>
        <v>theater</v>
      </c>
      <c r="R2835" t="str">
        <f t="shared" si="356"/>
        <v>plays</v>
      </c>
      <c r="S2835" s="10">
        <f t="shared" si="357"/>
        <v>42267.919363425921</v>
      </c>
      <c r="T2835" s="10">
        <f t="shared" si="358"/>
        <v>42287.874999999993</v>
      </c>
      <c r="U2835" s="12">
        <f t="shared" si="359"/>
        <v>42267.919363425921</v>
      </c>
      <c r="V2835" s="11">
        <f t="shared" si="360"/>
        <v>42267.919363425921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353"/>
        <v>1.7</v>
      </c>
      <c r="P2836" s="6">
        <f t="shared" si="354"/>
        <v>64.761904761904759</v>
      </c>
      <c r="Q2836" t="str">
        <f t="shared" si="355"/>
        <v>theater</v>
      </c>
      <c r="R2836" t="str">
        <f t="shared" si="356"/>
        <v>plays</v>
      </c>
      <c r="S2836" s="10">
        <f t="shared" si="357"/>
        <v>42019.751504629625</v>
      </c>
      <c r="T2836" s="10">
        <f t="shared" si="358"/>
        <v>42034.751504629625</v>
      </c>
      <c r="U2836" s="12">
        <f t="shared" si="359"/>
        <v>42019.751504629625</v>
      </c>
      <c r="V2836" s="11">
        <f t="shared" si="360"/>
        <v>42019.751504629625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353"/>
        <v>1.8709899999999999</v>
      </c>
      <c r="P2837" s="6">
        <f t="shared" si="354"/>
        <v>20.118172043010752</v>
      </c>
      <c r="Q2837" t="str">
        <f t="shared" si="355"/>
        <v>theater</v>
      </c>
      <c r="R2837" t="str">
        <f t="shared" si="356"/>
        <v>plays</v>
      </c>
      <c r="S2837" s="10">
        <f t="shared" si="357"/>
        <v>42313.495567129627</v>
      </c>
      <c r="T2837" s="10">
        <f t="shared" si="358"/>
        <v>42342.791666666664</v>
      </c>
      <c r="U2837" s="12">
        <f t="shared" si="359"/>
        <v>42313.495567129627</v>
      </c>
      <c r="V2837" s="11">
        <f t="shared" si="360"/>
        <v>42313.495567129627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353"/>
        <v>1.0777777777777777</v>
      </c>
      <c r="P2838" s="6">
        <f t="shared" si="354"/>
        <v>44.090909090909093</v>
      </c>
      <c r="Q2838" t="str">
        <f t="shared" si="355"/>
        <v>theater</v>
      </c>
      <c r="R2838" t="str">
        <f t="shared" si="356"/>
        <v>plays</v>
      </c>
      <c r="S2838" s="10">
        <f t="shared" si="357"/>
        <v>42746.053449074076</v>
      </c>
      <c r="T2838" s="10">
        <f t="shared" si="358"/>
        <v>42783.999305555553</v>
      </c>
      <c r="U2838" s="12">
        <f t="shared" si="359"/>
        <v>42746.053449074076</v>
      </c>
      <c r="V2838" s="11">
        <f t="shared" si="360"/>
        <v>42746.053449074076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353"/>
        <v>1</v>
      </c>
      <c r="P2839" s="6">
        <f t="shared" si="354"/>
        <v>40.476190476190474</v>
      </c>
      <c r="Q2839" t="str">
        <f t="shared" si="355"/>
        <v>theater</v>
      </c>
      <c r="R2839" t="str">
        <f t="shared" si="356"/>
        <v>plays</v>
      </c>
      <c r="S2839" s="10">
        <f t="shared" si="357"/>
        <v>42307.700046296297</v>
      </c>
      <c r="T2839" s="10">
        <f t="shared" si="358"/>
        <v>42347.741712962961</v>
      </c>
      <c r="U2839" s="12">
        <f t="shared" si="359"/>
        <v>42307.700046296297</v>
      </c>
      <c r="V2839" s="11">
        <f t="shared" si="360"/>
        <v>42307.700046296297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353"/>
        <v>1.2024999999999999</v>
      </c>
      <c r="P2840" s="6">
        <f t="shared" si="354"/>
        <v>44.537037037037038</v>
      </c>
      <c r="Q2840" t="str">
        <f t="shared" si="355"/>
        <v>theater</v>
      </c>
      <c r="R2840" t="str">
        <f t="shared" si="356"/>
        <v>plays</v>
      </c>
      <c r="S2840" s="10">
        <f t="shared" si="357"/>
        <v>41842.399259259255</v>
      </c>
      <c r="T2840" s="10">
        <f t="shared" si="358"/>
        <v>41864.708333333328</v>
      </c>
      <c r="U2840" s="12">
        <f t="shared" si="359"/>
        <v>41842.399259259255</v>
      </c>
      <c r="V2840" s="11">
        <f t="shared" si="360"/>
        <v>41842.399259259255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353"/>
        <v>1.1142857142857143</v>
      </c>
      <c r="P2841" s="6">
        <f t="shared" si="354"/>
        <v>125.80645161290323</v>
      </c>
      <c r="Q2841" t="str">
        <f t="shared" si="355"/>
        <v>theater</v>
      </c>
      <c r="R2841" t="str">
        <f t="shared" si="356"/>
        <v>plays</v>
      </c>
      <c r="S2841" s="10">
        <f t="shared" si="357"/>
        <v>41853.031874999993</v>
      </c>
      <c r="T2841" s="10">
        <f t="shared" si="358"/>
        <v>41875.999305555553</v>
      </c>
      <c r="U2841" s="12">
        <f t="shared" si="359"/>
        <v>41853.031874999993</v>
      </c>
      <c r="V2841" s="11">
        <f t="shared" si="360"/>
        <v>41853.031874999993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353"/>
        <v>1.04</v>
      </c>
      <c r="P2842" s="6">
        <f t="shared" si="354"/>
        <v>19.696969696969695</v>
      </c>
      <c r="Q2842" t="str">
        <f t="shared" si="355"/>
        <v>theater</v>
      </c>
      <c r="R2842" t="str">
        <f t="shared" si="356"/>
        <v>plays</v>
      </c>
      <c r="S2842" s="10">
        <f t="shared" si="357"/>
        <v>42059.827303240738</v>
      </c>
      <c r="T2842" s="10">
        <f t="shared" si="358"/>
        <v>42081.499999999993</v>
      </c>
      <c r="U2842" s="12">
        <f t="shared" si="359"/>
        <v>42059.827303240738</v>
      </c>
      <c r="V2842" s="11">
        <f t="shared" si="360"/>
        <v>42059.827303240738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353"/>
        <v>0.01</v>
      </c>
      <c r="P2843" s="6">
        <f t="shared" si="354"/>
        <v>10</v>
      </c>
      <c r="Q2843" t="str">
        <f t="shared" si="355"/>
        <v>theater</v>
      </c>
      <c r="R2843" t="str">
        <f t="shared" si="356"/>
        <v>plays</v>
      </c>
      <c r="S2843" s="10">
        <f t="shared" si="357"/>
        <v>42291.53121527777</v>
      </c>
      <c r="T2843" s="10">
        <f t="shared" si="358"/>
        <v>42351.572881944441</v>
      </c>
      <c r="U2843" s="12">
        <f t="shared" si="359"/>
        <v>42291.53121527777</v>
      </c>
      <c r="V2843" s="11">
        <f t="shared" si="360"/>
        <v>42291.53121527777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353"/>
        <v>0</v>
      </c>
      <c r="P2844" s="6" t="e">
        <f t="shared" si="354"/>
        <v>#DIV/0!</v>
      </c>
      <c r="Q2844" t="str">
        <f t="shared" si="355"/>
        <v>theater</v>
      </c>
      <c r="R2844" t="str">
        <f t="shared" si="356"/>
        <v>plays</v>
      </c>
      <c r="S2844" s="10">
        <f t="shared" si="357"/>
        <v>41784.744155092587</v>
      </c>
      <c r="T2844" s="10">
        <f t="shared" si="358"/>
        <v>41811.25</v>
      </c>
      <c r="U2844" s="12">
        <f t="shared" si="359"/>
        <v>41784.744155092587</v>
      </c>
      <c r="V2844" s="11">
        <f t="shared" si="360"/>
        <v>41784.744155092587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353"/>
        <v>0</v>
      </c>
      <c r="P2845" s="6" t="e">
        <f t="shared" si="354"/>
        <v>#DIV/0!</v>
      </c>
      <c r="Q2845" t="str">
        <f t="shared" si="355"/>
        <v>theater</v>
      </c>
      <c r="R2845" t="str">
        <f t="shared" si="356"/>
        <v>plays</v>
      </c>
      <c r="S2845" s="10">
        <f t="shared" si="357"/>
        <v>42492.529513888883</v>
      </c>
      <c r="T2845" s="10">
        <f t="shared" si="358"/>
        <v>42533.958333333336</v>
      </c>
      <c r="U2845" s="12">
        <f t="shared" si="359"/>
        <v>42492.529513888883</v>
      </c>
      <c r="V2845" s="11">
        <f t="shared" si="360"/>
        <v>42492.529513888883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353"/>
        <v>5.4545454545454543E-2</v>
      </c>
      <c r="P2846" s="6">
        <f t="shared" si="354"/>
        <v>30</v>
      </c>
      <c r="Q2846" t="str">
        <f t="shared" si="355"/>
        <v>theater</v>
      </c>
      <c r="R2846" t="str">
        <f t="shared" si="356"/>
        <v>plays</v>
      </c>
      <c r="S2846" s="10">
        <f t="shared" si="357"/>
        <v>42709.337731481479</v>
      </c>
      <c r="T2846" s="10">
        <f t="shared" si="358"/>
        <v>42739.337731481479</v>
      </c>
      <c r="U2846" s="12">
        <f t="shared" si="359"/>
        <v>42709.337731481479</v>
      </c>
      <c r="V2846" s="11">
        <f t="shared" si="360"/>
        <v>42709.337731481479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353"/>
        <v>0.31546666666666667</v>
      </c>
      <c r="P2847" s="6">
        <f t="shared" si="354"/>
        <v>60.666666666666664</v>
      </c>
      <c r="Q2847" t="str">
        <f t="shared" si="355"/>
        <v>theater</v>
      </c>
      <c r="R2847" t="str">
        <f t="shared" si="356"/>
        <v>plays</v>
      </c>
      <c r="S2847" s="10">
        <f t="shared" si="357"/>
        <v>42102.808252314811</v>
      </c>
      <c r="T2847" s="10">
        <f t="shared" si="358"/>
        <v>42162.808252314811</v>
      </c>
      <c r="U2847" s="12">
        <f t="shared" si="359"/>
        <v>42102.808252314811</v>
      </c>
      <c r="V2847" s="11">
        <f t="shared" si="360"/>
        <v>42102.808252314811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353"/>
        <v>0</v>
      </c>
      <c r="P2848" s="6" t="e">
        <f t="shared" si="354"/>
        <v>#DIV/0!</v>
      </c>
      <c r="Q2848" t="str">
        <f t="shared" si="355"/>
        <v>theater</v>
      </c>
      <c r="R2848" t="str">
        <f t="shared" si="356"/>
        <v>plays</v>
      </c>
      <c r="S2848" s="10">
        <f t="shared" si="357"/>
        <v>42108.483726851853</v>
      </c>
      <c r="T2848" s="10">
        <f t="shared" si="358"/>
        <v>42153.483726851853</v>
      </c>
      <c r="U2848" s="12">
        <f t="shared" si="359"/>
        <v>42108.483726851853</v>
      </c>
      <c r="V2848" s="11">
        <f t="shared" si="360"/>
        <v>42108.483726851853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353"/>
        <v>0</v>
      </c>
      <c r="P2849" s="6" t="e">
        <f t="shared" si="354"/>
        <v>#DIV/0!</v>
      </c>
      <c r="Q2849" t="str">
        <f t="shared" si="355"/>
        <v>theater</v>
      </c>
      <c r="R2849" t="str">
        <f t="shared" si="356"/>
        <v>plays</v>
      </c>
      <c r="S2849" s="10">
        <f t="shared" si="357"/>
        <v>42453.597974537035</v>
      </c>
      <c r="T2849" s="10">
        <f t="shared" si="358"/>
        <v>42513.597974537035</v>
      </c>
      <c r="U2849" s="12">
        <f t="shared" si="359"/>
        <v>42453.597974537035</v>
      </c>
      <c r="V2849" s="11">
        <f t="shared" si="360"/>
        <v>42453.597974537035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353"/>
        <v>2E-3</v>
      </c>
      <c r="P2850" s="6">
        <f t="shared" si="354"/>
        <v>23.333333333333332</v>
      </c>
      <c r="Q2850" t="str">
        <f t="shared" si="355"/>
        <v>theater</v>
      </c>
      <c r="R2850" t="str">
        <f t="shared" si="356"/>
        <v>plays</v>
      </c>
      <c r="S2850" s="10">
        <f t="shared" si="357"/>
        <v>42123.440497685187</v>
      </c>
      <c r="T2850" s="10">
        <f t="shared" si="358"/>
        <v>42153.440497685187</v>
      </c>
      <c r="U2850" s="12">
        <f t="shared" si="359"/>
        <v>42123.440497685187</v>
      </c>
      <c r="V2850" s="11">
        <f t="shared" si="360"/>
        <v>42123.440497685187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353"/>
        <v>0.01</v>
      </c>
      <c r="P2851" s="6">
        <f t="shared" si="354"/>
        <v>5</v>
      </c>
      <c r="Q2851" t="str">
        <f t="shared" si="355"/>
        <v>theater</v>
      </c>
      <c r="R2851" t="str">
        <f t="shared" si="356"/>
        <v>plays</v>
      </c>
      <c r="S2851" s="10">
        <f t="shared" si="357"/>
        <v>42453.219907407409</v>
      </c>
      <c r="T2851" s="10">
        <f t="shared" si="358"/>
        <v>42483.219907407409</v>
      </c>
      <c r="U2851" s="12">
        <f t="shared" si="359"/>
        <v>42453.219907407409</v>
      </c>
      <c r="V2851" s="11">
        <f t="shared" si="360"/>
        <v>42453.219907407409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353"/>
        <v>3.8875E-2</v>
      </c>
      <c r="P2852" s="6">
        <f t="shared" si="354"/>
        <v>23.923076923076923</v>
      </c>
      <c r="Q2852" t="str">
        <f t="shared" si="355"/>
        <v>theater</v>
      </c>
      <c r="R2852" t="str">
        <f t="shared" si="356"/>
        <v>plays</v>
      </c>
      <c r="S2852" s="10">
        <f t="shared" si="357"/>
        <v>41857.798738425925</v>
      </c>
      <c r="T2852" s="10">
        <f t="shared" si="358"/>
        <v>41887.798738425925</v>
      </c>
      <c r="U2852" s="12">
        <f t="shared" si="359"/>
        <v>41857.798738425925</v>
      </c>
      <c r="V2852" s="11">
        <f t="shared" si="360"/>
        <v>41857.798738425925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353"/>
        <v>0</v>
      </c>
      <c r="P2853" s="6" t="e">
        <f t="shared" si="354"/>
        <v>#DIV/0!</v>
      </c>
      <c r="Q2853" t="str">
        <f t="shared" si="355"/>
        <v>theater</v>
      </c>
      <c r="R2853" t="str">
        <f t="shared" si="356"/>
        <v>plays</v>
      </c>
      <c r="S2853" s="10">
        <f t="shared" si="357"/>
        <v>42389.794317129628</v>
      </c>
      <c r="T2853" s="10">
        <f t="shared" si="358"/>
        <v>42398.761805555558</v>
      </c>
      <c r="U2853" s="12">
        <f t="shared" si="359"/>
        <v>42389.794317129628</v>
      </c>
      <c r="V2853" s="11">
        <f t="shared" si="360"/>
        <v>42389.794317129628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353"/>
        <v>1.9E-2</v>
      </c>
      <c r="P2854" s="6">
        <f t="shared" si="354"/>
        <v>15.833333333333334</v>
      </c>
      <c r="Q2854" t="str">
        <f t="shared" si="355"/>
        <v>theater</v>
      </c>
      <c r="R2854" t="str">
        <f t="shared" si="356"/>
        <v>plays</v>
      </c>
      <c r="S2854" s="10">
        <f t="shared" si="357"/>
        <v>41780.836840277778</v>
      </c>
      <c r="T2854" s="10">
        <f t="shared" si="358"/>
        <v>41810.836840277778</v>
      </c>
      <c r="U2854" s="12">
        <f t="shared" si="359"/>
        <v>41780.836840277778</v>
      </c>
      <c r="V2854" s="11">
        <f t="shared" si="360"/>
        <v>41780.836840277778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353"/>
        <v>0</v>
      </c>
      <c r="P2855" s="6" t="e">
        <f t="shared" si="354"/>
        <v>#DIV/0!</v>
      </c>
      <c r="Q2855" t="str">
        <f t="shared" si="355"/>
        <v>theater</v>
      </c>
      <c r="R2855" t="str">
        <f t="shared" si="356"/>
        <v>plays</v>
      </c>
      <c r="S2855" s="10">
        <f t="shared" si="357"/>
        <v>41835.98260416666</v>
      </c>
      <c r="T2855" s="10">
        <f t="shared" si="358"/>
        <v>41895.98260416666</v>
      </c>
      <c r="U2855" s="12">
        <f t="shared" si="359"/>
        <v>41835.98260416666</v>
      </c>
      <c r="V2855" s="11">
        <f t="shared" si="360"/>
        <v>41835.98260416666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353"/>
        <v>0.41699999999999998</v>
      </c>
      <c r="P2856" s="6">
        <f t="shared" si="354"/>
        <v>29.785714285714285</v>
      </c>
      <c r="Q2856" t="str">
        <f t="shared" si="355"/>
        <v>theater</v>
      </c>
      <c r="R2856" t="str">
        <f t="shared" si="356"/>
        <v>plays</v>
      </c>
      <c r="S2856" s="10">
        <f t="shared" si="357"/>
        <v>42111.508321759255</v>
      </c>
      <c r="T2856" s="10">
        <f t="shared" si="358"/>
        <v>42131.508321759255</v>
      </c>
      <c r="U2856" s="12">
        <f t="shared" si="359"/>
        <v>42111.508321759255</v>
      </c>
      <c r="V2856" s="11">
        <f t="shared" si="360"/>
        <v>42111.508321759255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353"/>
        <v>0.5</v>
      </c>
      <c r="P2857" s="6">
        <f t="shared" si="354"/>
        <v>60</v>
      </c>
      <c r="Q2857" t="str">
        <f t="shared" si="355"/>
        <v>theater</v>
      </c>
      <c r="R2857" t="str">
        <f t="shared" si="356"/>
        <v>plays</v>
      </c>
      <c r="S2857" s="10">
        <f t="shared" si="357"/>
        <v>42369.799432870372</v>
      </c>
      <c r="T2857" s="10">
        <f t="shared" si="358"/>
        <v>42398.773611111108</v>
      </c>
      <c r="U2857" s="12">
        <f t="shared" si="359"/>
        <v>42369.799432870372</v>
      </c>
      <c r="V2857" s="11">
        <f t="shared" si="360"/>
        <v>42369.799432870372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353"/>
        <v>4.8666666666666664E-2</v>
      </c>
      <c r="P2858" s="6">
        <f t="shared" si="354"/>
        <v>24.333333333333332</v>
      </c>
      <c r="Q2858" t="str">
        <f t="shared" si="355"/>
        <v>theater</v>
      </c>
      <c r="R2858" t="str">
        <f t="shared" si="356"/>
        <v>plays</v>
      </c>
      <c r="S2858" s="10">
        <f t="shared" si="357"/>
        <v>42164.829247685186</v>
      </c>
      <c r="T2858" s="10">
        <f t="shared" si="358"/>
        <v>42224.69027777778</v>
      </c>
      <c r="U2858" s="12">
        <f t="shared" si="359"/>
        <v>42164.829247685186</v>
      </c>
      <c r="V2858" s="11">
        <f t="shared" si="360"/>
        <v>42164.829247685186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353"/>
        <v>0.19736842105263158</v>
      </c>
      <c r="P2859" s="6">
        <f t="shared" si="354"/>
        <v>500</v>
      </c>
      <c r="Q2859" t="str">
        <f t="shared" si="355"/>
        <v>theater</v>
      </c>
      <c r="R2859" t="str">
        <f t="shared" si="356"/>
        <v>plays</v>
      </c>
      <c r="S2859" s="10">
        <f t="shared" si="357"/>
        <v>42726.711747685178</v>
      </c>
      <c r="T2859" s="10">
        <f t="shared" si="358"/>
        <v>42786.541666666664</v>
      </c>
      <c r="U2859" s="12">
        <f t="shared" si="359"/>
        <v>42726.711747685178</v>
      </c>
      <c r="V2859" s="11">
        <f t="shared" si="360"/>
        <v>42726.711747685178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353"/>
        <v>0</v>
      </c>
      <c r="P2860" s="6" t="e">
        <f t="shared" si="354"/>
        <v>#DIV/0!</v>
      </c>
      <c r="Q2860" t="str">
        <f t="shared" si="355"/>
        <v>theater</v>
      </c>
      <c r="R2860" t="str">
        <f t="shared" si="356"/>
        <v>plays</v>
      </c>
      <c r="S2860" s="10">
        <f t="shared" si="357"/>
        <v>41954.336747685178</v>
      </c>
      <c r="T2860" s="10">
        <f t="shared" si="358"/>
        <v>41978.269444444442</v>
      </c>
      <c r="U2860" s="12">
        <f t="shared" si="359"/>
        <v>41954.336747685178</v>
      </c>
      <c r="V2860" s="11">
        <f t="shared" si="360"/>
        <v>41954.336747685178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353"/>
        <v>1.7500000000000002E-2</v>
      </c>
      <c r="P2861" s="6">
        <f t="shared" si="354"/>
        <v>35</v>
      </c>
      <c r="Q2861" t="str">
        <f t="shared" si="355"/>
        <v>theater</v>
      </c>
      <c r="R2861" t="str">
        <f t="shared" si="356"/>
        <v>plays</v>
      </c>
      <c r="S2861" s="10">
        <f t="shared" si="357"/>
        <v>42233.153981481482</v>
      </c>
      <c r="T2861" s="10">
        <f t="shared" si="358"/>
        <v>42293.153981481482</v>
      </c>
      <c r="U2861" s="12">
        <f t="shared" si="359"/>
        <v>42233.153981481482</v>
      </c>
      <c r="V2861" s="11">
        <f t="shared" si="360"/>
        <v>42233.153981481482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353"/>
        <v>6.6500000000000004E-2</v>
      </c>
      <c r="P2862" s="6">
        <f t="shared" si="354"/>
        <v>29.555555555555557</v>
      </c>
      <c r="Q2862" t="str">
        <f t="shared" si="355"/>
        <v>theater</v>
      </c>
      <c r="R2862" t="str">
        <f t="shared" si="356"/>
        <v>plays</v>
      </c>
      <c r="S2862" s="10">
        <f t="shared" si="357"/>
        <v>42480.592314814807</v>
      </c>
      <c r="T2862" s="10">
        <f t="shared" si="358"/>
        <v>42540.592314814807</v>
      </c>
      <c r="U2862" s="12">
        <f t="shared" si="359"/>
        <v>42480.592314814807</v>
      </c>
      <c r="V2862" s="11">
        <f t="shared" si="360"/>
        <v>42480.592314814807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353"/>
        <v>0.32</v>
      </c>
      <c r="P2863" s="6">
        <f t="shared" si="354"/>
        <v>26.666666666666668</v>
      </c>
      <c r="Q2863" t="str">
        <f t="shared" si="355"/>
        <v>theater</v>
      </c>
      <c r="R2863" t="str">
        <f t="shared" si="356"/>
        <v>plays</v>
      </c>
      <c r="S2863" s="10">
        <f t="shared" si="357"/>
        <v>42257.3825</v>
      </c>
      <c r="T2863" s="10">
        <f t="shared" si="358"/>
        <v>42271.3825</v>
      </c>
      <c r="U2863" s="12">
        <f t="shared" si="359"/>
        <v>42257.3825</v>
      </c>
      <c r="V2863" s="11">
        <f t="shared" si="360"/>
        <v>42257.3825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353"/>
        <v>4.3307086614173228E-3</v>
      </c>
      <c r="P2864" s="6">
        <f t="shared" si="354"/>
        <v>18.333333333333332</v>
      </c>
      <c r="Q2864" t="str">
        <f t="shared" si="355"/>
        <v>theater</v>
      </c>
      <c r="R2864" t="str">
        <f t="shared" si="356"/>
        <v>plays</v>
      </c>
      <c r="S2864" s="10">
        <f t="shared" si="357"/>
        <v>41784.581354166665</v>
      </c>
      <c r="T2864" s="10">
        <f t="shared" si="358"/>
        <v>41814.581354166665</v>
      </c>
      <c r="U2864" s="12">
        <f t="shared" si="359"/>
        <v>41784.581354166665</v>
      </c>
      <c r="V2864" s="11">
        <f t="shared" si="360"/>
        <v>41784.581354166665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353"/>
        <v>4.0000000000000002E-4</v>
      </c>
      <c r="P2865" s="6">
        <f t="shared" si="354"/>
        <v>20</v>
      </c>
      <c r="Q2865" t="str">
        <f t="shared" si="355"/>
        <v>theater</v>
      </c>
      <c r="R2865" t="str">
        <f t="shared" si="356"/>
        <v>plays</v>
      </c>
      <c r="S2865" s="10">
        <f t="shared" si="357"/>
        <v>41831.46670138889</v>
      </c>
      <c r="T2865" s="10">
        <f t="shared" si="358"/>
        <v>41891.46670138889</v>
      </c>
      <c r="U2865" s="12">
        <f t="shared" si="359"/>
        <v>41831.46670138889</v>
      </c>
      <c r="V2865" s="11">
        <f t="shared" si="360"/>
        <v>41831.46670138889</v>
      </c>
    </row>
    <row r="2866" spans="1:22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353"/>
        <v>1.6E-2</v>
      </c>
      <c r="P2866" s="6">
        <f t="shared" si="354"/>
        <v>13.333333333333334</v>
      </c>
      <c r="Q2866" t="str">
        <f t="shared" si="355"/>
        <v>theater</v>
      </c>
      <c r="R2866" t="str">
        <f t="shared" si="356"/>
        <v>plays</v>
      </c>
      <c r="S2866" s="10">
        <f t="shared" si="357"/>
        <v>42172.405173611107</v>
      </c>
      <c r="T2866" s="10">
        <f t="shared" si="358"/>
        <v>42202.345833333333</v>
      </c>
      <c r="U2866" s="12">
        <f t="shared" si="359"/>
        <v>42172.405173611107</v>
      </c>
      <c r="V2866" s="11">
        <f t="shared" si="360"/>
        <v>42172.405173611107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353"/>
        <v>0</v>
      </c>
      <c r="P2867" s="6" t="e">
        <f t="shared" si="354"/>
        <v>#DIV/0!</v>
      </c>
      <c r="Q2867" t="str">
        <f t="shared" si="355"/>
        <v>theater</v>
      </c>
      <c r="R2867" t="str">
        <f t="shared" si="356"/>
        <v>plays</v>
      </c>
      <c r="S2867" s="10">
        <f t="shared" si="357"/>
        <v>41949.905775462961</v>
      </c>
      <c r="T2867" s="10">
        <f t="shared" si="358"/>
        <v>42009.905775462961</v>
      </c>
      <c r="U2867" s="12">
        <f t="shared" si="359"/>
        <v>41949.905775462961</v>
      </c>
      <c r="V2867" s="11">
        <f t="shared" si="360"/>
        <v>41949.905775462961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353"/>
        <v>8.9999999999999993E-3</v>
      </c>
      <c r="P2868" s="6">
        <f t="shared" si="354"/>
        <v>22.5</v>
      </c>
      <c r="Q2868" t="str">
        <f t="shared" si="355"/>
        <v>theater</v>
      </c>
      <c r="R2868" t="str">
        <f t="shared" si="356"/>
        <v>plays</v>
      </c>
      <c r="S2868" s="10">
        <f t="shared" si="357"/>
        <v>42627.746770833335</v>
      </c>
      <c r="T2868" s="10">
        <f t="shared" si="358"/>
        <v>42657.708333333336</v>
      </c>
      <c r="U2868" s="12">
        <f t="shared" si="359"/>
        <v>42627.746770833335</v>
      </c>
      <c r="V2868" s="11">
        <f t="shared" si="360"/>
        <v>42627.746770833335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353"/>
        <v>0.2016</v>
      </c>
      <c r="P2869" s="6">
        <f t="shared" si="354"/>
        <v>50.4</v>
      </c>
      <c r="Q2869" t="str">
        <f t="shared" si="355"/>
        <v>theater</v>
      </c>
      <c r="R2869" t="str">
        <f t="shared" si="356"/>
        <v>plays</v>
      </c>
      <c r="S2869" s="10">
        <f t="shared" si="357"/>
        <v>42530.986944444441</v>
      </c>
      <c r="T2869" s="10">
        <f t="shared" si="358"/>
        <v>42554.958333333336</v>
      </c>
      <c r="U2869" s="12">
        <f t="shared" si="359"/>
        <v>42530.986944444441</v>
      </c>
      <c r="V2869" s="11">
        <f t="shared" si="360"/>
        <v>42530.986944444441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353"/>
        <v>0.42011733333333334</v>
      </c>
      <c r="P2870" s="6">
        <f t="shared" si="354"/>
        <v>105.02933333333334</v>
      </c>
      <c r="Q2870" t="str">
        <f t="shared" si="355"/>
        <v>theater</v>
      </c>
      <c r="R2870" t="str">
        <f t="shared" si="356"/>
        <v>plays</v>
      </c>
      <c r="S2870" s="10">
        <f t="shared" si="357"/>
        <v>42618.618680555555</v>
      </c>
      <c r="T2870" s="10">
        <f t="shared" si="358"/>
        <v>42648.618680555555</v>
      </c>
      <c r="U2870" s="12">
        <f t="shared" si="359"/>
        <v>42618.618680555555</v>
      </c>
      <c r="V2870" s="11">
        <f t="shared" si="360"/>
        <v>42618.618680555555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353"/>
        <v>8.8500000000000002E-3</v>
      </c>
      <c r="P2871" s="6">
        <f t="shared" si="354"/>
        <v>35.4</v>
      </c>
      <c r="Q2871" t="str">
        <f t="shared" si="355"/>
        <v>theater</v>
      </c>
      <c r="R2871" t="str">
        <f t="shared" si="356"/>
        <v>plays</v>
      </c>
      <c r="S2871" s="10">
        <f t="shared" si="357"/>
        <v>42540.385196759256</v>
      </c>
      <c r="T2871" s="10">
        <f t="shared" si="358"/>
        <v>42570.385196759256</v>
      </c>
      <c r="U2871" s="12">
        <f t="shared" si="359"/>
        <v>42540.385196759256</v>
      </c>
      <c r="V2871" s="11">
        <f t="shared" si="360"/>
        <v>42540.385196759256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353"/>
        <v>0.15</v>
      </c>
      <c r="P2872" s="6">
        <f t="shared" si="354"/>
        <v>83.333333333333329</v>
      </c>
      <c r="Q2872" t="str">
        <f t="shared" si="355"/>
        <v>theater</v>
      </c>
      <c r="R2872" t="str">
        <f t="shared" si="356"/>
        <v>plays</v>
      </c>
      <c r="S2872" s="10">
        <f t="shared" si="357"/>
        <v>41745.981076388889</v>
      </c>
      <c r="T2872" s="10">
        <f t="shared" si="358"/>
        <v>41775.981076388889</v>
      </c>
      <c r="U2872" s="12">
        <f t="shared" si="359"/>
        <v>41745.981076388889</v>
      </c>
      <c r="V2872" s="11">
        <f t="shared" si="360"/>
        <v>41745.981076388889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353"/>
        <v>4.6699999999999998E-2</v>
      </c>
      <c r="P2873" s="6">
        <f t="shared" si="354"/>
        <v>35.92307692307692</v>
      </c>
      <c r="Q2873" t="str">
        <f t="shared" si="355"/>
        <v>theater</v>
      </c>
      <c r="R2873" t="str">
        <f t="shared" si="356"/>
        <v>plays</v>
      </c>
      <c r="S2873" s="10">
        <f t="shared" si="357"/>
        <v>41974.530243055553</v>
      </c>
      <c r="T2873" s="10">
        <f t="shared" si="358"/>
        <v>41994.530243055553</v>
      </c>
      <c r="U2873" s="12">
        <f t="shared" si="359"/>
        <v>41974.530243055553</v>
      </c>
      <c r="V2873" s="11">
        <f t="shared" si="360"/>
        <v>41974.530243055553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353"/>
        <v>0</v>
      </c>
      <c r="P2874" s="6" t="e">
        <f t="shared" si="354"/>
        <v>#DIV/0!</v>
      </c>
      <c r="Q2874" t="str">
        <f t="shared" si="355"/>
        <v>theater</v>
      </c>
      <c r="R2874" t="str">
        <f t="shared" si="356"/>
        <v>plays</v>
      </c>
      <c r="S2874" s="10">
        <f t="shared" si="357"/>
        <v>42114.907847222225</v>
      </c>
      <c r="T2874" s="10">
        <f t="shared" si="358"/>
        <v>42174.907847222225</v>
      </c>
      <c r="U2874" s="12">
        <f t="shared" si="359"/>
        <v>42114.907847222225</v>
      </c>
      <c r="V2874" s="11">
        <f t="shared" si="360"/>
        <v>42114.907847222225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353"/>
        <v>0.38119999999999998</v>
      </c>
      <c r="P2875" s="6">
        <f t="shared" si="354"/>
        <v>119.125</v>
      </c>
      <c r="Q2875" t="str">
        <f t="shared" si="355"/>
        <v>theater</v>
      </c>
      <c r="R2875" t="str">
        <f t="shared" si="356"/>
        <v>plays</v>
      </c>
      <c r="S2875" s="10">
        <f t="shared" si="357"/>
        <v>42002.609155092585</v>
      </c>
      <c r="T2875" s="10">
        <f t="shared" si="358"/>
        <v>42032.609155092585</v>
      </c>
      <c r="U2875" s="12">
        <f t="shared" si="359"/>
        <v>42002.609155092585</v>
      </c>
      <c r="V2875" s="11">
        <f t="shared" si="360"/>
        <v>42002.609155092585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353"/>
        <v>5.4199999999999998E-2</v>
      </c>
      <c r="P2876" s="6">
        <f t="shared" si="354"/>
        <v>90.333333333333329</v>
      </c>
      <c r="Q2876" t="str">
        <f t="shared" si="355"/>
        <v>theater</v>
      </c>
      <c r="R2876" t="str">
        <f t="shared" si="356"/>
        <v>plays</v>
      </c>
      <c r="S2876" s="10">
        <f t="shared" si="357"/>
        <v>42722.636412037034</v>
      </c>
      <c r="T2876" s="10">
        <f t="shared" si="358"/>
        <v>42752.636412037034</v>
      </c>
      <c r="U2876" s="12">
        <f t="shared" si="359"/>
        <v>42722.636412037034</v>
      </c>
      <c r="V2876" s="11">
        <f t="shared" si="360"/>
        <v>42722.636412037034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353"/>
        <v>3.5E-4</v>
      </c>
      <c r="P2877" s="6">
        <f t="shared" si="354"/>
        <v>2.3333333333333335</v>
      </c>
      <c r="Q2877" t="str">
        <f t="shared" si="355"/>
        <v>theater</v>
      </c>
      <c r="R2877" t="str">
        <f t="shared" si="356"/>
        <v>plays</v>
      </c>
      <c r="S2877" s="10">
        <f t="shared" si="357"/>
        <v>42464.920057870368</v>
      </c>
      <c r="T2877" s="10">
        <f t="shared" si="358"/>
        <v>42494.920057870368</v>
      </c>
      <c r="U2877" s="12">
        <f t="shared" si="359"/>
        <v>42464.920057870368</v>
      </c>
      <c r="V2877" s="11">
        <f t="shared" si="360"/>
        <v>42464.920057870368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353"/>
        <v>0</v>
      </c>
      <c r="P2878" s="6" t="e">
        <f t="shared" si="354"/>
        <v>#DIV/0!</v>
      </c>
      <c r="Q2878" t="str">
        <f t="shared" si="355"/>
        <v>theater</v>
      </c>
      <c r="R2878" t="str">
        <f t="shared" si="356"/>
        <v>plays</v>
      </c>
      <c r="S2878" s="10">
        <f t="shared" si="357"/>
        <v>42171.535636574066</v>
      </c>
      <c r="T2878" s="10">
        <f t="shared" si="358"/>
        <v>42201.535636574066</v>
      </c>
      <c r="U2878" s="12">
        <f t="shared" si="359"/>
        <v>42171.535636574066</v>
      </c>
      <c r="V2878" s="11">
        <f t="shared" si="360"/>
        <v>42171.535636574066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353"/>
        <v>0.10833333333333334</v>
      </c>
      <c r="P2879" s="6">
        <f t="shared" si="354"/>
        <v>108.33333333333333</v>
      </c>
      <c r="Q2879" t="str">
        <f t="shared" si="355"/>
        <v>theater</v>
      </c>
      <c r="R2879" t="str">
        <f t="shared" si="356"/>
        <v>plays</v>
      </c>
      <c r="S2879" s="10">
        <f t="shared" si="357"/>
        <v>42672.746805555551</v>
      </c>
      <c r="T2879" s="10">
        <f t="shared" si="358"/>
        <v>42704.499999999993</v>
      </c>
      <c r="U2879" s="12">
        <f t="shared" si="359"/>
        <v>42672.746805555551</v>
      </c>
      <c r="V2879" s="11">
        <f t="shared" si="360"/>
        <v>42672.746805555551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353"/>
        <v>2.1000000000000001E-2</v>
      </c>
      <c r="P2880" s="6">
        <f t="shared" si="354"/>
        <v>15.75</v>
      </c>
      <c r="Q2880" t="str">
        <f t="shared" si="355"/>
        <v>theater</v>
      </c>
      <c r="R2880" t="str">
        <f t="shared" si="356"/>
        <v>plays</v>
      </c>
      <c r="S2880" s="10">
        <f t="shared" si="357"/>
        <v>42128.407349537032</v>
      </c>
      <c r="T2880" s="10">
        <f t="shared" si="358"/>
        <v>42188.407349537032</v>
      </c>
      <c r="U2880" s="12">
        <f t="shared" si="359"/>
        <v>42128.407349537032</v>
      </c>
      <c r="V2880" s="11">
        <f t="shared" si="360"/>
        <v>42128.407349537032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353"/>
        <v>2.5892857142857141E-3</v>
      </c>
      <c r="P2881" s="6">
        <f t="shared" si="354"/>
        <v>29</v>
      </c>
      <c r="Q2881" t="str">
        <f t="shared" si="355"/>
        <v>theater</v>
      </c>
      <c r="R2881" t="str">
        <f t="shared" si="356"/>
        <v>plays</v>
      </c>
      <c r="S2881" s="10">
        <f t="shared" si="357"/>
        <v>42359.516909722217</v>
      </c>
      <c r="T2881" s="10">
        <f t="shared" si="358"/>
        <v>42389.516909722217</v>
      </c>
      <c r="U2881" s="12">
        <f t="shared" si="359"/>
        <v>42359.516909722217</v>
      </c>
      <c r="V2881" s="11">
        <f t="shared" si="360"/>
        <v>42359.516909722217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361">E2882/D2882</f>
        <v>0.23333333333333334</v>
      </c>
      <c r="P2882" s="6">
        <f t="shared" si="354"/>
        <v>96.551724137931032</v>
      </c>
      <c r="Q2882" t="str">
        <f t="shared" si="355"/>
        <v>theater</v>
      </c>
      <c r="R2882" t="str">
        <f t="shared" si="356"/>
        <v>plays</v>
      </c>
      <c r="S2882" s="10">
        <f t="shared" si="357"/>
        <v>42192.69736111111</v>
      </c>
      <c r="T2882" s="10">
        <f t="shared" si="358"/>
        <v>42236.503472222219</v>
      </c>
      <c r="U2882" s="12">
        <f t="shared" si="359"/>
        <v>42192.69736111111</v>
      </c>
      <c r="V2882" s="11">
        <f t="shared" si="360"/>
        <v>42192.69736111111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361"/>
        <v>0</v>
      </c>
      <c r="P2883" s="6" t="e">
        <f t="shared" ref="P2883:P2946" si="362">E2883/L2883</f>
        <v>#DIV/0!</v>
      </c>
      <c r="Q2883" t="str">
        <f t="shared" ref="Q2883:Q2946" si="363">LEFT(N2883,SEARCH("/",N2883)-1)</f>
        <v>theater</v>
      </c>
      <c r="R2883" t="str">
        <f t="shared" ref="R2883:R2946" si="364">RIGHT(N2883,LEN(N2883)-SEARCH("/",N2883))</f>
        <v>plays</v>
      </c>
      <c r="S2883" s="10">
        <f t="shared" ref="S2883:S2946" si="365">(((J2883/60)/60)/24)+DATE(1970,1,1)+(-5/24)</f>
        <v>41916.389305555553</v>
      </c>
      <c r="T2883" s="10">
        <f t="shared" ref="T2883:T2946" si="366">(((I2883/60)/60)/24)+DATE(1970,1,1)+(-5/24)</f>
        <v>41976.430972222217</v>
      </c>
      <c r="U2883" s="12">
        <f t="shared" ref="U2883:U2946" si="367">S2883</f>
        <v>41916.389305555553</v>
      </c>
      <c r="V2883" s="11">
        <f t="shared" ref="V2883:V2946" si="368">S2883</f>
        <v>41916.389305555553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361"/>
        <v>0.33600000000000002</v>
      </c>
      <c r="P2884" s="6">
        <f t="shared" si="362"/>
        <v>63</v>
      </c>
      <c r="Q2884" t="str">
        <f t="shared" si="363"/>
        <v>theater</v>
      </c>
      <c r="R2884" t="str">
        <f t="shared" si="364"/>
        <v>plays</v>
      </c>
      <c r="S2884" s="10">
        <f t="shared" si="365"/>
        <v>42461.387939814813</v>
      </c>
      <c r="T2884" s="10">
        <f t="shared" si="366"/>
        <v>42491.387939814813</v>
      </c>
      <c r="U2884" s="12">
        <f t="shared" si="367"/>
        <v>42461.387939814813</v>
      </c>
      <c r="V2884" s="11">
        <f t="shared" si="368"/>
        <v>42461.387939814813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361"/>
        <v>0.1908</v>
      </c>
      <c r="P2885" s="6">
        <f t="shared" si="362"/>
        <v>381.6</v>
      </c>
      <c r="Q2885" t="str">
        <f t="shared" si="363"/>
        <v>theater</v>
      </c>
      <c r="R2885" t="str">
        <f t="shared" si="364"/>
        <v>plays</v>
      </c>
      <c r="S2885" s="10">
        <f t="shared" si="365"/>
        <v>42370.694872685184</v>
      </c>
      <c r="T2885" s="10">
        <f t="shared" si="366"/>
        <v>42405.999305555553</v>
      </c>
      <c r="U2885" s="12">
        <f t="shared" si="367"/>
        <v>42370.694872685184</v>
      </c>
      <c r="V2885" s="11">
        <f t="shared" si="368"/>
        <v>42370.694872685184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361"/>
        <v>4.1111111111111114E-3</v>
      </c>
      <c r="P2886" s="6">
        <f t="shared" si="362"/>
        <v>46.25</v>
      </c>
      <c r="Q2886" t="str">
        <f t="shared" si="363"/>
        <v>theater</v>
      </c>
      <c r="R2886" t="str">
        <f t="shared" si="364"/>
        <v>plays</v>
      </c>
      <c r="S2886" s="10">
        <f t="shared" si="365"/>
        <v>41948.518923611111</v>
      </c>
      <c r="T2886" s="10">
        <f t="shared" si="366"/>
        <v>41978.518923611111</v>
      </c>
      <c r="U2886" s="12">
        <f t="shared" si="367"/>
        <v>41948.518923611111</v>
      </c>
      <c r="V2886" s="11">
        <f t="shared" si="368"/>
        <v>41948.518923611111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361"/>
        <v>0.32500000000000001</v>
      </c>
      <c r="P2887" s="6">
        <f t="shared" si="362"/>
        <v>26</v>
      </c>
      <c r="Q2887" t="str">
        <f t="shared" si="363"/>
        <v>theater</v>
      </c>
      <c r="R2887" t="str">
        <f t="shared" si="364"/>
        <v>plays</v>
      </c>
      <c r="S2887" s="10">
        <f t="shared" si="365"/>
        <v>42046.868067129624</v>
      </c>
      <c r="T2887" s="10">
        <f t="shared" si="366"/>
        <v>42076.82640046296</v>
      </c>
      <c r="U2887" s="12">
        <f t="shared" si="367"/>
        <v>42046.868067129624</v>
      </c>
      <c r="V2887" s="11">
        <f t="shared" si="368"/>
        <v>42046.868067129624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361"/>
        <v>0.05</v>
      </c>
      <c r="P2888" s="6">
        <f t="shared" si="362"/>
        <v>10</v>
      </c>
      <c r="Q2888" t="str">
        <f t="shared" si="363"/>
        <v>theater</v>
      </c>
      <c r="R2888" t="str">
        <f t="shared" si="364"/>
        <v>plays</v>
      </c>
      <c r="S2888" s="10">
        <f t="shared" si="365"/>
        <v>42261.424583333333</v>
      </c>
      <c r="T2888" s="10">
        <f t="shared" si="366"/>
        <v>42265.957638888889</v>
      </c>
      <c r="U2888" s="12">
        <f t="shared" si="367"/>
        <v>42261.424583333333</v>
      </c>
      <c r="V2888" s="11">
        <f t="shared" si="368"/>
        <v>42261.424583333333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361"/>
        <v>1.6666666666666668E-3</v>
      </c>
      <c r="P2889" s="6">
        <f t="shared" si="362"/>
        <v>5</v>
      </c>
      <c r="Q2889" t="str">
        <f t="shared" si="363"/>
        <v>theater</v>
      </c>
      <c r="R2889" t="str">
        <f t="shared" si="364"/>
        <v>plays</v>
      </c>
      <c r="S2889" s="10">
        <f t="shared" si="365"/>
        <v>41985.219027777777</v>
      </c>
      <c r="T2889" s="10">
        <f t="shared" si="366"/>
        <v>42015.219027777777</v>
      </c>
      <c r="U2889" s="12">
        <f t="shared" si="367"/>
        <v>41985.219027777777</v>
      </c>
      <c r="V2889" s="11">
        <f t="shared" si="368"/>
        <v>41985.219027777777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361"/>
        <v>0</v>
      </c>
      <c r="P2890" s="6" t="e">
        <f t="shared" si="362"/>
        <v>#DIV/0!</v>
      </c>
      <c r="Q2890" t="str">
        <f t="shared" si="363"/>
        <v>theater</v>
      </c>
      <c r="R2890" t="str">
        <f t="shared" si="364"/>
        <v>plays</v>
      </c>
      <c r="S2890" s="10">
        <f t="shared" si="365"/>
        <v>41922.326851851853</v>
      </c>
      <c r="T2890" s="10">
        <f t="shared" si="366"/>
        <v>41929.999305555553</v>
      </c>
      <c r="U2890" s="12">
        <f t="shared" si="367"/>
        <v>41922.326851851853</v>
      </c>
      <c r="V2890" s="11">
        <f t="shared" si="368"/>
        <v>41922.326851851853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361"/>
        <v>0.38066666666666665</v>
      </c>
      <c r="P2891" s="6">
        <f t="shared" si="362"/>
        <v>81.571428571428569</v>
      </c>
      <c r="Q2891" t="str">
        <f t="shared" si="363"/>
        <v>theater</v>
      </c>
      <c r="R2891" t="str">
        <f t="shared" si="364"/>
        <v>plays</v>
      </c>
      <c r="S2891" s="10">
        <f t="shared" si="365"/>
        <v>41850.654918981476</v>
      </c>
      <c r="T2891" s="10">
        <f t="shared" si="366"/>
        <v>41880.654918981476</v>
      </c>
      <c r="U2891" s="12">
        <f t="shared" si="367"/>
        <v>41850.654918981476</v>
      </c>
      <c r="V2891" s="11">
        <f t="shared" si="368"/>
        <v>41850.654918981476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361"/>
        <v>1.0500000000000001E-2</v>
      </c>
      <c r="P2892" s="6">
        <f t="shared" si="362"/>
        <v>7</v>
      </c>
      <c r="Q2892" t="str">
        <f t="shared" si="363"/>
        <v>theater</v>
      </c>
      <c r="R2892" t="str">
        <f t="shared" si="364"/>
        <v>plays</v>
      </c>
      <c r="S2892" s="10">
        <f t="shared" si="365"/>
        <v>41831.534629629627</v>
      </c>
      <c r="T2892" s="10">
        <f t="shared" si="366"/>
        <v>41859.916666666664</v>
      </c>
      <c r="U2892" s="12">
        <f t="shared" si="367"/>
        <v>41831.534629629627</v>
      </c>
      <c r="V2892" s="11">
        <f t="shared" si="368"/>
        <v>41831.534629629627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361"/>
        <v>2.7300000000000001E-2</v>
      </c>
      <c r="P2893" s="6">
        <f t="shared" si="362"/>
        <v>27.3</v>
      </c>
      <c r="Q2893" t="str">
        <f t="shared" si="363"/>
        <v>theater</v>
      </c>
      <c r="R2893" t="str">
        <f t="shared" si="364"/>
        <v>plays</v>
      </c>
      <c r="S2893" s="10">
        <f t="shared" si="365"/>
        <v>42415.675092592595</v>
      </c>
      <c r="T2893" s="10">
        <f t="shared" si="366"/>
        <v>42475.633425925924</v>
      </c>
      <c r="U2893" s="12">
        <f t="shared" si="367"/>
        <v>42415.675092592595</v>
      </c>
      <c r="V2893" s="11">
        <f t="shared" si="368"/>
        <v>42415.675092592595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361"/>
        <v>9.0909090909090912E-2</v>
      </c>
      <c r="P2894" s="6">
        <f t="shared" si="362"/>
        <v>29.411764705882351</v>
      </c>
      <c r="Q2894" t="str">
        <f t="shared" si="363"/>
        <v>theater</v>
      </c>
      <c r="R2894" t="str">
        <f t="shared" si="364"/>
        <v>plays</v>
      </c>
      <c r="S2894" s="10">
        <f t="shared" si="365"/>
        <v>41869.505833333329</v>
      </c>
      <c r="T2894" s="10">
        <f t="shared" si="366"/>
        <v>41876.666666666664</v>
      </c>
      <c r="U2894" s="12">
        <f t="shared" si="367"/>
        <v>41869.505833333329</v>
      </c>
      <c r="V2894" s="11">
        <f t="shared" si="368"/>
        <v>41869.505833333329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361"/>
        <v>5.0000000000000001E-3</v>
      </c>
      <c r="P2895" s="6">
        <f t="shared" si="362"/>
        <v>12.5</v>
      </c>
      <c r="Q2895" t="str">
        <f t="shared" si="363"/>
        <v>theater</v>
      </c>
      <c r="R2895" t="str">
        <f t="shared" si="364"/>
        <v>plays</v>
      </c>
      <c r="S2895" s="10">
        <f t="shared" si="365"/>
        <v>41953.564756944441</v>
      </c>
      <c r="T2895" s="10">
        <f t="shared" si="366"/>
        <v>42012.874999999993</v>
      </c>
      <c r="U2895" s="12">
        <f t="shared" si="367"/>
        <v>41953.564756944441</v>
      </c>
      <c r="V2895" s="11">
        <f t="shared" si="368"/>
        <v>41953.564756944441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361"/>
        <v>0</v>
      </c>
      <c r="P2896" s="6" t="e">
        <f t="shared" si="362"/>
        <v>#DIV/0!</v>
      </c>
      <c r="Q2896" t="str">
        <f t="shared" si="363"/>
        <v>theater</v>
      </c>
      <c r="R2896" t="str">
        <f t="shared" si="364"/>
        <v>plays</v>
      </c>
      <c r="S2896" s="10">
        <f t="shared" si="365"/>
        <v>42037.777951388889</v>
      </c>
      <c r="T2896" s="10">
        <f t="shared" si="366"/>
        <v>42097.736284722218</v>
      </c>
      <c r="U2896" s="12">
        <f t="shared" si="367"/>
        <v>42037.777951388889</v>
      </c>
      <c r="V2896" s="11">
        <f t="shared" si="368"/>
        <v>42037.777951388889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361"/>
        <v>4.5999999999999999E-2</v>
      </c>
      <c r="P2897" s="6">
        <f t="shared" si="362"/>
        <v>5.75</v>
      </c>
      <c r="Q2897" t="str">
        <f t="shared" si="363"/>
        <v>theater</v>
      </c>
      <c r="R2897" t="str">
        <f t="shared" si="364"/>
        <v>plays</v>
      </c>
      <c r="S2897" s="10">
        <f t="shared" si="365"/>
        <v>41811.347129629627</v>
      </c>
      <c r="T2897" s="10">
        <f t="shared" si="366"/>
        <v>41812.666666666664</v>
      </c>
      <c r="U2897" s="12">
        <f t="shared" si="367"/>
        <v>41811.347129629627</v>
      </c>
      <c r="V2897" s="11">
        <f t="shared" si="368"/>
        <v>41811.347129629627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361"/>
        <v>0.20833333333333334</v>
      </c>
      <c r="P2898" s="6">
        <f t="shared" si="362"/>
        <v>52.083333333333336</v>
      </c>
      <c r="Q2898" t="str">
        <f t="shared" si="363"/>
        <v>theater</v>
      </c>
      <c r="R2898" t="str">
        <f t="shared" si="364"/>
        <v>plays</v>
      </c>
      <c r="S2898" s="10">
        <f t="shared" si="365"/>
        <v>42701.700474537036</v>
      </c>
      <c r="T2898" s="10">
        <f t="shared" si="366"/>
        <v>42716.041666666664</v>
      </c>
      <c r="U2898" s="12">
        <f t="shared" si="367"/>
        <v>42701.700474537036</v>
      </c>
      <c r="V2898" s="11">
        <f t="shared" si="368"/>
        <v>42701.700474537036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361"/>
        <v>4.583333333333333E-2</v>
      </c>
      <c r="P2899" s="6">
        <f t="shared" si="362"/>
        <v>183.33333333333334</v>
      </c>
      <c r="Q2899" t="str">
        <f t="shared" si="363"/>
        <v>theater</v>
      </c>
      <c r="R2899" t="str">
        <f t="shared" si="364"/>
        <v>plays</v>
      </c>
      <c r="S2899" s="10">
        <f t="shared" si="365"/>
        <v>42258.438171296293</v>
      </c>
      <c r="T2899" s="10">
        <f t="shared" si="366"/>
        <v>42288.436863425923</v>
      </c>
      <c r="U2899" s="12">
        <f t="shared" si="367"/>
        <v>42258.438171296293</v>
      </c>
      <c r="V2899" s="11">
        <f t="shared" si="368"/>
        <v>42258.438171296293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361"/>
        <v>4.2133333333333335E-2</v>
      </c>
      <c r="P2900" s="6">
        <f t="shared" si="362"/>
        <v>26.333333333333332</v>
      </c>
      <c r="Q2900" t="str">
        <f t="shared" si="363"/>
        <v>theater</v>
      </c>
      <c r="R2900" t="str">
        <f t="shared" si="364"/>
        <v>plays</v>
      </c>
      <c r="S2900" s="10">
        <f t="shared" si="365"/>
        <v>42278.456631944442</v>
      </c>
      <c r="T2900" s="10">
        <f t="shared" si="366"/>
        <v>42308.456631944442</v>
      </c>
      <c r="U2900" s="12">
        <f t="shared" si="367"/>
        <v>42278.456631944442</v>
      </c>
      <c r="V2900" s="11">
        <f t="shared" si="368"/>
        <v>42278.456631944442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361"/>
        <v>0</v>
      </c>
      <c r="P2901" s="6" t="e">
        <f t="shared" si="362"/>
        <v>#DIV/0!</v>
      </c>
      <c r="Q2901" t="str">
        <f t="shared" si="363"/>
        <v>theater</v>
      </c>
      <c r="R2901" t="str">
        <f t="shared" si="364"/>
        <v>plays</v>
      </c>
      <c r="S2901" s="10">
        <f t="shared" si="365"/>
        <v>42514.869884259257</v>
      </c>
      <c r="T2901" s="10">
        <f t="shared" si="366"/>
        <v>42574.869884259257</v>
      </c>
      <c r="U2901" s="12">
        <f t="shared" si="367"/>
        <v>42514.869884259257</v>
      </c>
      <c r="V2901" s="11">
        <f t="shared" si="368"/>
        <v>42514.869884259257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361"/>
        <v>0.61909090909090914</v>
      </c>
      <c r="P2902" s="6">
        <f t="shared" si="362"/>
        <v>486.42857142857144</v>
      </c>
      <c r="Q2902" t="str">
        <f t="shared" si="363"/>
        <v>theater</v>
      </c>
      <c r="R2902" t="str">
        <f t="shared" si="364"/>
        <v>plays</v>
      </c>
      <c r="S2902" s="10">
        <f t="shared" si="365"/>
        <v>41830.025833333333</v>
      </c>
      <c r="T2902" s="10">
        <f t="shared" si="366"/>
        <v>41860.025833333333</v>
      </c>
      <c r="U2902" s="12">
        <f t="shared" si="367"/>
        <v>41830.025833333333</v>
      </c>
      <c r="V2902" s="11">
        <f t="shared" si="368"/>
        <v>41830.025833333333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361"/>
        <v>8.0000000000000002E-3</v>
      </c>
      <c r="P2903" s="6">
        <f t="shared" si="362"/>
        <v>3</v>
      </c>
      <c r="Q2903" t="str">
        <f t="shared" si="363"/>
        <v>theater</v>
      </c>
      <c r="R2903" t="str">
        <f t="shared" si="364"/>
        <v>plays</v>
      </c>
      <c r="S2903" s="10">
        <f t="shared" si="365"/>
        <v>41982.696053240739</v>
      </c>
      <c r="T2903" s="10">
        <f t="shared" si="366"/>
        <v>42042.696053240739</v>
      </c>
      <c r="U2903" s="12">
        <f t="shared" si="367"/>
        <v>41982.696053240739</v>
      </c>
      <c r="V2903" s="11">
        <f t="shared" si="368"/>
        <v>41982.696053240739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361"/>
        <v>1.6666666666666666E-4</v>
      </c>
      <c r="P2904" s="6">
        <f t="shared" si="362"/>
        <v>25</v>
      </c>
      <c r="Q2904" t="str">
        <f t="shared" si="363"/>
        <v>theater</v>
      </c>
      <c r="R2904" t="str">
        <f t="shared" si="364"/>
        <v>plays</v>
      </c>
      <c r="S2904" s="10">
        <f t="shared" si="365"/>
        <v>42210.231435185182</v>
      </c>
      <c r="T2904" s="10">
        <f t="shared" si="366"/>
        <v>42240.231435185182</v>
      </c>
      <c r="U2904" s="12">
        <f t="shared" si="367"/>
        <v>42210.231435185182</v>
      </c>
      <c r="V2904" s="11">
        <f t="shared" si="368"/>
        <v>42210.231435185182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361"/>
        <v>7.7999999999999996E-3</v>
      </c>
      <c r="P2905" s="6">
        <f t="shared" si="362"/>
        <v>9.75</v>
      </c>
      <c r="Q2905" t="str">
        <f t="shared" si="363"/>
        <v>theater</v>
      </c>
      <c r="R2905" t="str">
        <f t="shared" si="364"/>
        <v>plays</v>
      </c>
      <c r="S2905" s="10">
        <f t="shared" si="365"/>
        <v>42195.95854166666</v>
      </c>
      <c r="T2905" s="10">
        <f t="shared" si="366"/>
        <v>42255.95854166666</v>
      </c>
      <c r="U2905" s="12">
        <f t="shared" si="367"/>
        <v>42195.95854166666</v>
      </c>
      <c r="V2905" s="11">
        <f t="shared" si="368"/>
        <v>42195.95854166666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361"/>
        <v>0.05</v>
      </c>
      <c r="P2906" s="6">
        <f t="shared" si="362"/>
        <v>18.75</v>
      </c>
      <c r="Q2906" t="str">
        <f t="shared" si="363"/>
        <v>theater</v>
      </c>
      <c r="R2906" t="str">
        <f t="shared" si="364"/>
        <v>plays</v>
      </c>
      <c r="S2906" s="10">
        <f t="shared" si="365"/>
        <v>41940.759618055556</v>
      </c>
      <c r="T2906" s="10">
        <f t="shared" si="366"/>
        <v>41952.291666666664</v>
      </c>
      <c r="U2906" s="12">
        <f t="shared" si="367"/>
        <v>41940.759618055556</v>
      </c>
      <c r="V2906" s="11">
        <f t="shared" si="368"/>
        <v>41940.759618055556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361"/>
        <v>0.17771428571428571</v>
      </c>
      <c r="P2907" s="6">
        <f t="shared" si="362"/>
        <v>36.588235294117645</v>
      </c>
      <c r="Q2907" t="str">
        <f t="shared" si="363"/>
        <v>theater</v>
      </c>
      <c r="R2907" t="str">
        <f t="shared" si="364"/>
        <v>plays</v>
      </c>
      <c r="S2907" s="10">
        <f t="shared" si="365"/>
        <v>42605.848530092589</v>
      </c>
      <c r="T2907" s="10">
        <f t="shared" si="366"/>
        <v>42619.848530092589</v>
      </c>
      <c r="U2907" s="12">
        <f t="shared" si="367"/>
        <v>42605.848530092589</v>
      </c>
      <c r="V2907" s="11">
        <f t="shared" si="368"/>
        <v>42605.848530092589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361"/>
        <v>9.4166666666666662E-2</v>
      </c>
      <c r="P2908" s="6">
        <f t="shared" si="362"/>
        <v>80.714285714285708</v>
      </c>
      <c r="Q2908" t="str">
        <f t="shared" si="363"/>
        <v>theater</v>
      </c>
      <c r="R2908" t="str">
        <f t="shared" si="364"/>
        <v>plays</v>
      </c>
      <c r="S2908" s="10">
        <f t="shared" si="365"/>
        <v>42199.440578703703</v>
      </c>
      <c r="T2908" s="10">
        <f t="shared" si="366"/>
        <v>42216.833333333336</v>
      </c>
      <c r="U2908" s="12">
        <f t="shared" si="367"/>
        <v>42199.440578703703</v>
      </c>
      <c r="V2908" s="11">
        <f t="shared" si="368"/>
        <v>42199.440578703703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361"/>
        <v>8.0000000000000004E-4</v>
      </c>
      <c r="P2909" s="6">
        <f t="shared" si="362"/>
        <v>1</v>
      </c>
      <c r="Q2909" t="str">
        <f t="shared" si="363"/>
        <v>theater</v>
      </c>
      <c r="R2909" t="str">
        <f t="shared" si="364"/>
        <v>plays</v>
      </c>
      <c r="S2909" s="10">
        <f t="shared" si="365"/>
        <v>42444.669409722213</v>
      </c>
      <c r="T2909" s="10">
        <f t="shared" si="366"/>
        <v>42504.669409722213</v>
      </c>
      <c r="U2909" s="12">
        <f t="shared" si="367"/>
        <v>42444.669409722213</v>
      </c>
      <c r="V2909" s="11">
        <f t="shared" si="368"/>
        <v>42444.669409722213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361"/>
        <v>2.75E-2</v>
      </c>
      <c r="P2910" s="6">
        <f t="shared" si="362"/>
        <v>52.8</v>
      </c>
      <c r="Q2910" t="str">
        <f t="shared" si="363"/>
        <v>theater</v>
      </c>
      <c r="R2910" t="str">
        <f t="shared" si="364"/>
        <v>plays</v>
      </c>
      <c r="S2910" s="10">
        <f t="shared" si="365"/>
        <v>42499.523368055547</v>
      </c>
      <c r="T2910" s="10">
        <f t="shared" si="366"/>
        <v>42529.523368055547</v>
      </c>
      <c r="U2910" s="12">
        <f t="shared" si="367"/>
        <v>42499.523368055547</v>
      </c>
      <c r="V2910" s="11">
        <f t="shared" si="368"/>
        <v>42499.523368055547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361"/>
        <v>1.1111111111111112E-4</v>
      </c>
      <c r="P2911" s="6">
        <f t="shared" si="362"/>
        <v>20</v>
      </c>
      <c r="Q2911" t="str">
        <f t="shared" si="363"/>
        <v>theater</v>
      </c>
      <c r="R2911" t="str">
        <f t="shared" si="364"/>
        <v>plays</v>
      </c>
      <c r="S2911" s="10">
        <f t="shared" si="365"/>
        <v>41929.057881944442</v>
      </c>
      <c r="T2911" s="10">
        <f t="shared" si="366"/>
        <v>41968.615277777775</v>
      </c>
      <c r="U2911" s="12">
        <f t="shared" si="367"/>
        <v>41929.057881944442</v>
      </c>
      <c r="V2911" s="11">
        <f t="shared" si="368"/>
        <v>41929.057881944442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361"/>
        <v>3.3333333333333335E-5</v>
      </c>
      <c r="P2912" s="6">
        <f t="shared" si="362"/>
        <v>1</v>
      </c>
      <c r="Q2912" t="str">
        <f t="shared" si="363"/>
        <v>theater</v>
      </c>
      <c r="R2912" t="str">
        <f t="shared" si="364"/>
        <v>plays</v>
      </c>
      <c r="S2912" s="10">
        <f t="shared" si="365"/>
        <v>42107.632951388885</v>
      </c>
      <c r="T2912" s="10">
        <f t="shared" si="366"/>
        <v>42167.632951388885</v>
      </c>
      <c r="U2912" s="12">
        <f t="shared" si="367"/>
        <v>42107.632951388885</v>
      </c>
      <c r="V2912" s="11">
        <f t="shared" si="368"/>
        <v>42107.632951388885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361"/>
        <v>0.36499999999999999</v>
      </c>
      <c r="P2913" s="6">
        <f t="shared" si="362"/>
        <v>46.928571428571431</v>
      </c>
      <c r="Q2913" t="str">
        <f t="shared" si="363"/>
        <v>theater</v>
      </c>
      <c r="R2913" t="str">
        <f t="shared" si="364"/>
        <v>plays</v>
      </c>
      <c r="S2913" s="10">
        <f t="shared" si="365"/>
        <v>42142.560486111113</v>
      </c>
      <c r="T2913" s="10">
        <f t="shared" si="366"/>
        <v>42182.560486111113</v>
      </c>
      <c r="U2913" s="12">
        <f t="shared" si="367"/>
        <v>42142.560486111113</v>
      </c>
      <c r="V2913" s="11">
        <f t="shared" si="368"/>
        <v>42142.560486111113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361"/>
        <v>0.14058171745152354</v>
      </c>
      <c r="P2914" s="6">
        <f t="shared" si="362"/>
        <v>78.07692307692308</v>
      </c>
      <c r="Q2914" t="str">
        <f t="shared" si="363"/>
        <v>theater</v>
      </c>
      <c r="R2914" t="str">
        <f t="shared" si="364"/>
        <v>plays</v>
      </c>
      <c r="S2914" s="10">
        <f t="shared" si="365"/>
        <v>42353.923310185179</v>
      </c>
      <c r="T2914" s="10">
        <f t="shared" si="366"/>
        <v>42383.923310185179</v>
      </c>
      <c r="U2914" s="12">
        <f t="shared" si="367"/>
        <v>42353.923310185179</v>
      </c>
      <c r="V2914" s="11">
        <f t="shared" si="368"/>
        <v>42353.923310185179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361"/>
        <v>2.0000000000000001E-4</v>
      </c>
      <c r="P2915" s="6">
        <f t="shared" si="362"/>
        <v>1</v>
      </c>
      <c r="Q2915" t="str">
        <f t="shared" si="363"/>
        <v>theater</v>
      </c>
      <c r="R2915" t="str">
        <f t="shared" si="364"/>
        <v>plays</v>
      </c>
      <c r="S2915" s="10">
        <f t="shared" si="365"/>
        <v>41828.714571759258</v>
      </c>
      <c r="T2915" s="10">
        <f t="shared" si="366"/>
        <v>41888.714571759258</v>
      </c>
      <c r="U2915" s="12">
        <f t="shared" si="367"/>
        <v>41828.714571759258</v>
      </c>
      <c r="V2915" s="11">
        <f t="shared" si="368"/>
        <v>41828.714571759258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361"/>
        <v>4.0000000000000003E-5</v>
      </c>
      <c r="P2916" s="6">
        <f t="shared" si="362"/>
        <v>1</v>
      </c>
      <c r="Q2916" t="str">
        <f t="shared" si="363"/>
        <v>theater</v>
      </c>
      <c r="R2916" t="str">
        <f t="shared" si="364"/>
        <v>plays</v>
      </c>
      <c r="S2916" s="10">
        <f t="shared" si="365"/>
        <v>42017.699004629627</v>
      </c>
      <c r="T2916" s="10">
        <f t="shared" si="366"/>
        <v>42077.657337962963</v>
      </c>
      <c r="U2916" s="12">
        <f t="shared" si="367"/>
        <v>42017.699004629627</v>
      </c>
      <c r="V2916" s="11">
        <f t="shared" si="368"/>
        <v>42017.699004629627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361"/>
        <v>0.61099999999999999</v>
      </c>
      <c r="P2917" s="6">
        <f t="shared" si="362"/>
        <v>203.66666666666666</v>
      </c>
      <c r="Q2917" t="str">
        <f t="shared" si="363"/>
        <v>theater</v>
      </c>
      <c r="R2917" t="str">
        <f t="shared" si="364"/>
        <v>plays</v>
      </c>
      <c r="S2917" s="10">
        <f t="shared" si="365"/>
        <v>42415.189699074072</v>
      </c>
      <c r="T2917" s="10">
        <f t="shared" si="366"/>
        <v>42445.1480324074</v>
      </c>
      <c r="U2917" s="12">
        <f t="shared" si="367"/>
        <v>42415.189699074072</v>
      </c>
      <c r="V2917" s="11">
        <f t="shared" si="368"/>
        <v>42415.189699074072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361"/>
        <v>7.8378378378378383E-2</v>
      </c>
      <c r="P2918" s="6">
        <f t="shared" si="362"/>
        <v>20.714285714285715</v>
      </c>
      <c r="Q2918" t="str">
        <f t="shared" si="363"/>
        <v>theater</v>
      </c>
      <c r="R2918" t="str">
        <f t="shared" si="364"/>
        <v>plays</v>
      </c>
      <c r="S2918" s="10">
        <f t="shared" si="365"/>
        <v>41755.268391203703</v>
      </c>
      <c r="T2918" s="10">
        <f t="shared" si="366"/>
        <v>41778.268391203703</v>
      </c>
      <c r="U2918" s="12">
        <f t="shared" si="367"/>
        <v>41755.268391203703</v>
      </c>
      <c r="V2918" s="11">
        <f t="shared" si="368"/>
        <v>41755.268391203703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361"/>
        <v>0.2185</v>
      </c>
      <c r="P2919" s="6">
        <f t="shared" si="362"/>
        <v>48.555555555555557</v>
      </c>
      <c r="Q2919" t="str">
        <f t="shared" si="363"/>
        <v>theater</v>
      </c>
      <c r="R2919" t="str">
        <f t="shared" si="364"/>
        <v>plays</v>
      </c>
      <c r="S2919" s="10">
        <f t="shared" si="365"/>
        <v>42245.026006944441</v>
      </c>
      <c r="T2919" s="10">
        <f t="shared" si="366"/>
        <v>42263.026006944441</v>
      </c>
      <c r="U2919" s="12">
        <f t="shared" si="367"/>
        <v>42245.026006944441</v>
      </c>
      <c r="V2919" s="11">
        <f t="shared" si="368"/>
        <v>42245.026006944441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361"/>
        <v>0.27239999999999998</v>
      </c>
      <c r="P2920" s="6">
        <f t="shared" si="362"/>
        <v>68.099999999999994</v>
      </c>
      <c r="Q2920" t="str">
        <f t="shared" si="363"/>
        <v>theater</v>
      </c>
      <c r="R2920" t="str">
        <f t="shared" si="364"/>
        <v>plays</v>
      </c>
      <c r="S2920" s="10">
        <f t="shared" si="365"/>
        <v>42278.421377314815</v>
      </c>
      <c r="T2920" s="10">
        <f t="shared" si="366"/>
        <v>42306.421377314815</v>
      </c>
      <c r="U2920" s="12">
        <f t="shared" si="367"/>
        <v>42278.421377314815</v>
      </c>
      <c r="V2920" s="11">
        <f t="shared" si="368"/>
        <v>42278.421377314815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361"/>
        <v>8.5000000000000006E-2</v>
      </c>
      <c r="P2921" s="6">
        <f t="shared" si="362"/>
        <v>8.5</v>
      </c>
      <c r="Q2921" t="str">
        <f t="shared" si="363"/>
        <v>theater</v>
      </c>
      <c r="R2921" t="str">
        <f t="shared" si="364"/>
        <v>plays</v>
      </c>
      <c r="S2921" s="10">
        <f t="shared" si="365"/>
        <v>41826.411215277774</v>
      </c>
      <c r="T2921" s="10">
        <f t="shared" si="366"/>
        <v>41856.411215277774</v>
      </c>
      <c r="U2921" s="12">
        <f t="shared" si="367"/>
        <v>41826.411215277774</v>
      </c>
      <c r="V2921" s="11">
        <f t="shared" si="368"/>
        <v>41826.411215277774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361"/>
        <v>0.26840000000000003</v>
      </c>
      <c r="P2922" s="6">
        <f t="shared" si="362"/>
        <v>51.615384615384613</v>
      </c>
      <c r="Q2922" t="str">
        <f t="shared" si="363"/>
        <v>theater</v>
      </c>
      <c r="R2922" t="str">
        <f t="shared" si="364"/>
        <v>plays</v>
      </c>
      <c r="S2922" s="10">
        <f t="shared" si="365"/>
        <v>42058.584143518521</v>
      </c>
      <c r="T2922" s="10">
        <f t="shared" si="366"/>
        <v>42088.54247685185</v>
      </c>
      <c r="U2922" s="12">
        <f t="shared" si="367"/>
        <v>42058.584143518521</v>
      </c>
      <c r="V2922" s="11">
        <f t="shared" si="368"/>
        <v>42058.584143518521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361"/>
        <v>1.29</v>
      </c>
      <c r="P2923" s="6">
        <f t="shared" si="362"/>
        <v>43</v>
      </c>
      <c r="Q2923" t="str">
        <f t="shared" si="363"/>
        <v>theater</v>
      </c>
      <c r="R2923" t="str">
        <f t="shared" si="364"/>
        <v>musical</v>
      </c>
      <c r="S2923" s="10">
        <f t="shared" si="365"/>
        <v>41877.678287037037</v>
      </c>
      <c r="T2923" s="10">
        <f t="shared" si="366"/>
        <v>41907.678287037037</v>
      </c>
      <c r="U2923" s="12">
        <f t="shared" si="367"/>
        <v>41877.678287037037</v>
      </c>
      <c r="V2923" s="11">
        <f t="shared" si="368"/>
        <v>41877.678287037037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361"/>
        <v>1</v>
      </c>
      <c r="P2924" s="6">
        <f t="shared" si="362"/>
        <v>83.333333333333329</v>
      </c>
      <c r="Q2924" t="str">
        <f t="shared" si="363"/>
        <v>theater</v>
      </c>
      <c r="R2924" t="str">
        <f t="shared" si="364"/>
        <v>musical</v>
      </c>
      <c r="S2924" s="10">
        <f t="shared" si="365"/>
        <v>42097.665821759256</v>
      </c>
      <c r="T2924" s="10">
        <f t="shared" si="366"/>
        <v>42142.665821759256</v>
      </c>
      <c r="U2924" s="12">
        <f t="shared" si="367"/>
        <v>42097.665821759256</v>
      </c>
      <c r="V2924" s="11">
        <f t="shared" si="368"/>
        <v>42097.665821759256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361"/>
        <v>1</v>
      </c>
      <c r="P2925" s="6">
        <f t="shared" si="362"/>
        <v>30</v>
      </c>
      <c r="Q2925" t="str">
        <f t="shared" si="363"/>
        <v>theater</v>
      </c>
      <c r="R2925" t="str">
        <f t="shared" si="364"/>
        <v>musical</v>
      </c>
      <c r="S2925" s="10">
        <f t="shared" si="365"/>
        <v>42012.944201388884</v>
      </c>
      <c r="T2925" s="10">
        <f t="shared" si="366"/>
        <v>42027.916666666664</v>
      </c>
      <c r="U2925" s="12">
        <f t="shared" si="367"/>
        <v>42012.944201388884</v>
      </c>
      <c r="V2925" s="11">
        <f t="shared" si="368"/>
        <v>42012.944201388884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361"/>
        <v>1.032</v>
      </c>
      <c r="P2926" s="6">
        <f t="shared" si="362"/>
        <v>175.51020408163265</v>
      </c>
      <c r="Q2926" t="str">
        <f t="shared" si="363"/>
        <v>theater</v>
      </c>
      <c r="R2926" t="str">
        <f t="shared" si="364"/>
        <v>musical</v>
      </c>
      <c r="S2926" s="10">
        <f t="shared" si="365"/>
        <v>42103.348495370366</v>
      </c>
      <c r="T2926" s="10">
        <f t="shared" si="366"/>
        <v>42132.957638888889</v>
      </c>
      <c r="U2926" s="12">
        <f t="shared" si="367"/>
        <v>42103.348495370366</v>
      </c>
      <c r="V2926" s="11">
        <f t="shared" si="368"/>
        <v>42103.348495370366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361"/>
        <v>1.0244597777777777</v>
      </c>
      <c r="P2927" s="6">
        <f t="shared" si="362"/>
        <v>231.66175879396985</v>
      </c>
      <c r="Q2927" t="str">
        <f t="shared" si="363"/>
        <v>theater</v>
      </c>
      <c r="R2927" t="str">
        <f t="shared" si="364"/>
        <v>musical</v>
      </c>
      <c r="S2927" s="10">
        <f t="shared" si="365"/>
        <v>41863.375787037032</v>
      </c>
      <c r="T2927" s="10">
        <f t="shared" si="366"/>
        <v>41893.375787037032</v>
      </c>
      <c r="U2927" s="12">
        <f t="shared" si="367"/>
        <v>41863.375787037032</v>
      </c>
      <c r="V2927" s="11">
        <f t="shared" si="368"/>
        <v>41863.375787037032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361"/>
        <v>1.25</v>
      </c>
      <c r="P2928" s="6">
        <f t="shared" si="362"/>
        <v>75</v>
      </c>
      <c r="Q2928" t="str">
        <f t="shared" si="363"/>
        <v>theater</v>
      </c>
      <c r="R2928" t="str">
        <f t="shared" si="364"/>
        <v>musical</v>
      </c>
      <c r="S2928" s="10">
        <f t="shared" si="365"/>
        <v>42044.557627314811</v>
      </c>
      <c r="T2928" s="10">
        <f t="shared" si="366"/>
        <v>42058.557627314811</v>
      </c>
      <c r="U2928" s="12">
        <f t="shared" si="367"/>
        <v>42044.557627314811</v>
      </c>
      <c r="V2928" s="11">
        <f t="shared" si="368"/>
        <v>42044.557627314811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361"/>
        <v>1.3083333333333333</v>
      </c>
      <c r="P2929" s="6">
        <f t="shared" si="362"/>
        <v>112.14285714285714</v>
      </c>
      <c r="Q2929" t="str">
        <f t="shared" si="363"/>
        <v>theater</v>
      </c>
      <c r="R2929" t="str">
        <f t="shared" si="364"/>
        <v>musical</v>
      </c>
      <c r="S2929" s="10">
        <f t="shared" si="365"/>
        <v>41806.460983796293</v>
      </c>
      <c r="T2929" s="10">
        <f t="shared" si="366"/>
        <v>41835</v>
      </c>
      <c r="U2929" s="12">
        <f t="shared" si="367"/>
        <v>41806.460983796293</v>
      </c>
      <c r="V2929" s="11">
        <f t="shared" si="368"/>
        <v>41806.460983796293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361"/>
        <v>1</v>
      </c>
      <c r="P2930" s="6">
        <f t="shared" si="362"/>
        <v>41.666666666666664</v>
      </c>
      <c r="Q2930" t="str">
        <f t="shared" si="363"/>
        <v>theater</v>
      </c>
      <c r="R2930" t="str">
        <f t="shared" si="364"/>
        <v>musical</v>
      </c>
      <c r="S2930" s="10">
        <f t="shared" si="365"/>
        <v>42403.789884259262</v>
      </c>
      <c r="T2930" s="10">
        <f t="shared" si="366"/>
        <v>42433.789884259262</v>
      </c>
      <c r="U2930" s="12">
        <f t="shared" si="367"/>
        <v>42403.789884259262</v>
      </c>
      <c r="V2930" s="11">
        <f t="shared" si="368"/>
        <v>42403.789884259262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361"/>
        <v>1.02069375</v>
      </c>
      <c r="P2931" s="6">
        <f t="shared" si="362"/>
        <v>255.17343750000001</v>
      </c>
      <c r="Q2931" t="str">
        <f t="shared" si="363"/>
        <v>theater</v>
      </c>
      <c r="R2931" t="str">
        <f t="shared" si="364"/>
        <v>musical</v>
      </c>
      <c r="S2931" s="10">
        <f t="shared" si="365"/>
        <v>41754.355995370366</v>
      </c>
      <c r="T2931" s="10">
        <f t="shared" si="366"/>
        <v>41784.355995370366</v>
      </c>
      <c r="U2931" s="12">
        <f t="shared" si="367"/>
        <v>41754.355995370366</v>
      </c>
      <c r="V2931" s="11">
        <f t="shared" si="368"/>
        <v>41754.355995370366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361"/>
        <v>1.0092000000000001</v>
      </c>
      <c r="P2932" s="6">
        <f t="shared" si="362"/>
        <v>162.7741935483871</v>
      </c>
      <c r="Q2932" t="str">
        <f t="shared" si="363"/>
        <v>theater</v>
      </c>
      <c r="R2932" t="str">
        <f t="shared" si="364"/>
        <v>musical</v>
      </c>
      <c r="S2932" s="10">
        <f t="shared" si="365"/>
        <v>42101.375740740739</v>
      </c>
      <c r="T2932" s="10">
        <f t="shared" si="366"/>
        <v>42131.375740740739</v>
      </c>
      <c r="U2932" s="12">
        <f t="shared" si="367"/>
        <v>42101.375740740739</v>
      </c>
      <c r="V2932" s="11">
        <f t="shared" si="368"/>
        <v>42101.375740740739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361"/>
        <v>1.06</v>
      </c>
      <c r="P2933" s="6">
        <f t="shared" si="362"/>
        <v>88.333333333333329</v>
      </c>
      <c r="Q2933" t="str">
        <f t="shared" si="363"/>
        <v>theater</v>
      </c>
      <c r="R2933" t="str">
        <f t="shared" si="364"/>
        <v>musical</v>
      </c>
      <c r="S2933" s="10">
        <f t="shared" si="365"/>
        <v>41872.082905092589</v>
      </c>
      <c r="T2933" s="10">
        <f t="shared" si="366"/>
        <v>41897.047222222223</v>
      </c>
      <c r="U2933" s="12">
        <f t="shared" si="367"/>
        <v>41872.082905092589</v>
      </c>
      <c r="V2933" s="11">
        <f t="shared" si="368"/>
        <v>41872.082905092589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361"/>
        <v>1.0509677419354839</v>
      </c>
      <c r="P2934" s="6">
        <f t="shared" si="362"/>
        <v>85.736842105263165</v>
      </c>
      <c r="Q2934" t="str">
        <f t="shared" si="363"/>
        <v>theater</v>
      </c>
      <c r="R2934" t="str">
        <f t="shared" si="364"/>
        <v>musical</v>
      </c>
      <c r="S2934" s="10">
        <f t="shared" si="365"/>
        <v>42024.956446759257</v>
      </c>
      <c r="T2934" s="10">
        <f t="shared" si="366"/>
        <v>42056.249999999993</v>
      </c>
      <c r="U2934" s="12">
        <f t="shared" si="367"/>
        <v>42024.956446759257</v>
      </c>
      <c r="V2934" s="11">
        <f t="shared" si="368"/>
        <v>42024.956446759257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361"/>
        <v>1.0276000000000001</v>
      </c>
      <c r="P2935" s="6">
        <f t="shared" si="362"/>
        <v>47.574074074074076</v>
      </c>
      <c r="Q2935" t="str">
        <f t="shared" si="363"/>
        <v>theater</v>
      </c>
      <c r="R2935" t="str">
        <f t="shared" si="364"/>
        <v>musical</v>
      </c>
      <c r="S2935" s="10">
        <f t="shared" si="365"/>
        <v>42495.748298611106</v>
      </c>
      <c r="T2935" s="10">
        <f t="shared" si="366"/>
        <v>42525.748298611106</v>
      </c>
      <c r="U2935" s="12">
        <f t="shared" si="367"/>
        <v>42495.748298611106</v>
      </c>
      <c r="V2935" s="11">
        <f t="shared" si="368"/>
        <v>42495.748298611106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361"/>
        <v>1.08</v>
      </c>
      <c r="P2936" s="6">
        <f t="shared" si="362"/>
        <v>72.972972972972968</v>
      </c>
      <c r="Q2936" t="str">
        <f t="shared" si="363"/>
        <v>theater</v>
      </c>
      <c r="R2936" t="str">
        <f t="shared" si="364"/>
        <v>musical</v>
      </c>
      <c r="S2936" s="10">
        <f t="shared" si="365"/>
        <v>41775.427824074075</v>
      </c>
      <c r="T2936" s="10">
        <f t="shared" si="366"/>
        <v>41805.427824074075</v>
      </c>
      <c r="U2936" s="12">
        <f t="shared" si="367"/>
        <v>41775.427824074075</v>
      </c>
      <c r="V2936" s="11">
        <f t="shared" si="368"/>
        <v>41775.427824074075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361"/>
        <v>1.0088571428571429</v>
      </c>
      <c r="P2937" s="6">
        <f t="shared" si="362"/>
        <v>90.538461538461533</v>
      </c>
      <c r="Q2937" t="str">
        <f t="shared" si="363"/>
        <v>theater</v>
      </c>
      <c r="R2937" t="str">
        <f t="shared" si="364"/>
        <v>musical</v>
      </c>
      <c r="S2937" s="10">
        <f t="shared" si="365"/>
        <v>42553.375092592592</v>
      </c>
      <c r="T2937" s="10">
        <f t="shared" si="366"/>
        <v>42611.499999999993</v>
      </c>
      <c r="U2937" s="12">
        <f t="shared" si="367"/>
        <v>42553.375092592592</v>
      </c>
      <c r="V2937" s="11">
        <f t="shared" si="368"/>
        <v>42553.375092592592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361"/>
        <v>1.28</v>
      </c>
      <c r="P2938" s="6">
        <f t="shared" si="362"/>
        <v>37.647058823529413</v>
      </c>
      <c r="Q2938" t="str">
        <f t="shared" si="363"/>
        <v>theater</v>
      </c>
      <c r="R2938" t="str">
        <f t="shared" si="364"/>
        <v>musical</v>
      </c>
      <c r="S2938" s="10">
        <f t="shared" si="365"/>
        <v>41912.442395833328</v>
      </c>
      <c r="T2938" s="10">
        <f t="shared" si="366"/>
        <v>41924.999305555553</v>
      </c>
      <c r="U2938" s="12">
        <f t="shared" si="367"/>
        <v>41912.442395833328</v>
      </c>
      <c r="V2938" s="11">
        <f t="shared" si="368"/>
        <v>41912.442395833328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361"/>
        <v>1.3333333333333333</v>
      </c>
      <c r="P2939" s="6">
        <f t="shared" si="362"/>
        <v>36.363636363636367</v>
      </c>
      <c r="Q2939" t="str">
        <f t="shared" si="363"/>
        <v>theater</v>
      </c>
      <c r="R2939" t="str">
        <f t="shared" si="364"/>
        <v>musical</v>
      </c>
      <c r="S2939" s="10">
        <f t="shared" si="365"/>
        <v>41803.248993055553</v>
      </c>
      <c r="T2939" s="10">
        <f t="shared" si="366"/>
        <v>41833.248993055553</v>
      </c>
      <c r="U2939" s="12">
        <f t="shared" si="367"/>
        <v>41803.248993055553</v>
      </c>
      <c r="V2939" s="11">
        <f t="shared" si="368"/>
        <v>41803.248993055553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361"/>
        <v>1.0137499999999999</v>
      </c>
      <c r="P2940" s="6">
        <f t="shared" si="362"/>
        <v>126.71875</v>
      </c>
      <c r="Q2940" t="str">
        <f t="shared" si="363"/>
        <v>theater</v>
      </c>
      <c r="R2940" t="str">
        <f t="shared" si="364"/>
        <v>musical</v>
      </c>
      <c r="S2940" s="10">
        <f t="shared" si="365"/>
        <v>42004.495532407404</v>
      </c>
      <c r="T2940" s="10">
        <f t="shared" si="366"/>
        <v>42034.495532407404</v>
      </c>
      <c r="U2940" s="12">
        <f t="shared" si="367"/>
        <v>42004.495532407404</v>
      </c>
      <c r="V2940" s="11">
        <f t="shared" si="368"/>
        <v>42004.495532407404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361"/>
        <v>1.0287500000000001</v>
      </c>
      <c r="P2941" s="6">
        <f t="shared" si="362"/>
        <v>329.2</v>
      </c>
      <c r="Q2941" t="str">
        <f t="shared" si="363"/>
        <v>theater</v>
      </c>
      <c r="R2941" t="str">
        <f t="shared" si="364"/>
        <v>musical</v>
      </c>
      <c r="S2941" s="10">
        <f t="shared" si="365"/>
        <v>41845.60083333333</v>
      </c>
      <c r="T2941" s="10">
        <f t="shared" si="366"/>
        <v>41878.833333333328</v>
      </c>
      <c r="U2941" s="12">
        <f t="shared" si="367"/>
        <v>41845.60083333333</v>
      </c>
      <c r="V2941" s="11">
        <f t="shared" si="368"/>
        <v>41845.60083333333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361"/>
        <v>1.0724</v>
      </c>
      <c r="P2942" s="6">
        <f t="shared" si="362"/>
        <v>81.242424242424249</v>
      </c>
      <c r="Q2942" t="str">
        <f t="shared" si="363"/>
        <v>theater</v>
      </c>
      <c r="R2942" t="str">
        <f t="shared" si="364"/>
        <v>musical</v>
      </c>
      <c r="S2942" s="10">
        <f t="shared" si="365"/>
        <v>41982.565023148149</v>
      </c>
      <c r="T2942" s="10">
        <f t="shared" si="366"/>
        <v>42022.565023148149</v>
      </c>
      <c r="U2942" s="12">
        <f t="shared" si="367"/>
        <v>41982.565023148149</v>
      </c>
      <c r="V2942" s="11">
        <f t="shared" si="368"/>
        <v>41982.565023148149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361"/>
        <v>4.0000000000000003E-5</v>
      </c>
      <c r="P2943" s="6">
        <f t="shared" si="362"/>
        <v>1</v>
      </c>
      <c r="Q2943" t="str">
        <f t="shared" si="363"/>
        <v>theater</v>
      </c>
      <c r="R2943" t="str">
        <f t="shared" si="364"/>
        <v>spaces</v>
      </c>
      <c r="S2943" s="10">
        <f t="shared" si="365"/>
        <v>42034.751793981479</v>
      </c>
      <c r="T2943" s="10">
        <f t="shared" si="366"/>
        <v>42064.751793981479</v>
      </c>
      <c r="U2943" s="12">
        <f t="shared" si="367"/>
        <v>42034.751793981479</v>
      </c>
      <c r="V2943" s="11">
        <f t="shared" si="368"/>
        <v>42034.751793981479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361"/>
        <v>0.20424999999999999</v>
      </c>
      <c r="P2944" s="6">
        <f t="shared" si="362"/>
        <v>202.22772277227722</v>
      </c>
      <c r="Q2944" t="str">
        <f t="shared" si="363"/>
        <v>theater</v>
      </c>
      <c r="R2944" t="str">
        <f t="shared" si="364"/>
        <v>spaces</v>
      </c>
      <c r="S2944" s="10">
        <f t="shared" si="365"/>
        <v>42334.595590277771</v>
      </c>
      <c r="T2944" s="10">
        <f t="shared" si="366"/>
        <v>42354.637499999997</v>
      </c>
      <c r="U2944" s="12">
        <f t="shared" si="367"/>
        <v>42334.595590277771</v>
      </c>
      <c r="V2944" s="11">
        <f t="shared" si="368"/>
        <v>42334.595590277771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361"/>
        <v>0</v>
      </c>
      <c r="P2945" s="6" t="e">
        <f t="shared" si="362"/>
        <v>#DIV/0!</v>
      </c>
      <c r="Q2945" t="str">
        <f t="shared" si="363"/>
        <v>theater</v>
      </c>
      <c r="R2945" t="str">
        <f t="shared" si="364"/>
        <v>spaces</v>
      </c>
      <c r="S2945" s="10">
        <f t="shared" si="365"/>
        <v>42076.921064814807</v>
      </c>
      <c r="T2945" s="10">
        <f t="shared" si="366"/>
        <v>42106.921064814807</v>
      </c>
      <c r="U2945" s="12">
        <f t="shared" si="367"/>
        <v>42076.921064814807</v>
      </c>
      <c r="V2945" s="11">
        <f t="shared" si="368"/>
        <v>42076.921064814807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369">E2946/D2946</f>
        <v>0.01</v>
      </c>
      <c r="P2946" s="6">
        <f t="shared" si="362"/>
        <v>100</v>
      </c>
      <c r="Q2946" t="str">
        <f t="shared" si="363"/>
        <v>theater</v>
      </c>
      <c r="R2946" t="str">
        <f t="shared" si="364"/>
        <v>spaces</v>
      </c>
      <c r="S2946" s="10">
        <f t="shared" si="365"/>
        <v>42132.705995370365</v>
      </c>
      <c r="T2946" s="10">
        <f t="shared" si="366"/>
        <v>42162.705995370365</v>
      </c>
      <c r="U2946" s="12">
        <f t="shared" si="367"/>
        <v>42132.705995370365</v>
      </c>
      <c r="V2946" s="11">
        <f t="shared" si="368"/>
        <v>42132.705995370365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369"/>
        <v>0</v>
      </c>
      <c r="P2947" s="6" t="e">
        <f t="shared" ref="P2947:P3010" si="370">E2947/L2947</f>
        <v>#DIV/0!</v>
      </c>
      <c r="Q2947" t="str">
        <f t="shared" ref="Q2947:Q3010" si="371">LEFT(N2947,SEARCH("/",N2947)-1)</f>
        <v>theater</v>
      </c>
      <c r="R2947" t="str">
        <f t="shared" ref="R2947:R3010" si="372">RIGHT(N2947,LEN(N2947)-SEARCH("/",N2947))</f>
        <v>spaces</v>
      </c>
      <c r="S2947" s="10">
        <f t="shared" ref="S2947:S3010" si="373">(((J2947/60)/60)/24)+DATE(1970,1,1)+(-5/24)</f>
        <v>42117.931250000001</v>
      </c>
      <c r="T2947" s="10">
        <f t="shared" ref="T2947:T3010" si="374">(((I2947/60)/60)/24)+DATE(1970,1,1)+(-5/24)</f>
        <v>42147.931250000001</v>
      </c>
      <c r="U2947" s="12">
        <f t="shared" ref="U2947:U3010" si="375">S2947</f>
        <v>42117.931250000001</v>
      </c>
      <c r="V2947" s="11">
        <f t="shared" ref="V2947:V3010" si="376">S2947</f>
        <v>42117.931250000001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369"/>
        <v>1E-3</v>
      </c>
      <c r="P2948" s="6">
        <f t="shared" si="370"/>
        <v>1</v>
      </c>
      <c r="Q2948" t="str">
        <f t="shared" si="371"/>
        <v>theater</v>
      </c>
      <c r="R2948" t="str">
        <f t="shared" si="372"/>
        <v>spaces</v>
      </c>
      <c r="S2948" s="10">
        <f t="shared" si="373"/>
        <v>42567.322824074072</v>
      </c>
      <c r="T2948" s="10">
        <f t="shared" si="374"/>
        <v>42597.322824074072</v>
      </c>
      <c r="U2948" s="12">
        <f t="shared" si="375"/>
        <v>42567.322824074072</v>
      </c>
      <c r="V2948" s="11">
        <f t="shared" si="376"/>
        <v>42567.322824074072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369"/>
        <v>4.2880000000000001E-2</v>
      </c>
      <c r="P2949" s="6">
        <f t="shared" si="370"/>
        <v>82.461538461538467</v>
      </c>
      <c r="Q2949" t="str">
        <f t="shared" si="371"/>
        <v>theater</v>
      </c>
      <c r="R2949" t="str">
        <f t="shared" si="372"/>
        <v>spaces</v>
      </c>
      <c r="S2949" s="10">
        <f t="shared" si="373"/>
        <v>42649.353784722225</v>
      </c>
      <c r="T2949" s="10">
        <f t="shared" si="374"/>
        <v>42698.507638888892</v>
      </c>
      <c r="U2949" s="12">
        <f t="shared" si="375"/>
        <v>42649.353784722225</v>
      </c>
      <c r="V2949" s="11">
        <f t="shared" si="376"/>
        <v>42649.353784722225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369"/>
        <v>4.8000000000000001E-5</v>
      </c>
      <c r="P2950" s="6">
        <f t="shared" si="370"/>
        <v>2.6666666666666665</v>
      </c>
      <c r="Q2950" t="str">
        <f t="shared" si="371"/>
        <v>theater</v>
      </c>
      <c r="R2950" t="str">
        <f t="shared" si="372"/>
        <v>spaces</v>
      </c>
      <c r="S2950" s="10">
        <f t="shared" si="373"/>
        <v>42097.440891203696</v>
      </c>
      <c r="T2950" s="10">
        <f t="shared" si="374"/>
        <v>42157.440891203696</v>
      </c>
      <c r="U2950" s="12">
        <f t="shared" si="375"/>
        <v>42097.440891203696</v>
      </c>
      <c r="V2950" s="11">
        <f t="shared" si="376"/>
        <v>42097.440891203696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369"/>
        <v>2.5000000000000001E-2</v>
      </c>
      <c r="P2951" s="6">
        <f t="shared" si="370"/>
        <v>12.5</v>
      </c>
      <c r="Q2951" t="str">
        <f t="shared" si="371"/>
        <v>theater</v>
      </c>
      <c r="R2951" t="str">
        <f t="shared" si="372"/>
        <v>spaces</v>
      </c>
      <c r="S2951" s="10">
        <f t="shared" si="373"/>
        <v>42297.61478009259</v>
      </c>
      <c r="T2951" s="10">
        <f t="shared" si="374"/>
        <v>42327.656446759262</v>
      </c>
      <c r="U2951" s="12">
        <f t="shared" si="375"/>
        <v>42297.61478009259</v>
      </c>
      <c r="V2951" s="11">
        <f t="shared" si="376"/>
        <v>42297.61478009259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369"/>
        <v>0</v>
      </c>
      <c r="P2952" s="6" t="e">
        <f t="shared" si="370"/>
        <v>#DIV/0!</v>
      </c>
      <c r="Q2952" t="str">
        <f t="shared" si="371"/>
        <v>theater</v>
      </c>
      <c r="R2952" t="str">
        <f t="shared" si="372"/>
        <v>spaces</v>
      </c>
      <c r="S2952" s="10">
        <f t="shared" si="373"/>
        <v>42362.156851851854</v>
      </c>
      <c r="T2952" s="10">
        <f t="shared" si="374"/>
        <v>42392.156851851854</v>
      </c>
      <c r="U2952" s="12">
        <f t="shared" si="375"/>
        <v>42362.156851851854</v>
      </c>
      <c r="V2952" s="11">
        <f t="shared" si="376"/>
        <v>42362.156851851854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369"/>
        <v>2.1919999999999999E-2</v>
      </c>
      <c r="P2953" s="6">
        <f t="shared" si="370"/>
        <v>18.896551724137932</v>
      </c>
      <c r="Q2953" t="str">
        <f t="shared" si="371"/>
        <v>theater</v>
      </c>
      <c r="R2953" t="str">
        <f t="shared" si="372"/>
        <v>spaces</v>
      </c>
      <c r="S2953" s="10">
        <f t="shared" si="373"/>
        <v>41872.594594907401</v>
      </c>
      <c r="T2953" s="10">
        <f t="shared" si="374"/>
        <v>41917.594594907401</v>
      </c>
      <c r="U2953" s="12">
        <f t="shared" si="375"/>
        <v>41872.594594907401</v>
      </c>
      <c r="V2953" s="11">
        <f t="shared" si="376"/>
        <v>41872.594594907401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369"/>
        <v>8.0250000000000002E-2</v>
      </c>
      <c r="P2954" s="6">
        <f t="shared" si="370"/>
        <v>200.625</v>
      </c>
      <c r="Q2954" t="str">
        <f t="shared" si="371"/>
        <v>theater</v>
      </c>
      <c r="R2954" t="str">
        <f t="shared" si="372"/>
        <v>spaces</v>
      </c>
      <c r="S2954" s="10">
        <f t="shared" si="373"/>
        <v>42628.481932870367</v>
      </c>
      <c r="T2954" s="10">
        <f t="shared" si="374"/>
        <v>42659.958333333336</v>
      </c>
      <c r="U2954" s="12">
        <f t="shared" si="375"/>
        <v>42628.481932870367</v>
      </c>
      <c r="V2954" s="11">
        <f t="shared" si="376"/>
        <v>42628.481932870367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369"/>
        <v>1.5125E-3</v>
      </c>
      <c r="P2955" s="6">
        <f t="shared" si="370"/>
        <v>201.66666666666666</v>
      </c>
      <c r="Q2955" t="str">
        <f t="shared" si="371"/>
        <v>theater</v>
      </c>
      <c r="R2955" t="str">
        <f t="shared" si="372"/>
        <v>spaces</v>
      </c>
      <c r="S2955" s="10">
        <f t="shared" si="373"/>
        <v>42255.583576388883</v>
      </c>
      <c r="T2955" s="10">
        <f t="shared" si="374"/>
        <v>42285.583576388883</v>
      </c>
      <c r="U2955" s="12">
        <f t="shared" si="375"/>
        <v>42255.583576388883</v>
      </c>
      <c r="V2955" s="11">
        <f t="shared" si="376"/>
        <v>42255.583576388883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369"/>
        <v>0</v>
      </c>
      <c r="P2956" s="6" t="e">
        <f t="shared" si="370"/>
        <v>#DIV/0!</v>
      </c>
      <c r="Q2956" t="str">
        <f t="shared" si="371"/>
        <v>theater</v>
      </c>
      <c r="R2956" t="str">
        <f t="shared" si="372"/>
        <v>spaces</v>
      </c>
      <c r="S2956" s="10">
        <f t="shared" si="373"/>
        <v>42790.375034722216</v>
      </c>
      <c r="T2956" s="10">
        <f t="shared" si="374"/>
        <v>42810.333368055559</v>
      </c>
      <c r="U2956" s="12">
        <f t="shared" si="375"/>
        <v>42790.375034722216</v>
      </c>
      <c r="V2956" s="11">
        <f t="shared" si="376"/>
        <v>42790.375034722216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369"/>
        <v>0.59583333333333333</v>
      </c>
      <c r="P2957" s="6">
        <f t="shared" si="370"/>
        <v>65</v>
      </c>
      <c r="Q2957" t="str">
        <f t="shared" si="371"/>
        <v>theater</v>
      </c>
      <c r="R2957" t="str">
        <f t="shared" si="372"/>
        <v>spaces</v>
      </c>
      <c r="S2957" s="10">
        <f t="shared" si="373"/>
        <v>42141.532974537033</v>
      </c>
      <c r="T2957" s="10">
        <f t="shared" si="374"/>
        <v>42171.532974537033</v>
      </c>
      <c r="U2957" s="12">
        <f t="shared" si="375"/>
        <v>42141.532974537033</v>
      </c>
      <c r="V2957" s="11">
        <f t="shared" si="376"/>
        <v>42141.532974537033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369"/>
        <v>0.16734177215189874</v>
      </c>
      <c r="P2958" s="6">
        <f t="shared" si="370"/>
        <v>66.099999999999994</v>
      </c>
      <c r="Q2958" t="str">
        <f t="shared" si="371"/>
        <v>theater</v>
      </c>
      <c r="R2958" t="str">
        <f t="shared" si="372"/>
        <v>spaces</v>
      </c>
      <c r="S2958" s="10">
        <f t="shared" si="373"/>
        <v>42464.750578703701</v>
      </c>
      <c r="T2958" s="10">
        <f t="shared" si="374"/>
        <v>42494.750578703701</v>
      </c>
      <c r="U2958" s="12">
        <f t="shared" si="375"/>
        <v>42464.750578703701</v>
      </c>
      <c r="V2958" s="11">
        <f t="shared" si="376"/>
        <v>42464.750578703701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369"/>
        <v>1.8666666666666668E-2</v>
      </c>
      <c r="P2959" s="6">
        <f t="shared" si="370"/>
        <v>93.333333333333329</v>
      </c>
      <c r="Q2959" t="str">
        <f t="shared" si="371"/>
        <v>theater</v>
      </c>
      <c r="R2959" t="str">
        <f t="shared" si="372"/>
        <v>spaces</v>
      </c>
      <c r="S2959" s="10">
        <f t="shared" si="373"/>
        <v>42030.80291666666</v>
      </c>
      <c r="T2959" s="10">
        <f t="shared" si="374"/>
        <v>42090.761249999996</v>
      </c>
      <c r="U2959" s="12">
        <f t="shared" si="375"/>
        <v>42030.80291666666</v>
      </c>
      <c r="V2959" s="11">
        <f t="shared" si="376"/>
        <v>42030.80291666666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369"/>
        <v>0</v>
      </c>
      <c r="P2960" s="6" t="e">
        <f t="shared" si="370"/>
        <v>#DIV/0!</v>
      </c>
      <c r="Q2960" t="str">
        <f t="shared" si="371"/>
        <v>theater</v>
      </c>
      <c r="R2960" t="str">
        <f t="shared" si="372"/>
        <v>spaces</v>
      </c>
      <c r="S2960" s="10">
        <f t="shared" si="373"/>
        <v>42438.570798611108</v>
      </c>
      <c r="T2960" s="10">
        <f t="shared" si="374"/>
        <v>42498.529131944444</v>
      </c>
      <c r="U2960" s="12">
        <f t="shared" si="375"/>
        <v>42438.570798611108</v>
      </c>
      <c r="V2960" s="11">
        <f t="shared" si="376"/>
        <v>42438.570798611108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369"/>
        <v>0</v>
      </c>
      <c r="P2961" s="6" t="e">
        <f t="shared" si="370"/>
        <v>#DIV/0!</v>
      </c>
      <c r="Q2961" t="str">
        <f t="shared" si="371"/>
        <v>theater</v>
      </c>
      <c r="R2961" t="str">
        <f t="shared" si="372"/>
        <v>spaces</v>
      </c>
      <c r="S2961" s="10">
        <f t="shared" si="373"/>
        <v>42497.800057870372</v>
      </c>
      <c r="T2961" s="10">
        <f t="shared" si="374"/>
        <v>42527.800057870372</v>
      </c>
      <c r="U2961" s="12">
        <f t="shared" si="375"/>
        <v>42497.800057870372</v>
      </c>
      <c r="V2961" s="11">
        <f t="shared" si="376"/>
        <v>42497.800057870372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369"/>
        <v>0</v>
      </c>
      <c r="P2962" s="6" t="e">
        <f t="shared" si="370"/>
        <v>#DIV/0!</v>
      </c>
      <c r="Q2962" t="str">
        <f t="shared" si="371"/>
        <v>theater</v>
      </c>
      <c r="R2962" t="str">
        <f t="shared" si="372"/>
        <v>spaces</v>
      </c>
      <c r="S2962" s="10">
        <f t="shared" si="373"/>
        <v>41863.54887731481</v>
      </c>
      <c r="T2962" s="10">
        <f t="shared" si="374"/>
        <v>41893.54887731481</v>
      </c>
      <c r="U2962" s="12">
        <f t="shared" si="375"/>
        <v>41863.54887731481</v>
      </c>
      <c r="V2962" s="11">
        <f t="shared" si="376"/>
        <v>41863.54887731481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369"/>
        <v>1.0962000000000001</v>
      </c>
      <c r="P2963" s="6">
        <f t="shared" si="370"/>
        <v>50.75</v>
      </c>
      <c r="Q2963" t="str">
        <f t="shared" si="371"/>
        <v>theater</v>
      </c>
      <c r="R2963" t="str">
        <f t="shared" si="372"/>
        <v>plays</v>
      </c>
      <c r="S2963" s="10">
        <f t="shared" si="373"/>
        <v>42061.004155092589</v>
      </c>
      <c r="T2963" s="10">
        <f t="shared" si="374"/>
        <v>42088.958333333336</v>
      </c>
      <c r="U2963" s="12">
        <f t="shared" si="375"/>
        <v>42061.004155092589</v>
      </c>
      <c r="V2963" s="11">
        <f t="shared" si="376"/>
        <v>42061.004155092589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369"/>
        <v>1.218</v>
      </c>
      <c r="P2964" s="6">
        <f t="shared" si="370"/>
        <v>60.9</v>
      </c>
      <c r="Q2964" t="str">
        <f t="shared" si="371"/>
        <v>theater</v>
      </c>
      <c r="R2964" t="str">
        <f t="shared" si="372"/>
        <v>plays</v>
      </c>
      <c r="S2964" s="10">
        <f t="shared" si="373"/>
        <v>42036.035949074074</v>
      </c>
      <c r="T2964" s="10">
        <f t="shared" si="374"/>
        <v>42064.082638888889</v>
      </c>
      <c r="U2964" s="12">
        <f t="shared" si="375"/>
        <v>42036.035949074074</v>
      </c>
      <c r="V2964" s="11">
        <f t="shared" si="376"/>
        <v>42036.035949074074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369"/>
        <v>1.0685</v>
      </c>
      <c r="P2965" s="6">
        <f t="shared" si="370"/>
        <v>109.03061224489795</v>
      </c>
      <c r="Q2965" t="str">
        <f t="shared" si="371"/>
        <v>theater</v>
      </c>
      <c r="R2965" t="str">
        <f t="shared" si="372"/>
        <v>plays</v>
      </c>
      <c r="S2965" s="10">
        <f t="shared" si="373"/>
        <v>42157.26185185185</v>
      </c>
      <c r="T2965" s="10">
        <f t="shared" si="374"/>
        <v>42187.26185185185</v>
      </c>
      <c r="U2965" s="12">
        <f t="shared" si="375"/>
        <v>42157.26185185185</v>
      </c>
      <c r="V2965" s="11">
        <f t="shared" si="376"/>
        <v>42157.26185185185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369"/>
        <v>1.0071379999999999</v>
      </c>
      <c r="P2966" s="6">
        <f t="shared" si="370"/>
        <v>25.692295918367346</v>
      </c>
      <c r="Q2966" t="str">
        <f t="shared" si="371"/>
        <v>theater</v>
      </c>
      <c r="R2966" t="str">
        <f t="shared" si="372"/>
        <v>plays</v>
      </c>
      <c r="S2966" s="10">
        <f t="shared" si="373"/>
        <v>41827.701608796291</v>
      </c>
      <c r="T2966" s="10">
        <f t="shared" si="374"/>
        <v>41857.688888888886</v>
      </c>
      <c r="U2966" s="12">
        <f t="shared" si="375"/>
        <v>41827.701608796291</v>
      </c>
      <c r="V2966" s="11">
        <f t="shared" si="376"/>
        <v>41827.701608796291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369"/>
        <v>1.0900000000000001</v>
      </c>
      <c r="P2967" s="6">
        <f t="shared" si="370"/>
        <v>41.92307692307692</v>
      </c>
      <c r="Q2967" t="str">
        <f t="shared" si="371"/>
        <v>theater</v>
      </c>
      <c r="R2967" t="str">
        <f t="shared" si="372"/>
        <v>plays</v>
      </c>
      <c r="S2967" s="10">
        <f t="shared" si="373"/>
        <v>42162.521215277775</v>
      </c>
      <c r="T2967" s="10">
        <f t="shared" si="374"/>
        <v>42192.521215277775</v>
      </c>
      <c r="U2967" s="12">
        <f t="shared" si="375"/>
        <v>42162.521215277775</v>
      </c>
      <c r="V2967" s="11">
        <f t="shared" si="376"/>
        <v>42162.521215277775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369"/>
        <v>1.1363000000000001</v>
      </c>
      <c r="P2968" s="6">
        <f t="shared" si="370"/>
        <v>88.7734375</v>
      </c>
      <c r="Q2968" t="str">
        <f t="shared" si="371"/>
        <v>theater</v>
      </c>
      <c r="R2968" t="str">
        <f t="shared" si="372"/>
        <v>plays</v>
      </c>
      <c r="S2968" s="10">
        <f t="shared" si="373"/>
        <v>42233.530231481483</v>
      </c>
      <c r="T2968" s="10">
        <f t="shared" si="374"/>
        <v>42263.530231481483</v>
      </c>
      <c r="U2968" s="12">
        <f t="shared" si="375"/>
        <v>42233.530231481483</v>
      </c>
      <c r="V2968" s="11">
        <f t="shared" si="376"/>
        <v>42233.530231481483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369"/>
        <v>1.1392</v>
      </c>
      <c r="P2969" s="6">
        <f t="shared" si="370"/>
        <v>80.225352112676063</v>
      </c>
      <c r="Q2969" t="str">
        <f t="shared" si="371"/>
        <v>theater</v>
      </c>
      <c r="R2969" t="str">
        <f t="shared" si="372"/>
        <v>plays</v>
      </c>
      <c r="S2969" s="10">
        <f t="shared" si="373"/>
        <v>42041.989490740736</v>
      </c>
      <c r="T2969" s="10">
        <f t="shared" si="374"/>
        <v>42071.947824074072</v>
      </c>
      <c r="U2969" s="12">
        <f t="shared" si="375"/>
        <v>42041.989490740736</v>
      </c>
      <c r="V2969" s="11">
        <f t="shared" si="376"/>
        <v>42041.989490740736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369"/>
        <v>1.06</v>
      </c>
      <c r="P2970" s="6">
        <f t="shared" si="370"/>
        <v>78.936170212765958</v>
      </c>
      <c r="Q2970" t="str">
        <f t="shared" si="371"/>
        <v>theater</v>
      </c>
      <c r="R2970" t="str">
        <f t="shared" si="372"/>
        <v>plays</v>
      </c>
      <c r="S2970" s="10">
        <f t="shared" si="373"/>
        <v>42585.315509259257</v>
      </c>
      <c r="T2970" s="10">
        <f t="shared" si="374"/>
        <v>42598.957638888889</v>
      </c>
      <c r="U2970" s="12">
        <f t="shared" si="375"/>
        <v>42585.315509259257</v>
      </c>
      <c r="V2970" s="11">
        <f t="shared" si="376"/>
        <v>42585.315509259257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369"/>
        <v>1.625</v>
      </c>
      <c r="P2971" s="6">
        <f t="shared" si="370"/>
        <v>95.588235294117652</v>
      </c>
      <c r="Q2971" t="str">
        <f t="shared" si="371"/>
        <v>theater</v>
      </c>
      <c r="R2971" t="str">
        <f t="shared" si="372"/>
        <v>plays</v>
      </c>
      <c r="S2971" s="10">
        <f t="shared" si="373"/>
        <v>42097.578159722216</v>
      </c>
      <c r="T2971" s="10">
        <f t="shared" si="374"/>
        <v>42127.743750000001</v>
      </c>
      <c r="U2971" s="12">
        <f t="shared" si="375"/>
        <v>42097.578159722216</v>
      </c>
      <c r="V2971" s="11">
        <f t="shared" si="376"/>
        <v>42097.578159722216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369"/>
        <v>1.06</v>
      </c>
      <c r="P2972" s="6">
        <f t="shared" si="370"/>
        <v>69.890109890109883</v>
      </c>
      <c r="Q2972" t="str">
        <f t="shared" si="371"/>
        <v>theater</v>
      </c>
      <c r="R2972" t="str">
        <f t="shared" si="372"/>
        <v>plays</v>
      </c>
      <c r="S2972" s="10">
        <f t="shared" si="373"/>
        <v>41808.461238425924</v>
      </c>
      <c r="T2972" s="10">
        <f t="shared" si="374"/>
        <v>41838.461238425924</v>
      </c>
      <c r="U2972" s="12">
        <f t="shared" si="375"/>
        <v>41808.461238425924</v>
      </c>
      <c r="V2972" s="11">
        <f t="shared" si="376"/>
        <v>41808.461238425924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369"/>
        <v>1.0015624999999999</v>
      </c>
      <c r="P2973" s="6">
        <f t="shared" si="370"/>
        <v>74.534883720930239</v>
      </c>
      <c r="Q2973" t="str">
        <f t="shared" si="371"/>
        <v>theater</v>
      </c>
      <c r="R2973" t="str">
        <f t="shared" si="372"/>
        <v>plays</v>
      </c>
      <c r="S2973" s="10">
        <f t="shared" si="373"/>
        <v>41852.449976851851</v>
      </c>
      <c r="T2973" s="10">
        <f t="shared" si="374"/>
        <v>41882.449976851851</v>
      </c>
      <c r="U2973" s="12">
        <f t="shared" si="375"/>
        <v>41852.449976851851</v>
      </c>
      <c r="V2973" s="11">
        <f t="shared" si="376"/>
        <v>41852.449976851851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369"/>
        <v>1.0535000000000001</v>
      </c>
      <c r="P2974" s="6">
        <f t="shared" si="370"/>
        <v>123.94117647058823</v>
      </c>
      <c r="Q2974" t="str">
        <f t="shared" si="371"/>
        <v>theater</v>
      </c>
      <c r="R2974" t="str">
        <f t="shared" si="372"/>
        <v>plays</v>
      </c>
      <c r="S2974" s="10">
        <f t="shared" si="373"/>
        <v>42693.90185185185</v>
      </c>
      <c r="T2974" s="10">
        <f t="shared" si="374"/>
        <v>42708.833333333336</v>
      </c>
      <c r="U2974" s="12">
        <f t="shared" si="375"/>
        <v>42693.90185185185</v>
      </c>
      <c r="V2974" s="11">
        <f t="shared" si="376"/>
        <v>42693.90185185185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369"/>
        <v>1.748</v>
      </c>
      <c r="P2975" s="6">
        <f t="shared" si="370"/>
        <v>264.84848484848487</v>
      </c>
      <c r="Q2975" t="str">
        <f t="shared" si="371"/>
        <v>theater</v>
      </c>
      <c r="R2975" t="str">
        <f t="shared" si="372"/>
        <v>plays</v>
      </c>
      <c r="S2975" s="10">
        <f t="shared" si="373"/>
        <v>42341.610046296293</v>
      </c>
      <c r="T2975" s="10">
        <f t="shared" si="374"/>
        <v>42369.958333333336</v>
      </c>
      <c r="U2975" s="12">
        <f t="shared" si="375"/>
        <v>42341.610046296293</v>
      </c>
      <c r="V2975" s="11">
        <f t="shared" si="376"/>
        <v>42341.610046296293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369"/>
        <v>1.02</v>
      </c>
      <c r="P2976" s="6">
        <f t="shared" si="370"/>
        <v>58.620689655172413</v>
      </c>
      <c r="Q2976" t="str">
        <f t="shared" si="371"/>
        <v>theater</v>
      </c>
      <c r="R2976" t="str">
        <f t="shared" si="372"/>
        <v>plays</v>
      </c>
      <c r="S2976" s="10">
        <f t="shared" si="373"/>
        <v>41879.852673611109</v>
      </c>
      <c r="T2976" s="10">
        <f t="shared" si="374"/>
        <v>41907.857638888883</v>
      </c>
      <c r="U2976" s="12">
        <f t="shared" si="375"/>
        <v>41879.852673611109</v>
      </c>
      <c r="V2976" s="11">
        <f t="shared" si="376"/>
        <v>41879.852673611109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369"/>
        <v>1.00125</v>
      </c>
      <c r="P2977" s="6">
        <f t="shared" si="370"/>
        <v>70.884955752212392</v>
      </c>
      <c r="Q2977" t="str">
        <f t="shared" si="371"/>
        <v>theater</v>
      </c>
      <c r="R2977" t="str">
        <f t="shared" si="372"/>
        <v>plays</v>
      </c>
      <c r="S2977" s="10">
        <f t="shared" si="373"/>
        <v>41941.475532407407</v>
      </c>
      <c r="T2977" s="10">
        <f t="shared" si="374"/>
        <v>41969.916666666664</v>
      </c>
      <c r="U2977" s="12">
        <f t="shared" si="375"/>
        <v>41941.475532407407</v>
      </c>
      <c r="V2977" s="11">
        <f t="shared" si="376"/>
        <v>41941.475532407407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369"/>
        <v>1.7142857142857142</v>
      </c>
      <c r="P2978" s="6">
        <f t="shared" si="370"/>
        <v>8.5714285714285712</v>
      </c>
      <c r="Q2978" t="str">
        <f t="shared" si="371"/>
        <v>theater</v>
      </c>
      <c r="R2978" t="str">
        <f t="shared" si="372"/>
        <v>plays</v>
      </c>
      <c r="S2978" s="10">
        <f t="shared" si="373"/>
        <v>42425.522337962961</v>
      </c>
      <c r="T2978" s="10">
        <f t="shared" si="374"/>
        <v>42442.291666666664</v>
      </c>
      <c r="U2978" s="12">
        <f t="shared" si="375"/>
        <v>42425.522337962961</v>
      </c>
      <c r="V2978" s="11">
        <f t="shared" si="376"/>
        <v>42425.522337962961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369"/>
        <v>1.1356666666666666</v>
      </c>
      <c r="P2979" s="6">
        <f t="shared" si="370"/>
        <v>113.56666666666666</v>
      </c>
      <c r="Q2979" t="str">
        <f t="shared" si="371"/>
        <v>theater</v>
      </c>
      <c r="R2979" t="str">
        <f t="shared" si="372"/>
        <v>plays</v>
      </c>
      <c r="S2979" s="10">
        <f t="shared" si="373"/>
        <v>42026.672847222224</v>
      </c>
      <c r="T2979" s="10">
        <f t="shared" si="374"/>
        <v>42085.884722222218</v>
      </c>
      <c r="U2979" s="12">
        <f t="shared" si="375"/>
        <v>42026.672847222224</v>
      </c>
      <c r="V2979" s="11">
        <f t="shared" si="376"/>
        <v>42026.672847222224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369"/>
        <v>1.2946666666666666</v>
      </c>
      <c r="P2980" s="6">
        <f t="shared" si="370"/>
        <v>60.6875</v>
      </c>
      <c r="Q2980" t="str">
        <f t="shared" si="371"/>
        <v>theater</v>
      </c>
      <c r="R2980" t="str">
        <f t="shared" si="372"/>
        <v>plays</v>
      </c>
      <c r="S2980" s="10">
        <f t="shared" si="373"/>
        <v>41922.432256944441</v>
      </c>
      <c r="T2980" s="10">
        <f t="shared" si="374"/>
        <v>41932.040972222218</v>
      </c>
      <c r="U2980" s="12">
        <f t="shared" si="375"/>
        <v>41922.432256944441</v>
      </c>
      <c r="V2980" s="11">
        <f t="shared" si="376"/>
        <v>41922.432256944441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369"/>
        <v>1.014</v>
      </c>
      <c r="P2981" s="6">
        <f t="shared" si="370"/>
        <v>110.21739130434783</v>
      </c>
      <c r="Q2981" t="str">
        <f t="shared" si="371"/>
        <v>theater</v>
      </c>
      <c r="R2981" t="str">
        <f t="shared" si="372"/>
        <v>plays</v>
      </c>
      <c r="S2981" s="10">
        <f t="shared" si="373"/>
        <v>41993.616006944438</v>
      </c>
      <c r="T2981" s="10">
        <f t="shared" si="374"/>
        <v>42010.041666666664</v>
      </c>
      <c r="U2981" s="12">
        <f t="shared" si="375"/>
        <v>41993.616006944438</v>
      </c>
      <c r="V2981" s="11">
        <f t="shared" si="376"/>
        <v>41993.616006944438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369"/>
        <v>1.0916666666666666</v>
      </c>
      <c r="P2982" s="6">
        <f t="shared" si="370"/>
        <v>136.45833333333334</v>
      </c>
      <c r="Q2982" t="str">
        <f t="shared" si="371"/>
        <v>theater</v>
      </c>
      <c r="R2982" t="str">
        <f t="shared" si="372"/>
        <v>plays</v>
      </c>
      <c r="S2982" s="10">
        <f t="shared" si="373"/>
        <v>42219.70752314815</v>
      </c>
      <c r="T2982" s="10">
        <f t="shared" si="374"/>
        <v>42239.874999999993</v>
      </c>
      <c r="U2982" s="12">
        <f t="shared" si="375"/>
        <v>42219.70752314815</v>
      </c>
      <c r="V2982" s="11">
        <f t="shared" si="376"/>
        <v>42219.70752314815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369"/>
        <v>1.28925</v>
      </c>
      <c r="P2983" s="6">
        <f t="shared" si="370"/>
        <v>53.164948453608247</v>
      </c>
      <c r="Q2983" t="str">
        <f t="shared" si="371"/>
        <v>theater</v>
      </c>
      <c r="R2983" t="str">
        <f t="shared" si="372"/>
        <v>spaces</v>
      </c>
      <c r="S2983" s="10">
        <f t="shared" si="373"/>
        <v>42225.351342592585</v>
      </c>
      <c r="T2983" s="10">
        <f t="shared" si="374"/>
        <v>42270.351342592585</v>
      </c>
      <c r="U2983" s="12">
        <f t="shared" si="375"/>
        <v>42225.351342592585</v>
      </c>
      <c r="V2983" s="11">
        <f t="shared" si="376"/>
        <v>42225.351342592585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369"/>
        <v>1.0206</v>
      </c>
      <c r="P2984" s="6">
        <f t="shared" si="370"/>
        <v>86.491525423728817</v>
      </c>
      <c r="Q2984" t="str">
        <f t="shared" si="371"/>
        <v>theater</v>
      </c>
      <c r="R2984" t="str">
        <f t="shared" si="372"/>
        <v>spaces</v>
      </c>
      <c r="S2984" s="10">
        <f t="shared" si="373"/>
        <v>42381.478506944441</v>
      </c>
      <c r="T2984" s="10">
        <f t="shared" si="374"/>
        <v>42411.478506944441</v>
      </c>
      <c r="U2984" s="12">
        <f t="shared" si="375"/>
        <v>42381.478506944441</v>
      </c>
      <c r="V2984" s="11">
        <f t="shared" si="376"/>
        <v>42381.478506944441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369"/>
        <v>1.465395775862069</v>
      </c>
      <c r="P2985" s="6">
        <f t="shared" si="370"/>
        <v>155.23827397260274</v>
      </c>
      <c r="Q2985" t="str">
        <f t="shared" si="371"/>
        <v>theater</v>
      </c>
      <c r="R2985" t="str">
        <f t="shared" si="372"/>
        <v>spaces</v>
      </c>
      <c r="S2985" s="10">
        <f t="shared" si="373"/>
        <v>41894.424027777779</v>
      </c>
      <c r="T2985" s="10">
        <f t="shared" si="374"/>
        <v>41954.465694444443</v>
      </c>
      <c r="U2985" s="12">
        <f t="shared" si="375"/>
        <v>41894.424027777779</v>
      </c>
      <c r="V2985" s="11">
        <f t="shared" si="376"/>
        <v>41894.424027777779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369"/>
        <v>1.00352</v>
      </c>
      <c r="P2986" s="6">
        <f t="shared" si="370"/>
        <v>115.08256880733946</v>
      </c>
      <c r="Q2986" t="str">
        <f t="shared" si="371"/>
        <v>theater</v>
      </c>
      <c r="R2986" t="str">
        <f t="shared" si="372"/>
        <v>spaces</v>
      </c>
      <c r="S2986" s="10">
        <f t="shared" si="373"/>
        <v>42576.070381944439</v>
      </c>
      <c r="T2986" s="10">
        <f t="shared" si="374"/>
        <v>42606.070381944439</v>
      </c>
      <c r="U2986" s="12">
        <f t="shared" si="375"/>
        <v>42576.070381944439</v>
      </c>
      <c r="V2986" s="11">
        <f t="shared" si="376"/>
        <v>42576.070381944439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369"/>
        <v>1.2164999999999999</v>
      </c>
      <c r="P2987" s="6">
        <f t="shared" si="370"/>
        <v>109.5945945945946</v>
      </c>
      <c r="Q2987" t="str">
        <f t="shared" si="371"/>
        <v>theater</v>
      </c>
      <c r="R2987" t="str">
        <f t="shared" si="372"/>
        <v>spaces</v>
      </c>
      <c r="S2987" s="10">
        <f t="shared" si="373"/>
        <v>42654.765370370362</v>
      </c>
      <c r="T2987" s="10">
        <f t="shared" si="374"/>
        <v>42673.958333333336</v>
      </c>
      <c r="U2987" s="12">
        <f t="shared" si="375"/>
        <v>42654.765370370362</v>
      </c>
      <c r="V2987" s="11">
        <f t="shared" si="376"/>
        <v>42654.765370370362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369"/>
        <v>1.0549999999999999</v>
      </c>
      <c r="P2988" s="6">
        <f t="shared" si="370"/>
        <v>45.214285714285715</v>
      </c>
      <c r="Q2988" t="str">
        <f t="shared" si="371"/>
        <v>theater</v>
      </c>
      <c r="R2988" t="str">
        <f t="shared" si="372"/>
        <v>spaces</v>
      </c>
      <c r="S2988" s="10">
        <f t="shared" si="373"/>
        <v>42431.29173611111</v>
      </c>
      <c r="T2988" s="10">
        <f t="shared" si="374"/>
        <v>42491.250069444439</v>
      </c>
      <c r="U2988" s="12">
        <f t="shared" si="375"/>
        <v>42431.29173611111</v>
      </c>
      <c r="V2988" s="11">
        <f t="shared" si="376"/>
        <v>42431.29173611111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369"/>
        <v>1.1040080000000001</v>
      </c>
      <c r="P2989" s="6">
        <f t="shared" si="370"/>
        <v>104.15169811320754</v>
      </c>
      <c r="Q2989" t="str">
        <f t="shared" si="371"/>
        <v>theater</v>
      </c>
      <c r="R2989" t="str">
        <f t="shared" si="372"/>
        <v>spaces</v>
      </c>
      <c r="S2989" s="10">
        <f t="shared" si="373"/>
        <v>42627.098969907405</v>
      </c>
      <c r="T2989" s="10">
        <f t="shared" si="374"/>
        <v>42655.791666666664</v>
      </c>
      <c r="U2989" s="12">
        <f t="shared" si="375"/>
        <v>42627.098969907405</v>
      </c>
      <c r="V2989" s="11">
        <f t="shared" si="376"/>
        <v>42627.098969907405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369"/>
        <v>1</v>
      </c>
      <c r="P2990" s="6">
        <f t="shared" si="370"/>
        <v>35.714285714285715</v>
      </c>
      <c r="Q2990" t="str">
        <f t="shared" si="371"/>
        <v>theater</v>
      </c>
      <c r="R2990" t="str">
        <f t="shared" si="372"/>
        <v>spaces</v>
      </c>
      <c r="S2990" s="10">
        <f t="shared" si="373"/>
        <v>42511.153715277782</v>
      </c>
      <c r="T2990" s="10">
        <f t="shared" si="374"/>
        <v>42541.153715277782</v>
      </c>
      <c r="U2990" s="12">
        <f t="shared" si="375"/>
        <v>42511.153715277782</v>
      </c>
      <c r="V2990" s="11">
        <f t="shared" si="376"/>
        <v>42511.153715277782</v>
      </c>
    </row>
    <row r="2991" spans="1:22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369"/>
        <v>1.76535</v>
      </c>
      <c r="P2991" s="6">
        <f t="shared" si="370"/>
        <v>96.997252747252745</v>
      </c>
      <c r="Q2991" t="str">
        <f t="shared" si="371"/>
        <v>theater</v>
      </c>
      <c r="R2991" t="str">
        <f t="shared" si="372"/>
        <v>spaces</v>
      </c>
      <c r="S2991" s="10">
        <f t="shared" si="373"/>
        <v>42336.812060185184</v>
      </c>
      <c r="T2991" s="10">
        <f t="shared" si="374"/>
        <v>42358.999305555553</v>
      </c>
      <c r="U2991" s="12">
        <f t="shared" si="375"/>
        <v>42336.812060185184</v>
      </c>
      <c r="V2991" s="11">
        <f t="shared" si="376"/>
        <v>42336.812060185184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369"/>
        <v>1</v>
      </c>
      <c r="P2992" s="6">
        <f t="shared" si="370"/>
        <v>370.37037037037038</v>
      </c>
      <c r="Q2992" t="str">
        <f t="shared" si="371"/>
        <v>theater</v>
      </c>
      <c r="R2992" t="str">
        <f t="shared" si="372"/>
        <v>spaces</v>
      </c>
      <c r="S2992" s="10">
        <f t="shared" si="373"/>
        <v>42341.365972222215</v>
      </c>
      <c r="T2992" s="10">
        <f t="shared" si="374"/>
        <v>42376.365972222215</v>
      </c>
      <c r="U2992" s="12">
        <f t="shared" si="375"/>
        <v>42341.365972222215</v>
      </c>
      <c r="V2992" s="11">
        <f t="shared" si="376"/>
        <v>42341.365972222215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369"/>
        <v>1.0329411764705883</v>
      </c>
      <c r="P2993" s="6">
        <f t="shared" si="370"/>
        <v>94.408602150537632</v>
      </c>
      <c r="Q2993" t="str">
        <f t="shared" si="371"/>
        <v>theater</v>
      </c>
      <c r="R2993" t="str">
        <f t="shared" si="372"/>
        <v>spaces</v>
      </c>
      <c r="S2993" s="10">
        <f t="shared" si="373"/>
        <v>42740.628819444442</v>
      </c>
      <c r="T2993" s="10">
        <f t="shared" si="374"/>
        <v>42762.628819444442</v>
      </c>
      <c r="U2993" s="12">
        <f t="shared" si="375"/>
        <v>42740.628819444442</v>
      </c>
      <c r="V2993" s="11">
        <f t="shared" si="376"/>
        <v>42740.628819444442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369"/>
        <v>1.0449999999999999</v>
      </c>
      <c r="P2994" s="6">
        <f t="shared" si="370"/>
        <v>48.984375</v>
      </c>
      <c r="Q2994" t="str">
        <f t="shared" si="371"/>
        <v>theater</v>
      </c>
      <c r="R2994" t="str">
        <f t="shared" si="372"/>
        <v>spaces</v>
      </c>
      <c r="S2994" s="10">
        <f t="shared" si="373"/>
        <v>42622.559143518512</v>
      </c>
      <c r="T2994" s="10">
        <f t="shared" si="374"/>
        <v>42652.559143518512</v>
      </c>
      <c r="U2994" s="12">
        <f t="shared" si="375"/>
        <v>42622.559143518512</v>
      </c>
      <c r="V2994" s="11">
        <f t="shared" si="376"/>
        <v>42622.559143518512</v>
      </c>
    </row>
    <row r="2995" spans="1:22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369"/>
        <v>1.0029999999999999</v>
      </c>
      <c r="P2995" s="6">
        <f t="shared" si="370"/>
        <v>45.590909090909093</v>
      </c>
      <c r="Q2995" t="str">
        <f t="shared" si="371"/>
        <v>theater</v>
      </c>
      <c r="R2995" t="str">
        <f t="shared" si="372"/>
        <v>spaces</v>
      </c>
      <c r="S2995" s="10">
        <f t="shared" si="373"/>
        <v>42390.63040509259</v>
      </c>
      <c r="T2995" s="10">
        <f t="shared" si="374"/>
        <v>42420.63040509259</v>
      </c>
      <c r="U2995" s="12">
        <f t="shared" si="375"/>
        <v>42390.63040509259</v>
      </c>
      <c r="V2995" s="11">
        <f t="shared" si="376"/>
        <v>42390.63040509259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369"/>
        <v>4.577466666666667</v>
      </c>
      <c r="P2996" s="6">
        <f t="shared" si="370"/>
        <v>23.275254237288134</v>
      </c>
      <c r="Q2996" t="str">
        <f t="shared" si="371"/>
        <v>theater</v>
      </c>
      <c r="R2996" t="str">
        <f t="shared" si="372"/>
        <v>spaces</v>
      </c>
      <c r="S2996" s="10">
        <f t="shared" si="373"/>
        <v>41885.270509259259</v>
      </c>
      <c r="T2996" s="10">
        <f t="shared" si="374"/>
        <v>41915.270509259259</v>
      </c>
      <c r="U2996" s="12">
        <f t="shared" si="375"/>
        <v>41885.270509259259</v>
      </c>
      <c r="V2996" s="11">
        <f t="shared" si="376"/>
        <v>41885.270509259259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369"/>
        <v>1.0496000000000001</v>
      </c>
      <c r="P2997" s="6">
        <f t="shared" si="370"/>
        <v>63.2289156626506</v>
      </c>
      <c r="Q2997" t="str">
        <f t="shared" si="371"/>
        <v>theater</v>
      </c>
      <c r="R2997" t="str">
        <f t="shared" si="372"/>
        <v>spaces</v>
      </c>
      <c r="S2997" s="10">
        <f t="shared" si="373"/>
        <v>42724.456840277773</v>
      </c>
      <c r="T2997" s="10">
        <f t="shared" si="374"/>
        <v>42754.456840277773</v>
      </c>
      <c r="U2997" s="12">
        <f t="shared" si="375"/>
        <v>42724.456840277773</v>
      </c>
      <c r="V2997" s="11">
        <f t="shared" si="376"/>
        <v>42724.456840277773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369"/>
        <v>1.7194285714285715</v>
      </c>
      <c r="P2998" s="6">
        <f t="shared" si="370"/>
        <v>153.5204081632653</v>
      </c>
      <c r="Q2998" t="str">
        <f t="shared" si="371"/>
        <v>theater</v>
      </c>
      <c r="R2998" t="str">
        <f t="shared" si="372"/>
        <v>spaces</v>
      </c>
      <c r="S2998" s="10">
        <f t="shared" si="373"/>
        <v>42090.70416666667</v>
      </c>
      <c r="T2998" s="10">
        <f t="shared" si="374"/>
        <v>42150.70416666667</v>
      </c>
      <c r="U2998" s="12">
        <f t="shared" si="375"/>
        <v>42090.70416666667</v>
      </c>
      <c r="V2998" s="11">
        <f t="shared" si="376"/>
        <v>42090.70416666667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369"/>
        <v>1.0373000000000001</v>
      </c>
      <c r="P2999" s="6">
        <f t="shared" si="370"/>
        <v>90.2</v>
      </c>
      <c r="Q2999" t="str">
        <f t="shared" si="371"/>
        <v>theater</v>
      </c>
      <c r="R2999" t="str">
        <f t="shared" si="372"/>
        <v>spaces</v>
      </c>
      <c r="S2999" s="10">
        <f t="shared" si="373"/>
        <v>42775.525381944441</v>
      </c>
      <c r="T2999" s="10">
        <f t="shared" si="374"/>
        <v>42792.999305555553</v>
      </c>
      <c r="U2999" s="12">
        <f t="shared" si="375"/>
        <v>42775.525381944441</v>
      </c>
      <c r="V2999" s="11">
        <f t="shared" si="376"/>
        <v>42775.525381944441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369"/>
        <v>1.0302899999999999</v>
      </c>
      <c r="P3000" s="6">
        <f t="shared" si="370"/>
        <v>118.97113163972287</v>
      </c>
      <c r="Q3000" t="str">
        <f t="shared" si="371"/>
        <v>theater</v>
      </c>
      <c r="R3000" t="str">
        <f t="shared" si="372"/>
        <v>spaces</v>
      </c>
      <c r="S3000" s="10">
        <f t="shared" si="373"/>
        <v>41777.985289351847</v>
      </c>
      <c r="T3000" s="10">
        <f t="shared" si="374"/>
        <v>41805.975694444445</v>
      </c>
      <c r="U3000" s="12">
        <f t="shared" si="375"/>
        <v>41777.985289351847</v>
      </c>
      <c r="V3000" s="11">
        <f t="shared" si="376"/>
        <v>41777.985289351847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369"/>
        <v>1.1888888888888889</v>
      </c>
      <c r="P3001" s="6">
        <f t="shared" si="370"/>
        <v>80.25</v>
      </c>
      <c r="Q3001" t="str">
        <f t="shared" si="371"/>
        <v>theater</v>
      </c>
      <c r="R3001" t="str">
        <f t="shared" si="372"/>
        <v>spaces</v>
      </c>
      <c r="S3001" s="10">
        <f t="shared" si="373"/>
        <v>42780.531944444439</v>
      </c>
      <c r="T3001" s="10">
        <f t="shared" si="374"/>
        <v>42794.874999999993</v>
      </c>
      <c r="U3001" s="12">
        <f t="shared" si="375"/>
        <v>42780.531944444439</v>
      </c>
      <c r="V3001" s="11">
        <f t="shared" si="376"/>
        <v>42780.531944444439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369"/>
        <v>1</v>
      </c>
      <c r="P3002" s="6">
        <f t="shared" si="370"/>
        <v>62.5</v>
      </c>
      <c r="Q3002" t="str">
        <f t="shared" si="371"/>
        <v>theater</v>
      </c>
      <c r="R3002" t="str">
        <f t="shared" si="372"/>
        <v>spaces</v>
      </c>
      <c r="S3002" s="10">
        <f t="shared" si="373"/>
        <v>42752.61886574074</v>
      </c>
      <c r="T3002" s="10">
        <f t="shared" si="374"/>
        <v>42766.541666666664</v>
      </c>
      <c r="U3002" s="12">
        <f t="shared" si="375"/>
        <v>42752.61886574074</v>
      </c>
      <c r="V3002" s="11">
        <f t="shared" si="376"/>
        <v>42752.61886574074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369"/>
        <v>3.1869988910451896</v>
      </c>
      <c r="P3003" s="6">
        <f t="shared" si="370"/>
        <v>131.37719999999999</v>
      </c>
      <c r="Q3003" t="str">
        <f t="shared" si="371"/>
        <v>theater</v>
      </c>
      <c r="R3003" t="str">
        <f t="shared" si="372"/>
        <v>spaces</v>
      </c>
      <c r="S3003" s="10">
        <f t="shared" si="373"/>
        <v>42534.687291666669</v>
      </c>
      <c r="T3003" s="10">
        <f t="shared" si="374"/>
        <v>42564.687291666669</v>
      </c>
      <c r="U3003" s="12">
        <f t="shared" si="375"/>
        <v>42534.687291666669</v>
      </c>
      <c r="V3003" s="11">
        <f t="shared" si="376"/>
        <v>42534.687291666669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369"/>
        <v>1.0850614285714286</v>
      </c>
      <c r="P3004" s="6">
        <f t="shared" si="370"/>
        <v>73.032980769230775</v>
      </c>
      <c r="Q3004" t="str">
        <f t="shared" si="371"/>
        <v>theater</v>
      </c>
      <c r="R3004" t="str">
        <f t="shared" si="372"/>
        <v>spaces</v>
      </c>
      <c r="S3004" s="10">
        <f t="shared" si="373"/>
        <v>41239.627916666665</v>
      </c>
      <c r="T3004" s="10">
        <f t="shared" si="374"/>
        <v>41269.627916666665</v>
      </c>
      <c r="U3004" s="12">
        <f t="shared" si="375"/>
        <v>41239.627916666665</v>
      </c>
      <c r="V3004" s="11">
        <f t="shared" si="376"/>
        <v>41239.627916666665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369"/>
        <v>1.0116666666666667</v>
      </c>
      <c r="P3005" s="6">
        <f t="shared" si="370"/>
        <v>178.52941176470588</v>
      </c>
      <c r="Q3005" t="str">
        <f t="shared" si="371"/>
        <v>theater</v>
      </c>
      <c r="R3005" t="str">
        <f t="shared" si="372"/>
        <v>spaces</v>
      </c>
      <c r="S3005" s="10">
        <f t="shared" si="373"/>
        <v>42398.640925925924</v>
      </c>
      <c r="T3005" s="10">
        <f t="shared" si="374"/>
        <v>42430.040972222218</v>
      </c>
      <c r="U3005" s="12">
        <f t="shared" si="375"/>
        <v>42398.640925925924</v>
      </c>
      <c r="V3005" s="11">
        <f t="shared" si="376"/>
        <v>42398.640925925924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369"/>
        <v>1.12815</v>
      </c>
      <c r="P3006" s="6">
        <f t="shared" si="370"/>
        <v>162.90974729241879</v>
      </c>
      <c r="Q3006" t="str">
        <f t="shared" si="371"/>
        <v>theater</v>
      </c>
      <c r="R3006" t="str">
        <f t="shared" si="372"/>
        <v>spaces</v>
      </c>
      <c r="S3006" s="10">
        <f t="shared" si="373"/>
        <v>41928.672731481478</v>
      </c>
      <c r="T3006" s="10">
        <f t="shared" si="374"/>
        <v>41958.714398148142</v>
      </c>
      <c r="U3006" s="12">
        <f t="shared" si="375"/>
        <v>41928.672731481478</v>
      </c>
      <c r="V3006" s="11">
        <f t="shared" si="376"/>
        <v>41928.672731481478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369"/>
        <v>1.2049622641509434</v>
      </c>
      <c r="P3007" s="6">
        <f t="shared" si="370"/>
        <v>108.24237288135593</v>
      </c>
      <c r="Q3007" t="str">
        <f t="shared" si="371"/>
        <v>theater</v>
      </c>
      <c r="R3007" t="str">
        <f t="shared" si="372"/>
        <v>spaces</v>
      </c>
      <c r="S3007" s="10">
        <f t="shared" si="373"/>
        <v>41888.466493055552</v>
      </c>
      <c r="T3007" s="10">
        <f t="shared" si="374"/>
        <v>41918.466493055552</v>
      </c>
      <c r="U3007" s="12">
        <f t="shared" si="375"/>
        <v>41888.466493055552</v>
      </c>
      <c r="V3007" s="11">
        <f t="shared" si="376"/>
        <v>41888.466493055552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369"/>
        <v>1.0774999999999999</v>
      </c>
      <c r="P3008" s="6">
        <f t="shared" si="370"/>
        <v>88.865979381443296</v>
      </c>
      <c r="Q3008" t="str">
        <f t="shared" si="371"/>
        <v>theater</v>
      </c>
      <c r="R3008" t="str">
        <f t="shared" si="372"/>
        <v>spaces</v>
      </c>
      <c r="S3008" s="10">
        <f t="shared" si="373"/>
        <v>41957.548506944448</v>
      </c>
      <c r="T3008" s="10">
        <f t="shared" si="374"/>
        <v>41987.548506944448</v>
      </c>
      <c r="U3008" s="12">
        <f t="shared" si="375"/>
        <v>41957.548506944448</v>
      </c>
      <c r="V3008" s="11">
        <f t="shared" si="376"/>
        <v>41957.548506944448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369"/>
        <v>1.8</v>
      </c>
      <c r="P3009" s="6">
        <f t="shared" si="370"/>
        <v>54</v>
      </c>
      <c r="Q3009" t="str">
        <f t="shared" si="371"/>
        <v>theater</v>
      </c>
      <c r="R3009" t="str">
        <f t="shared" si="372"/>
        <v>spaces</v>
      </c>
      <c r="S3009" s="10">
        <f t="shared" si="373"/>
        <v>42098.007905092592</v>
      </c>
      <c r="T3009" s="10">
        <f t="shared" si="374"/>
        <v>42119.007905092592</v>
      </c>
      <c r="U3009" s="12">
        <f t="shared" si="375"/>
        <v>42098.007905092592</v>
      </c>
      <c r="V3009" s="11">
        <f t="shared" si="376"/>
        <v>42098.007905092592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377">E3010/D3010</f>
        <v>1.0116666666666667</v>
      </c>
      <c r="P3010" s="6">
        <f t="shared" si="370"/>
        <v>116.73076923076923</v>
      </c>
      <c r="Q3010" t="str">
        <f t="shared" si="371"/>
        <v>theater</v>
      </c>
      <c r="R3010" t="str">
        <f t="shared" si="372"/>
        <v>spaces</v>
      </c>
      <c r="S3010" s="10">
        <f t="shared" si="373"/>
        <v>42360.003692129627</v>
      </c>
      <c r="T3010" s="10">
        <f t="shared" si="374"/>
        <v>42390.003692129627</v>
      </c>
      <c r="U3010" s="12">
        <f t="shared" si="375"/>
        <v>42360.003692129627</v>
      </c>
      <c r="V3010" s="11">
        <f t="shared" si="376"/>
        <v>42360.003692129627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377"/>
        <v>1.19756</v>
      </c>
      <c r="P3011" s="6">
        <f t="shared" ref="P3011:P3074" si="378">E3011/L3011</f>
        <v>233.8984375</v>
      </c>
      <c r="Q3011" t="str">
        <f t="shared" ref="Q3011:Q3074" si="379">LEFT(N3011,SEARCH("/",N3011)-1)</f>
        <v>theater</v>
      </c>
      <c r="R3011" t="str">
        <f t="shared" ref="R3011:R3074" si="380">RIGHT(N3011,LEN(N3011)-SEARCH("/",N3011))</f>
        <v>spaces</v>
      </c>
      <c r="S3011" s="10">
        <f t="shared" ref="S3011:S3074" si="381">(((J3011/60)/60)/24)+DATE(1970,1,1)+(-5/24)</f>
        <v>41939.361574074072</v>
      </c>
      <c r="T3011" s="10">
        <f t="shared" ref="T3011:T3074" si="382">(((I3011/60)/60)/24)+DATE(1970,1,1)+(-5/24)</f>
        <v>41969.403240740743</v>
      </c>
      <c r="U3011" s="12">
        <f t="shared" ref="U3011:U3074" si="383">S3011</f>
        <v>41939.361574074072</v>
      </c>
      <c r="V3011" s="11">
        <f t="shared" ref="V3011:V3074" si="384">S3011</f>
        <v>41939.361574074072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377"/>
        <v>1.58</v>
      </c>
      <c r="P3012" s="6">
        <f t="shared" si="378"/>
        <v>158</v>
      </c>
      <c r="Q3012" t="str">
        <f t="shared" si="379"/>
        <v>theater</v>
      </c>
      <c r="R3012" t="str">
        <f t="shared" si="380"/>
        <v>spaces</v>
      </c>
      <c r="S3012" s="10">
        <f t="shared" si="381"/>
        <v>41996.624062499999</v>
      </c>
      <c r="T3012" s="10">
        <f t="shared" si="382"/>
        <v>42056.624062499999</v>
      </c>
      <c r="U3012" s="12">
        <f t="shared" si="383"/>
        <v>41996.624062499999</v>
      </c>
      <c r="V3012" s="11">
        <f t="shared" si="384"/>
        <v>41996.624062499999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377"/>
        <v>1.2366666666666666</v>
      </c>
      <c r="P3013" s="6">
        <f t="shared" si="378"/>
        <v>14.84</v>
      </c>
      <c r="Q3013" t="str">
        <f t="shared" si="379"/>
        <v>theater</v>
      </c>
      <c r="R3013" t="str">
        <f t="shared" si="380"/>
        <v>spaces</v>
      </c>
      <c r="S3013" s="10">
        <f t="shared" si="381"/>
        <v>42334.260601851849</v>
      </c>
      <c r="T3013" s="10">
        <f t="shared" si="382"/>
        <v>42361.749305555553</v>
      </c>
      <c r="U3013" s="12">
        <f t="shared" si="383"/>
        <v>42334.260601851849</v>
      </c>
      <c r="V3013" s="11">
        <f t="shared" si="384"/>
        <v>42334.260601851849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377"/>
        <v>1.1712499999999999</v>
      </c>
      <c r="P3014" s="6">
        <f t="shared" si="378"/>
        <v>85.181818181818187</v>
      </c>
      <c r="Q3014" t="str">
        <f t="shared" si="379"/>
        <v>theater</v>
      </c>
      <c r="R3014" t="str">
        <f t="shared" si="380"/>
        <v>spaces</v>
      </c>
      <c r="S3014" s="10">
        <f t="shared" si="381"/>
        <v>42024.494560185187</v>
      </c>
      <c r="T3014" s="10">
        <f t="shared" si="382"/>
        <v>42045.494560185187</v>
      </c>
      <c r="U3014" s="12">
        <f t="shared" si="383"/>
        <v>42024.494560185187</v>
      </c>
      <c r="V3014" s="11">
        <f t="shared" si="384"/>
        <v>42024.494560185187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377"/>
        <v>1.5696000000000001</v>
      </c>
      <c r="P3015" s="6">
        <f t="shared" si="378"/>
        <v>146.69158878504672</v>
      </c>
      <c r="Q3015" t="str">
        <f t="shared" si="379"/>
        <v>theater</v>
      </c>
      <c r="R3015" t="str">
        <f t="shared" si="380"/>
        <v>spaces</v>
      </c>
      <c r="S3015" s="10">
        <f t="shared" si="381"/>
        <v>42146.627881944441</v>
      </c>
      <c r="T3015" s="10">
        <f t="shared" si="382"/>
        <v>42176.627881944441</v>
      </c>
      <c r="U3015" s="12">
        <f t="shared" si="383"/>
        <v>42146.627881944441</v>
      </c>
      <c r="V3015" s="11">
        <f t="shared" si="384"/>
        <v>42146.627881944441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377"/>
        <v>1.13104</v>
      </c>
      <c r="P3016" s="6">
        <f t="shared" si="378"/>
        <v>50.764811490125673</v>
      </c>
      <c r="Q3016" t="str">
        <f t="shared" si="379"/>
        <v>theater</v>
      </c>
      <c r="R3016" t="str">
        <f t="shared" si="380"/>
        <v>spaces</v>
      </c>
      <c r="S3016" s="10">
        <f t="shared" si="381"/>
        <v>41919.915277777778</v>
      </c>
      <c r="T3016" s="10">
        <f t="shared" si="382"/>
        <v>41948</v>
      </c>
      <c r="U3016" s="12">
        <f t="shared" si="383"/>
        <v>41919.915277777778</v>
      </c>
      <c r="V3016" s="11">
        <f t="shared" si="384"/>
        <v>41919.915277777778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377"/>
        <v>1.0317647058823529</v>
      </c>
      <c r="P3017" s="6">
        <f t="shared" si="378"/>
        <v>87.7</v>
      </c>
      <c r="Q3017" t="str">
        <f t="shared" si="379"/>
        <v>theater</v>
      </c>
      <c r="R3017" t="str">
        <f t="shared" si="380"/>
        <v>spaces</v>
      </c>
      <c r="S3017" s="10">
        <f t="shared" si="381"/>
        <v>41785.518958333334</v>
      </c>
      <c r="T3017" s="10">
        <f t="shared" si="382"/>
        <v>41800.958333333328</v>
      </c>
      <c r="U3017" s="12">
        <f t="shared" si="383"/>
        <v>41785.518958333334</v>
      </c>
      <c r="V3017" s="11">
        <f t="shared" si="384"/>
        <v>41785.518958333334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377"/>
        <v>1.0261176470588236</v>
      </c>
      <c r="P3018" s="6">
        <f t="shared" si="378"/>
        <v>242.27777777777777</v>
      </c>
      <c r="Q3018" t="str">
        <f t="shared" si="379"/>
        <v>theater</v>
      </c>
      <c r="R3018" t="str">
        <f t="shared" si="380"/>
        <v>spaces</v>
      </c>
      <c r="S3018" s="10">
        <f t="shared" si="381"/>
        <v>41778.339722222219</v>
      </c>
      <c r="T3018" s="10">
        <f t="shared" si="382"/>
        <v>41838.339722222219</v>
      </c>
      <c r="U3018" s="12">
        <f t="shared" si="383"/>
        <v>41778.339722222219</v>
      </c>
      <c r="V3018" s="11">
        <f t="shared" si="384"/>
        <v>41778.339722222219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377"/>
        <v>1.0584090909090909</v>
      </c>
      <c r="P3019" s="6">
        <f t="shared" si="378"/>
        <v>146.44654088050314</v>
      </c>
      <c r="Q3019" t="str">
        <f t="shared" si="379"/>
        <v>theater</v>
      </c>
      <c r="R3019" t="str">
        <f t="shared" si="380"/>
        <v>spaces</v>
      </c>
      <c r="S3019" s="10">
        <f t="shared" si="381"/>
        <v>41841.641701388886</v>
      </c>
      <c r="T3019" s="10">
        <f t="shared" si="382"/>
        <v>41871.641701388886</v>
      </c>
      <c r="U3019" s="12">
        <f t="shared" si="383"/>
        <v>41841.641701388886</v>
      </c>
      <c r="V3019" s="11">
        <f t="shared" si="384"/>
        <v>41841.641701388886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377"/>
        <v>1.0071428571428571</v>
      </c>
      <c r="P3020" s="6">
        <f t="shared" si="378"/>
        <v>103.17073170731707</v>
      </c>
      <c r="Q3020" t="str">
        <f t="shared" si="379"/>
        <v>theater</v>
      </c>
      <c r="R3020" t="str">
        <f t="shared" si="380"/>
        <v>spaces</v>
      </c>
      <c r="S3020" s="10">
        <f t="shared" si="381"/>
        <v>42163.090000000004</v>
      </c>
      <c r="T3020" s="10">
        <f t="shared" si="382"/>
        <v>42205.708333333336</v>
      </c>
      <c r="U3020" s="12">
        <f t="shared" si="383"/>
        <v>42163.090000000004</v>
      </c>
      <c r="V3020" s="11">
        <f t="shared" si="384"/>
        <v>42163.090000000004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377"/>
        <v>1.2123333333333333</v>
      </c>
      <c r="P3021" s="6">
        <f t="shared" si="378"/>
        <v>80.464601769911511</v>
      </c>
      <c r="Q3021" t="str">
        <f t="shared" si="379"/>
        <v>theater</v>
      </c>
      <c r="R3021" t="str">
        <f t="shared" si="380"/>
        <v>spaces</v>
      </c>
      <c r="S3021" s="10">
        <f t="shared" si="381"/>
        <v>41758.625231481477</v>
      </c>
      <c r="T3021" s="10">
        <f t="shared" si="382"/>
        <v>41785.916666666664</v>
      </c>
      <c r="U3021" s="12">
        <f t="shared" si="383"/>
        <v>41758.625231481477</v>
      </c>
      <c r="V3021" s="11">
        <f t="shared" si="384"/>
        <v>41758.625231481477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377"/>
        <v>1.0057142857142858</v>
      </c>
      <c r="P3022" s="6">
        <f t="shared" si="378"/>
        <v>234.66666666666666</v>
      </c>
      <c r="Q3022" t="str">
        <f t="shared" si="379"/>
        <v>theater</v>
      </c>
      <c r="R3022" t="str">
        <f t="shared" si="380"/>
        <v>spaces</v>
      </c>
      <c r="S3022" s="10">
        <f t="shared" si="381"/>
        <v>42170.638113425921</v>
      </c>
      <c r="T3022" s="10">
        <f t="shared" si="382"/>
        <v>42230.638113425921</v>
      </c>
      <c r="U3022" s="12">
        <f t="shared" si="383"/>
        <v>42170.638113425921</v>
      </c>
      <c r="V3022" s="11">
        <f t="shared" si="384"/>
        <v>42170.638113425921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377"/>
        <v>1.1602222222222223</v>
      </c>
      <c r="P3023" s="6">
        <f t="shared" si="378"/>
        <v>50.689320388349515</v>
      </c>
      <c r="Q3023" t="str">
        <f t="shared" si="379"/>
        <v>theater</v>
      </c>
      <c r="R3023" t="str">
        <f t="shared" si="380"/>
        <v>spaces</v>
      </c>
      <c r="S3023" s="10">
        <f t="shared" si="381"/>
        <v>42660.410520833328</v>
      </c>
      <c r="T3023" s="10">
        <f t="shared" si="382"/>
        <v>42696.040972222218</v>
      </c>
      <c r="U3023" s="12">
        <f t="shared" si="383"/>
        <v>42660.410520833328</v>
      </c>
      <c r="V3023" s="11">
        <f t="shared" si="384"/>
        <v>42660.410520833328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377"/>
        <v>1.0087999999999999</v>
      </c>
      <c r="P3024" s="6">
        <f t="shared" si="378"/>
        <v>162.70967741935485</v>
      </c>
      <c r="Q3024" t="str">
        <f t="shared" si="379"/>
        <v>theater</v>
      </c>
      <c r="R3024" t="str">
        <f t="shared" si="380"/>
        <v>spaces</v>
      </c>
      <c r="S3024" s="10">
        <f t="shared" si="381"/>
        <v>42564.745474537034</v>
      </c>
      <c r="T3024" s="10">
        <f t="shared" si="382"/>
        <v>42609.745474537034</v>
      </c>
      <c r="U3024" s="12">
        <f t="shared" si="383"/>
        <v>42564.745474537034</v>
      </c>
      <c r="V3024" s="11">
        <f t="shared" si="384"/>
        <v>42564.745474537034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377"/>
        <v>1.03</v>
      </c>
      <c r="P3025" s="6">
        <f t="shared" si="378"/>
        <v>120.16666666666667</v>
      </c>
      <c r="Q3025" t="str">
        <f t="shared" si="379"/>
        <v>theater</v>
      </c>
      <c r="R3025" t="str">
        <f t="shared" si="380"/>
        <v>spaces</v>
      </c>
      <c r="S3025" s="10">
        <f t="shared" si="381"/>
        <v>42121.46743055556</v>
      </c>
      <c r="T3025" s="10">
        <f t="shared" si="382"/>
        <v>42166.46743055556</v>
      </c>
      <c r="U3025" s="12">
        <f t="shared" si="383"/>
        <v>42121.46743055556</v>
      </c>
      <c r="V3025" s="11">
        <f t="shared" si="384"/>
        <v>42121.46743055556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377"/>
        <v>2.4641999999999999</v>
      </c>
      <c r="P3026" s="6">
        <f t="shared" si="378"/>
        <v>67.697802197802204</v>
      </c>
      <c r="Q3026" t="str">
        <f t="shared" si="379"/>
        <v>theater</v>
      </c>
      <c r="R3026" t="str">
        <f t="shared" si="380"/>
        <v>spaces</v>
      </c>
      <c r="S3026" s="10">
        <f t="shared" si="381"/>
        <v>41158.785590277774</v>
      </c>
      <c r="T3026" s="10">
        <f t="shared" si="382"/>
        <v>41188.785590277774</v>
      </c>
      <c r="U3026" s="12">
        <f t="shared" si="383"/>
        <v>41158.785590277774</v>
      </c>
      <c r="V3026" s="11">
        <f t="shared" si="384"/>
        <v>41158.785590277774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377"/>
        <v>3.0219999999999998</v>
      </c>
      <c r="P3027" s="6">
        <f t="shared" si="378"/>
        <v>52.103448275862071</v>
      </c>
      <c r="Q3027" t="str">
        <f t="shared" si="379"/>
        <v>theater</v>
      </c>
      <c r="R3027" t="str">
        <f t="shared" si="380"/>
        <v>spaces</v>
      </c>
      <c r="S3027" s="10">
        <f t="shared" si="381"/>
        <v>41761.301076388889</v>
      </c>
      <c r="T3027" s="10">
        <f t="shared" si="382"/>
        <v>41789.458333333328</v>
      </c>
      <c r="U3027" s="12">
        <f t="shared" si="383"/>
        <v>41761.301076388889</v>
      </c>
      <c r="V3027" s="11">
        <f t="shared" si="384"/>
        <v>41761.301076388889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377"/>
        <v>1.4333333333333333</v>
      </c>
      <c r="P3028" s="6">
        <f t="shared" si="378"/>
        <v>51.6</v>
      </c>
      <c r="Q3028" t="str">
        <f t="shared" si="379"/>
        <v>theater</v>
      </c>
      <c r="R3028" t="str">
        <f t="shared" si="380"/>
        <v>spaces</v>
      </c>
      <c r="S3028" s="10">
        <f t="shared" si="381"/>
        <v>42783.251064814809</v>
      </c>
      <c r="T3028" s="10">
        <f t="shared" si="382"/>
        <v>42797.251064814809</v>
      </c>
      <c r="U3028" s="12">
        <f t="shared" si="383"/>
        <v>42783.251064814809</v>
      </c>
      <c r="V3028" s="11">
        <f t="shared" si="384"/>
        <v>42783.251064814809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377"/>
        <v>1.3144</v>
      </c>
      <c r="P3029" s="6">
        <f t="shared" si="378"/>
        <v>164.3</v>
      </c>
      <c r="Q3029" t="str">
        <f t="shared" si="379"/>
        <v>theater</v>
      </c>
      <c r="R3029" t="str">
        <f t="shared" si="380"/>
        <v>spaces</v>
      </c>
      <c r="S3029" s="10">
        <f t="shared" si="381"/>
        <v>42053.49596064815</v>
      </c>
      <c r="T3029" s="10">
        <f t="shared" si="382"/>
        <v>42083.454293981478</v>
      </c>
      <c r="U3029" s="12">
        <f t="shared" si="383"/>
        <v>42053.49596064815</v>
      </c>
      <c r="V3029" s="11">
        <f t="shared" si="384"/>
        <v>42053.49596064815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377"/>
        <v>1.6801999999999999</v>
      </c>
      <c r="P3030" s="6">
        <f t="shared" si="378"/>
        <v>84.858585858585855</v>
      </c>
      <c r="Q3030" t="str">
        <f t="shared" si="379"/>
        <v>theater</v>
      </c>
      <c r="R3030" t="str">
        <f t="shared" si="380"/>
        <v>spaces</v>
      </c>
      <c r="S3030" s="10">
        <f t="shared" si="381"/>
        <v>42567.055844907409</v>
      </c>
      <c r="T3030" s="10">
        <f t="shared" si="382"/>
        <v>42597.055844907409</v>
      </c>
      <c r="U3030" s="12">
        <f t="shared" si="383"/>
        <v>42567.055844907409</v>
      </c>
      <c r="V3030" s="11">
        <f t="shared" si="384"/>
        <v>42567.055844907409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377"/>
        <v>1.0967666666666667</v>
      </c>
      <c r="P3031" s="6">
        <f t="shared" si="378"/>
        <v>94.548850574712645</v>
      </c>
      <c r="Q3031" t="str">
        <f t="shared" si="379"/>
        <v>theater</v>
      </c>
      <c r="R3031" t="str">
        <f t="shared" si="380"/>
        <v>spaces</v>
      </c>
      <c r="S3031" s="10">
        <f t="shared" si="381"/>
        <v>41932.500543981478</v>
      </c>
      <c r="T3031" s="10">
        <f t="shared" si="382"/>
        <v>41960.982638888883</v>
      </c>
      <c r="U3031" s="12">
        <f t="shared" si="383"/>
        <v>41932.500543981478</v>
      </c>
      <c r="V3031" s="11">
        <f t="shared" si="384"/>
        <v>41932.500543981478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377"/>
        <v>1.0668571428571429</v>
      </c>
      <c r="P3032" s="6">
        <f t="shared" si="378"/>
        <v>45.536585365853661</v>
      </c>
      <c r="Q3032" t="str">
        <f t="shared" si="379"/>
        <v>theater</v>
      </c>
      <c r="R3032" t="str">
        <f t="shared" si="380"/>
        <v>spaces</v>
      </c>
      <c r="S3032" s="10">
        <f t="shared" si="381"/>
        <v>42233.5390162037</v>
      </c>
      <c r="T3032" s="10">
        <f t="shared" si="382"/>
        <v>42263.5390162037</v>
      </c>
      <c r="U3032" s="12">
        <f t="shared" si="383"/>
        <v>42233.5390162037</v>
      </c>
      <c r="V3032" s="11">
        <f t="shared" si="384"/>
        <v>42233.5390162037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377"/>
        <v>1</v>
      </c>
      <c r="P3033" s="6">
        <f t="shared" si="378"/>
        <v>51.724137931034484</v>
      </c>
      <c r="Q3033" t="str">
        <f t="shared" si="379"/>
        <v>theater</v>
      </c>
      <c r="R3033" t="str">
        <f t="shared" si="380"/>
        <v>spaces</v>
      </c>
      <c r="S3033" s="10">
        <f t="shared" si="381"/>
        <v>42597.674155092587</v>
      </c>
      <c r="T3033" s="10">
        <f t="shared" si="382"/>
        <v>42657.674155092587</v>
      </c>
      <c r="U3033" s="12">
        <f t="shared" si="383"/>
        <v>42597.674155092587</v>
      </c>
      <c r="V3033" s="11">
        <f t="shared" si="384"/>
        <v>42597.674155092587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377"/>
        <v>1.272</v>
      </c>
      <c r="P3034" s="6">
        <f t="shared" si="378"/>
        <v>50.88</v>
      </c>
      <c r="Q3034" t="str">
        <f t="shared" si="379"/>
        <v>theater</v>
      </c>
      <c r="R3034" t="str">
        <f t="shared" si="380"/>
        <v>spaces</v>
      </c>
      <c r="S3034" s="10">
        <f t="shared" si="381"/>
        <v>42227.836331018516</v>
      </c>
      <c r="T3034" s="10">
        <f t="shared" si="382"/>
        <v>42257.836331018516</v>
      </c>
      <c r="U3034" s="12">
        <f t="shared" si="383"/>
        <v>42227.836331018516</v>
      </c>
      <c r="V3034" s="11">
        <f t="shared" si="384"/>
        <v>42227.836331018516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377"/>
        <v>1.4653333333333334</v>
      </c>
      <c r="P3035" s="6">
        <f t="shared" si="378"/>
        <v>191.13043478260869</v>
      </c>
      <c r="Q3035" t="str">
        <f t="shared" si="379"/>
        <v>theater</v>
      </c>
      <c r="R3035" t="str">
        <f t="shared" si="380"/>
        <v>spaces</v>
      </c>
      <c r="S3035" s="10">
        <f t="shared" si="381"/>
        <v>42569.901909722219</v>
      </c>
      <c r="T3035" s="10">
        <f t="shared" si="382"/>
        <v>42599.901909722219</v>
      </c>
      <c r="U3035" s="12">
        <f t="shared" si="383"/>
        <v>42569.901909722219</v>
      </c>
      <c r="V3035" s="11">
        <f t="shared" si="384"/>
        <v>42569.901909722219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377"/>
        <v>1.1253599999999999</v>
      </c>
      <c r="P3036" s="6">
        <f t="shared" si="378"/>
        <v>89.314285714285717</v>
      </c>
      <c r="Q3036" t="str">
        <f t="shared" si="379"/>
        <v>theater</v>
      </c>
      <c r="R3036" t="str">
        <f t="shared" si="380"/>
        <v>spaces</v>
      </c>
      <c r="S3036" s="10">
        <f t="shared" si="381"/>
        <v>42644.327025462961</v>
      </c>
      <c r="T3036" s="10">
        <f t="shared" si="382"/>
        <v>42674.957638888889</v>
      </c>
      <c r="U3036" s="12">
        <f t="shared" si="383"/>
        <v>42644.327025462961</v>
      </c>
      <c r="V3036" s="11">
        <f t="shared" si="384"/>
        <v>42644.327025462961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377"/>
        <v>1.0878684000000001</v>
      </c>
      <c r="P3037" s="6">
        <f t="shared" si="378"/>
        <v>88.588631921824103</v>
      </c>
      <c r="Q3037" t="str">
        <f t="shared" si="379"/>
        <v>theater</v>
      </c>
      <c r="R3037" t="str">
        <f t="shared" si="380"/>
        <v>spaces</v>
      </c>
      <c r="S3037" s="10">
        <f t="shared" si="381"/>
        <v>41368.351956018516</v>
      </c>
      <c r="T3037" s="10">
        <f t="shared" si="382"/>
        <v>41398.351956018516</v>
      </c>
      <c r="U3037" s="12">
        <f t="shared" si="383"/>
        <v>41368.351956018516</v>
      </c>
      <c r="V3037" s="11">
        <f t="shared" si="384"/>
        <v>41368.351956018516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377"/>
        <v>1.26732</v>
      </c>
      <c r="P3038" s="6">
        <f t="shared" si="378"/>
        <v>96.300911854103347</v>
      </c>
      <c r="Q3038" t="str">
        <f t="shared" si="379"/>
        <v>theater</v>
      </c>
      <c r="R3038" t="str">
        <f t="shared" si="380"/>
        <v>spaces</v>
      </c>
      <c r="S3038" s="10">
        <f t="shared" si="381"/>
        <v>41466.576898148145</v>
      </c>
      <c r="T3038" s="10">
        <f t="shared" si="382"/>
        <v>41502.290972222218</v>
      </c>
      <c r="U3038" s="12">
        <f t="shared" si="383"/>
        <v>41466.576898148145</v>
      </c>
      <c r="V3038" s="11">
        <f t="shared" si="384"/>
        <v>41466.576898148145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377"/>
        <v>2.1320000000000001</v>
      </c>
      <c r="P3039" s="6">
        <f t="shared" si="378"/>
        <v>33.3125</v>
      </c>
      <c r="Q3039" t="str">
        <f t="shared" si="379"/>
        <v>theater</v>
      </c>
      <c r="R3039" t="str">
        <f t="shared" si="380"/>
        <v>spaces</v>
      </c>
      <c r="S3039" s="10">
        <f t="shared" si="381"/>
        <v>40378.684872685182</v>
      </c>
      <c r="T3039" s="10">
        <f t="shared" si="382"/>
        <v>40452.999305555553</v>
      </c>
      <c r="U3039" s="12">
        <f t="shared" si="383"/>
        <v>40378.684872685182</v>
      </c>
      <c r="V3039" s="11">
        <f t="shared" si="384"/>
        <v>40378.684872685182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377"/>
        <v>1.0049999999999999</v>
      </c>
      <c r="P3040" s="6">
        <f t="shared" si="378"/>
        <v>37.222222222222221</v>
      </c>
      <c r="Q3040" t="str">
        <f t="shared" si="379"/>
        <v>theater</v>
      </c>
      <c r="R3040" t="str">
        <f t="shared" si="380"/>
        <v>spaces</v>
      </c>
      <c r="S3040" s="10">
        <f t="shared" si="381"/>
        <v>42373.043946759259</v>
      </c>
      <c r="T3040" s="10">
        <f t="shared" si="382"/>
        <v>42433.043946759259</v>
      </c>
      <c r="U3040" s="12">
        <f t="shared" si="383"/>
        <v>42373.043946759259</v>
      </c>
      <c r="V3040" s="11">
        <f t="shared" si="384"/>
        <v>42373.043946759259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377"/>
        <v>1.0871389999999999</v>
      </c>
      <c r="P3041" s="6">
        <f t="shared" si="378"/>
        <v>92.130423728813554</v>
      </c>
      <c r="Q3041" t="str">
        <f t="shared" si="379"/>
        <v>theater</v>
      </c>
      <c r="R3041" t="str">
        <f t="shared" si="380"/>
        <v>spaces</v>
      </c>
      <c r="S3041" s="10">
        <f t="shared" si="381"/>
        <v>41610.586087962962</v>
      </c>
      <c r="T3041" s="10">
        <f t="shared" si="382"/>
        <v>41637.124305555553</v>
      </c>
      <c r="U3041" s="12">
        <f t="shared" si="383"/>
        <v>41610.586087962962</v>
      </c>
      <c r="V3041" s="11">
        <f t="shared" si="384"/>
        <v>41610.586087962962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377"/>
        <v>1.075</v>
      </c>
      <c r="P3042" s="6">
        <f t="shared" si="378"/>
        <v>76.785714285714292</v>
      </c>
      <c r="Q3042" t="str">
        <f t="shared" si="379"/>
        <v>theater</v>
      </c>
      <c r="R3042" t="str">
        <f t="shared" si="380"/>
        <v>spaces</v>
      </c>
      <c r="S3042" s="10">
        <f t="shared" si="381"/>
        <v>42177.583576388883</v>
      </c>
      <c r="T3042" s="10">
        <f t="shared" si="382"/>
        <v>42181.749999999993</v>
      </c>
      <c r="U3042" s="12">
        <f t="shared" si="383"/>
        <v>42177.583576388883</v>
      </c>
      <c r="V3042" s="11">
        <f t="shared" si="384"/>
        <v>42177.583576388883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377"/>
        <v>1.1048192771084338</v>
      </c>
      <c r="P3043" s="6">
        <f t="shared" si="378"/>
        <v>96.526315789473685</v>
      </c>
      <c r="Q3043" t="str">
        <f t="shared" si="379"/>
        <v>theater</v>
      </c>
      <c r="R3043" t="str">
        <f t="shared" si="380"/>
        <v>spaces</v>
      </c>
      <c r="S3043" s="10">
        <f t="shared" si="381"/>
        <v>42359.660277777781</v>
      </c>
      <c r="T3043" s="10">
        <f t="shared" si="382"/>
        <v>42389.660277777781</v>
      </c>
      <c r="U3043" s="12">
        <f t="shared" si="383"/>
        <v>42359.660277777781</v>
      </c>
      <c r="V3043" s="11">
        <f t="shared" si="384"/>
        <v>42359.660277777781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377"/>
        <v>1.28</v>
      </c>
      <c r="P3044" s="6">
        <f t="shared" si="378"/>
        <v>51.891891891891895</v>
      </c>
      <c r="Q3044" t="str">
        <f t="shared" si="379"/>
        <v>theater</v>
      </c>
      <c r="R3044" t="str">
        <f t="shared" si="380"/>
        <v>spaces</v>
      </c>
      <c r="S3044" s="10">
        <f t="shared" si="381"/>
        <v>42253.479710648149</v>
      </c>
      <c r="T3044" s="10">
        <f t="shared" si="382"/>
        <v>42283.479710648149</v>
      </c>
      <c r="U3044" s="12">
        <f t="shared" si="383"/>
        <v>42253.479710648149</v>
      </c>
      <c r="V3044" s="11">
        <f t="shared" si="384"/>
        <v>42253.479710648149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377"/>
        <v>1.1000666666666667</v>
      </c>
      <c r="P3045" s="6">
        <f t="shared" si="378"/>
        <v>128.9140625</v>
      </c>
      <c r="Q3045" t="str">
        <f t="shared" si="379"/>
        <v>theater</v>
      </c>
      <c r="R3045" t="str">
        <f t="shared" si="380"/>
        <v>spaces</v>
      </c>
      <c r="S3045" s="10">
        <f t="shared" si="381"/>
        <v>42082.862256944441</v>
      </c>
      <c r="T3045" s="10">
        <f t="shared" si="382"/>
        <v>42109.909722222219</v>
      </c>
      <c r="U3045" s="12">
        <f t="shared" si="383"/>
        <v>42082.862256944441</v>
      </c>
      <c r="V3045" s="11">
        <f t="shared" si="384"/>
        <v>42082.862256944441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377"/>
        <v>1.0934166666666667</v>
      </c>
      <c r="P3046" s="6">
        <f t="shared" si="378"/>
        <v>84.108974358974365</v>
      </c>
      <c r="Q3046" t="str">
        <f t="shared" si="379"/>
        <v>theater</v>
      </c>
      <c r="R3046" t="str">
        <f t="shared" si="380"/>
        <v>spaces</v>
      </c>
      <c r="S3046" s="10">
        <f t="shared" si="381"/>
        <v>42387.518495370365</v>
      </c>
      <c r="T3046" s="10">
        <f t="shared" si="382"/>
        <v>42402.518495370365</v>
      </c>
      <c r="U3046" s="12">
        <f t="shared" si="383"/>
        <v>42387.518495370365</v>
      </c>
      <c r="V3046" s="11">
        <f t="shared" si="384"/>
        <v>42387.518495370365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377"/>
        <v>1.3270650000000002</v>
      </c>
      <c r="P3047" s="6">
        <f t="shared" si="378"/>
        <v>82.941562500000003</v>
      </c>
      <c r="Q3047" t="str">
        <f t="shared" si="379"/>
        <v>theater</v>
      </c>
      <c r="R3047" t="str">
        <f t="shared" si="380"/>
        <v>spaces</v>
      </c>
      <c r="S3047" s="10">
        <f t="shared" si="381"/>
        <v>41842.947395833333</v>
      </c>
      <c r="T3047" s="10">
        <f t="shared" si="382"/>
        <v>41872.947395833333</v>
      </c>
      <c r="U3047" s="12">
        <f t="shared" si="383"/>
        <v>41842.947395833333</v>
      </c>
      <c r="V3047" s="11">
        <f t="shared" si="384"/>
        <v>41842.947395833333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377"/>
        <v>1.9084810126582279</v>
      </c>
      <c r="P3048" s="6">
        <f t="shared" si="378"/>
        <v>259.94827586206895</v>
      </c>
      <c r="Q3048" t="str">
        <f t="shared" si="379"/>
        <v>theater</v>
      </c>
      <c r="R3048" t="str">
        <f t="shared" si="380"/>
        <v>spaces</v>
      </c>
      <c r="S3048" s="10">
        <f t="shared" si="381"/>
        <v>41862.59474537037</v>
      </c>
      <c r="T3048" s="10">
        <f t="shared" si="382"/>
        <v>41891.994444444441</v>
      </c>
      <c r="U3048" s="12">
        <f t="shared" si="383"/>
        <v>41862.59474537037</v>
      </c>
      <c r="V3048" s="11">
        <f t="shared" si="384"/>
        <v>41862.59474537037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377"/>
        <v>1.49</v>
      </c>
      <c r="P3049" s="6">
        <f t="shared" si="378"/>
        <v>37.25</v>
      </c>
      <c r="Q3049" t="str">
        <f t="shared" si="379"/>
        <v>theater</v>
      </c>
      <c r="R3049" t="str">
        <f t="shared" si="380"/>
        <v>spaces</v>
      </c>
      <c r="S3049" s="10">
        <f t="shared" si="381"/>
        <v>42443.780717592592</v>
      </c>
      <c r="T3049" s="10">
        <f t="shared" si="382"/>
        <v>42487.344444444439</v>
      </c>
      <c r="U3049" s="12">
        <f t="shared" si="383"/>
        <v>42443.780717592592</v>
      </c>
      <c r="V3049" s="11">
        <f t="shared" si="384"/>
        <v>42443.780717592592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377"/>
        <v>1.6639999999999999</v>
      </c>
      <c r="P3050" s="6">
        <f t="shared" si="378"/>
        <v>177.02127659574469</v>
      </c>
      <c r="Q3050" t="str">
        <f t="shared" si="379"/>
        <v>theater</v>
      </c>
      <c r="R3050" t="str">
        <f t="shared" si="380"/>
        <v>spaces</v>
      </c>
      <c r="S3050" s="10">
        <f t="shared" si="381"/>
        <v>41975.692847222213</v>
      </c>
      <c r="T3050" s="10">
        <f t="shared" si="382"/>
        <v>42004.681944444441</v>
      </c>
      <c r="U3050" s="12">
        <f t="shared" si="383"/>
        <v>41975.692847222213</v>
      </c>
      <c r="V3050" s="11">
        <f t="shared" si="384"/>
        <v>41975.692847222213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377"/>
        <v>1.0666666666666667</v>
      </c>
      <c r="P3051" s="6">
        <f t="shared" si="378"/>
        <v>74.074074074074076</v>
      </c>
      <c r="Q3051" t="str">
        <f t="shared" si="379"/>
        <v>theater</v>
      </c>
      <c r="R3051" t="str">
        <f t="shared" si="380"/>
        <v>spaces</v>
      </c>
      <c r="S3051" s="10">
        <f t="shared" si="381"/>
        <v>42138.806192129625</v>
      </c>
      <c r="T3051" s="10">
        <f t="shared" si="382"/>
        <v>42168.806192129625</v>
      </c>
      <c r="U3051" s="12">
        <f t="shared" si="383"/>
        <v>42138.806192129625</v>
      </c>
      <c r="V3051" s="11">
        <f t="shared" si="384"/>
        <v>42138.806192129625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377"/>
        <v>1.06</v>
      </c>
      <c r="P3052" s="6">
        <f t="shared" si="378"/>
        <v>70.666666666666671</v>
      </c>
      <c r="Q3052" t="str">
        <f t="shared" si="379"/>
        <v>theater</v>
      </c>
      <c r="R3052" t="str">
        <f t="shared" si="380"/>
        <v>spaces</v>
      </c>
      <c r="S3052" s="10">
        <f t="shared" si="381"/>
        <v>42464.960185185184</v>
      </c>
      <c r="T3052" s="10">
        <f t="shared" si="382"/>
        <v>42494.960185185184</v>
      </c>
      <c r="U3052" s="12">
        <f t="shared" si="383"/>
        <v>42464.960185185184</v>
      </c>
      <c r="V3052" s="11">
        <f t="shared" si="384"/>
        <v>42464.960185185184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377"/>
        <v>0.23628571428571429</v>
      </c>
      <c r="P3053" s="6">
        <f t="shared" si="378"/>
        <v>23.62857142857143</v>
      </c>
      <c r="Q3053" t="str">
        <f t="shared" si="379"/>
        <v>theater</v>
      </c>
      <c r="R3053" t="str">
        <f t="shared" si="380"/>
        <v>spaces</v>
      </c>
      <c r="S3053" s="10">
        <f t="shared" si="381"/>
        <v>42744.207696759251</v>
      </c>
      <c r="T3053" s="10">
        <f t="shared" si="382"/>
        <v>42774.207696759251</v>
      </c>
      <c r="U3053" s="12">
        <f t="shared" si="383"/>
        <v>42744.207696759251</v>
      </c>
      <c r="V3053" s="11">
        <f t="shared" si="384"/>
        <v>42744.207696759251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377"/>
        <v>1.5E-3</v>
      </c>
      <c r="P3054" s="6">
        <f t="shared" si="378"/>
        <v>37.5</v>
      </c>
      <c r="Q3054" t="str">
        <f t="shared" si="379"/>
        <v>theater</v>
      </c>
      <c r="R3054" t="str">
        <f t="shared" si="380"/>
        <v>spaces</v>
      </c>
      <c r="S3054" s="10">
        <f t="shared" si="381"/>
        <v>42122.461736111109</v>
      </c>
      <c r="T3054" s="10">
        <f t="shared" si="382"/>
        <v>42152.457638888889</v>
      </c>
      <c r="U3054" s="12">
        <f t="shared" si="383"/>
        <v>42122.461736111109</v>
      </c>
      <c r="V3054" s="11">
        <f t="shared" si="384"/>
        <v>42122.461736111109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377"/>
        <v>4.0000000000000001E-3</v>
      </c>
      <c r="P3055" s="6">
        <f t="shared" si="378"/>
        <v>13.333333333333334</v>
      </c>
      <c r="Q3055" t="str">
        <f t="shared" si="379"/>
        <v>theater</v>
      </c>
      <c r="R3055" t="str">
        <f t="shared" si="380"/>
        <v>spaces</v>
      </c>
      <c r="S3055" s="10">
        <f t="shared" si="381"/>
        <v>41862.553391203699</v>
      </c>
      <c r="T3055" s="10">
        <f t="shared" si="382"/>
        <v>41913.957638888889</v>
      </c>
      <c r="U3055" s="12">
        <f t="shared" si="383"/>
        <v>41862.553391203699</v>
      </c>
      <c r="V3055" s="11">
        <f t="shared" si="384"/>
        <v>41862.553391203699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377"/>
        <v>0</v>
      </c>
      <c r="P3056" s="6" t="e">
        <f t="shared" si="378"/>
        <v>#DIV/0!</v>
      </c>
      <c r="Q3056" t="str">
        <f t="shared" si="379"/>
        <v>theater</v>
      </c>
      <c r="R3056" t="str">
        <f t="shared" si="380"/>
        <v>spaces</v>
      </c>
      <c r="S3056" s="10">
        <f t="shared" si="381"/>
        <v>42027.624467592592</v>
      </c>
      <c r="T3056" s="10">
        <f t="shared" si="382"/>
        <v>42064.836111111108</v>
      </c>
      <c r="U3056" s="12">
        <f t="shared" si="383"/>
        <v>42027.624467592592</v>
      </c>
      <c r="V3056" s="11">
        <f t="shared" si="384"/>
        <v>42027.624467592592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377"/>
        <v>5.0000000000000002E-5</v>
      </c>
      <c r="P3057" s="6">
        <f t="shared" si="378"/>
        <v>1</v>
      </c>
      <c r="Q3057" t="str">
        <f t="shared" si="379"/>
        <v>theater</v>
      </c>
      <c r="R3057" t="str">
        <f t="shared" si="380"/>
        <v>spaces</v>
      </c>
      <c r="S3057" s="10">
        <f t="shared" si="381"/>
        <v>41953.749884259254</v>
      </c>
      <c r="T3057" s="10">
        <f t="shared" si="382"/>
        <v>42013.749884259254</v>
      </c>
      <c r="U3057" s="12">
        <f t="shared" si="383"/>
        <v>41953.749884259254</v>
      </c>
      <c r="V3057" s="11">
        <f t="shared" si="384"/>
        <v>41953.749884259254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377"/>
        <v>0</v>
      </c>
      <c r="P3058" s="6" t="e">
        <f t="shared" si="378"/>
        <v>#DIV/0!</v>
      </c>
      <c r="Q3058" t="str">
        <f t="shared" si="379"/>
        <v>theater</v>
      </c>
      <c r="R3058" t="str">
        <f t="shared" si="380"/>
        <v>spaces</v>
      </c>
      <c r="S3058" s="10">
        <f t="shared" si="381"/>
        <v>41851.428055555552</v>
      </c>
      <c r="T3058" s="10">
        <f t="shared" si="382"/>
        <v>41911.428055555552</v>
      </c>
      <c r="U3058" s="12">
        <f t="shared" si="383"/>
        <v>41851.428055555552</v>
      </c>
      <c r="V3058" s="11">
        <f t="shared" si="384"/>
        <v>41851.428055555552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377"/>
        <v>0</v>
      </c>
      <c r="P3059" s="6" t="e">
        <f t="shared" si="378"/>
        <v>#DIV/0!</v>
      </c>
      <c r="Q3059" t="str">
        <f t="shared" si="379"/>
        <v>theater</v>
      </c>
      <c r="R3059" t="str">
        <f t="shared" si="380"/>
        <v>spaces</v>
      </c>
      <c r="S3059" s="10">
        <f t="shared" si="381"/>
        <v>42433.442256944443</v>
      </c>
      <c r="T3059" s="10">
        <f t="shared" si="382"/>
        <v>42463.400590277779</v>
      </c>
      <c r="U3059" s="12">
        <f t="shared" si="383"/>
        <v>42433.442256944443</v>
      </c>
      <c r="V3059" s="11">
        <f t="shared" si="384"/>
        <v>42433.442256944443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377"/>
        <v>1.6666666666666666E-4</v>
      </c>
      <c r="P3060" s="6">
        <f t="shared" si="378"/>
        <v>1</v>
      </c>
      <c r="Q3060" t="str">
        <f t="shared" si="379"/>
        <v>theater</v>
      </c>
      <c r="R3060" t="str">
        <f t="shared" si="380"/>
        <v>spaces</v>
      </c>
      <c r="S3060" s="10">
        <f t="shared" si="381"/>
        <v>42460.165972222218</v>
      </c>
      <c r="T3060" s="10">
        <f t="shared" si="382"/>
        <v>42510.165972222218</v>
      </c>
      <c r="U3060" s="12">
        <f t="shared" si="383"/>
        <v>42460.165972222218</v>
      </c>
      <c r="V3060" s="11">
        <f t="shared" si="384"/>
        <v>42460.165972222218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377"/>
        <v>3.0066666666666665E-2</v>
      </c>
      <c r="P3061" s="6">
        <f t="shared" si="378"/>
        <v>41</v>
      </c>
      <c r="Q3061" t="str">
        <f t="shared" si="379"/>
        <v>theater</v>
      </c>
      <c r="R3061" t="str">
        <f t="shared" si="380"/>
        <v>spaces</v>
      </c>
      <c r="S3061" s="10">
        <f t="shared" si="381"/>
        <v>41829.727384259255</v>
      </c>
      <c r="T3061" s="10">
        <f t="shared" si="382"/>
        <v>41859.727384259255</v>
      </c>
      <c r="U3061" s="12">
        <f t="shared" si="383"/>
        <v>41829.727384259255</v>
      </c>
      <c r="V3061" s="11">
        <f t="shared" si="384"/>
        <v>41829.727384259255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377"/>
        <v>1.5227272727272728E-3</v>
      </c>
      <c r="P3062" s="6">
        <f t="shared" si="378"/>
        <v>55.833333333333336</v>
      </c>
      <c r="Q3062" t="str">
        <f t="shared" si="379"/>
        <v>theater</v>
      </c>
      <c r="R3062" t="str">
        <f t="shared" si="380"/>
        <v>spaces</v>
      </c>
      <c r="S3062" s="10">
        <f t="shared" si="381"/>
        <v>42245.066365740735</v>
      </c>
      <c r="T3062" s="10">
        <f t="shared" si="382"/>
        <v>42275.066365740735</v>
      </c>
      <c r="U3062" s="12">
        <f t="shared" si="383"/>
        <v>42245.066365740735</v>
      </c>
      <c r="V3062" s="11">
        <f t="shared" si="384"/>
        <v>42245.066365740735</v>
      </c>
    </row>
    <row r="3063" spans="1:22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377"/>
        <v>0</v>
      </c>
      <c r="P3063" s="6" t="e">
        <f t="shared" si="378"/>
        <v>#DIV/0!</v>
      </c>
      <c r="Q3063" t="str">
        <f t="shared" si="379"/>
        <v>theater</v>
      </c>
      <c r="R3063" t="str">
        <f t="shared" si="380"/>
        <v>spaces</v>
      </c>
      <c r="S3063" s="10">
        <f t="shared" si="381"/>
        <v>41834.575787037036</v>
      </c>
      <c r="T3063" s="10">
        <f t="shared" si="382"/>
        <v>41864.575787037036</v>
      </c>
      <c r="U3063" s="12">
        <f t="shared" si="383"/>
        <v>41834.575787037036</v>
      </c>
      <c r="V3063" s="11">
        <f t="shared" si="384"/>
        <v>41834.575787037036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377"/>
        <v>0.66839999999999999</v>
      </c>
      <c r="P3064" s="6">
        <f t="shared" si="378"/>
        <v>99.761194029850742</v>
      </c>
      <c r="Q3064" t="str">
        <f t="shared" si="379"/>
        <v>theater</v>
      </c>
      <c r="R3064" t="str">
        <f t="shared" si="380"/>
        <v>spaces</v>
      </c>
      <c r="S3064" s="10">
        <f t="shared" si="381"/>
        <v>42248.3274537037</v>
      </c>
      <c r="T3064" s="10">
        <f t="shared" si="382"/>
        <v>42277.541666666664</v>
      </c>
      <c r="U3064" s="12">
        <f t="shared" si="383"/>
        <v>42248.3274537037</v>
      </c>
      <c r="V3064" s="11">
        <f t="shared" si="384"/>
        <v>42248.3274537037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377"/>
        <v>0.19566666666666666</v>
      </c>
      <c r="P3065" s="6">
        <f t="shared" si="378"/>
        <v>25.521739130434781</v>
      </c>
      <c r="Q3065" t="str">
        <f t="shared" si="379"/>
        <v>theater</v>
      </c>
      <c r="R3065" t="str">
        <f t="shared" si="380"/>
        <v>spaces</v>
      </c>
      <c r="S3065" s="10">
        <f t="shared" si="381"/>
        <v>42630.714560185181</v>
      </c>
      <c r="T3065" s="10">
        <f t="shared" si="382"/>
        <v>42665.714560185181</v>
      </c>
      <c r="U3065" s="12">
        <f t="shared" si="383"/>
        <v>42630.714560185181</v>
      </c>
      <c r="V3065" s="11">
        <f t="shared" si="384"/>
        <v>42630.714560185181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377"/>
        <v>0.11294666666666667</v>
      </c>
      <c r="P3066" s="6">
        <f t="shared" si="378"/>
        <v>117.65277777777777</v>
      </c>
      <c r="Q3066" t="str">
        <f t="shared" si="379"/>
        <v>theater</v>
      </c>
      <c r="R3066" t="str">
        <f t="shared" si="380"/>
        <v>spaces</v>
      </c>
      <c r="S3066" s="10">
        <f t="shared" si="381"/>
        <v>42298.9218287037</v>
      </c>
      <c r="T3066" s="10">
        <f t="shared" si="382"/>
        <v>42330.082638888889</v>
      </c>
      <c r="U3066" s="12">
        <f t="shared" si="383"/>
        <v>42298.9218287037</v>
      </c>
      <c r="V3066" s="11">
        <f t="shared" si="384"/>
        <v>42298.9218287037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377"/>
        <v>4.0000000000000002E-4</v>
      </c>
      <c r="P3067" s="6">
        <f t="shared" si="378"/>
        <v>5</v>
      </c>
      <c r="Q3067" t="str">
        <f t="shared" si="379"/>
        <v>theater</v>
      </c>
      <c r="R3067" t="str">
        <f t="shared" si="380"/>
        <v>spaces</v>
      </c>
      <c r="S3067" s="10">
        <f t="shared" si="381"/>
        <v>41824.846898148149</v>
      </c>
      <c r="T3067" s="10">
        <f t="shared" si="382"/>
        <v>41849.846898148149</v>
      </c>
      <c r="U3067" s="12">
        <f t="shared" si="383"/>
        <v>41824.846898148149</v>
      </c>
      <c r="V3067" s="11">
        <f t="shared" si="384"/>
        <v>41824.846898148149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377"/>
        <v>0.11985714285714286</v>
      </c>
      <c r="P3068" s="6">
        <f t="shared" si="378"/>
        <v>2796.6666666666665</v>
      </c>
      <c r="Q3068" t="str">
        <f t="shared" si="379"/>
        <v>theater</v>
      </c>
      <c r="R3068" t="str">
        <f t="shared" si="380"/>
        <v>spaces</v>
      </c>
      <c r="S3068" s="10">
        <f t="shared" si="381"/>
        <v>42531.020104166666</v>
      </c>
      <c r="T3068" s="10">
        <f t="shared" si="382"/>
        <v>42561.020104166666</v>
      </c>
      <c r="U3068" s="12">
        <f t="shared" si="383"/>
        <v>42531.020104166666</v>
      </c>
      <c r="V3068" s="11">
        <f t="shared" si="384"/>
        <v>42531.020104166666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377"/>
        <v>2.5000000000000001E-2</v>
      </c>
      <c r="P3069" s="6">
        <f t="shared" si="378"/>
        <v>200</v>
      </c>
      <c r="Q3069" t="str">
        <f t="shared" si="379"/>
        <v>theater</v>
      </c>
      <c r="R3069" t="str">
        <f t="shared" si="380"/>
        <v>spaces</v>
      </c>
      <c r="S3069" s="10">
        <f t="shared" si="381"/>
        <v>42226.730081018519</v>
      </c>
      <c r="T3069" s="10">
        <f t="shared" si="382"/>
        <v>42256.730081018519</v>
      </c>
      <c r="U3069" s="12">
        <f t="shared" si="383"/>
        <v>42226.730081018519</v>
      </c>
      <c r="V3069" s="11">
        <f t="shared" si="384"/>
        <v>42226.730081018519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377"/>
        <v>6.9999999999999999E-4</v>
      </c>
      <c r="P3070" s="6">
        <f t="shared" si="378"/>
        <v>87.5</v>
      </c>
      <c r="Q3070" t="str">
        <f t="shared" si="379"/>
        <v>theater</v>
      </c>
      <c r="R3070" t="str">
        <f t="shared" si="380"/>
        <v>spaces</v>
      </c>
      <c r="S3070" s="10">
        <f t="shared" si="381"/>
        <v>42263.483240740738</v>
      </c>
      <c r="T3070" s="10">
        <f t="shared" si="382"/>
        <v>42293.483240740738</v>
      </c>
      <c r="U3070" s="12">
        <f t="shared" si="383"/>
        <v>42263.483240740738</v>
      </c>
      <c r="V3070" s="11">
        <f t="shared" si="384"/>
        <v>42263.483240740738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377"/>
        <v>0.14099999999999999</v>
      </c>
      <c r="P3071" s="6">
        <f t="shared" si="378"/>
        <v>20.142857142857142</v>
      </c>
      <c r="Q3071" t="str">
        <f t="shared" si="379"/>
        <v>theater</v>
      </c>
      <c r="R3071" t="str">
        <f t="shared" si="380"/>
        <v>spaces</v>
      </c>
      <c r="S3071" s="10">
        <f t="shared" si="381"/>
        <v>41957.625393518516</v>
      </c>
      <c r="T3071" s="10">
        <f t="shared" si="382"/>
        <v>41987.625393518516</v>
      </c>
      <c r="U3071" s="12">
        <f t="shared" si="383"/>
        <v>41957.625393518516</v>
      </c>
      <c r="V3071" s="11">
        <f t="shared" si="384"/>
        <v>41957.625393518516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377"/>
        <v>3.3399999999999999E-2</v>
      </c>
      <c r="P3072" s="6">
        <f t="shared" si="378"/>
        <v>20.875</v>
      </c>
      <c r="Q3072" t="str">
        <f t="shared" si="379"/>
        <v>theater</v>
      </c>
      <c r="R3072" t="str">
        <f t="shared" si="380"/>
        <v>spaces</v>
      </c>
      <c r="S3072" s="10">
        <f t="shared" si="381"/>
        <v>42690.525104166663</v>
      </c>
      <c r="T3072" s="10">
        <f t="shared" si="382"/>
        <v>42711.525104166663</v>
      </c>
      <c r="U3072" s="12">
        <f t="shared" si="383"/>
        <v>42690.525104166663</v>
      </c>
      <c r="V3072" s="11">
        <f t="shared" si="384"/>
        <v>42690.525104166663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377"/>
        <v>0.59775</v>
      </c>
      <c r="P3073" s="6">
        <f t="shared" si="378"/>
        <v>61.307692307692307</v>
      </c>
      <c r="Q3073" t="str">
        <f t="shared" si="379"/>
        <v>theater</v>
      </c>
      <c r="R3073" t="str">
        <f t="shared" si="380"/>
        <v>spaces</v>
      </c>
      <c r="S3073" s="10">
        <f t="shared" si="381"/>
        <v>42097.524085648147</v>
      </c>
      <c r="T3073" s="10">
        <f t="shared" si="382"/>
        <v>42115.040972222218</v>
      </c>
      <c r="U3073" s="12">
        <f t="shared" si="383"/>
        <v>42097.524085648147</v>
      </c>
      <c r="V3073" s="11">
        <f t="shared" si="384"/>
        <v>42097.524085648147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385">E3074/D3074</f>
        <v>1.6666666666666666E-4</v>
      </c>
      <c r="P3074" s="6">
        <f t="shared" si="378"/>
        <v>1</v>
      </c>
      <c r="Q3074" t="str">
        <f t="shared" si="379"/>
        <v>theater</v>
      </c>
      <c r="R3074" t="str">
        <f t="shared" si="380"/>
        <v>spaces</v>
      </c>
      <c r="S3074" s="10">
        <f t="shared" si="381"/>
        <v>42658.482199074067</v>
      </c>
      <c r="T3074" s="10">
        <f t="shared" si="382"/>
        <v>42672.865277777775</v>
      </c>
      <c r="U3074" s="12">
        <f t="shared" si="383"/>
        <v>42658.482199074067</v>
      </c>
      <c r="V3074" s="11">
        <f t="shared" si="384"/>
        <v>42658.482199074067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385"/>
        <v>2.3035714285714285E-4</v>
      </c>
      <c r="P3075" s="6">
        <f t="shared" ref="P3075:P3138" si="386">E3075/L3075</f>
        <v>92.142857142857139</v>
      </c>
      <c r="Q3075" t="str">
        <f t="shared" ref="Q3075:Q3138" si="387">LEFT(N3075,SEARCH("/",N3075)-1)</f>
        <v>theater</v>
      </c>
      <c r="R3075" t="str">
        <f t="shared" ref="R3075:R3138" si="388">RIGHT(N3075,LEN(N3075)-SEARCH("/",N3075))</f>
        <v>spaces</v>
      </c>
      <c r="S3075" s="10">
        <f t="shared" ref="S3075:S3138" si="389">(((J3075/60)/60)/24)+DATE(1970,1,1)+(-5/24)</f>
        <v>42111.475694444445</v>
      </c>
      <c r="T3075" s="10">
        <f t="shared" ref="T3075:T3138" si="390">(((I3075/60)/60)/24)+DATE(1970,1,1)+(-5/24)</f>
        <v>42169.59652777778</v>
      </c>
      <c r="U3075" s="12">
        <f t="shared" ref="U3075:U3138" si="391">S3075</f>
        <v>42111.475694444445</v>
      </c>
      <c r="V3075" s="11">
        <f t="shared" ref="V3075:V3138" si="392">S3075</f>
        <v>42111.475694444445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385"/>
        <v>8.8000000000000003E-4</v>
      </c>
      <c r="P3076" s="6">
        <f t="shared" si="386"/>
        <v>7.333333333333333</v>
      </c>
      <c r="Q3076" t="str">
        <f t="shared" si="387"/>
        <v>theater</v>
      </c>
      <c r="R3076" t="str">
        <f t="shared" si="388"/>
        <v>spaces</v>
      </c>
      <c r="S3076" s="10">
        <f t="shared" si="389"/>
        <v>42409.362951388881</v>
      </c>
      <c r="T3076" s="10">
        <f t="shared" si="390"/>
        <v>42439.362951388881</v>
      </c>
      <c r="U3076" s="12">
        <f t="shared" si="391"/>
        <v>42409.362951388881</v>
      </c>
      <c r="V3076" s="11">
        <f t="shared" si="392"/>
        <v>42409.362951388881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385"/>
        <v>8.6400000000000005E-2</v>
      </c>
      <c r="P3077" s="6">
        <f t="shared" si="386"/>
        <v>64.8</v>
      </c>
      <c r="Q3077" t="str">
        <f t="shared" si="387"/>
        <v>theater</v>
      </c>
      <c r="R3077" t="str">
        <f t="shared" si="388"/>
        <v>spaces</v>
      </c>
      <c r="S3077" s="10">
        <f t="shared" si="389"/>
        <v>42550.893981481473</v>
      </c>
      <c r="T3077" s="10">
        <f t="shared" si="390"/>
        <v>42600.893981481473</v>
      </c>
      <c r="U3077" s="12">
        <f t="shared" si="391"/>
        <v>42550.893981481473</v>
      </c>
      <c r="V3077" s="11">
        <f t="shared" si="392"/>
        <v>42550.893981481473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385"/>
        <v>0.15060000000000001</v>
      </c>
      <c r="P3078" s="6">
        <f t="shared" si="386"/>
        <v>30.12</v>
      </c>
      <c r="Q3078" t="str">
        <f t="shared" si="387"/>
        <v>theater</v>
      </c>
      <c r="R3078" t="str">
        <f t="shared" si="388"/>
        <v>spaces</v>
      </c>
      <c r="S3078" s="10">
        <f t="shared" si="389"/>
        <v>42226.443553240737</v>
      </c>
      <c r="T3078" s="10">
        <f t="shared" si="390"/>
        <v>42286.443553240737</v>
      </c>
      <c r="U3078" s="12">
        <f t="shared" si="391"/>
        <v>42226.443553240737</v>
      </c>
      <c r="V3078" s="11">
        <f t="shared" si="392"/>
        <v>42226.443553240737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385"/>
        <v>4.7727272727272731E-3</v>
      </c>
      <c r="P3079" s="6">
        <f t="shared" si="386"/>
        <v>52.5</v>
      </c>
      <c r="Q3079" t="str">
        <f t="shared" si="387"/>
        <v>theater</v>
      </c>
      <c r="R3079" t="str">
        <f t="shared" si="388"/>
        <v>spaces</v>
      </c>
      <c r="S3079" s="10">
        <f t="shared" si="389"/>
        <v>42766.74858796296</v>
      </c>
      <c r="T3079" s="10">
        <f t="shared" si="390"/>
        <v>42796.74858796296</v>
      </c>
      <c r="U3079" s="12">
        <f t="shared" si="391"/>
        <v>42766.74858796296</v>
      </c>
      <c r="V3079" s="11">
        <f t="shared" si="392"/>
        <v>42766.74858796296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385"/>
        <v>1.1833333333333333E-3</v>
      </c>
      <c r="P3080" s="6">
        <f t="shared" si="386"/>
        <v>23.666666666666668</v>
      </c>
      <c r="Q3080" t="str">
        <f t="shared" si="387"/>
        <v>theater</v>
      </c>
      <c r="R3080" t="str">
        <f t="shared" si="388"/>
        <v>spaces</v>
      </c>
      <c r="S3080" s="10">
        <f t="shared" si="389"/>
        <v>42030.930497685178</v>
      </c>
      <c r="T3080" s="10">
        <f t="shared" si="390"/>
        <v>42060.930497685178</v>
      </c>
      <c r="U3080" s="12">
        <f t="shared" si="391"/>
        <v>42030.930497685178</v>
      </c>
      <c r="V3080" s="11">
        <f t="shared" si="392"/>
        <v>42030.930497685178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385"/>
        <v>8.4173998587352451E-3</v>
      </c>
      <c r="P3081" s="6">
        <f t="shared" si="386"/>
        <v>415.77777777777777</v>
      </c>
      <c r="Q3081" t="str">
        <f t="shared" si="387"/>
        <v>theater</v>
      </c>
      <c r="R3081" t="str">
        <f t="shared" si="388"/>
        <v>spaces</v>
      </c>
      <c r="S3081" s="10">
        <f t="shared" si="389"/>
        <v>42055.50503472222</v>
      </c>
      <c r="T3081" s="10">
        <f t="shared" si="390"/>
        <v>42085.463368055549</v>
      </c>
      <c r="U3081" s="12">
        <f t="shared" si="391"/>
        <v>42055.50503472222</v>
      </c>
      <c r="V3081" s="11">
        <f t="shared" si="392"/>
        <v>42055.50503472222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385"/>
        <v>1.8799999999999999E-4</v>
      </c>
      <c r="P3082" s="6">
        <f t="shared" si="386"/>
        <v>53.714285714285715</v>
      </c>
      <c r="Q3082" t="str">
        <f t="shared" si="387"/>
        <v>theater</v>
      </c>
      <c r="R3082" t="str">
        <f t="shared" si="388"/>
        <v>spaces</v>
      </c>
      <c r="S3082" s="10">
        <f t="shared" si="389"/>
        <v>41939.8199537037</v>
      </c>
      <c r="T3082" s="10">
        <f t="shared" si="390"/>
        <v>41999.861620370364</v>
      </c>
      <c r="U3082" s="12">
        <f t="shared" si="391"/>
        <v>41939.8199537037</v>
      </c>
      <c r="V3082" s="11">
        <f t="shared" si="392"/>
        <v>41939.8199537037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385"/>
        <v>2.1029999999999998E-3</v>
      </c>
      <c r="P3083" s="6">
        <f t="shared" si="386"/>
        <v>420.6</v>
      </c>
      <c r="Q3083" t="str">
        <f t="shared" si="387"/>
        <v>theater</v>
      </c>
      <c r="R3083" t="str">
        <f t="shared" si="388"/>
        <v>spaces</v>
      </c>
      <c r="S3083" s="10">
        <f t="shared" si="389"/>
        <v>42236.973275462959</v>
      </c>
      <c r="T3083" s="10">
        <f t="shared" si="390"/>
        <v>42266.973275462959</v>
      </c>
      <c r="U3083" s="12">
        <f t="shared" si="391"/>
        <v>42236.973275462959</v>
      </c>
      <c r="V3083" s="11">
        <f t="shared" si="392"/>
        <v>42236.973275462959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385"/>
        <v>0</v>
      </c>
      <c r="P3084" s="6" t="e">
        <f t="shared" si="386"/>
        <v>#DIV/0!</v>
      </c>
      <c r="Q3084" t="str">
        <f t="shared" si="387"/>
        <v>theater</v>
      </c>
      <c r="R3084" t="str">
        <f t="shared" si="388"/>
        <v>spaces</v>
      </c>
      <c r="S3084" s="10">
        <f t="shared" si="389"/>
        <v>42293.714652777773</v>
      </c>
      <c r="T3084" s="10">
        <f t="shared" si="390"/>
        <v>42323.756319444445</v>
      </c>
      <c r="U3084" s="12">
        <f t="shared" si="391"/>
        <v>42293.714652777773</v>
      </c>
      <c r="V3084" s="11">
        <f t="shared" si="392"/>
        <v>42293.714652777773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385"/>
        <v>2.8E-3</v>
      </c>
      <c r="P3085" s="6">
        <f t="shared" si="386"/>
        <v>18.666666666666668</v>
      </c>
      <c r="Q3085" t="str">
        <f t="shared" si="387"/>
        <v>theater</v>
      </c>
      <c r="R3085" t="str">
        <f t="shared" si="388"/>
        <v>spaces</v>
      </c>
      <c r="S3085" s="10">
        <f t="shared" si="389"/>
        <v>41853.355069444442</v>
      </c>
      <c r="T3085" s="10">
        <f t="shared" si="390"/>
        <v>41883</v>
      </c>
      <c r="U3085" s="12">
        <f t="shared" si="391"/>
        <v>41853.355069444442</v>
      </c>
      <c r="V3085" s="11">
        <f t="shared" si="392"/>
        <v>41853.355069444442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385"/>
        <v>0.11579206701157921</v>
      </c>
      <c r="P3086" s="6">
        <f t="shared" si="386"/>
        <v>78.333333333333329</v>
      </c>
      <c r="Q3086" t="str">
        <f t="shared" si="387"/>
        <v>theater</v>
      </c>
      <c r="R3086" t="str">
        <f t="shared" si="388"/>
        <v>spaces</v>
      </c>
      <c r="S3086" s="10">
        <f t="shared" si="389"/>
        <v>42100.515405092585</v>
      </c>
      <c r="T3086" s="10">
        <f t="shared" si="390"/>
        <v>42129.574999999997</v>
      </c>
      <c r="U3086" s="12">
        <f t="shared" si="391"/>
        <v>42100.515405092585</v>
      </c>
      <c r="V3086" s="11">
        <f t="shared" si="392"/>
        <v>42100.515405092585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385"/>
        <v>2.4400000000000002E-2</v>
      </c>
      <c r="P3087" s="6">
        <f t="shared" si="386"/>
        <v>67.777777777777771</v>
      </c>
      <c r="Q3087" t="str">
        <f t="shared" si="387"/>
        <v>theater</v>
      </c>
      <c r="R3087" t="str">
        <f t="shared" si="388"/>
        <v>spaces</v>
      </c>
      <c r="S3087" s="10">
        <f t="shared" si="389"/>
        <v>42246.675451388881</v>
      </c>
      <c r="T3087" s="10">
        <f t="shared" si="390"/>
        <v>42276.675451388881</v>
      </c>
      <c r="U3087" s="12">
        <f t="shared" si="391"/>
        <v>42246.675451388881</v>
      </c>
      <c r="V3087" s="11">
        <f t="shared" si="392"/>
        <v>42246.675451388881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385"/>
        <v>2.5000000000000001E-3</v>
      </c>
      <c r="P3088" s="6">
        <f t="shared" si="386"/>
        <v>16.666666666666668</v>
      </c>
      <c r="Q3088" t="str">
        <f t="shared" si="387"/>
        <v>theater</v>
      </c>
      <c r="R3088" t="str">
        <f t="shared" si="388"/>
        <v>spaces</v>
      </c>
      <c r="S3088" s="10">
        <f t="shared" si="389"/>
        <v>42173.462488425925</v>
      </c>
      <c r="T3088" s="10">
        <f t="shared" si="390"/>
        <v>42233.462488425925</v>
      </c>
      <c r="U3088" s="12">
        <f t="shared" si="391"/>
        <v>42173.462488425925</v>
      </c>
      <c r="V3088" s="11">
        <f t="shared" si="392"/>
        <v>42173.462488425925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385"/>
        <v>6.2500000000000003E-3</v>
      </c>
      <c r="P3089" s="6">
        <f t="shared" si="386"/>
        <v>62.5</v>
      </c>
      <c r="Q3089" t="str">
        <f t="shared" si="387"/>
        <v>theater</v>
      </c>
      <c r="R3089" t="str">
        <f t="shared" si="388"/>
        <v>spaces</v>
      </c>
      <c r="S3089" s="10">
        <f t="shared" si="389"/>
        <v>42664.942013888889</v>
      </c>
      <c r="T3089" s="10">
        <f t="shared" si="390"/>
        <v>42724.983680555553</v>
      </c>
      <c r="U3089" s="12">
        <f t="shared" si="391"/>
        <v>42664.942013888889</v>
      </c>
      <c r="V3089" s="11">
        <f t="shared" si="392"/>
        <v>42664.942013888889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385"/>
        <v>1.9384615384615384E-3</v>
      </c>
      <c r="P3090" s="6">
        <f t="shared" si="386"/>
        <v>42</v>
      </c>
      <c r="Q3090" t="str">
        <f t="shared" si="387"/>
        <v>theater</v>
      </c>
      <c r="R3090" t="str">
        <f t="shared" si="388"/>
        <v>spaces</v>
      </c>
      <c r="S3090" s="10">
        <f t="shared" si="389"/>
        <v>41981.363969907405</v>
      </c>
      <c r="T3090" s="10">
        <f t="shared" si="390"/>
        <v>42012.361805555549</v>
      </c>
      <c r="U3090" s="12">
        <f t="shared" si="391"/>
        <v>41981.363969907405</v>
      </c>
      <c r="V3090" s="11">
        <f t="shared" si="392"/>
        <v>41981.363969907405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385"/>
        <v>0.23416000000000001</v>
      </c>
      <c r="P3091" s="6">
        <f t="shared" si="386"/>
        <v>130.0888888888889</v>
      </c>
      <c r="Q3091" t="str">
        <f t="shared" si="387"/>
        <v>theater</v>
      </c>
      <c r="R3091" t="str">
        <f t="shared" si="388"/>
        <v>spaces</v>
      </c>
      <c r="S3091" s="10">
        <f t="shared" si="389"/>
        <v>42528.334293981483</v>
      </c>
      <c r="T3091" s="10">
        <f t="shared" si="390"/>
        <v>42559.874305555553</v>
      </c>
      <c r="U3091" s="12">
        <f t="shared" si="391"/>
        <v>42528.334293981483</v>
      </c>
      <c r="V3091" s="11">
        <f t="shared" si="392"/>
        <v>42528.334293981483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385"/>
        <v>5.080888888888889E-2</v>
      </c>
      <c r="P3092" s="6">
        <f t="shared" si="386"/>
        <v>1270.2222222222222</v>
      </c>
      <c r="Q3092" t="str">
        <f t="shared" si="387"/>
        <v>theater</v>
      </c>
      <c r="R3092" t="str">
        <f t="shared" si="388"/>
        <v>spaces</v>
      </c>
      <c r="S3092" s="10">
        <f t="shared" si="389"/>
        <v>42065.610474537032</v>
      </c>
      <c r="T3092" s="10">
        <f t="shared" si="390"/>
        <v>42125.568807870368</v>
      </c>
      <c r="U3092" s="12">
        <f t="shared" si="391"/>
        <v>42065.610474537032</v>
      </c>
      <c r="V3092" s="11">
        <f t="shared" si="392"/>
        <v>42065.610474537032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385"/>
        <v>0.15920000000000001</v>
      </c>
      <c r="P3093" s="6">
        <f t="shared" si="386"/>
        <v>88.444444444444443</v>
      </c>
      <c r="Q3093" t="str">
        <f t="shared" si="387"/>
        <v>theater</v>
      </c>
      <c r="R3093" t="str">
        <f t="shared" si="388"/>
        <v>spaces</v>
      </c>
      <c r="S3093" s="10">
        <f t="shared" si="389"/>
        <v>42566.740081018514</v>
      </c>
      <c r="T3093" s="10">
        <f t="shared" si="390"/>
        <v>42596.740081018514</v>
      </c>
      <c r="U3093" s="12">
        <f t="shared" si="391"/>
        <v>42566.740081018514</v>
      </c>
      <c r="V3093" s="11">
        <f t="shared" si="392"/>
        <v>42566.740081018514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385"/>
        <v>1.1831900000000001E-2</v>
      </c>
      <c r="P3094" s="6">
        <f t="shared" si="386"/>
        <v>56.342380952380957</v>
      </c>
      <c r="Q3094" t="str">
        <f t="shared" si="387"/>
        <v>theater</v>
      </c>
      <c r="R3094" t="str">
        <f t="shared" si="388"/>
        <v>spaces</v>
      </c>
      <c r="S3094" s="10">
        <f t="shared" si="389"/>
        <v>42255.41101851852</v>
      </c>
      <c r="T3094" s="10">
        <f t="shared" si="390"/>
        <v>42292.708333333336</v>
      </c>
      <c r="U3094" s="12">
        <f t="shared" si="391"/>
        <v>42255.41101851852</v>
      </c>
      <c r="V3094" s="11">
        <f t="shared" si="392"/>
        <v>42255.41101851852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385"/>
        <v>0.22750000000000001</v>
      </c>
      <c r="P3095" s="6">
        <f t="shared" si="386"/>
        <v>53.529411764705884</v>
      </c>
      <c r="Q3095" t="str">
        <f t="shared" si="387"/>
        <v>theater</v>
      </c>
      <c r="R3095" t="str">
        <f t="shared" si="388"/>
        <v>spaces</v>
      </c>
      <c r="S3095" s="10">
        <f t="shared" si="389"/>
        <v>41760.700706018513</v>
      </c>
      <c r="T3095" s="10">
        <f t="shared" si="390"/>
        <v>41790.957638888889</v>
      </c>
      <c r="U3095" s="12">
        <f t="shared" si="391"/>
        <v>41760.700706018513</v>
      </c>
      <c r="V3095" s="11">
        <f t="shared" si="392"/>
        <v>41760.700706018513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385"/>
        <v>2.5000000000000001E-4</v>
      </c>
      <c r="P3096" s="6">
        <f t="shared" si="386"/>
        <v>25</v>
      </c>
      <c r="Q3096" t="str">
        <f t="shared" si="387"/>
        <v>theater</v>
      </c>
      <c r="R3096" t="str">
        <f t="shared" si="388"/>
        <v>spaces</v>
      </c>
      <c r="S3096" s="10">
        <f t="shared" si="389"/>
        <v>42207.587453703702</v>
      </c>
      <c r="T3096" s="10">
        <f t="shared" si="390"/>
        <v>42267.587453703702</v>
      </c>
      <c r="U3096" s="12">
        <f t="shared" si="391"/>
        <v>42207.587453703702</v>
      </c>
      <c r="V3096" s="11">
        <f t="shared" si="392"/>
        <v>42207.587453703702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385"/>
        <v>3.351206434316354E-3</v>
      </c>
      <c r="P3097" s="6">
        <f t="shared" si="386"/>
        <v>50</v>
      </c>
      <c r="Q3097" t="str">
        <f t="shared" si="387"/>
        <v>theater</v>
      </c>
      <c r="R3097" t="str">
        <f t="shared" si="388"/>
        <v>spaces</v>
      </c>
      <c r="S3097" s="10">
        <f t="shared" si="389"/>
        <v>42522.81689814815</v>
      </c>
      <c r="T3097" s="10">
        <f t="shared" si="390"/>
        <v>42582.81689814815</v>
      </c>
      <c r="U3097" s="12">
        <f t="shared" si="391"/>
        <v>42522.81689814815</v>
      </c>
      <c r="V3097" s="11">
        <f t="shared" si="392"/>
        <v>42522.81689814815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385"/>
        <v>3.9750000000000001E-2</v>
      </c>
      <c r="P3098" s="6">
        <f t="shared" si="386"/>
        <v>56.785714285714285</v>
      </c>
      <c r="Q3098" t="str">
        <f t="shared" si="387"/>
        <v>theater</v>
      </c>
      <c r="R3098" t="str">
        <f t="shared" si="388"/>
        <v>spaces</v>
      </c>
      <c r="S3098" s="10">
        <f t="shared" si="389"/>
        <v>42114.617199074077</v>
      </c>
      <c r="T3098" s="10">
        <f t="shared" si="390"/>
        <v>42144.617199074077</v>
      </c>
      <c r="U3098" s="12">
        <f t="shared" si="391"/>
        <v>42114.617199074077</v>
      </c>
      <c r="V3098" s="11">
        <f t="shared" si="392"/>
        <v>42114.617199074077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385"/>
        <v>0.17150000000000001</v>
      </c>
      <c r="P3099" s="6">
        <f t="shared" si="386"/>
        <v>40.833333333333336</v>
      </c>
      <c r="Q3099" t="str">
        <f t="shared" si="387"/>
        <v>theater</v>
      </c>
      <c r="R3099" t="str">
        <f t="shared" si="388"/>
        <v>spaces</v>
      </c>
      <c r="S3099" s="10">
        <f t="shared" si="389"/>
        <v>42629.29515046296</v>
      </c>
      <c r="T3099" s="10">
        <f t="shared" si="390"/>
        <v>42650.374999999993</v>
      </c>
      <c r="U3099" s="12">
        <f t="shared" si="391"/>
        <v>42629.29515046296</v>
      </c>
      <c r="V3099" s="11">
        <f t="shared" si="392"/>
        <v>42629.29515046296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385"/>
        <v>3.608004104669061E-2</v>
      </c>
      <c r="P3100" s="6">
        <f t="shared" si="386"/>
        <v>65.111111111111114</v>
      </c>
      <c r="Q3100" t="str">
        <f t="shared" si="387"/>
        <v>theater</v>
      </c>
      <c r="R3100" t="str">
        <f t="shared" si="388"/>
        <v>spaces</v>
      </c>
      <c r="S3100" s="10">
        <f t="shared" si="389"/>
        <v>42359.58390046296</v>
      </c>
      <c r="T3100" s="10">
        <f t="shared" si="390"/>
        <v>42407.803472222215</v>
      </c>
      <c r="U3100" s="12">
        <f t="shared" si="391"/>
        <v>42359.58390046296</v>
      </c>
      <c r="V3100" s="11">
        <f t="shared" si="392"/>
        <v>42359.58390046296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385"/>
        <v>0.13900000000000001</v>
      </c>
      <c r="P3101" s="6">
        <f t="shared" si="386"/>
        <v>55.6</v>
      </c>
      <c r="Q3101" t="str">
        <f t="shared" si="387"/>
        <v>theater</v>
      </c>
      <c r="R3101" t="str">
        <f t="shared" si="388"/>
        <v>spaces</v>
      </c>
      <c r="S3101" s="10">
        <f t="shared" si="389"/>
        <v>42381.981377314813</v>
      </c>
      <c r="T3101" s="10">
        <f t="shared" si="390"/>
        <v>42411.981377314813</v>
      </c>
      <c r="U3101" s="12">
        <f t="shared" si="391"/>
        <v>42381.981377314813</v>
      </c>
      <c r="V3101" s="11">
        <f t="shared" si="392"/>
        <v>42381.981377314813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385"/>
        <v>0.15225</v>
      </c>
      <c r="P3102" s="6">
        <f t="shared" si="386"/>
        <v>140.53846153846155</v>
      </c>
      <c r="Q3102" t="str">
        <f t="shared" si="387"/>
        <v>theater</v>
      </c>
      <c r="R3102" t="str">
        <f t="shared" si="388"/>
        <v>spaces</v>
      </c>
      <c r="S3102" s="10">
        <f t="shared" si="389"/>
        <v>41902.4140625</v>
      </c>
      <c r="T3102" s="10">
        <f t="shared" si="390"/>
        <v>41932.4140625</v>
      </c>
      <c r="U3102" s="12">
        <f t="shared" si="391"/>
        <v>41902.4140625</v>
      </c>
      <c r="V3102" s="11">
        <f t="shared" si="392"/>
        <v>41902.4140625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385"/>
        <v>0.12</v>
      </c>
      <c r="P3103" s="6">
        <f t="shared" si="386"/>
        <v>25</v>
      </c>
      <c r="Q3103" t="str">
        <f t="shared" si="387"/>
        <v>theater</v>
      </c>
      <c r="R3103" t="str">
        <f t="shared" si="388"/>
        <v>spaces</v>
      </c>
      <c r="S3103" s="10">
        <f t="shared" si="389"/>
        <v>42171.175196759257</v>
      </c>
      <c r="T3103" s="10">
        <f t="shared" si="390"/>
        <v>42201.12222222222</v>
      </c>
      <c r="U3103" s="12">
        <f t="shared" si="391"/>
        <v>42171.175196759257</v>
      </c>
      <c r="V3103" s="11">
        <f t="shared" si="392"/>
        <v>42171.175196759257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385"/>
        <v>0.391125</v>
      </c>
      <c r="P3104" s="6">
        <f t="shared" si="386"/>
        <v>69.533333333333331</v>
      </c>
      <c r="Q3104" t="str">
        <f t="shared" si="387"/>
        <v>theater</v>
      </c>
      <c r="R3104" t="str">
        <f t="shared" si="388"/>
        <v>spaces</v>
      </c>
      <c r="S3104" s="10">
        <f t="shared" si="389"/>
        <v>42555.132152777776</v>
      </c>
      <c r="T3104" s="10">
        <f t="shared" si="390"/>
        <v>42605.132152777776</v>
      </c>
      <c r="U3104" s="12">
        <f t="shared" si="391"/>
        <v>42555.132152777776</v>
      </c>
      <c r="V3104" s="11">
        <f t="shared" si="392"/>
        <v>42555.132152777776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385"/>
        <v>2.6829268292682929E-3</v>
      </c>
      <c r="P3105" s="6">
        <f t="shared" si="386"/>
        <v>5.5</v>
      </c>
      <c r="Q3105" t="str">
        <f t="shared" si="387"/>
        <v>theater</v>
      </c>
      <c r="R3105" t="str">
        <f t="shared" si="388"/>
        <v>spaces</v>
      </c>
      <c r="S3105" s="10">
        <f t="shared" si="389"/>
        <v>42106.94798611111</v>
      </c>
      <c r="T3105" s="10">
        <f t="shared" si="390"/>
        <v>42166.94798611111</v>
      </c>
      <c r="U3105" s="12">
        <f t="shared" si="391"/>
        <v>42106.94798611111</v>
      </c>
      <c r="V3105" s="11">
        <f t="shared" si="392"/>
        <v>42106.94798611111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385"/>
        <v>0.29625000000000001</v>
      </c>
      <c r="P3106" s="6">
        <f t="shared" si="386"/>
        <v>237</v>
      </c>
      <c r="Q3106" t="str">
        <f t="shared" si="387"/>
        <v>theater</v>
      </c>
      <c r="R3106" t="str">
        <f t="shared" si="388"/>
        <v>spaces</v>
      </c>
      <c r="S3106" s="10">
        <f t="shared" si="389"/>
        <v>42006.70035879629</v>
      </c>
      <c r="T3106" s="10">
        <f t="shared" si="390"/>
        <v>42037.874999999993</v>
      </c>
      <c r="U3106" s="12">
        <f t="shared" si="391"/>
        <v>42006.70035879629</v>
      </c>
      <c r="V3106" s="11">
        <f t="shared" si="392"/>
        <v>42006.70035879629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385"/>
        <v>0.4236099230111206</v>
      </c>
      <c r="P3107" s="6">
        <f t="shared" si="386"/>
        <v>79.870967741935488</v>
      </c>
      <c r="Q3107" t="str">
        <f t="shared" si="387"/>
        <v>theater</v>
      </c>
      <c r="R3107" t="str">
        <f t="shared" si="388"/>
        <v>spaces</v>
      </c>
      <c r="S3107" s="10">
        <f t="shared" si="389"/>
        <v>41876.510601851849</v>
      </c>
      <c r="T3107" s="10">
        <f t="shared" si="390"/>
        <v>41931</v>
      </c>
      <c r="U3107" s="12">
        <f t="shared" si="391"/>
        <v>41876.510601851849</v>
      </c>
      <c r="V3107" s="11">
        <f t="shared" si="392"/>
        <v>41876.510601851849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385"/>
        <v>4.1000000000000002E-2</v>
      </c>
      <c r="P3108" s="6">
        <f t="shared" si="386"/>
        <v>10.25</v>
      </c>
      <c r="Q3108" t="str">
        <f t="shared" si="387"/>
        <v>theater</v>
      </c>
      <c r="R3108" t="str">
        <f t="shared" si="388"/>
        <v>spaces</v>
      </c>
      <c r="S3108" s="10">
        <f t="shared" si="389"/>
        <v>42241.22078703704</v>
      </c>
      <c r="T3108" s="10">
        <f t="shared" si="390"/>
        <v>42263.708333333336</v>
      </c>
      <c r="U3108" s="12">
        <f t="shared" si="391"/>
        <v>42241.22078703704</v>
      </c>
      <c r="V3108" s="11">
        <f t="shared" si="392"/>
        <v>42241.22078703704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385"/>
        <v>0.197625</v>
      </c>
      <c r="P3109" s="6">
        <f t="shared" si="386"/>
        <v>272.58620689655174</v>
      </c>
      <c r="Q3109" t="str">
        <f t="shared" si="387"/>
        <v>theater</v>
      </c>
      <c r="R3109" t="str">
        <f t="shared" si="388"/>
        <v>spaces</v>
      </c>
      <c r="S3109" s="10">
        <f t="shared" si="389"/>
        <v>42128.605914351843</v>
      </c>
      <c r="T3109" s="10">
        <f t="shared" si="390"/>
        <v>42135.605914351843</v>
      </c>
      <c r="U3109" s="12">
        <f t="shared" si="391"/>
        <v>42128.605914351843</v>
      </c>
      <c r="V3109" s="11">
        <f t="shared" si="392"/>
        <v>42128.605914351843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385"/>
        <v>5.1999999999999995E-4</v>
      </c>
      <c r="P3110" s="6">
        <f t="shared" si="386"/>
        <v>13</v>
      </c>
      <c r="Q3110" t="str">
        <f t="shared" si="387"/>
        <v>theater</v>
      </c>
      <c r="R3110" t="str">
        <f t="shared" si="388"/>
        <v>spaces</v>
      </c>
      <c r="S3110" s="10">
        <f t="shared" si="389"/>
        <v>42062.47215277778</v>
      </c>
      <c r="T3110" s="10">
        <f t="shared" si="390"/>
        <v>42122.430486111109</v>
      </c>
      <c r="U3110" s="12">
        <f t="shared" si="391"/>
        <v>42062.47215277778</v>
      </c>
      <c r="V3110" s="11">
        <f t="shared" si="392"/>
        <v>42062.47215277778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385"/>
        <v>0.25030188679245285</v>
      </c>
      <c r="P3111" s="6">
        <f t="shared" si="386"/>
        <v>58.184210526315788</v>
      </c>
      <c r="Q3111" t="str">
        <f t="shared" si="387"/>
        <v>theater</v>
      </c>
      <c r="R3111" t="str">
        <f t="shared" si="388"/>
        <v>spaces</v>
      </c>
      <c r="S3111" s="10">
        <f t="shared" si="389"/>
        <v>41843.916782407403</v>
      </c>
      <c r="T3111" s="10">
        <f t="shared" si="390"/>
        <v>41878.916782407403</v>
      </c>
      <c r="U3111" s="12">
        <f t="shared" si="391"/>
        <v>41843.916782407403</v>
      </c>
      <c r="V3111" s="11">
        <f t="shared" si="392"/>
        <v>41843.916782407403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385"/>
        <v>4.0000000000000002E-4</v>
      </c>
      <c r="P3112" s="6">
        <f t="shared" si="386"/>
        <v>10</v>
      </c>
      <c r="Q3112" t="str">
        <f t="shared" si="387"/>
        <v>theater</v>
      </c>
      <c r="R3112" t="str">
        <f t="shared" si="388"/>
        <v>spaces</v>
      </c>
      <c r="S3112" s="10">
        <f t="shared" si="389"/>
        <v>42744.823136574072</v>
      </c>
      <c r="T3112" s="10">
        <f t="shared" si="390"/>
        <v>42784.823136574072</v>
      </c>
      <c r="U3112" s="12">
        <f t="shared" si="391"/>
        <v>42744.823136574072</v>
      </c>
      <c r="V3112" s="11">
        <f t="shared" si="392"/>
        <v>42744.823136574072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385"/>
        <v>0.26640000000000003</v>
      </c>
      <c r="P3113" s="6">
        <f t="shared" si="386"/>
        <v>70.10526315789474</v>
      </c>
      <c r="Q3113" t="str">
        <f t="shared" si="387"/>
        <v>theater</v>
      </c>
      <c r="R3113" t="str">
        <f t="shared" si="388"/>
        <v>spaces</v>
      </c>
      <c r="S3113" s="10">
        <f t="shared" si="389"/>
        <v>41885.38680555555</v>
      </c>
      <c r="T3113" s="10">
        <f t="shared" si="390"/>
        <v>41916.38680555555</v>
      </c>
      <c r="U3113" s="12">
        <f t="shared" si="391"/>
        <v>41885.38680555555</v>
      </c>
      <c r="V3113" s="11">
        <f t="shared" si="392"/>
        <v>41885.38680555555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385"/>
        <v>4.7363636363636365E-2</v>
      </c>
      <c r="P3114" s="6">
        <f t="shared" si="386"/>
        <v>57.888888888888886</v>
      </c>
      <c r="Q3114" t="str">
        <f t="shared" si="387"/>
        <v>theater</v>
      </c>
      <c r="R3114" t="str">
        <f t="shared" si="388"/>
        <v>spaces</v>
      </c>
      <c r="S3114" s="10">
        <f t="shared" si="389"/>
        <v>42614.913587962961</v>
      </c>
      <c r="T3114" s="10">
        <f t="shared" si="390"/>
        <v>42674.913587962961</v>
      </c>
      <c r="U3114" s="12">
        <f t="shared" si="391"/>
        <v>42614.913587962961</v>
      </c>
      <c r="V3114" s="11">
        <f t="shared" si="392"/>
        <v>42614.913587962961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385"/>
        <v>4.2435339894712751E-2</v>
      </c>
      <c r="P3115" s="6">
        <f t="shared" si="386"/>
        <v>125.27027027027027</v>
      </c>
      <c r="Q3115" t="str">
        <f t="shared" si="387"/>
        <v>theater</v>
      </c>
      <c r="R3115" t="str">
        <f t="shared" si="388"/>
        <v>spaces</v>
      </c>
      <c r="S3115" s="10">
        <f t="shared" si="389"/>
        <v>42081.522939814815</v>
      </c>
      <c r="T3115" s="10">
        <f t="shared" si="390"/>
        <v>42111.522939814815</v>
      </c>
      <c r="U3115" s="12">
        <f t="shared" si="391"/>
        <v>42081.522939814815</v>
      </c>
      <c r="V3115" s="11">
        <f t="shared" si="392"/>
        <v>42081.522939814815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385"/>
        <v>0</v>
      </c>
      <c r="P3116" s="6" t="e">
        <f t="shared" si="386"/>
        <v>#DIV/0!</v>
      </c>
      <c r="Q3116" t="str">
        <f t="shared" si="387"/>
        <v>theater</v>
      </c>
      <c r="R3116" t="str">
        <f t="shared" si="388"/>
        <v>spaces</v>
      </c>
      <c r="S3116" s="10">
        <f t="shared" si="389"/>
        <v>41843.42418981481</v>
      </c>
      <c r="T3116" s="10">
        <f t="shared" si="390"/>
        <v>41903.42418981481</v>
      </c>
      <c r="U3116" s="12">
        <f t="shared" si="391"/>
        <v>41843.42418981481</v>
      </c>
      <c r="V3116" s="11">
        <f t="shared" si="392"/>
        <v>41843.42418981481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385"/>
        <v>0.03</v>
      </c>
      <c r="P3117" s="6">
        <f t="shared" si="386"/>
        <v>300</v>
      </c>
      <c r="Q3117" t="str">
        <f t="shared" si="387"/>
        <v>theater</v>
      </c>
      <c r="R3117" t="str">
        <f t="shared" si="388"/>
        <v>spaces</v>
      </c>
      <c r="S3117" s="10">
        <f t="shared" si="389"/>
        <v>42496.238738425927</v>
      </c>
      <c r="T3117" s="10">
        <f t="shared" si="390"/>
        <v>42526.238738425927</v>
      </c>
      <c r="U3117" s="12">
        <f t="shared" si="391"/>
        <v>42496.238738425927</v>
      </c>
      <c r="V3117" s="11">
        <f t="shared" si="392"/>
        <v>42496.238738425927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385"/>
        <v>0.57333333333333336</v>
      </c>
      <c r="P3118" s="6">
        <f t="shared" si="386"/>
        <v>43</v>
      </c>
      <c r="Q3118" t="str">
        <f t="shared" si="387"/>
        <v>theater</v>
      </c>
      <c r="R3118" t="str">
        <f t="shared" si="388"/>
        <v>spaces</v>
      </c>
      <c r="S3118" s="10">
        <f t="shared" si="389"/>
        <v>42081.30700231481</v>
      </c>
      <c r="T3118" s="10">
        <f t="shared" si="390"/>
        <v>42095.30700231481</v>
      </c>
      <c r="U3118" s="12">
        <f t="shared" si="391"/>
        <v>42081.30700231481</v>
      </c>
      <c r="V3118" s="11">
        <f t="shared" si="392"/>
        <v>42081.30700231481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385"/>
        <v>1E-3</v>
      </c>
      <c r="P3119" s="6">
        <f t="shared" si="386"/>
        <v>1</v>
      </c>
      <c r="Q3119" t="str">
        <f t="shared" si="387"/>
        <v>theater</v>
      </c>
      <c r="R3119" t="str">
        <f t="shared" si="388"/>
        <v>spaces</v>
      </c>
      <c r="S3119" s="10">
        <f t="shared" si="389"/>
        <v>42509.166203703695</v>
      </c>
      <c r="T3119" s="10">
        <f t="shared" si="390"/>
        <v>42517.341666666667</v>
      </c>
      <c r="U3119" s="12">
        <f t="shared" si="391"/>
        <v>42509.166203703695</v>
      </c>
      <c r="V3119" s="11">
        <f t="shared" si="392"/>
        <v>42509.166203703695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385"/>
        <v>3.0999999999999999E-3</v>
      </c>
      <c r="P3120" s="6">
        <f t="shared" si="386"/>
        <v>775</v>
      </c>
      <c r="Q3120" t="str">
        <f t="shared" si="387"/>
        <v>theater</v>
      </c>
      <c r="R3120" t="str">
        <f t="shared" si="388"/>
        <v>spaces</v>
      </c>
      <c r="S3120" s="10">
        <f t="shared" si="389"/>
        <v>42534.441238425927</v>
      </c>
      <c r="T3120" s="10">
        <f t="shared" si="390"/>
        <v>42553.441238425927</v>
      </c>
      <c r="U3120" s="12">
        <f t="shared" si="391"/>
        <v>42534.441238425927</v>
      </c>
      <c r="V3120" s="11">
        <f t="shared" si="392"/>
        <v>42534.441238425927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385"/>
        <v>5.0000000000000001E-4</v>
      </c>
      <c r="P3121" s="6">
        <f t="shared" si="386"/>
        <v>5</v>
      </c>
      <c r="Q3121" t="str">
        <f t="shared" si="387"/>
        <v>theater</v>
      </c>
      <c r="R3121" t="str">
        <f t="shared" si="388"/>
        <v>spaces</v>
      </c>
      <c r="S3121" s="10">
        <f t="shared" si="389"/>
        <v>42059.837175925924</v>
      </c>
      <c r="T3121" s="10">
        <f t="shared" si="390"/>
        <v>42089.795509259253</v>
      </c>
      <c r="U3121" s="12">
        <f t="shared" si="391"/>
        <v>42059.837175925924</v>
      </c>
      <c r="V3121" s="11">
        <f t="shared" si="392"/>
        <v>42059.837175925924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385"/>
        <v>9.8461538461538464E-5</v>
      </c>
      <c r="P3122" s="6">
        <f t="shared" si="386"/>
        <v>12.8</v>
      </c>
      <c r="Q3122" t="str">
        <f t="shared" si="387"/>
        <v>theater</v>
      </c>
      <c r="R3122" t="str">
        <f t="shared" si="388"/>
        <v>spaces</v>
      </c>
      <c r="S3122" s="10">
        <f t="shared" si="389"/>
        <v>42435.733749999999</v>
      </c>
      <c r="T3122" s="10">
        <f t="shared" si="390"/>
        <v>42495.692083333335</v>
      </c>
      <c r="U3122" s="12">
        <f t="shared" si="391"/>
        <v>42435.733749999999</v>
      </c>
      <c r="V3122" s="11">
        <f t="shared" si="392"/>
        <v>42435.733749999999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385"/>
        <v>6.6666666666666671E-3</v>
      </c>
      <c r="P3123" s="6">
        <f t="shared" si="386"/>
        <v>10</v>
      </c>
      <c r="Q3123" t="str">
        <f t="shared" si="387"/>
        <v>theater</v>
      </c>
      <c r="R3123" t="str">
        <f t="shared" si="388"/>
        <v>spaces</v>
      </c>
      <c r="S3123" s="10">
        <f t="shared" si="389"/>
        <v>41848.471469907403</v>
      </c>
      <c r="T3123" s="10">
        <f t="shared" si="390"/>
        <v>41908.471469907403</v>
      </c>
      <c r="U3123" s="12">
        <f t="shared" si="391"/>
        <v>41848.471469907403</v>
      </c>
      <c r="V3123" s="11">
        <f t="shared" si="392"/>
        <v>41848.471469907403</v>
      </c>
    </row>
    <row r="3124" spans="1:22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385"/>
        <v>0.58291457286432158</v>
      </c>
      <c r="P3124" s="6">
        <f t="shared" si="386"/>
        <v>58</v>
      </c>
      <c r="Q3124" t="str">
        <f t="shared" si="387"/>
        <v>theater</v>
      </c>
      <c r="R3124" t="str">
        <f t="shared" si="388"/>
        <v>spaces</v>
      </c>
      <c r="S3124" s="10">
        <f t="shared" si="389"/>
        <v>42678.723749999997</v>
      </c>
      <c r="T3124" s="10">
        <f t="shared" si="390"/>
        <v>42683.765416666669</v>
      </c>
      <c r="U3124" s="12">
        <f t="shared" si="391"/>
        <v>42678.723749999997</v>
      </c>
      <c r="V3124" s="11">
        <f t="shared" si="392"/>
        <v>42678.723749999997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385"/>
        <v>0.68153600000000003</v>
      </c>
      <c r="P3125" s="6">
        <f t="shared" si="386"/>
        <v>244.80459770114942</v>
      </c>
      <c r="Q3125" t="str">
        <f t="shared" si="387"/>
        <v>theater</v>
      </c>
      <c r="R3125" t="str">
        <f t="shared" si="388"/>
        <v>spaces</v>
      </c>
      <c r="S3125" s="10">
        <f t="shared" si="389"/>
        <v>42530.784699074073</v>
      </c>
      <c r="T3125" s="10">
        <f t="shared" si="390"/>
        <v>42560.784699074073</v>
      </c>
      <c r="U3125" s="12">
        <f t="shared" si="391"/>
        <v>42530.784699074073</v>
      </c>
      <c r="V3125" s="11">
        <f t="shared" si="392"/>
        <v>42530.784699074073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385"/>
        <v>3.2499999999999997E-5</v>
      </c>
      <c r="P3126" s="6">
        <f t="shared" si="386"/>
        <v>6.5</v>
      </c>
      <c r="Q3126" t="str">
        <f t="shared" si="387"/>
        <v>theater</v>
      </c>
      <c r="R3126" t="str">
        <f t="shared" si="388"/>
        <v>spaces</v>
      </c>
      <c r="S3126" s="10">
        <f t="shared" si="389"/>
        <v>41977.571770833332</v>
      </c>
      <c r="T3126" s="10">
        <f t="shared" si="390"/>
        <v>42037.571770833332</v>
      </c>
      <c r="U3126" s="12">
        <f t="shared" si="391"/>
        <v>41977.571770833332</v>
      </c>
      <c r="V3126" s="11">
        <f t="shared" si="392"/>
        <v>41977.571770833332</v>
      </c>
    </row>
    <row r="3127" spans="1:22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385"/>
        <v>0</v>
      </c>
      <c r="P3127" s="6" t="e">
        <f t="shared" si="386"/>
        <v>#DIV/0!</v>
      </c>
      <c r="Q3127" t="str">
        <f t="shared" si="387"/>
        <v>theater</v>
      </c>
      <c r="R3127" t="str">
        <f t="shared" si="388"/>
        <v>spaces</v>
      </c>
      <c r="S3127" s="10">
        <f t="shared" si="389"/>
        <v>42345.998518518514</v>
      </c>
      <c r="T3127" s="10">
        <f t="shared" si="390"/>
        <v>42375.998518518514</v>
      </c>
      <c r="U3127" s="12">
        <f t="shared" si="391"/>
        <v>42345.998518518514</v>
      </c>
      <c r="V3127" s="11">
        <f t="shared" si="392"/>
        <v>42345.998518518514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385"/>
        <v>4.1599999999999998E-2</v>
      </c>
      <c r="P3128" s="6">
        <f t="shared" si="386"/>
        <v>61.176470588235297</v>
      </c>
      <c r="Q3128" t="str">
        <f t="shared" si="387"/>
        <v>theater</v>
      </c>
      <c r="R3128" t="str">
        <f t="shared" si="388"/>
        <v>spaces</v>
      </c>
      <c r="S3128" s="10">
        <f t="shared" si="389"/>
        <v>42426.809745370374</v>
      </c>
      <c r="T3128" s="10">
        <f t="shared" si="390"/>
        <v>42456.768078703702</v>
      </c>
      <c r="U3128" s="12">
        <f t="shared" si="391"/>
        <v>42426.809745370374</v>
      </c>
      <c r="V3128" s="11">
        <f t="shared" si="392"/>
        <v>42426.809745370374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385"/>
        <v>0</v>
      </c>
      <c r="P3129" s="6" t="e">
        <f t="shared" si="386"/>
        <v>#DIV/0!</v>
      </c>
      <c r="Q3129" t="str">
        <f t="shared" si="387"/>
        <v>theater</v>
      </c>
      <c r="R3129" t="str">
        <f t="shared" si="388"/>
        <v>spaces</v>
      </c>
      <c r="S3129" s="10">
        <f t="shared" si="389"/>
        <v>42034.648483796293</v>
      </c>
      <c r="T3129" s="10">
        <f t="shared" si="390"/>
        <v>42064.648483796293</v>
      </c>
      <c r="U3129" s="12">
        <f t="shared" si="391"/>
        <v>42034.648483796293</v>
      </c>
      <c r="V3129" s="11">
        <f t="shared" si="392"/>
        <v>42034.648483796293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385"/>
        <v>1.0860666666666667</v>
      </c>
      <c r="P3130" s="6">
        <f t="shared" si="386"/>
        <v>139.23931623931625</v>
      </c>
      <c r="Q3130" t="str">
        <f t="shared" si="387"/>
        <v>theater</v>
      </c>
      <c r="R3130" t="str">
        <f t="shared" si="388"/>
        <v>plays</v>
      </c>
      <c r="S3130" s="10">
        <f t="shared" si="389"/>
        <v>42780.617372685178</v>
      </c>
      <c r="T3130" s="10">
        <f t="shared" si="390"/>
        <v>42810.575706018521</v>
      </c>
      <c r="U3130" s="12">
        <f t="shared" si="391"/>
        <v>42780.617372685178</v>
      </c>
      <c r="V3130" s="11">
        <f t="shared" si="392"/>
        <v>42780.617372685178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385"/>
        <v>8.0000000000000002E-3</v>
      </c>
      <c r="P3131" s="6">
        <f t="shared" si="386"/>
        <v>10</v>
      </c>
      <c r="Q3131" t="str">
        <f t="shared" si="387"/>
        <v>theater</v>
      </c>
      <c r="R3131" t="str">
        <f t="shared" si="388"/>
        <v>plays</v>
      </c>
      <c r="S3131" s="10">
        <f t="shared" si="389"/>
        <v>42803.634479166663</v>
      </c>
      <c r="T3131" s="10">
        <f t="shared" si="390"/>
        <v>42843.592812499999</v>
      </c>
      <c r="U3131" s="12">
        <f t="shared" si="391"/>
        <v>42803.634479166663</v>
      </c>
      <c r="V3131" s="11">
        <f t="shared" si="392"/>
        <v>42803.634479166663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385"/>
        <v>3.7499999999999999E-2</v>
      </c>
      <c r="P3132" s="6">
        <f t="shared" si="386"/>
        <v>93.75</v>
      </c>
      <c r="Q3132" t="str">
        <f t="shared" si="387"/>
        <v>theater</v>
      </c>
      <c r="R3132" t="str">
        <f t="shared" si="388"/>
        <v>plays</v>
      </c>
      <c r="S3132" s="10">
        <f t="shared" si="389"/>
        <v>42808.431898148141</v>
      </c>
      <c r="T3132" s="10">
        <f t="shared" si="390"/>
        <v>42838.999305555553</v>
      </c>
      <c r="U3132" s="12">
        <f t="shared" si="391"/>
        <v>42808.431898148141</v>
      </c>
      <c r="V3132" s="11">
        <f t="shared" si="392"/>
        <v>42808.431898148141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385"/>
        <v>0.15731707317073171</v>
      </c>
      <c r="P3133" s="6">
        <f t="shared" si="386"/>
        <v>53.75</v>
      </c>
      <c r="Q3133" t="str">
        <f t="shared" si="387"/>
        <v>theater</v>
      </c>
      <c r="R3133" t="str">
        <f t="shared" si="388"/>
        <v>plays</v>
      </c>
      <c r="S3133" s="10">
        <f t="shared" si="389"/>
        <v>42803.370891203704</v>
      </c>
      <c r="T3133" s="10">
        <f t="shared" si="390"/>
        <v>42833.329224537032</v>
      </c>
      <c r="U3133" s="12">
        <f t="shared" si="391"/>
        <v>42803.370891203704</v>
      </c>
      <c r="V3133" s="11">
        <f t="shared" si="392"/>
        <v>42803.370891203704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385"/>
        <v>3.3333333333333332E-4</v>
      </c>
      <c r="P3134" s="6">
        <f t="shared" si="386"/>
        <v>10</v>
      </c>
      <c r="Q3134" t="str">
        <f t="shared" si="387"/>
        <v>theater</v>
      </c>
      <c r="R3134" t="str">
        <f t="shared" si="388"/>
        <v>plays</v>
      </c>
      <c r="S3134" s="10">
        <f t="shared" si="389"/>
        <v>42786.141898148147</v>
      </c>
      <c r="T3134" s="10">
        <f t="shared" si="390"/>
        <v>42846.100231481476</v>
      </c>
      <c r="U3134" s="12">
        <f t="shared" si="391"/>
        <v>42786.141898148147</v>
      </c>
      <c r="V3134" s="11">
        <f t="shared" si="392"/>
        <v>42786.141898148147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385"/>
        <v>1.08</v>
      </c>
      <c r="P3135" s="6">
        <f t="shared" si="386"/>
        <v>33.75</v>
      </c>
      <c r="Q3135" t="str">
        <f t="shared" si="387"/>
        <v>theater</v>
      </c>
      <c r="R3135" t="str">
        <f t="shared" si="388"/>
        <v>plays</v>
      </c>
      <c r="S3135" s="10">
        <f t="shared" si="389"/>
        <v>42788.356874999998</v>
      </c>
      <c r="T3135" s="10">
        <f t="shared" si="390"/>
        <v>42818.315208333333</v>
      </c>
      <c r="U3135" s="12">
        <f t="shared" si="391"/>
        <v>42788.356874999998</v>
      </c>
      <c r="V3135" s="11">
        <f t="shared" si="392"/>
        <v>42788.356874999998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385"/>
        <v>0.22500000000000001</v>
      </c>
      <c r="P3136" s="6">
        <f t="shared" si="386"/>
        <v>18.75</v>
      </c>
      <c r="Q3136" t="str">
        <f t="shared" si="387"/>
        <v>theater</v>
      </c>
      <c r="R3136" t="str">
        <f t="shared" si="388"/>
        <v>plays</v>
      </c>
      <c r="S3136" s="10">
        <f t="shared" si="389"/>
        <v>42800.511793981481</v>
      </c>
      <c r="T3136" s="10">
        <f t="shared" si="390"/>
        <v>42821.470127314817</v>
      </c>
      <c r="U3136" s="12">
        <f t="shared" si="391"/>
        <v>42800.511793981481</v>
      </c>
      <c r="V3136" s="11">
        <f t="shared" si="392"/>
        <v>42800.511793981481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385"/>
        <v>0.20849420849420849</v>
      </c>
      <c r="P3137" s="6">
        <f t="shared" si="386"/>
        <v>23.142857142857142</v>
      </c>
      <c r="Q3137" t="str">
        <f t="shared" si="387"/>
        <v>theater</v>
      </c>
      <c r="R3137" t="str">
        <f t="shared" si="388"/>
        <v>plays</v>
      </c>
      <c r="S3137" s="10">
        <f t="shared" si="389"/>
        <v>42806.943530092591</v>
      </c>
      <c r="T3137" s="10">
        <f t="shared" si="390"/>
        <v>42828.943530092591</v>
      </c>
      <c r="U3137" s="12">
        <f t="shared" si="391"/>
        <v>42806.943530092591</v>
      </c>
      <c r="V3137" s="11">
        <f t="shared" si="392"/>
        <v>42806.943530092591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393">E3138/D3138</f>
        <v>1.278</v>
      </c>
      <c r="P3138" s="6">
        <f t="shared" si="386"/>
        <v>29.045454545454547</v>
      </c>
      <c r="Q3138" t="str">
        <f t="shared" si="387"/>
        <v>theater</v>
      </c>
      <c r="R3138" t="str">
        <f t="shared" si="388"/>
        <v>plays</v>
      </c>
      <c r="S3138" s="10">
        <f t="shared" si="389"/>
        <v>42789.25409722222</v>
      </c>
      <c r="T3138" s="10">
        <f t="shared" si="390"/>
        <v>42825.749305555553</v>
      </c>
      <c r="U3138" s="12">
        <f t="shared" si="391"/>
        <v>42789.25409722222</v>
      </c>
      <c r="V3138" s="11">
        <f t="shared" si="392"/>
        <v>42789.25409722222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393"/>
        <v>3.3333333333333333E-2</v>
      </c>
      <c r="P3139" s="6">
        <f t="shared" ref="P3139:P3202" si="394">E3139/L3139</f>
        <v>50</v>
      </c>
      <c r="Q3139" t="str">
        <f t="shared" ref="Q3139:Q3202" si="395">LEFT(N3139,SEARCH("/",N3139)-1)</f>
        <v>theater</v>
      </c>
      <c r="R3139" t="str">
        <f t="shared" ref="R3139:R3202" si="396">RIGHT(N3139,LEN(N3139)-SEARCH("/",N3139))</f>
        <v>plays</v>
      </c>
      <c r="S3139" s="10">
        <f t="shared" ref="S3139:S3202" si="397">(((J3139/60)/60)/24)+DATE(1970,1,1)+(-5/24)</f>
        <v>42807.676724537036</v>
      </c>
      <c r="T3139" s="10">
        <f t="shared" ref="T3139:T3202" si="398">(((I3139/60)/60)/24)+DATE(1970,1,1)+(-5/24)</f>
        <v>42858.591666666667</v>
      </c>
      <c r="U3139" s="12">
        <f t="shared" ref="U3139:U3202" si="399">S3139</f>
        <v>42807.676724537036</v>
      </c>
      <c r="V3139" s="11">
        <f t="shared" ref="V3139:V3202" si="400">S3139</f>
        <v>42807.676724537036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393"/>
        <v>0</v>
      </c>
      <c r="P3140" s="6" t="e">
        <f t="shared" si="394"/>
        <v>#DIV/0!</v>
      </c>
      <c r="Q3140" t="str">
        <f t="shared" si="395"/>
        <v>theater</v>
      </c>
      <c r="R3140" t="str">
        <f t="shared" si="396"/>
        <v>plays</v>
      </c>
      <c r="S3140" s="10">
        <f t="shared" si="397"/>
        <v>42809.437581018516</v>
      </c>
      <c r="T3140" s="10">
        <f t="shared" si="398"/>
        <v>42828.437581018516</v>
      </c>
      <c r="U3140" s="12">
        <f t="shared" si="399"/>
        <v>42809.437581018516</v>
      </c>
      <c r="V3140" s="11">
        <f t="shared" si="400"/>
        <v>42809.437581018516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393"/>
        <v>5.3999999999999999E-2</v>
      </c>
      <c r="P3141" s="6">
        <f t="shared" si="394"/>
        <v>450</v>
      </c>
      <c r="Q3141" t="str">
        <f t="shared" si="395"/>
        <v>theater</v>
      </c>
      <c r="R3141" t="str">
        <f t="shared" si="396"/>
        <v>plays</v>
      </c>
      <c r="S3141" s="10">
        <f t="shared" si="397"/>
        <v>42785.062037037038</v>
      </c>
      <c r="T3141" s="10">
        <f t="shared" si="398"/>
        <v>42818.981249999997</v>
      </c>
      <c r="U3141" s="12">
        <f t="shared" si="399"/>
        <v>42785.062037037038</v>
      </c>
      <c r="V3141" s="11">
        <f t="shared" si="400"/>
        <v>42785.062037037038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393"/>
        <v>9.5999999999999992E-3</v>
      </c>
      <c r="P3142" s="6">
        <f t="shared" si="394"/>
        <v>24</v>
      </c>
      <c r="Q3142" t="str">
        <f t="shared" si="395"/>
        <v>theater</v>
      </c>
      <c r="R3142" t="str">
        <f t="shared" si="396"/>
        <v>plays</v>
      </c>
      <c r="S3142" s="10">
        <f t="shared" si="397"/>
        <v>42802.510451388887</v>
      </c>
      <c r="T3142" s="10">
        <f t="shared" si="398"/>
        <v>42832.468784722216</v>
      </c>
      <c r="U3142" s="12">
        <f t="shared" si="399"/>
        <v>42802.510451388887</v>
      </c>
      <c r="V3142" s="11">
        <f t="shared" si="400"/>
        <v>42802.510451388887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393"/>
        <v>0.51600000000000001</v>
      </c>
      <c r="P3143" s="6">
        <f t="shared" si="394"/>
        <v>32.25</v>
      </c>
      <c r="Q3143" t="str">
        <f t="shared" si="395"/>
        <v>theater</v>
      </c>
      <c r="R3143" t="str">
        <f t="shared" si="396"/>
        <v>plays</v>
      </c>
      <c r="S3143" s="10">
        <f t="shared" si="397"/>
        <v>42800.544999999998</v>
      </c>
      <c r="T3143" s="10">
        <f t="shared" si="398"/>
        <v>42841.624999999993</v>
      </c>
      <c r="U3143" s="12">
        <f t="shared" si="399"/>
        <v>42800.544999999998</v>
      </c>
      <c r="V3143" s="11">
        <f t="shared" si="400"/>
        <v>42800.544999999998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393"/>
        <v>1.6363636363636365E-2</v>
      </c>
      <c r="P3144" s="6">
        <f t="shared" si="394"/>
        <v>15</v>
      </c>
      <c r="Q3144" t="str">
        <f t="shared" si="395"/>
        <v>theater</v>
      </c>
      <c r="R3144" t="str">
        <f t="shared" si="396"/>
        <v>plays</v>
      </c>
      <c r="S3144" s="10">
        <f t="shared" si="397"/>
        <v>42783.304849537039</v>
      </c>
      <c r="T3144" s="10">
        <f t="shared" si="398"/>
        <v>42813.263182870367</v>
      </c>
      <c r="U3144" s="12">
        <f t="shared" si="399"/>
        <v>42783.304849537039</v>
      </c>
      <c r="V3144" s="11">
        <f t="shared" si="400"/>
        <v>42783.304849537039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393"/>
        <v>0</v>
      </c>
      <c r="P3145" s="6" t="e">
        <f t="shared" si="394"/>
        <v>#DIV/0!</v>
      </c>
      <c r="Q3145" t="str">
        <f t="shared" si="395"/>
        <v>theater</v>
      </c>
      <c r="R3145" t="str">
        <f t="shared" si="396"/>
        <v>plays</v>
      </c>
      <c r="S3145" s="10">
        <f t="shared" si="397"/>
        <v>42808.149953703702</v>
      </c>
      <c r="T3145" s="10">
        <f t="shared" si="398"/>
        <v>42834.149953703702</v>
      </c>
      <c r="U3145" s="12">
        <f t="shared" si="399"/>
        <v>42808.149953703702</v>
      </c>
      <c r="V3145" s="11">
        <f t="shared" si="400"/>
        <v>42808.149953703702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393"/>
        <v>0.754</v>
      </c>
      <c r="P3146" s="6">
        <f t="shared" si="394"/>
        <v>251.33333333333334</v>
      </c>
      <c r="Q3146" t="str">
        <f t="shared" si="395"/>
        <v>theater</v>
      </c>
      <c r="R3146" t="str">
        <f t="shared" si="396"/>
        <v>plays</v>
      </c>
      <c r="S3146" s="10">
        <f t="shared" si="397"/>
        <v>42796.329942129632</v>
      </c>
      <c r="T3146" s="10">
        <f t="shared" si="398"/>
        <v>42813.041666666664</v>
      </c>
      <c r="U3146" s="12">
        <f t="shared" si="399"/>
        <v>42796.329942129632</v>
      </c>
      <c r="V3146" s="11">
        <f t="shared" si="400"/>
        <v>42796.329942129632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393"/>
        <v>0</v>
      </c>
      <c r="P3147" s="6" t="e">
        <f t="shared" si="394"/>
        <v>#DIV/0!</v>
      </c>
      <c r="Q3147" t="str">
        <f t="shared" si="395"/>
        <v>theater</v>
      </c>
      <c r="R3147" t="str">
        <f t="shared" si="396"/>
        <v>plays</v>
      </c>
      <c r="S3147" s="10">
        <f t="shared" si="397"/>
        <v>42761.832569444443</v>
      </c>
      <c r="T3147" s="10">
        <f t="shared" si="398"/>
        <v>42821.790902777771</v>
      </c>
      <c r="U3147" s="12">
        <f t="shared" si="399"/>
        <v>42761.832569444443</v>
      </c>
      <c r="V3147" s="11">
        <f t="shared" si="400"/>
        <v>42761.832569444443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393"/>
        <v>0.105</v>
      </c>
      <c r="P3148" s="6">
        <f t="shared" si="394"/>
        <v>437.5</v>
      </c>
      <c r="Q3148" t="str">
        <f t="shared" si="395"/>
        <v>theater</v>
      </c>
      <c r="R3148" t="str">
        <f t="shared" si="396"/>
        <v>plays</v>
      </c>
      <c r="S3148" s="10">
        <f t="shared" si="397"/>
        <v>42796.474143518521</v>
      </c>
      <c r="T3148" s="10">
        <f t="shared" si="398"/>
        <v>42841.432476851849</v>
      </c>
      <c r="U3148" s="12">
        <f t="shared" si="399"/>
        <v>42796.474143518521</v>
      </c>
      <c r="V3148" s="11">
        <f t="shared" si="400"/>
        <v>42796.474143518521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393"/>
        <v>1.1752499999999999</v>
      </c>
      <c r="P3149" s="6">
        <f t="shared" si="394"/>
        <v>110.35211267605634</v>
      </c>
      <c r="Q3149" t="str">
        <f t="shared" si="395"/>
        <v>theater</v>
      </c>
      <c r="R3149" t="str">
        <f t="shared" si="396"/>
        <v>plays</v>
      </c>
      <c r="S3149" s="10">
        <f t="shared" si="397"/>
        <v>41909.761053240742</v>
      </c>
      <c r="T3149" s="10">
        <f t="shared" si="398"/>
        <v>41949.802719907406</v>
      </c>
      <c r="U3149" s="12">
        <f t="shared" si="399"/>
        <v>41909.761053240742</v>
      </c>
      <c r="V3149" s="11">
        <f t="shared" si="400"/>
        <v>41909.761053240742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393"/>
        <v>1.3116666666666668</v>
      </c>
      <c r="P3150" s="6">
        <f t="shared" si="394"/>
        <v>41.421052631578945</v>
      </c>
      <c r="Q3150" t="str">
        <f t="shared" si="395"/>
        <v>theater</v>
      </c>
      <c r="R3150" t="str">
        <f t="shared" si="396"/>
        <v>plays</v>
      </c>
      <c r="S3150" s="10">
        <f t="shared" si="397"/>
        <v>41891.456990740735</v>
      </c>
      <c r="T3150" s="10">
        <f t="shared" si="398"/>
        <v>41912.958333333328</v>
      </c>
      <c r="U3150" s="12">
        <f t="shared" si="399"/>
        <v>41891.456990740735</v>
      </c>
      <c r="V3150" s="11">
        <f t="shared" si="400"/>
        <v>41891.456990740735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393"/>
        <v>1.04</v>
      </c>
      <c r="P3151" s="6">
        <f t="shared" si="394"/>
        <v>52</v>
      </c>
      <c r="Q3151" t="str">
        <f t="shared" si="395"/>
        <v>theater</v>
      </c>
      <c r="R3151" t="str">
        <f t="shared" si="396"/>
        <v>plays</v>
      </c>
      <c r="S3151" s="10">
        <f t="shared" si="397"/>
        <v>41225.809027777774</v>
      </c>
      <c r="T3151" s="10">
        <f t="shared" si="398"/>
        <v>41249.875</v>
      </c>
      <c r="U3151" s="12">
        <f t="shared" si="399"/>
        <v>41225.809027777774</v>
      </c>
      <c r="V3151" s="11">
        <f t="shared" si="400"/>
        <v>41225.809027777774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393"/>
        <v>1.01</v>
      </c>
      <c r="P3152" s="6">
        <f t="shared" si="394"/>
        <v>33.990384615384613</v>
      </c>
      <c r="Q3152" t="str">
        <f t="shared" si="395"/>
        <v>theater</v>
      </c>
      <c r="R3152" t="str">
        <f t="shared" si="396"/>
        <v>plays</v>
      </c>
      <c r="S3152" s="10">
        <f t="shared" si="397"/>
        <v>40478.055590277778</v>
      </c>
      <c r="T3152" s="10">
        <f t="shared" si="398"/>
        <v>40567.958333333328</v>
      </c>
      <c r="U3152" s="12">
        <f t="shared" si="399"/>
        <v>40478.055590277778</v>
      </c>
      <c r="V3152" s="11">
        <f t="shared" si="400"/>
        <v>40478.055590277778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393"/>
        <v>1.004</v>
      </c>
      <c r="P3153" s="6">
        <f t="shared" si="394"/>
        <v>103.35294117647059</v>
      </c>
      <c r="Q3153" t="str">
        <f t="shared" si="395"/>
        <v>theater</v>
      </c>
      <c r="R3153" t="str">
        <f t="shared" si="396"/>
        <v>plays</v>
      </c>
      <c r="S3153" s="10">
        <f t="shared" si="397"/>
        <v>41862.631643518514</v>
      </c>
      <c r="T3153" s="10">
        <f t="shared" si="398"/>
        <v>41892.631643518514</v>
      </c>
      <c r="U3153" s="12">
        <f t="shared" si="399"/>
        <v>41862.631643518514</v>
      </c>
      <c r="V3153" s="11">
        <f t="shared" si="400"/>
        <v>41862.631643518514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393"/>
        <v>1.0595454545454546</v>
      </c>
      <c r="P3154" s="6">
        <f t="shared" si="394"/>
        <v>34.791044776119406</v>
      </c>
      <c r="Q3154" t="str">
        <f t="shared" si="395"/>
        <v>theater</v>
      </c>
      <c r="R3154" t="str">
        <f t="shared" si="396"/>
        <v>plays</v>
      </c>
      <c r="S3154" s="10">
        <f t="shared" si="397"/>
        <v>41550.659340277773</v>
      </c>
      <c r="T3154" s="10">
        <f t="shared" si="398"/>
        <v>41580.659340277773</v>
      </c>
      <c r="U3154" s="12">
        <f t="shared" si="399"/>
        <v>41550.659340277773</v>
      </c>
      <c r="V3154" s="11">
        <f t="shared" si="400"/>
        <v>41550.659340277773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393"/>
        <v>3.3558333333333334</v>
      </c>
      <c r="P3155" s="6">
        <f t="shared" si="394"/>
        <v>41.773858921161825</v>
      </c>
      <c r="Q3155" t="str">
        <f t="shared" si="395"/>
        <v>theater</v>
      </c>
      <c r="R3155" t="str">
        <f t="shared" si="396"/>
        <v>plays</v>
      </c>
      <c r="S3155" s="10">
        <f t="shared" si="397"/>
        <v>40632.946030092593</v>
      </c>
      <c r="T3155" s="10">
        <f t="shared" si="398"/>
        <v>40663.999305555553</v>
      </c>
      <c r="U3155" s="12">
        <f t="shared" si="399"/>
        <v>40632.946030092593</v>
      </c>
      <c r="V3155" s="11">
        <f t="shared" si="400"/>
        <v>40632.946030092593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393"/>
        <v>1.1292857142857142</v>
      </c>
      <c r="P3156" s="6">
        <f t="shared" si="394"/>
        <v>64.268292682926827</v>
      </c>
      <c r="Q3156" t="str">
        <f t="shared" si="395"/>
        <v>theater</v>
      </c>
      <c r="R3156" t="str">
        <f t="shared" si="396"/>
        <v>plays</v>
      </c>
      <c r="S3156" s="10">
        <f t="shared" si="397"/>
        <v>40970.667337962957</v>
      </c>
      <c r="T3156" s="10">
        <f t="shared" si="398"/>
        <v>41000.625671296293</v>
      </c>
      <c r="U3156" s="12">
        <f t="shared" si="399"/>
        <v>40970.667337962957</v>
      </c>
      <c r="V3156" s="11">
        <f t="shared" si="400"/>
        <v>40970.667337962957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393"/>
        <v>1.885046</v>
      </c>
      <c r="P3157" s="6">
        <f t="shared" si="394"/>
        <v>31.209370860927152</v>
      </c>
      <c r="Q3157" t="str">
        <f t="shared" si="395"/>
        <v>theater</v>
      </c>
      <c r="R3157" t="str">
        <f t="shared" si="396"/>
        <v>plays</v>
      </c>
      <c r="S3157" s="10">
        <f t="shared" si="397"/>
        <v>41233.290798611109</v>
      </c>
      <c r="T3157" s="10">
        <f t="shared" si="398"/>
        <v>41263.290798611109</v>
      </c>
      <c r="U3157" s="12">
        <f t="shared" si="399"/>
        <v>41233.290798611109</v>
      </c>
      <c r="V3157" s="11">
        <f t="shared" si="400"/>
        <v>41233.290798611109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393"/>
        <v>1.0181818181818181</v>
      </c>
      <c r="P3158" s="6">
        <f t="shared" si="394"/>
        <v>62.921348314606739</v>
      </c>
      <c r="Q3158" t="str">
        <f t="shared" si="395"/>
        <v>theater</v>
      </c>
      <c r="R3158" t="str">
        <f t="shared" si="396"/>
        <v>plays</v>
      </c>
      <c r="S3158" s="10">
        <f t="shared" si="397"/>
        <v>41026.744722222218</v>
      </c>
      <c r="T3158" s="10">
        <f t="shared" si="398"/>
        <v>41061.744722222218</v>
      </c>
      <c r="U3158" s="12">
        <f t="shared" si="399"/>
        <v>41026.744722222218</v>
      </c>
      <c r="V3158" s="11">
        <f t="shared" si="400"/>
        <v>41026.744722222218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393"/>
        <v>1.01</v>
      </c>
      <c r="P3159" s="6">
        <f t="shared" si="394"/>
        <v>98.536585365853654</v>
      </c>
      <c r="Q3159" t="str">
        <f t="shared" si="395"/>
        <v>theater</v>
      </c>
      <c r="R3159" t="str">
        <f t="shared" si="396"/>
        <v>plays</v>
      </c>
      <c r="S3159" s="10">
        <f t="shared" si="397"/>
        <v>41829.579918981479</v>
      </c>
      <c r="T3159" s="10">
        <f t="shared" si="398"/>
        <v>41839</v>
      </c>
      <c r="U3159" s="12">
        <f t="shared" si="399"/>
        <v>41829.579918981479</v>
      </c>
      <c r="V3159" s="11">
        <f t="shared" si="400"/>
        <v>41829.579918981479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393"/>
        <v>1.1399999999999999</v>
      </c>
      <c r="P3160" s="6">
        <f t="shared" si="394"/>
        <v>82.608695652173907</v>
      </c>
      <c r="Q3160" t="str">
        <f t="shared" si="395"/>
        <v>theater</v>
      </c>
      <c r="R3160" t="str">
        <f t="shared" si="396"/>
        <v>plays</v>
      </c>
      <c r="S3160" s="10">
        <f t="shared" si="397"/>
        <v>41447.631388888884</v>
      </c>
      <c r="T3160" s="10">
        <f t="shared" si="398"/>
        <v>41477.631388888884</v>
      </c>
      <c r="U3160" s="12">
        <f t="shared" si="399"/>
        <v>41447.631388888884</v>
      </c>
      <c r="V3160" s="11">
        <f t="shared" si="400"/>
        <v>41447.631388888884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393"/>
        <v>1.3348133333333334</v>
      </c>
      <c r="P3161" s="6">
        <f t="shared" si="394"/>
        <v>38.504230769230773</v>
      </c>
      <c r="Q3161" t="str">
        <f t="shared" si="395"/>
        <v>theater</v>
      </c>
      <c r="R3161" t="str">
        <f t="shared" si="396"/>
        <v>plays</v>
      </c>
      <c r="S3161" s="10">
        <f t="shared" si="397"/>
        <v>40883.858344907407</v>
      </c>
      <c r="T3161" s="10">
        <f t="shared" si="398"/>
        <v>40926.75</v>
      </c>
      <c r="U3161" s="12">
        <f t="shared" si="399"/>
        <v>40883.858344907407</v>
      </c>
      <c r="V3161" s="11">
        <f t="shared" si="400"/>
        <v>40883.858344907407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393"/>
        <v>1.0153333333333334</v>
      </c>
      <c r="P3162" s="6">
        <f t="shared" si="394"/>
        <v>80.15789473684211</v>
      </c>
      <c r="Q3162" t="str">
        <f t="shared" si="395"/>
        <v>theater</v>
      </c>
      <c r="R3162" t="str">
        <f t="shared" si="396"/>
        <v>plays</v>
      </c>
      <c r="S3162" s="10">
        <f t="shared" si="397"/>
        <v>41841.056562499994</v>
      </c>
      <c r="T3162" s="10">
        <f t="shared" si="398"/>
        <v>41863.999305555553</v>
      </c>
      <c r="U3162" s="12">
        <f t="shared" si="399"/>
        <v>41841.056562499994</v>
      </c>
      <c r="V3162" s="11">
        <f t="shared" si="400"/>
        <v>41841.056562499994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393"/>
        <v>1.0509999999999999</v>
      </c>
      <c r="P3163" s="6">
        <f t="shared" si="394"/>
        <v>28.405405405405407</v>
      </c>
      <c r="Q3163" t="str">
        <f t="shared" si="395"/>
        <v>theater</v>
      </c>
      <c r="R3163" t="str">
        <f t="shared" si="396"/>
        <v>plays</v>
      </c>
      <c r="S3163" s="10">
        <f t="shared" si="397"/>
        <v>41897.327800925923</v>
      </c>
      <c r="T3163" s="10">
        <f t="shared" si="398"/>
        <v>41927.327800925923</v>
      </c>
      <c r="U3163" s="12">
        <f t="shared" si="399"/>
        <v>41897.327800925923</v>
      </c>
      <c r="V3163" s="11">
        <f t="shared" si="400"/>
        <v>41897.327800925923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393"/>
        <v>1.2715000000000001</v>
      </c>
      <c r="P3164" s="6">
        <f t="shared" si="394"/>
        <v>80.730158730158735</v>
      </c>
      <c r="Q3164" t="str">
        <f t="shared" si="395"/>
        <v>theater</v>
      </c>
      <c r="R3164" t="str">
        <f t="shared" si="396"/>
        <v>plays</v>
      </c>
      <c r="S3164" s="10">
        <f t="shared" si="397"/>
        <v>41799.47756944444</v>
      </c>
      <c r="T3164" s="10">
        <f t="shared" si="398"/>
        <v>41826.875</v>
      </c>
      <c r="U3164" s="12">
        <f t="shared" si="399"/>
        <v>41799.47756944444</v>
      </c>
      <c r="V3164" s="11">
        <f t="shared" si="400"/>
        <v>41799.47756944444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393"/>
        <v>1.1115384615384616</v>
      </c>
      <c r="P3165" s="6">
        <f t="shared" si="394"/>
        <v>200.69444444444446</v>
      </c>
      <c r="Q3165" t="str">
        <f t="shared" si="395"/>
        <v>theater</v>
      </c>
      <c r="R3165" t="str">
        <f t="shared" si="396"/>
        <v>plays</v>
      </c>
      <c r="S3165" s="10">
        <f t="shared" si="397"/>
        <v>41775.545428240737</v>
      </c>
      <c r="T3165" s="10">
        <f t="shared" si="398"/>
        <v>41805.545428240737</v>
      </c>
      <c r="U3165" s="12">
        <f t="shared" si="399"/>
        <v>41775.545428240737</v>
      </c>
      <c r="V3165" s="11">
        <f t="shared" si="400"/>
        <v>41775.545428240737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393"/>
        <v>1.0676000000000001</v>
      </c>
      <c r="P3166" s="6">
        <f t="shared" si="394"/>
        <v>37.591549295774648</v>
      </c>
      <c r="Q3166" t="str">
        <f t="shared" si="395"/>
        <v>theater</v>
      </c>
      <c r="R3166" t="str">
        <f t="shared" si="396"/>
        <v>plays</v>
      </c>
      <c r="S3166" s="10">
        <f t="shared" si="397"/>
        <v>41766.597395833334</v>
      </c>
      <c r="T3166" s="10">
        <f t="shared" si="398"/>
        <v>41799.597395833334</v>
      </c>
      <c r="U3166" s="12">
        <f t="shared" si="399"/>
        <v>41766.597395833334</v>
      </c>
      <c r="V3166" s="11">
        <f t="shared" si="400"/>
        <v>41766.597395833334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393"/>
        <v>1.6266666666666667</v>
      </c>
      <c r="P3167" s="6">
        <f t="shared" si="394"/>
        <v>58.095238095238095</v>
      </c>
      <c r="Q3167" t="str">
        <f t="shared" si="395"/>
        <v>theater</v>
      </c>
      <c r="R3167" t="str">
        <f t="shared" si="396"/>
        <v>plays</v>
      </c>
      <c r="S3167" s="10">
        <f t="shared" si="397"/>
        <v>40643.950925925921</v>
      </c>
      <c r="T3167" s="10">
        <f t="shared" si="398"/>
        <v>40665.957638888889</v>
      </c>
      <c r="U3167" s="12">
        <f t="shared" si="399"/>
        <v>40643.950925925921</v>
      </c>
      <c r="V3167" s="11">
        <f t="shared" si="400"/>
        <v>40643.950925925921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393"/>
        <v>1.6022808571428573</v>
      </c>
      <c r="P3168" s="6">
        <f t="shared" si="394"/>
        <v>60.300892473118282</v>
      </c>
      <c r="Q3168" t="str">
        <f t="shared" si="395"/>
        <v>theater</v>
      </c>
      <c r="R3168" t="str">
        <f t="shared" si="396"/>
        <v>plays</v>
      </c>
      <c r="S3168" s="10">
        <f t="shared" si="397"/>
        <v>41940.483252314814</v>
      </c>
      <c r="T3168" s="10">
        <f t="shared" si="398"/>
        <v>41969.124305555553</v>
      </c>
      <c r="U3168" s="12">
        <f t="shared" si="399"/>
        <v>41940.483252314814</v>
      </c>
      <c r="V3168" s="11">
        <f t="shared" si="400"/>
        <v>41940.483252314814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393"/>
        <v>1.1616666666666666</v>
      </c>
      <c r="P3169" s="6">
        <f t="shared" si="394"/>
        <v>63.363636363636367</v>
      </c>
      <c r="Q3169" t="str">
        <f t="shared" si="395"/>
        <v>theater</v>
      </c>
      <c r="R3169" t="str">
        <f t="shared" si="396"/>
        <v>plays</v>
      </c>
      <c r="S3169" s="10">
        <f t="shared" si="397"/>
        <v>41838.967372685183</v>
      </c>
      <c r="T3169" s="10">
        <f t="shared" si="398"/>
        <v>41852.967372685183</v>
      </c>
      <c r="U3169" s="12">
        <f t="shared" si="399"/>
        <v>41838.967372685183</v>
      </c>
      <c r="V3169" s="11">
        <f t="shared" si="400"/>
        <v>41838.967372685183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393"/>
        <v>1.242</v>
      </c>
      <c r="P3170" s="6">
        <f t="shared" si="394"/>
        <v>50.901639344262293</v>
      </c>
      <c r="Q3170" t="str">
        <f t="shared" si="395"/>
        <v>theater</v>
      </c>
      <c r="R3170" t="str">
        <f t="shared" si="396"/>
        <v>plays</v>
      </c>
      <c r="S3170" s="10">
        <f t="shared" si="397"/>
        <v>41771.897604166668</v>
      </c>
      <c r="T3170" s="10">
        <f t="shared" si="398"/>
        <v>41803.708333333328</v>
      </c>
      <c r="U3170" s="12">
        <f t="shared" si="399"/>
        <v>41771.897604166668</v>
      </c>
      <c r="V3170" s="11">
        <f t="shared" si="400"/>
        <v>41771.897604166668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393"/>
        <v>1.030125</v>
      </c>
      <c r="P3171" s="6">
        <f t="shared" si="394"/>
        <v>100.5</v>
      </c>
      <c r="Q3171" t="str">
        <f t="shared" si="395"/>
        <v>theater</v>
      </c>
      <c r="R3171" t="str">
        <f t="shared" si="396"/>
        <v>plays</v>
      </c>
      <c r="S3171" s="10">
        <f t="shared" si="397"/>
        <v>41591.529641203699</v>
      </c>
      <c r="T3171" s="10">
        <f t="shared" si="398"/>
        <v>41620.999305555553</v>
      </c>
      <c r="U3171" s="12">
        <f t="shared" si="399"/>
        <v>41591.529641203699</v>
      </c>
      <c r="V3171" s="11">
        <f t="shared" si="400"/>
        <v>41591.529641203699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393"/>
        <v>1.1225000000000001</v>
      </c>
      <c r="P3172" s="6">
        <f t="shared" si="394"/>
        <v>31.619718309859156</v>
      </c>
      <c r="Q3172" t="str">
        <f t="shared" si="395"/>
        <v>theater</v>
      </c>
      <c r="R3172" t="str">
        <f t="shared" si="396"/>
        <v>plays</v>
      </c>
      <c r="S3172" s="10">
        <f t="shared" si="397"/>
        <v>41788.872037037036</v>
      </c>
      <c r="T3172" s="10">
        <f t="shared" si="398"/>
        <v>41821.958333333328</v>
      </c>
      <c r="U3172" s="12">
        <f t="shared" si="399"/>
        <v>41788.872037037036</v>
      </c>
      <c r="V3172" s="11">
        <f t="shared" si="400"/>
        <v>41788.872037037036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393"/>
        <v>1.0881428571428571</v>
      </c>
      <c r="P3173" s="6">
        <f t="shared" si="394"/>
        <v>65.102564102564102</v>
      </c>
      <c r="Q3173" t="str">
        <f t="shared" si="395"/>
        <v>theater</v>
      </c>
      <c r="R3173" t="str">
        <f t="shared" si="396"/>
        <v>plays</v>
      </c>
      <c r="S3173" s="10">
        <f t="shared" si="397"/>
        <v>42466.399976851848</v>
      </c>
      <c r="T3173" s="10">
        <f t="shared" si="398"/>
        <v>42496.399976851848</v>
      </c>
      <c r="U3173" s="12">
        <f t="shared" si="399"/>
        <v>42466.399976851848</v>
      </c>
      <c r="V3173" s="11">
        <f t="shared" si="400"/>
        <v>42466.399976851848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393"/>
        <v>1.1499999999999999</v>
      </c>
      <c r="P3174" s="6">
        <f t="shared" si="394"/>
        <v>79.310344827586206</v>
      </c>
      <c r="Q3174" t="str">
        <f t="shared" si="395"/>
        <v>theater</v>
      </c>
      <c r="R3174" t="str">
        <f t="shared" si="396"/>
        <v>plays</v>
      </c>
      <c r="S3174" s="10">
        <f t="shared" si="397"/>
        <v>40923.521620370368</v>
      </c>
      <c r="T3174" s="10">
        <f t="shared" si="398"/>
        <v>40953.521620370368</v>
      </c>
      <c r="U3174" s="12">
        <f t="shared" si="399"/>
        <v>40923.521620370368</v>
      </c>
      <c r="V3174" s="11">
        <f t="shared" si="400"/>
        <v>40923.521620370368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393"/>
        <v>1.03</v>
      </c>
      <c r="P3175" s="6">
        <f t="shared" si="394"/>
        <v>139.18918918918919</v>
      </c>
      <c r="Q3175" t="str">
        <f t="shared" si="395"/>
        <v>theater</v>
      </c>
      <c r="R3175" t="str">
        <f t="shared" si="396"/>
        <v>plays</v>
      </c>
      <c r="S3175" s="10">
        <f t="shared" si="397"/>
        <v>41878.670046296291</v>
      </c>
      <c r="T3175" s="10">
        <f t="shared" si="398"/>
        <v>41908.670046296291</v>
      </c>
      <c r="U3175" s="12">
        <f t="shared" si="399"/>
        <v>41878.670046296291</v>
      </c>
      <c r="V3175" s="11">
        <f t="shared" si="400"/>
        <v>41878.670046296291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393"/>
        <v>1.0113333333333334</v>
      </c>
      <c r="P3176" s="6">
        <f t="shared" si="394"/>
        <v>131.91304347826087</v>
      </c>
      <c r="Q3176" t="str">
        <f t="shared" si="395"/>
        <v>theater</v>
      </c>
      <c r="R3176" t="str">
        <f t="shared" si="396"/>
        <v>plays</v>
      </c>
      <c r="S3176" s="10">
        <f t="shared" si="397"/>
        <v>41862.656342592592</v>
      </c>
      <c r="T3176" s="10">
        <f t="shared" si="398"/>
        <v>41876.656342592592</v>
      </c>
      <c r="U3176" s="12">
        <f t="shared" si="399"/>
        <v>41862.656342592592</v>
      </c>
      <c r="V3176" s="11">
        <f t="shared" si="400"/>
        <v>41862.656342592592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393"/>
        <v>1.0955999999999999</v>
      </c>
      <c r="P3177" s="6">
        <f t="shared" si="394"/>
        <v>91.3</v>
      </c>
      <c r="Q3177" t="str">
        <f t="shared" si="395"/>
        <v>theater</v>
      </c>
      <c r="R3177" t="str">
        <f t="shared" si="396"/>
        <v>plays</v>
      </c>
      <c r="S3177" s="10">
        <f t="shared" si="397"/>
        <v>40531.678553240738</v>
      </c>
      <c r="T3177" s="10">
        <f t="shared" si="398"/>
        <v>40591.678553240738</v>
      </c>
      <c r="U3177" s="12">
        <f t="shared" si="399"/>
        <v>40531.678553240738</v>
      </c>
      <c r="V3177" s="11">
        <f t="shared" si="400"/>
        <v>40531.678553240738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393"/>
        <v>1.148421052631579</v>
      </c>
      <c r="P3178" s="6">
        <f t="shared" si="394"/>
        <v>39.672727272727272</v>
      </c>
      <c r="Q3178" t="str">
        <f t="shared" si="395"/>
        <v>theater</v>
      </c>
      <c r="R3178" t="str">
        <f t="shared" si="396"/>
        <v>plays</v>
      </c>
      <c r="S3178" s="10">
        <f t="shared" si="397"/>
        <v>41477.722581018512</v>
      </c>
      <c r="T3178" s="10">
        <f t="shared" si="398"/>
        <v>41504.416666666664</v>
      </c>
      <c r="U3178" s="12">
        <f t="shared" si="399"/>
        <v>41477.722581018512</v>
      </c>
      <c r="V3178" s="11">
        <f t="shared" si="400"/>
        <v>41477.722581018512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393"/>
        <v>1.1739999999999999</v>
      </c>
      <c r="P3179" s="6">
        <f t="shared" si="394"/>
        <v>57.549019607843135</v>
      </c>
      <c r="Q3179" t="str">
        <f t="shared" si="395"/>
        <v>theater</v>
      </c>
      <c r="R3179" t="str">
        <f t="shared" si="396"/>
        <v>plays</v>
      </c>
      <c r="S3179" s="10">
        <f t="shared" si="397"/>
        <v>41781.458437499998</v>
      </c>
      <c r="T3179" s="10">
        <f t="shared" si="398"/>
        <v>41811.458437499998</v>
      </c>
      <c r="U3179" s="12">
        <f t="shared" si="399"/>
        <v>41781.458437499998</v>
      </c>
      <c r="V3179" s="11">
        <f t="shared" si="400"/>
        <v>41781.458437499998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393"/>
        <v>1.7173333333333334</v>
      </c>
      <c r="P3180" s="6">
        <f t="shared" si="394"/>
        <v>33.025641025641029</v>
      </c>
      <c r="Q3180" t="str">
        <f t="shared" si="395"/>
        <v>theater</v>
      </c>
      <c r="R3180" t="str">
        <f t="shared" si="396"/>
        <v>plays</v>
      </c>
      <c r="S3180" s="10">
        <f t="shared" si="397"/>
        <v>41806.396701388883</v>
      </c>
      <c r="T3180" s="10">
        <f t="shared" si="398"/>
        <v>41836.396701388883</v>
      </c>
      <c r="U3180" s="12">
        <f t="shared" si="399"/>
        <v>41806.396701388883</v>
      </c>
      <c r="V3180" s="11">
        <f t="shared" si="400"/>
        <v>41806.396701388883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393"/>
        <v>1.1416238095238094</v>
      </c>
      <c r="P3181" s="6">
        <f t="shared" si="394"/>
        <v>77.335806451612896</v>
      </c>
      <c r="Q3181" t="str">
        <f t="shared" si="395"/>
        <v>theater</v>
      </c>
      <c r="R3181" t="str">
        <f t="shared" si="396"/>
        <v>plays</v>
      </c>
      <c r="S3181" s="10">
        <f t="shared" si="397"/>
        <v>41375.49387731481</v>
      </c>
      <c r="T3181" s="10">
        <f t="shared" si="398"/>
        <v>41400.49387731481</v>
      </c>
      <c r="U3181" s="12">
        <f t="shared" si="399"/>
        <v>41375.49387731481</v>
      </c>
      <c r="V3181" s="11">
        <f t="shared" si="400"/>
        <v>41375.49387731481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393"/>
        <v>1.1975</v>
      </c>
      <c r="P3182" s="6">
        <f t="shared" si="394"/>
        <v>31.933333333333334</v>
      </c>
      <c r="Q3182" t="str">
        <f t="shared" si="395"/>
        <v>theater</v>
      </c>
      <c r="R3182" t="str">
        <f t="shared" si="396"/>
        <v>plays</v>
      </c>
      <c r="S3182" s="10">
        <f t="shared" si="397"/>
        <v>41780.204270833332</v>
      </c>
      <c r="T3182" s="10">
        <f t="shared" si="398"/>
        <v>41810.204270833332</v>
      </c>
      <c r="U3182" s="12">
        <f t="shared" si="399"/>
        <v>41780.204270833332</v>
      </c>
      <c r="V3182" s="11">
        <f t="shared" si="400"/>
        <v>41780.204270833332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393"/>
        <v>1.0900000000000001</v>
      </c>
      <c r="P3183" s="6">
        <f t="shared" si="394"/>
        <v>36.333333333333336</v>
      </c>
      <c r="Q3183" t="str">
        <f t="shared" si="395"/>
        <v>theater</v>
      </c>
      <c r="R3183" t="str">
        <f t="shared" si="396"/>
        <v>plays</v>
      </c>
      <c r="S3183" s="10">
        <f t="shared" si="397"/>
        <v>41779.101701388885</v>
      </c>
      <c r="T3183" s="10">
        <f t="shared" si="398"/>
        <v>41805.458333333328</v>
      </c>
      <c r="U3183" s="12">
        <f t="shared" si="399"/>
        <v>41779.101701388885</v>
      </c>
      <c r="V3183" s="11">
        <f t="shared" si="400"/>
        <v>41779.101701388885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393"/>
        <v>1.0088571428571429</v>
      </c>
      <c r="P3184" s="6">
        <f t="shared" si="394"/>
        <v>46.768211920529801</v>
      </c>
      <c r="Q3184" t="str">
        <f t="shared" si="395"/>
        <v>theater</v>
      </c>
      <c r="R3184" t="str">
        <f t="shared" si="396"/>
        <v>plays</v>
      </c>
      <c r="S3184" s="10">
        <f t="shared" si="397"/>
        <v>40883.740983796291</v>
      </c>
      <c r="T3184" s="10">
        <f t="shared" si="398"/>
        <v>40939.5</v>
      </c>
      <c r="U3184" s="12">
        <f t="shared" si="399"/>
        <v>40883.740983796291</v>
      </c>
      <c r="V3184" s="11">
        <f t="shared" si="400"/>
        <v>40883.740983796291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393"/>
        <v>1.0900000000000001</v>
      </c>
      <c r="P3185" s="6">
        <f t="shared" si="394"/>
        <v>40.073529411764703</v>
      </c>
      <c r="Q3185" t="str">
        <f t="shared" si="395"/>
        <v>theater</v>
      </c>
      <c r="R3185" t="str">
        <f t="shared" si="396"/>
        <v>plays</v>
      </c>
      <c r="S3185" s="10">
        <f t="shared" si="397"/>
        <v>41491.586446759255</v>
      </c>
      <c r="T3185" s="10">
        <f t="shared" si="398"/>
        <v>41509.586446759255</v>
      </c>
      <c r="U3185" s="12">
        <f t="shared" si="399"/>
        <v>41491.586446759255</v>
      </c>
      <c r="V3185" s="11">
        <f t="shared" si="400"/>
        <v>41491.586446759255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393"/>
        <v>1.0720930232558139</v>
      </c>
      <c r="P3186" s="6">
        <f t="shared" si="394"/>
        <v>100.21739130434783</v>
      </c>
      <c r="Q3186" t="str">
        <f t="shared" si="395"/>
        <v>theater</v>
      </c>
      <c r="R3186" t="str">
        <f t="shared" si="396"/>
        <v>plays</v>
      </c>
      <c r="S3186" s="10">
        <f t="shared" si="397"/>
        <v>41791.785081018512</v>
      </c>
      <c r="T3186" s="10">
        <f t="shared" si="398"/>
        <v>41821.785081018512</v>
      </c>
      <c r="U3186" s="12">
        <f t="shared" si="399"/>
        <v>41791.785081018512</v>
      </c>
      <c r="V3186" s="11">
        <f t="shared" si="400"/>
        <v>41791.785081018512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393"/>
        <v>1</v>
      </c>
      <c r="P3187" s="6">
        <f t="shared" si="394"/>
        <v>41.666666666666664</v>
      </c>
      <c r="Q3187" t="str">
        <f t="shared" si="395"/>
        <v>theater</v>
      </c>
      <c r="R3187" t="str">
        <f t="shared" si="396"/>
        <v>plays</v>
      </c>
      <c r="S3187" s="10">
        <f t="shared" si="397"/>
        <v>41829.768993055557</v>
      </c>
      <c r="T3187" s="10">
        <f t="shared" si="398"/>
        <v>41836.768993055557</v>
      </c>
      <c r="U3187" s="12">
        <f t="shared" si="399"/>
        <v>41829.768993055557</v>
      </c>
      <c r="V3187" s="11">
        <f t="shared" si="400"/>
        <v>41829.768993055557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393"/>
        <v>1.0218750000000001</v>
      </c>
      <c r="P3188" s="6">
        <f t="shared" si="394"/>
        <v>46.714285714285715</v>
      </c>
      <c r="Q3188" t="str">
        <f t="shared" si="395"/>
        <v>theater</v>
      </c>
      <c r="R3188" t="str">
        <f t="shared" si="396"/>
        <v>plays</v>
      </c>
      <c r="S3188" s="10">
        <f t="shared" si="397"/>
        <v>41868.715717592589</v>
      </c>
      <c r="T3188" s="10">
        <f t="shared" si="398"/>
        <v>41898.666666666664</v>
      </c>
      <c r="U3188" s="12">
        <f t="shared" si="399"/>
        <v>41868.715717592589</v>
      </c>
      <c r="V3188" s="11">
        <f t="shared" si="400"/>
        <v>41868.715717592589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393"/>
        <v>1.1629333333333334</v>
      </c>
      <c r="P3189" s="6">
        <f t="shared" si="394"/>
        <v>71.491803278688522</v>
      </c>
      <c r="Q3189" t="str">
        <f t="shared" si="395"/>
        <v>theater</v>
      </c>
      <c r="R3189" t="str">
        <f t="shared" si="396"/>
        <v>plays</v>
      </c>
      <c r="S3189" s="10">
        <f t="shared" si="397"/>
        <v>41835.458020833328</v>
      </c>
      <c r="T3189" s="10">
        <f t="shared" si="398"/>
        <v>41855.458020833328</v>
      </c>
      <c r="U3189" s="12">
        <f t="shared" si="399"/>
        <v>41835.458020833328</v>
      </c>
      <c r="V3189" s="11">
        <f t="shared" si="400"/>
        <v>41835.458020833328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393"/>
        <v>0.65</v>
      </c>
      <c r="P3190" s="6">
        <f t="shared" si="394"/>
        <v>14.444444444444445</v>
      </c>
      <c r="Q3190" t="str">
        <f t="shared" si="395"/>
        <v>theater</v>
      </c>
      <c r="R3190" t="str">
        <f t="shared" si="396"/>
        <v>musical</v>
      </c>
      <c r="S3190" s="10">
        <f t="shared" si="397"/>
        <v>42144.207199074073</v>
      </c>
      <c r="T3190" s="10">
        <f t="shared" si="398"/>
        <v>42165.207199074073</v>
      </c>
      <c r="U3190" s="12">
        <f t="shared" si="399"/>
        <v>42144.207199074073</v>
      </c>
      <c r="V3190" s="11">
        <f t="shared" si="400"/>
        <v>42144.207199074073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393"/>
        <v>0.12327272727272727</v>
      </c>
      <c r="P3191" s="6">
        <f t="shared" si="394"/>
        <v>356.84210526315792</v>
      </c>
      <c r="Q3191" t="str">
        <f t="shared" si="395"/>
        <v>theater</v>
      </c>
      <c r="R3191" t="str">
        <f t="shared" si="396"/>
        <v>musical</v>
      </c>
      <c r="S3191" s="10">
        <f t="shared" si="397"/>
        <v>42118.138101851851</v>
      </c>
      <c r="T3191" s="10">
        <f t="shared" si="398"/>
        <v>42148.138101851851</v>
      </c>
      <c r="U3191" s="12">
        <f t="shared" si="399"/>
        <v>42118.138101851851</v>
      </c>
      <c r="V3191" s="11">
        <f t="shared" si="400"/>
        <v>42118.138101851851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393"/>
        <v>0</v>
      </c>
      <c r="P3192" s="6" t="e">
        <f t="shared" si="394"/>
        <v>#DIV/0!</v>
      </c>
      <c r="Q3192" t="str">
        <f t="shared" si="395"/>
        <v>theater</v>
      </c>
      <c r="R3192" t="str">
        <f t="shared" si="396"/>
        <v>musical</v>
      </c>
      <c r="S3192" s="10">
        <f t="shared" si="397"/>
        <v>42682.942997685182</v>
      </c>
      <c r="T3192" s="10">
        <f t="shared" si="398"/>
        <v>42712.984664351847</v>
      </c>
      <c r="U3192" s="12">
        <f t="shared" si="399"/>
        <v>42682.942997685182</v>
      </c>
      <c r="V3192" s="11">
        <f t="shared" si="400"/>
        <v>42682.942997685182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393"/>
        <v>4.0266666666666666E-2</v>
      </c>
      <c r="P3193" s="6">
        <f t="shared" si="394"/>
        <v>37.75</v>
      </c>
      <c r="Q3193" t="str">
        <f t="shared" si="395"/>
        <v>theater</v>
      </c>
      <c r="R3193" t="str">
        <f t="shared" si="396"/>
        <v>musical</v>
      </c>
      <c r="S3193" s="10">
        <f t="shared" si="397"/>
        <v>42538.547094907401</v>
      </c>
      <c r="T3193" s="10">
        <f t="shared" si="398"/>
        <v>42598.547094907401</v>
      </c>
      <c r="U3193" s="12">
        <f t="shared" si="399"/>
        <v>42538.547094907401</v>
      </c>
      <c r="V3193" s="11">
        <f t="shared" si="400"/>
        <v>42538.547094907401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393"/>
        <v>1.0200000000000001E-2</v>
      </c>
      <c r="P3194" s="6">
        <f t="shared" si="394"/>
        <v>12.75</v>
      </c>
      <c r="Q3194" t="str">
        <f t="shared" si="395"/>
        <v>theater</v>
      </c>
      <c r="R3194" t="str">
        <f t="shared" si="396"/>
        <v>musical</v>
      </c>
      <c r="S3194" s="10">
        <f t="shared" si="397"/>
        <v>42018.732164351844</v>
      </c>
      <c r="T3194" s="10">
        <f t="shared" si="398"/>
        <v>42063.708333333336</v>
      </c>
      <c r="U3194" s="12">
        <f t="shared" si="399"/>
        <v>42018.732164351844</v>
      </c>
      <c r="V3194" s="11">
        <f t="shared" si="400"/>
        <v>42018.732164351844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393"/>
        <v>0.1174</v>
      </c>
      <c r="P3195" s="6">
        <f t="shared" si="394"/>
        <v>24.458333333333332</v>
      </c>
      <c r="Q3195" t="str">
        <f t="shared" si="395"/>
        <v>theater</v>
      </c>
      <c r="R3195" t="str">
        <f t="shared" si="396"/>
        <v>musical</v>
      </c>
      <c r="S3195" s="10">
        <f t="shared" si="397"/>
        <v>42010.759907407402</v>
      </c>
      <c r="T3195" s="10">
        <f t="shared" si="398"/>
        <v>42055.759907407402</v>
      </c>
      <c r="U3195" s="12">
        <f t="shared" si="399"/>
        <v>42010.759907407402</v>
      </c>
      <c r="V3195" s="11">
        <f t="shared" si="400"/>
        <v>42010.759907407402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393"/>
        <v>0</v>
      </c>
      <c r="P3196" s="6" t="e">
        <f t="shared" si="394"/>
        <v>#DIV/0!</v>
      </c>
      <c r="Q3196" t="str">
        <f t="shared" si="395"/>
        <v>theater</v>
      </c>
      <c r="R3196" t="str">
        <f t="shared" si="396"/>
        <v>musical</v>
      </c>
      <c r="S3196" s="10">
        <f t="shared" si="397"/>
        <v>42181.854143518511</v>
      </c>
      <c r="T3196" s="10">
        <f t="shared" si="398"/>
        <v>42211.854143518511</v>
      </c>
      <c r="U3196" s="12">
        <f t="shared" si="399"/>
        <v>42181.854143518511</v>
      </c>
      <c r="V3196" s="11">
        <f t="shared" si="400"/>
        <v>42181.854143518511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393"/>
        <v>0.59142857142857141</v>
      </c>
      <c r="P3197" s="6">
        <f t="shared" si="394"/>
        <v>53.07692307692308</v>
      </c>
      <c r="Q3197" t="str">
        <f t="shared" si="395"/>
        <v>theater</v>
      </c>
      <c r="R3197" t="str">
        <f t="shared" si="396"/>
        <v>musical</v>
      </c>
      <c r="S3197" s="10">
        <f t="shared" si="397"/>
        <v>42017.385902777773</v>
      </c>
      <c r="T3197" s="10">
        <f t="shared" si="398"/>
        <v>42047.385902777773</v>
      </c>
      <c r="U3197" s="12">
        <f t="shared" si="399"/>
        <v>42017.385902777773</v>
      </c>
      <c r="V3197" s="11">
        <f t="shared" si="400"/>
        <v>42017.385902777773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393"/>
        <v>5.9999999999999995E-4</v>
      </c>
      <c r="P3198" s="6">
        <f t="shared" si="394"/>
        <v>300</v>
      </c>
      <c r="Q3198" t="str">
        <f t="shared" si="395"/>
        <v>theater</v>
      </c>
      <c r="R3198" t="str">
        <f t="shared" si="396"/>
        <v>musical</v>
      </c>
      <c r="S3198" s="10">
        <f t="shared" si="397"/>
        <v>42157.389756944445</v>
      </c>
      <c r="T3198" s="10">
        <f t="shared" si="398"/>
        <v>42217.374999999993</v>
      </c>
      <c r="U3198" s="12">
        <f t="shared" si="399"/>
        <v>42157.389756944445</v>
      </c>
      <c r="V3198" s="11">
        <f t="shared" si="400"/>
        <v>42157.389756944445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393"/>
        <v>0.1145</v>
      </c>
      <c r="P3199" s="6">
        <f t="shared" si="394"/>
        <v>286.25</v>
      </c>
      <c r="Q3199" t="str">
        <f t="shared" si="395"/>
        <v>theater</v>
      </c>
      <c r="R3199" t="str">
        <f t="shared" si="396"/>
        <v>musical</v>
      </c>
      <c r="S3199" s="10">
        <f t="shared" si="397"/>
        <v>42009.28493055555</v>
      </c>
      <c r="T3199" s="10">
        <f t="shared" si="398"/>
        <v>42039.28493055555</v>
      </c>
      <c r="U3199" s="12">
        <f t="shared" si="399"/>
        <v>42009.28493055555</v>
      </c>
      <c r="V3199" s="11">
        <f t="shared" si="400"/>
        <v>42009.28493055555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393"/>
        <v>3.6666666666666666E-3</v>
      </c>
      <c r="P3200" s="6">
        <f t="shared" si="394"/>
        <v>36.666666666666664</v>
      </c>
      <c r="Q3200" t="str">
        <f t="shared" si="395"/>
        <v>theater</v>
      </c>
      <c r="R3200" t="str">
        <f t="shared" si="396"/>
        <v>musical</v>
      </c>
      <c r="S3200" s="10">
        <f t="shared" si="397"/>
        <v>42013.216168981475</v>
      </c>
      <c r="T3200" s="10">
        <f t="shared" si="398"/>
        <v>42051.216168981475</v>
      </c>
      <c r="U3200" s="12">
        <f t="shared" si="399"/>
        <v>42013.216168981475</v>
      </c>
      <c r="V3200" s="11">
        <f t="shared" si="400"/>
        <v>42013.216168981475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393"/>
        <v>0.52159999999999995</v>
      </c>
      <c r="P3201" s="6">
        <f t="shared" si="394"/>
        <v>49.20754716981132</v>
      </c>
      <c r="Q3201" t="str">
        <f t="shared" si="395"/>
        <v>theater</v>
      </c>
      <c r="R3201" t="str">
        <f t="shared" si="396"/>
        <v>musical</v>
      </c>
      <c r="S3201" s="10">
        <f t="shared" si="397"/>
        <v>41858.553449074068</v>
      </c>
      <c r="T3201" s="10">
        <f t="shared" si="398"/>
        <v>41888.666666666664</v>
      </c>
      <c r="U3201" s="12">
        <f t="shared" si="399"/>
        <v>41858.553449074068</v>
      </c>
      <c r="V3201" s="11">
        <f t="shared" si="400"/>
        <v>41858.553449074068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401">E3202/D3202</f>
        <v>2.0000000000000002E-5</v>
      </c>
      <c r="P3202" s="6">
        <f t="shared" si="394"/>
        <v>1</v>
      </c>
      <c r="Q3202" t="str">
        <f t="shared" si="395"/>
        <v>theater</v>
      </c>
      <c r="R3202" t="str">
        <f t="shared" si="396"/>
        <v>musical</v>
      </c>
      <c r="S3202" s="10">
        <f t="shared" si="397"/>
        <v>42460.112280092588</v>
      </c>
      <c r="T3202" s="10">
        <f t="shared" si="398"/>
        <v>42490.023611111108</v>
      </c>
      <c r="U3202" s="12">
        <f t="shared" si="399"/>
        <v>42460.112280092588</v>
      </c>
      <c r="V3202" s="11">
        <f t="shared" si="400"/>
        <v>42460.112280092588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401"/>
        <v>1.2500000000000001E-2</v>
      </c>
      <c r="P3203" s="6">
        <f t="shared" ref="P3203:P3266" si="402">E3203/L3203</f>
        <v>12.5</v>
      </c>
      <c r="Q3203" t="str">
        <f t="shared" ref="Q3203:Q3266" si="403">LEFT(N3203,SEARCH("/",N3203)-1)</f>
        <v>theater</v>
      </c>
      <c r="R3203" t="str">
        <f t="shared" ref="R3203:R3266" si="404">RIGHT(N3203,LEN(N3203)-SEARCH("/",N3203))</f>
        <v>musical</v>
      </c>
      <c r="S3203" s="10">
        <f t="shared" ref="S3203:S3266" si="405">(((J3203/60)/60)/24)+DATE(1970,1,1)+(-5/24)</f>
        <v>41861.558761574073</v>
      </c>
      <c r="T3203" s="10">
        <f t="shared" ref="T3203:T3266" si="406">(((I3203/60)/60)/24)+DATE(1970,1,1)+(-5/24)</f>
        <v>41882.558761574073</v>
      </c>
      <c r="U3203" s="12">
        <f t="shared" ref="U3203:U3266" si="407">S3203</f>
        <v>41861.558761574073</v>
      </c>
      <c r="V3203" s="11">
        <f t="shared" ref="V3203:V3266" si="408">S3203</f>
        <v>41861.558761574073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401"/>
        <v>0.54520000000000002</v>
      </c>
      <c r="P3204" s="6">
        <f t="shared" si="402"/>
        <v>109.04</v>
      </c>
      <c r="Q3204" t="str">
        <f t="shared" si="403"/>
        <v>theater</v>
      </c>
      <c r="R3204" t="str">
        <f t="shared" si="404"/>
        <v>musical</v>
      </c>
      <c r="S3204" s="10">
        <f t="shared" si="405"/>
        <v>42293.645208333335</v>
      </c>
      <c r="T3204" s="10">
        <f t="shared" si="406"/>
        <v>42352.040972222218</v>
      </c>
      <c r="U3204" s="12">
        <f t="shared" si="407"/>
        <v>42293.645208333335</v>
      </c>
      <c r="V3204" s="11">
        <f t="shared" si="408"/>
        <v>42293.645208333335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401"/>
        <v>0.25</v>
      </c>
      <c r="P3205" s="6">
        <f t="shared" si="402"/>
        <v>41.666666666666664</v>
      </c>
      <c r="Q3205" t="str">
        <f t="shared" si="403"/>
        <v>theater</v>
      </c>
      <c r="R3205" t="str">
        <f t="shared" si="404"/>
        <v>musical</v>
      </c>
      <c r="S3205" s="10">
        <f t="shared" si="405"/>
        <v>42242.780347222222</v>
      </c>
      <c r="T3205" s="10">
        <f t="shared" si="406"/>
        <v>42272.780347222222</v>
      </c>
      <c r="U3205" s="12">
        <f t="shared" si="407"/>
        <v>42242.780347222222</v>
      </c>
      <c r="V3205" s="11">
        <f t="shared" si="408"/>
        <v>42242.780347222222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401"/>
        <v>0</v>
      </c>
      <c r="P3206" s="6" t="e">
        <f t="shared" si="402"/>
        <v>#DIV/0!</v>
      </c>
      <c r="Q3206" t="str">
        <f t="shared" si="403"/>
        <v>theater</v>
      </c>
      <c r="R3206" t="str">
        <f t="shared" si="404"/>
        <v>musical</v>
      </c>
      <c r="S3206" s="10">
        <f t="shared" si="405"/>
        <v>42172.477766203701</v>
      </c>
      <c r="T3206" s="10">
        <f t="shared" si="406"/>
        <v>42202.468055555553</v>
      </c>
      <c r="U3206" s="12">
        <f t="shared" si="407"/>
        <v>42172.477766203701</v>
      </c>
      <c r="V3206" s="11">
        <f t="shared" si="408"/>
        <v>42172.477766203701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401"/>
        <v>3.4125000000000003E-2</v>
      </c>
      <c r="P3207" s="6">
        <f t="shared" si="402"/>
        <v>22.75</v>
      </c>
      <c r="Q3207" t="str">
        <f t="shared" si="403"/>
        <v>theater</v>
      </c>
      <c r="R3207" t="str">
        <f t="shared" si="404"/>
        <v>musical</v>
      </c>
      <c r="S3207" s="10">
        <f t="shared" si="405"/>
        <v>42095.166342592587</v>
      </c>
      <c r="T3207" s="10">
        <f t="shared" si="406"/>
        <v>42125.166342592587</v>
      </c>
      <c r="U3207" s="12">
        <f t="shared" si="407"/>
        <v>42095.166342592587</v>
      </c>
      <c r="V3207" s="11">
        <f t="shared" si="408"/>
        <v>42095.166342592587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401"/>
        <v>0</v>
      </c>
      <c r="P3208" s="6" t="e">
        <f t="shared" si="402"/>
        <v>#DIV/0!</v>
      </c>
      <c r="Q3208" t="str">
        <f t="shared" si="403"/>
        <v>theater</v>
      </c>
      <c r="R3208" t="str">
        <f t="shared" si="404"/>
        <v>musical</v>
      </c>
      <c r="S3208" s="10">
        <f t="shared" si="405"/>
        <v>42236.067719907405</v>
      </c>
      <c r="T3208" s="10">
        <f t="shared" si="406"/>
        <v>42266.067719907405</v>
      </c>
      <c r="U3208" s="12">
        <f t="shared" si="407"/>
        <v>42236.067719907405</v>
      </c>
      <c r="V3208" s="11">
        <f t="shared" si="408"/>
        <v>42236.067719907405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401"/>
        <v>0.46363636363636362</v>
      </c>
      <c r="P3209" s="6">
        <f t="shared" si="402"/>
        <v>70.833333333333329</v>
      </c>
      <c r="Q3209" t="str">
        <f t="shared" si="403"/>
        <v>theater</v>
      </c>
      <c r="R3209" t="str">
        <f t="shared" si="404"/>
        <v>musical</v>
      </c>
      <c r="S3209" s="10">
        <f t="shared" si="405"/>
        <v>42057.069525462961</v>
      </c>
      <c r="T3209" s="10">
        <f t="shared" si="406"/>
        <v>42117.027858796289</v>
      </c>
      <c r="U3209" s="12">
        <f t="shared" si="407"/>
        <v>42057.069525462961</v>
      </c>
      <c r="V3209" s="11">
        <f t="shared" si="408"/>
        <v>42057.069525462961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401"/>
        <v>1.0349999999999999</v>
      </c>
      <c r="P3210" s="6">
        <f t="shared" si="402"/>
        <v>63.109756097560975</v>
      </c>
      <c r="Q3210" t="str">
        <f t="shared" si="403"/>
        <v>theater</v>
      </c>
      <c r="R3210" t="str">
        <f t="shared" si="404"/>
        <v>plays</v>
      </c>
      <c r="S3210" s="10">
        <f t="shared" si="405"/>
        <v>41827.396724537037</v>
      </c>
      <c r="T3210" s="10">
        <f t="shared" si="406"/>
        <v>41848.396724537037</v>
      </c>
      <c r="U3210" s="12">
        <f t="shared" si="407"/>
        <v>41827.396724537037</v>
      </c>
      <c r="V3210" s="11">
        <f t="shared" si="408"/>
        <v>41827.396724537037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401"/>
        <v>1.1932315789473684</v>
      </c>
      <c r="P3211" s="6">
        <f t="shared" si="402"/>
        <v>50.157964601769912</v>
      </c>
      <c r="Q3211" t="str">
        <f t="shared" si="403"/>
        <v>theater</v>
      </c>
      <c r="R3211" t="str">
        <f t="shared" si="404"/>
        <v>plays</v>
      </c>
      <c r="S3211" s="10">
        <f t="shared" si="405"/>
        <v>41778.428912037038</v>
      </c>
      <c r="T3211" s="10">
        <f t="shared" si="406"/>
        <v>41810.75</v>
      </c>
      <c r="U3211" s="12">
        <f t="shared" si="407"/>
        <v>41778.428912037038</v>
      </c>
      <c r="V3211" s="11">
        <f t="shared" si="408"/>
        <v>41778.428912037038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401"/>
        <v>1.2576666666666667</v>
      </c>
      <c r="P3212" s="6">
        <f t="shared" si="402"/>
        <v>62.883333333333333</v>
      </c>
      <c r="Q3212" t="str">
        <f t="shared" si="403"/>
        <v>theater</v>
      </c>
      <c r="R3212" t="str">
        <f t="shared" si="404"/>
        <v>plays</v>
      </c>
      <c r="S3212" s="10">
        <f t="shared" si="405"/>
        <v>41013.728229166663</v>
      </c>
      <c r="T3212" s="10">
        <f t="shared" si="406"/>
        <v>41060.957638888889</v>
      </c>
      <c r="U3212" s="12">
        <f t="shared" si="407"/>
        <v>41013.728229166663</v>
      </c>
      <c r="V3212" s="11">
        <f t="shared" si="408"/>
        <v>41013.728229166663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401"/>
        <v>1.1974347826086957</v>
      </c>
      <c r="P3213" s="6">
        <f t="shared" si="402"/>
        <v>85.531055900621112</v>
      </c>
      <c r="Q3213" t="str">
        <f t="shared" si="403"/>
        <v>theater</v>
      </c>
      <c r="R3213" t="str">
        <f t="shared" si="404"/>
        <v>plays</v>
      </c>
      <c r="S3213" s="10">
        <f t="shared" si="405"/>
        <v>41834.378240740742</v>
      </c>
      <c r="T3213" s="10">
        <f t="shared" si="406"/>
        <v>41865.875</v>
      </c>
      <c r="U3213" s="12">
        <f t="shared" si="407"/>
        <v>41834.378240740742</v>
      </c>
      <c r="V3213" s="11">
        <f t="shared" si="408"/>
        <v>41834.378240740742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401"/>
        <v>1.2625</v>
      </c>
      <c r="P3214" s="6">
        <f t="shared" si="402"/>
        <v>53.723404255319146</v>
      </c>
      <c r="Q3214" t="str">
        <f t="shared" si="403"/>
        <v>theater</v>
      </c>
      <c r="R3214" t="str">
        <f t="shared" si="404"/>
        <v>plays</v>
      </c>
      <c r="S3214" s="10">
        <f t="shared" si="405"/>
        <v>41829.587395833332</v>
      </c>
      <c r="T3214" s="10">
        <f t="shared" si="406"/>
        <v>41859.587395833332</v>
      </c>
      <c r="U3214" s="12">
        <f t="shared" si="407"/>
        <v>41829.587395833332</v>
      </c>
      <c r="V3214" s="11">
        <f t="shared" si="408"/>
        <v>41829.587395833332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401"/>
        <v>1.0011666666666668</v>
      </c>
      <c r="P3215" s="6">
        <f t="shared" si="402"/>
        <v>127.80851063829788</v>
      </c>
      <c r="Q3215" t="str">
        <f t="shared" si="403"/>
        <v>theater</v>
      </c>
      <c r="R3215" t="str">
        <f t="shared" si="404"/>
        <v>plays</v>
      </c>
      <c r="S3215" s="10">
        <f t="shared" si="405"/>
        <v>42171.555081018516</v>
      </c>
      <c r="T3215" s="10">
        <f t="shared" si="406"/>
        <v>42211.555081018516</v>
      </c>
      <c r="U3215" s="12">
        <f t="shared" si="407"/>
        <v>42171.555081018516</v>
      </c>
      <c r="V3215" s="11">
        <f t="shared" si="408"/>
        <v>42171.555081018516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401"/>
        <v>1.0213333333333334</v>
      </c>
      <c r="P3216" s="6">
        <f t="shared" si="402"/>
        <v>106.57391304347826</v>
      </c>
      <c r="Q3216" t="str">
        <f t="shared" si="403"/>
        <v>theater</v>
      </c>
      <c r="R3216" t="str">
        <f t="shared" si="404"/>
        <v>plays</v>
      </c>
      <c r="S3216" s="10">
        <f t="shared" si="405"/>
        <v>42337.584178240737</v>
      </c>
      <c r="T3216" s="10">
        <f t="shared" si="406"/>
        <v>42374.788194444445</v>
      </c>
      <c r="U3216" s="12">
        <f t="shared" si="407"/>
        <v>42337.584178240737</v>
      </c>
      <c r="V3216" s="11">
        <f t="shared" si="408"/>
        <v>42337.584178240737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401"/>
        <v>1.0035142857142858</v>
      </c>
      <c r="P3217" s="6">
        <f t="shared" si="402"/>
        <v>262.11194029850748</v>
      </c>
      <c r="Q3217" t="str">
        <f t="shared" si="403"/>
        <v>theater</v>
      </c>
      <c r="R3217" t="str">
        <f t="shared" si="404"/>
        <v>plays</v>
      </c>
      <c r="S3217" s="10">
        <f t="shared" si="405"/>
        <v>42219.456840277773</v>
      </c>
      <c r="T3217" s="10">
        <f t="shared" si="406"/>
        <v>42256.957638888889</v>
      </c>
      <c r="U3217" s="12">
        <f t="shared" si="407"/>
        <v>42219.456840277773</v>
      </c>
      <c r="V3217" s="11">
        <f t="shared" si="408"/>
        <v>42219.456840277773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401"/>
        <v>1.0004999999999999</v>
      </c>
      <c r="P3218" s="6">
        <f t="shared" si="402"/>
        <v>57.171428571428571</v>
      </c>
      <c r="Q3218" t="str">
        <f t="shared" si="403"/>
        <v>theater</v>
      </c>
      <c r="R3218" t="str">
        <f t="shared" si="404"/>
        <v>plays</v>
      </c>
      <c r="S3218" s="10">
        <f t="shared" si="405"/>
        <v>42165.254293981481</v>
      </c>
      <c r="T3218" s="10">
        <f t="shared" si="406"/>
        <v>42196.395833333336</v>
      </c>
      <c r="U3218" s="12">
        <f t="shared" si="407"/>
        <v>42165.254293981481</v>
      </c>
      <c r="V3218" s="11">
        <f t="shared" si="408"/>
        <v>42165.254293981481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401"/>
        <v>1.1602222222222223</v>
      </c>
      <c r="P3219" s="6">
        <f t="shared" si="402"/>
        <v>50.20192307692308</v>
      </c>
      <c r="Q3219" t="str">
        <f t="shared" si="403"/>
        <v>theater</v>
      </c>
      <c r="R3219" t="str">
        <f t="shared" si="404"/>
        <v>plays</v>
      </c>
      <c r="S3219" s="10">
        <f t="shared" si="405"/>
        <v>42648.337777777771</v>
      </c>
      <c r="T3219" s="10">
        <f t="shared" si="406"/>
        <v>42678.337777777771</v>
      </c>
      <c r="U3219" s="12">
        <f t="shared" si="407"/>
        <v>42648.337777777771</v>
      </c>
      <c r="V3219" s="11">
        <f t="shared" si="408"/>
        <v>42648.337777777771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401"/>
        <v>1.0209999999999999</v>
      </c>
      <c r="P3220" s="6">
        <f t="shared" si="402"/>
        <v>66.586956521739125</v>
      </c>
      <c r="Q3220" t="str">
        <f t="shared" si="403"/>
        <v>theater</v>
      </c>
      <c r="R3220" t="str">
        <f t="shared" si="404"/>
        <v>plays</v>
      </c>
      <c r="S3220" s="10">
        <f t="shared" si="405"/>
        <v>41970.793819444443</v>
      </c>
      <c r="T3220" s="10">
        <f t="shared" si="406"/>
        <v>42003.791666666664</v>
      </c>
      <c r="U3220" s="12">
        <f t="shared" si="407"/>
        <v>41970.793819444443</v>
      </c>
      <c r="V3220" s="11">
        <f t="shared" si="408"/>
        <v>41970.793819444443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401"/>
        <v>1.0011000000000001</v>
      </c>
      <c r="P3221" s="6">
        <f t="shared" si="402"/>
        <v>168.25210084033614</v>
      </c>
      <c r="Q3221" t="str">
        <f t="shared" si="403"/>
        <v>theater</v>
      </c>
      <c r="R3221" t="str">
        <f t="shared" si="404"/>
        <v>plays</v>
      </c>
      <c r="S3221" s="10">
        <f t="shared" si="405"/>
        <v>42050.77484953704</v>
      </c>
      <c r="T3221" s="10">
        <f t="shared" si="406"/>
        <v>42085.733182870368</v>
      </c>
      <c r="U3221" s="12">
        <f t="shared" si="407"/>
        <v>42050.77484953704</v>
      </c>
      <c r="V3221" s="11">
        <f t="shared" si="408"/>
        <v>42050.77484953704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401"/>
        <v>1.0084</v>
      </c>
      <c r="P3222" s="6">
        <f t="shared" si="402"/>
        <v>256.37288135593218</v>
      </c>
      <c r="Q3222" t="str">
        <f t="shared" si="403"/>
        <v>theater</v>
      </c>
      <c r="R3222" t="str">
        <f t="shared" si="404"/>
        <v>plays</v>
      </c>
      <c r="S3222" s="10">
        <f t="shared" si="405"/>
        <v>42772.625046296293</v>
      </c>
      <c r="T3222" s="10">
        <f t="shared" si="406"/>
        <v>42806.666666666664</v>
      </c>
      <c r="U3222" s="12">
        <f t="shared" si="407"/>
        <v>42772.625046296293</v>
      </c>
      <c r="V3222" s="11">
        <f t="shared" si="408"/>
        <v>42772.625046296293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401"/>
        <v>1.0342499999999999</v>
      </c>
      <c r="P3223" s="6">
        <f t="shared" si="402"/>
        <v>36.610619469026545</v>
      </c>
      <c r="Q3223" t="str">
        <f t="shared" si="403"/>
        <v>theater</v>
      </c>
      <c r="R3223" t="str">
        <f t="shared" si="404"/>
        <v>plays</v>
      </c>
      <c r="S3223" s="10">
        <f t="shared" si="405"/>
        <v>42155.488460648143</v>
      </c>
      <c r="T3223" s="10">
        <f t="shared" si="406"/>
        <v>42190.488460648143</v>
      </c>
      <c r="U3223" s="12">
        <f t="shared" si="407"/>
        <v>42155.488460648143</v>
      </c>
      <c r="V3223" s="11">
        <f t="shared" si="408"/>
        <v>42155.488460648143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401"/>
        <v>1.248</v>
      </c>
      <c r="P3224" s="6">
        <f t="shared" si="402"/>
        <v>37.142857142857146</v>
      </c>
      <c r="Q3224" t="str">
        <f t="shared" si="403"/>
        <v>theater</v>
      </c>
      <c r="R3224" t="str">
        <f t="shared" si="404"/>
        <v>plays</v>
      </c>
      <c r="S3224" s="10">
        <f t="shared" si="405"/>
        <v>42270.373807870368</v>
      </c>
      <c r="T3224" s="10">
        <f t="shared" si="406"/>
        <v>42301.686805555553</v>
      </c>
      <c r="U3224" s="12">
        <f t="shared" si="407"/>
        <v>42270.373807870368</v>
      </c>
      <c r="V3224" s="11">
        <f t="shared" si="408"/>
        <v>42270.373807870368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401"/>
        <v>1.0951612903225807</v>
      </c>
      <c r="P3225" s="6">
        <f t="shared" si="402"/>
        <v>45.878378378378379</v>
      </c>
      <c r="Q3225" t="str">
        <f t="shared" si="403"/>
        <v>theater</v>
      </c>
      <c r="R3225" t="str">
        <f t="shared" si="404"/>
        <v>plays</v>
      </c>
      <c r="S3225" s="10">
        <f t="shared" si="405"/>
        <v>42206.62703703704</v>
      </c>
      <c r="T3225" s="10">
        <f t="shared" si="406"/>
        <v>42236.62703703704</v>
      </c>
      <c r="U3225" s="12">
        <f t="shared" si="407"/>
        <v>42206.62703703704</v>
      </c>
      <c r="V3225" s="11">
        <f t="shared" si="408"/>
        <v>42206.62703703704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401"/>
        <v>1.0203333333333333</v>
      </c>
      <c r="P3226" s="6">
        <f t="shared" si="402"/>
        <v>141.71296296296296</v>
      </c>
      <c r="Q3226" t="str">
        <f t="shared" si="403"/>
        <v>theater</v>
      </c>
      <c r="R3226" t="str">
        <f t="shared" si="404"/>
        <v>plays</v>
      </c>
      <c r="S3226" s="10">
        <f t="shared" si="405"/>
        <v>42697.642511574071</v>
      </c>
      <c r="T3226" s="10">
        <f t="shared" si="406"/>
        <v>42744.999999999993</v>
      </c>
      <c r="U3226" s="12">
        <f t="shared" si="407"/>
        <v>42697.642511574071</v>
      </c>
      <c r="V3226" s="11">
        <f t="shared" si="408"/>
        <v>42697.642511574071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401"/>
        <v>1.0235000000000001</v>
      </c>
      <c r="P3227" s="6">
        <f t="shared" si="402"/>
        <v>52.487179487179489</v>
      </c>
      <c r="Q3227" t="str">
        <f t="shared" si="403"/>
        <v>theater</v>
      </c>
      <c r="R3227" t="str">
        <f t="shared" si="404"/>
        <v>plays</v>
      </c>
      <c r="S3227" s="10">
        <f t="shared" si="405"/>
        <v>42503.351134259261</v>
      </c>
      <c r="T3227" s="10">
        <f t="shared" si="406"/>
        <v>42524.666666666664</v>
      </c>
      <c r="U3227" s="12">
        <f t="shared" si="407"/>
        <v>42503.351134259261</v>
      </c>
      <c r="V3227" s="11">
        <f t="shared" si="408"/>
        <v>42503.351134259261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401"/>
        <v>1.0416666666666667</v>
      </c>
      <c r="P3228" s="6">
        <f t="shared" si="402"/>
        <v>59.523809523809526</v>
      </c>
      <c r="Q3228" t="str">
        <f t="shared" si="403"/>
        <v>theater</v>
      </c>
      <c r="R3228" t="str">
        <f t="shared" si="404"/>
        <v>plays</v>
      </c>
      <c r="S3228" s="10">
        <f t="shared" si="405"/>
        <v>42277.375138888885</v>
      </c>
      <c r="T3228" s="10">
        <f t="shared" si="406"/>
        <v>42307.375138888885</v>
      </c>
      <c r="U3228" s="12">
        <f t="shared" si="407"/>
        <v>42277.375138888885</v>
      </c>
      <c r="V3228" s="11">
        <f t="shared" si="408"/>
        <v>42277.375138888885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401"/>
        <v>1.25</v>
      </c>
      <c r="P3229" s="6">
        <f t="shared" si="402"/>
        <v>50</v>
      </c>
      <c r="Q3229" t="str">
        <f t="shared" si="403"/>
        <v>theater</v>
      </c>
      <c r="R3229" t="str">
        <f t="shared" si="404"/>
        <v>plays</v>
      </c>
      <c r="S3229" s="10">
        <f t="shared" si="405"/>
        <v>42722.674027777779</v>
      </c>
      <c r="T3229" s="10">
        <f t="shared" si="406"/>
        <v>42752.674027777779</v>
      </c>
      <c r="U3229" s="12">
        <f t="shared" si="407"/>
        <v>42722.674027777779</v>
      </c>
      <c r="V3229" s="11">
        <f t="shared" si="408"/>
        <v>42722.674027777779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401"/>
        <v>1.0234285714285714</v>
      </c>
      <c r="P3230" s="6">
        <f t="shared" si="402"/>
        <v>193.62162162162161</v>
      </c>
      <c r="Q3230" t="str">
        <f t="shared" si="403"/>
        <v>theater</v>
      </c>
      <c r="R3230" t="str">
        <f t="shared" si="404"/>
        <v>plays</v>
      </c>
      <c r="S3230" s="10">
        <f t="shared" si="405"/>
        <v>42323.500972222224</v>
      </c>
      <c r="T3230" s="10">
        <f t="shared" si="406"/>
        <v>42354.999305555553</v>
      </c>
      <c r="U3230" s="12">
        <f t="shared" si="407"/>
        <v>42323.500972222224</v>
      </c>
      <c r="V3230" s="11">
        <f t="shared" si="408"/>
        <v>42323.500972222224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401"/>
        <v>1.0786500000000001</v>
      </c>
      <c r="P3231" s="6">
        <f t="shared" si="402"/>
        <v>106.79702970297029</v>
      </c>
      <c r="Q3231" t="str">
        <f t="shared" si="403"/>
        <v>theater</v>
      </c>
      <c r="R3231" t="str">
        <f t="shared" si="404"/>
        <v>plays</v>
      </c>
      <c r="S3231" s="10">
        <f t="shared" si="405"/>
        <v>41933.083310185182</v>
      </c>
      <c r="T3231" s="10">
        <f t="shared" si="406"/>
        <v>41963.124976851854</v>
      </c>
      <c r="U3231" s="12">
        <f t="shared" si="407"/>
        <v>41933.083310185182</v>
      </c>
      <c r="V3231" s="11">
        <f t="shared" si="408"/>
        <v>41933.083310185182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401"/>
        <v>1.0988461538461538</v>
      </c>
      <c r="P3232" s="6">
        <f t="shared" si="402"/>
        <v>77.21621621621621</v>
      </c>
      <c r="Q3232" t="str">
        <f t="shared" si="403"/>
        <v>theater</v>
      </c>
      <c r="R3232" t="str">
        <f t="shared" si="404"/>
        <v>plays</v>
      </c>
      <c r="S3232" s="10">
        <f t="shared" si="405"/>
        <v>41897.959791666668</v>
      </c>
      <c r="T3232" s="10">
        <f t="shared" si="406"/>
        <v>41912.957638888889</v>
      </c>
      <c r="U3232" s="12">
        <f t="shared" si="407"/>
        <v>41897.959791666668</v>
      </c>
      <c r="V3232" s="11">
        <f t="shared" si="408"/>
        <v>41897.959791666668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401"/>
        <v>1.61</v>
      </c>
      <c r="P3233" s="6">
        <f t="shared" si="402"/>
        <v>57.5</v>
      </c>
      <c r="Q3233" t="str">
        <f t="shared" si="403"/>
        <v>theater</v>
      </c>
      <c r="R3233" t="str">
        <f t="shared" si="404"/>
        <v>plays</v>
      </c>
      <c r="S3233" s="10">
        <f t="shared" si="405"/>
        <v>42446.735497685186</v>
      </c>
      <c r="T3233" s="10">
        <f t="shared" si="406"/>
        <v>42476.735497685186</v>
      </c>
      <c r="U3233" s="12">
        <f t="shared" si="407"/>
        <v>42446.735497685186</v>
      </c>
      <c r="V3233" s="11">
        <f t="shared" si="408"/>
        <v>42446.735497685186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401"/>
        <v>1.3120000000000001</v>
      </c>
      <c r="P3234" s="6">
        <f t="shared" si="402"/>
        <v>50.46153846153846</v>
      </c>
      <c r="Q3234" t="str">
        <f t="shared" si="403"/>
        <v>theater</v>
      </c>
      <c r="R3234" t="str">
        <f t="shared" si="404"/>
        <v>plays</v>
      </c>
      <c r="S3234" s="10">
        <f t="shared" si="405"/>
        <v>42463.605520833335</v>
      </c>
      <c r="T3234" s="10">
        <f t="shared" si="406"/>
        <v>42493.957638888889</v>
      </c>
      <c r="U3234" s="12">
        <f t="shared" si="407"/>
        <v>42463.605520833335</v>
      </c>
      <c r="V3234" s="11">
        <f t="shared" si="408"/>
        <v>42463.605520833335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401"/>
        <v>1.1879999999999999</v>
      </c>
      <c r="P3235" s="6">
        <f t="shared" si="402"/>
        <v>97.377049180327873</v>
      </c>
      <c r="Q3235" t="str">
        <f t="shared" si="403"/>
        <v>theater</v>
      </c>
      <c r="R3235" t="str">
        <f t="shared" si="404"/>
        <v>plays</v>
      </c>
      <c r="S3235" s="10">
        <f t="shared" si="405"/>
        <v>42766.596701388888</v>
      </c>
      <c r="T3235" s="10">
        <f t="shared" si="406"/>
        <v>42796.596701388888</v>
      </c>
      <c r="U3235" s="12">
        <f t="shared" si="407"/>
        <v>42766.596701388888</v>
      </c>
      <c r="V3235" s="11">
        <f t="shared" si="408"/>
        <v>42766.596701388888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401"/>
        <v>1.0039275000000001</v>
      </c>
      <c r="P3236" s="6">
        <f t="shared" si="402"/>
        <v>34.91921739130435</v>
      </c>
      <c r="Q3236" t="str">
        <f t="shared" si="403"/>
        <v>theater</v>
      </c>
      <c r="R3236" t="str">
        <f t="shared" si="404"/>
        <v>plays</v>
      </c>
      <c r="S3236" s="10">
        <f t="shared" si="405"/>
        <v>42734.581111111103</v>
      </c>
      <c r="T3236" s="10">
        <f t="shared" si="406"/>
        <v>42767.771527777775</v>
      </c>
      <c r="U3236" s="12">
        <f t="shared" si="407"/>
        <v>42734.581111111103</v>
      </c>
      <c r="V3236" s="11">
        <f t="shared" si="408"/>
        <v>42734.581111111103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401"/>
        <v>1.0320666666666667</v>
      </c>
      <c r="P3237" s="6">
        <f t="shared" si="402"/>
        <v>85.530386740331494</v>
      </c>
      <c r="Q3237" t="str">
        <f t="shared" si="403"/>
        <v>theater</v>
      </c>
      <c r="R3237" t="str">
        <f t="shared" si="404"/>
        <v>plays</v>
      </c>
      <c r="S3237" s="10">
        <f t="shared" si="405"/>
        <v>42522.139479166661</v>
      </c>
      <c r="T3237" s="10">
        <f t="shared" si="406"/>
        <v>42552.139479166661</v>
      </c>
      <c r="U3237" s="12">
        <f t="shared" si="407"/>
        <v>42522.139479166661</v>
      </c>
      <c r="V3237" s="11">
        <f t="shared" si="408"/>
        <v>42522.139479166661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401"/>
        <v>1.006</v>
      </c>
      <c r="P3238" s="6">
        <f t="shared" si="402"/>
        <v>182.90909090909091</v>
      </c>
      <c r="Q3238" t="str">
        <f t="shared" si="403"/>
        <v>theater</v>
      </c>
      <c r="R3238" t="str">
        <f t="shared" si="404"/>
        <v>plays</v>
      </c>
      <c r="S3238" s="10">
        <f t="shared" si="405"/>
        <v>42702.708715277775</v>
      </c>
      <c r="T3238" s="10">
        <f t="shared" si="406"/>
        <v>42732.708715277775</v>
      </c>
      <c r="U3238" s="12">
        <f t="shared" si="407"/>
        <v>42702.708715277775</v>
      </c>
      <c r="V3238" s="11">
        <f t="shared" si="408"/>
        <v>42702.708715277775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401"/>
        <v>1.0078754285714286</v>
      </c>
      <c r="P3239" s="6">
        <f t="shared" si="402"/>
        <v>131.13620817843866</v>
      </c>
      <c r="Q3239" t="str">
        <f t="shared" si="403"/>
        <v>theater</v>
      </c>
      <c r="R3239" t="str">
        <f t="shared" si="404"/>
        <v>plays</v>
      </c>
      <c r="S3239" s="10">
        <f t="shared" si="405"/>
        <v>42252.266018518516</v>
      </c>
      <c r="T3239" s="10">
        <f t="shared" si="406"/>
        <v>42275.957638888889</v>
      </c>
      <c r="U3239" s="12">
        <f t="shared" si="407"/>
        <v>42252.266018518516</v>
      </c>
      <c r="V3239" s="11">
        <f t="shared" si="408"/>
        <v>42252.266018518516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401"/>
        <v>1.1232142857142857</v>
      </c>
      <c r="P3240" s="6">
        <f t="shared" si="402"/>
        <v>39.810126582278478</v>
      </c>
      <c r="Q3240" t="str">
        <f t="shared" si="403"/>
        <v>theater</v>
      </c>
      <c r="R3240" t="str">
        <f t="shared" si="404"/>
        <v>plays</v>
      </c>
      <c r="S3240" s="10">
        <f t="shared" si="405"/>
        <v>42156.302060185182</v>
      </c>
      <c r="T3240" s="10">
        <f t="shared" si="406"/>
        <v>42186.302060185182</v>
      </c>
      <c r="U3240" s="12">
        <f t="shared" si="407"/>
        <v>42156.302060185182</v>
      </c>
      <c r="V3240" s="11">
        <f t="shared" si="408"/>
        <v>42156.302060185182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401"/>
        <v>1.0591914022517912</v>
      </c>
      <c r="P3241" s="6">
        <f t="shared" si="402"/>
        <v>59.701730769230764</v>
      </c>
      <c r="Q3241" t="str">
        <f t="shared" si="403"/>
        <v>theater</v>
      </c>
      <c r="R3241" t="str">
        <f t="shared" si="404"/>
        <v>plays</v>
      </c>
      <c r="S3241" s="10">
        <f t="shared" si="405"/>
        <v>42277.880706018514</v>
      </c>
      <c r="T3241" s="10">
        <f t="shared" si="406"/>
        <v>42302.790972222218</v>
      </c>
      <c r="U3241" s="12">
        <f t="shared" si="407"/>
        <v>42277.880706018514</v>
      </c>
      <c r="V3241" s="11">
        <f t="shared" si="408"/>
        <v>42277.880706018514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401"/>
        <v>1.0056666666666667</v>
      </c>
      <c r="P3242" s="6">
        <f t="shared" si="402"/>
        <v>88.735294117647058</v>
      </c>
      <c r="Q3242" t="str">
        <f t="shared" si="403"/>
        <v>theater</v>
      </c>
      <c r="R3242" t="str">
        <f t="shared" si="404"/>
        <v>plays</v>
      </c>
      <c r="S3242" s="10">
        <f t="shared" si="405"/>
        <v>42754.485509259255</v>
      </c>
      <c r="T3242" s="10">
        <f t="shared" si="406"/>
        <v>42782.749999999993</v>
      </c>
      <c r="U3242" s="12">
        <f t="shared" si="407"/>
        <v>42754.485509259255</v>
      </c>
      <c r="V3242" s="11">
        <f t="shared" si="408"/>
        <v>42754.485509259255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401"/>
        <v>1.1530588235294117</v>
      </c>
      <c r="P3243" s="6">
        <f t="shared" si="402"/>
        <v>58.688622754491021</v>
      </c>
      <c r="Q3243" t="str">
        <f t="shared" si="403"/>
        <v>theater</v>
      </c>
      <c r="R3243" t="str">
        <f t="shared" si="404"/>
        <v>plays</v>
      </c>
      <c r="S3243" s="10">
        <f t="shared" si="405"/>
        <v>41893.116550925923</v>
      </c>
      <c r="T3243" s="10">
        <f t="shared" si="406"/>
        <v>41926.082638888889</v>
      </c>
      <c r="U3243" s="12">
        <f t="shared" si="407"/>
        <v>41893.116550925923</v>
      </c>
      <c r="V3243" s="11">
        <f t="shared" si="408"/>
        <v>41893.116550925923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401"/>
        <v>1.273042</v>
      </c>
      <c r="P3244" s="6">
        <f t="shared" si="402"/>
        <v>69.56513661202186</v>
      </c>
      <c r="Q3244" t="str">
        <f t="shared" si="403"/>
        <v>theater</v>
      </c>
      <c r="R3244" t="str">
        <f t="shared" si="404"/>
        <v>plays</v>
      </c>
      <c r="S3244" s="10">
        <f t="shared" si="405"/>
        <v>41871.547361111108</v>
      </c>
      <c r="T3244" s="10">
        <f t="shared" si="406"/>
        <v>41901.547361111108</v>
      </c>
      <c r="U3244" s="12">
        <f t="shared" si="407"/>
        <v>41871.547361111108</v>
      </c>
      <c r="V3244" s="11">
        <f t="shared" si="408"/>
        <v>41871.547361111108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401"/>
        <v>1.028375</v>
      </c>
      <c r="P3245" s="6">
        <f t="shared" si="402"/>
        <v>115.87323943661971</v>
      </c>
      <c r="Q3245" t="str">
        <f t="shared" si="403"/>
        <v>theater</v>
      </c>
      <c r="R3245" t="str">
        <f t="shared" si="404"/>
        <v>plays</v>
      </c>
      <c r="S3245" s="10">
        <f t="shared" si="405"/>
        <v>42261.888449074067</v>
      </c>
      <c r="T3245" s="10">
        <f t="shared" si="406"/>
        <v>42285.791666666664</v>
      </c>
      <c r="U3245" s="12">
        <f t="shared" si="407"/>
        <v>42261.888449074067</v>
      </c>
      <c r="V3245" s="11">
        <f t="shared" si="408"/>
        <v>42261.888449074067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401"/>
        <v>1.0293749999999999</v>
      </c>
      <c r="P3246" s="6">
        <f t="shared" si="402"/>
        <v>23.869565217391305</v>
      </c>
      <c r="Q3246" t="str">
        <f t="shared" si="403"/>
        <v>theater</v>
      </c>
      <c r="R3246" t="str">
        <f t="shared" si="404"/>
        <v>plays</v>
      </c>
      <c r="S3246" s="10">
        <f t="shared" si="405"/>
        <v>42675.485902777778</v>
      </c>
      <c r="T3246" s="10">
        <f t="shared" si="406"/>
        <v>42705.527569444443</v>
      </c>
      <c r="U3246" s="12">
        <f t="shared" si="407"/>
        <v>42675.485902777778</v>
      </c>
      <c r="V3246" s="11">
        <f t="shared" si="408"/>
        <v>42675.485902777778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401"/>
        <v>1.043047619047619</v>
      </c>
      <c r="P3247" s="6">
        <f t="shared" si="402"/>
        <v>81.125925925925927</v>
      </c>
      <c r="Q3247" t="str">
        <f t="shared" si="403"/>
        <v>theater</v>
      </c>
      <c r="R3247" t="str">
        <f t="shared" si="404"/>
        <v>plays</v>
      </c>
      <c r="S3247" s="10">
        <f t="shared" si="405"/>
        <v>42135.391874999994</v>
      </c>
      <c r="T3247" s="10">
        <f t="shared" si="406"/>
        <v>42166.874999999993</v>
      </c>
      <c r="U3247" s="12">
        <f t="shared" si="407"/>
        <v>42135.391874999994</v>
      </c>
      <c r="V3247" s="11">
        <f t="shared" si="408"/>
        <v>42135.391874999994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401"/>
        <v>1.1122000000000001</v>
      </c>
      <c r="P3248" s="6">
        <f t="shared" si="402"/>
        <v>57.626943005181346</v>
      </c>
      <c r="Q3248" t="str">
        <f t="shared" si="403"/>
        <v>theater</v>
      </c>
      <c r="R3248" t="str">
        <f t="shared" si="404"/>
        <v>plays</v>
      </c>
      <c r="S3248" s="10">
        <f t="shared" si="405"/>
        <v>42230.263888888883</v>
      </c>
      <c r="T3248" s="10">
        <f t="shared" si="406"/>
        <v>42258.957638888889</v>
      </c>
      <c r="U3248" s="12">
        <f t="shared" si="407"/>
        <v>42230.263888888883</v>
      </c>
      <c r="V3248" s="11">
        <f t="shared" si="408"/>
        <v>42230.263888888883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401"/>
        <v>1.0586</v>
      </c>
      <c r="P3249" s="6">
        <f t="shared" si="402"/>
        <v>46.429824561403507</v>
      </c>
      <c r="Q3249" t="str">
        <f t="shared" si="403"/>
        <v>theater</v>
      </c>
      <c r="R3249" t="str">
        <f t="shared" si="404"/>
        <v>plays</v>
      </c>
      <c r="S3249" s="10">
        <f t="shared" si="405"/>
        <v>42167.22583333333</v>
      </c>
      <c r="T3249" s="10">
        <f t="shared" si="406"/>
        <v>42197.22583333333</v>
      </c>
      <c r="U3249" s="12">
        <f t="shared" si="407"/>
        <v>42167.22583333333</v>
      </c>
      <c r="V3249" s="11">
        <f t="shared" si="408"/>
        <v>42167.22583333333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401"/>
        <v>1.0079166666666666</v>
      </c>
      <c r="P3250" s="6">
        <f t="shared" si="402"/>
        <v>60.475000000000001</v>
      </c>
      <c r="Q3250" t="str">
        <f t="shared" si="403"/>
        <v>theater</v>
      </c>
      <c r="R3250" t="str">
        <f t="shared" si="404"/>
        <v>plays</v>
      </c>
      <c r="S3250" s="10">
        <f t="shared" si="405"/>
        <v>42068.68005787037</v>
      </c>
      <c r="T3250" s="10">
        <f t="shared" si="406"/>
        <v>42098.638391203705</v>
      </c>
      <c r="U3250" s="12">
        <f t="shared" si="407"/>
        <v>42068.68005787037</v>
      </c>
      <c r="V3250" s="11">
        <f t="shared" si="408"/>
        <v>42068.68005787037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401"/>
        <v>1.0492727272727274</v>
      </c>
      <c r="P3251" s="6">
        <f t="shared" si="402"/>
        <v>65.579545454545453</v>
      </c>
      <c r="Q3251" t="str">
        <f t="shared" si="403"/>
        <v>theater</v>
      </c>
      <c r="R3251" t="str">
        <f t="shared" si="404"/>
        <v>plays</v>
      </c>
      <c r="S3251" s="10">
        <f t="shared" si="405"/>
        <v>42145.538356481477</v>
      </c>
      <c r="T3251" s="10">
        <f t="shared" si="406"/>
        <v>42175.538356481477</v>
      </c>
      <c r="U3251" s="12">
        <f t="shared" si="407"/>
        <v>42145.538356481477</v>
      </c>
      <c r="V3251" s="11">
        <f t="shared" si="408"/>
        <v>42145.538356481477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401"/>
        <v>1.01552</v>
      </c>
      <c r="P3252" s="6">
        <f t="shared" si="402"/>
        <v>119.1924882629108</v>
      </c>
      <c r="Q3252" t="str">
        <f t="shared" si="403"/>
        <v>theater</v>
      </c>
      <c r="R3252" t="str">
        <f t="shared" si="404"/>
        <v>plays</v>
      </c>
      <c r="S3252" s="10">
        <f t="shared" si="405"/>
        <v>41918.533842592587</v>
      </c>
      <c r="T3252" s="10">
        <f t="shared" si="406"/>
        <v>41948.575509259259</v>
      </c>
      <c r="U3252" s="12">
        <f t="shared" si="407"/>
        <v>41918.533842592587</v>
      </c>
      <c r="V3252" s="11">
        <f t="shared" si="408"/>
        <v>41918.533842592587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401"/>
        <v>1.1073333333333333</v>
      </c>
      <c r="P3253" s="6">
        <f t="shared" si="402"/>
        <v>83.05</v>
      </c>
      <c r="Q3253" t="str">
        <f t="shared" si="403"/>
        <v>theater</v>
      </c>
      <c r="R3253" t="str">
        <f t="shared" si="404"/>
        <v>plays</v>
      </c>
      <c r="S3253" s="10">
        <f t="shared" si="405"/>
        <v>42146.52275462963</v>
      </c>
      <c r="T3253" s="10">
        <f t="shared" si="406"/>
        <v>42176.52275462963</v>
      </c>
      <c r="U3253" s="12">
        <f t="shared" si="407"/>
        <v>42146.52275462963</v>
      </c>
      <c r="V3253" s="11">
        <f t="shared" si="408"/>
        <v>42146.52275462963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401"/>
        <v>1.2782222222222221</v>
      </c>
      <c r="P3254" s="6">
        <f t="shared" si="402"/>
        <v>57.52</v>
      </c>
      <c r="Q3254" t="str">
        <f t="shared" si="403"/>
        <v>theater</v>
      </c>
      <c r="R3254" t="str">
        <f t="shared" si="404"/>
        <v>plays</v>
      </c>
      <c r="S3254" s="10">
        <f t="shared" si="405"/>
        <v>42590.264351851853</v>
      </c>
      <c r="T3254" s="10">
        <f t="shared" si="406"/>
        <v>42620.264351851853</v>
      </c>
      <c r="U3254" s="12">
        <f t="shared" si="407"/>
        <v>42590.264351851853</v>
      </c>
      <c r="V3254" s="11">
        <f t="shared" si="408"/>
        <v>42590.264351851853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401"/>
        <v>1.0182500000000001</v>
      </c>
      <c r="P3255" s="6">
        <f t="shared" si="402"/>
        <v>177.08695652173913</v>
      </c>
      <c r="Q3255" t="str">
        <f t="shared" si="403"/>
        <v>theater</v>
      </c>
      <c r="R3255" t="str">
        <f t="shared" si="404"/>
        <v>plays</v>
      </c>
      <c r="S3255" s="10">
        <f t="shared" si="405"/>
        <v>42602.368379629632</v>
      </c>
      <c r="T3255" s="10">
        <f t="shared" si="406"/>
        <v>42620.947916666664</v>
      </c>
      <c r="U3255" s="12">
        <f t="shared" si="407"/>
        <v>42602.368379629632</v>
      </c>
      <c r="V3255" s="11">
        <f t="shared" si="408"/>
        <v>42602.368379629632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401"/>
        <v>1.012576923076923</v>
      </c>
      <c r="P3256" s="6">
        <f t="shared" si="402"/>
        <v>70.771505376344081</v>
      </c>
      <c r="Q3256" t="str">
        <f t="shared" si="403"/>
        <v>theater</v>
      </c>
      <c r="R3256" t="str">
        <f t="shared" si="404"/>
        <v>plays</v>
      </c>
      <c r="S3256" s="10">
        <f t="shared" si="405"/>
        <v>42058.877418981479</v>
      </c>
      <c r="T3256" s="10">
        <f t="shared" si="406"/>
        <v>42088.835752314808</v>
      </c>
      <c r="U3256" s="12">
        <f t="shared" si="407"/>
        <v>42058.877418981479</v>
      </c>
      <c r="V3256" s="11">
        <f t="shared" si="408"/>
        <v>42058.877418981479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401"/>
        <v>1.75</v>
      </c>
      <c r="P3257" s="6">
        <f t="shared" si="402"/>
        <v>29.166666666666668</v>
      </c>
      <c r="Q3257" t="str">
        <f t="shared" si="403"/>
        <v>theater</v>
      </c>
      <c r="R3257" t="str">
        <f t="shared" si="404"/>
        <v>plays</v>
      </c>
      <c r="S3257" s="10">
        <f t="shared" si="405"/>
        <v>41889.559895833328</v>
      </c>
      <c r="T3257" s="10">
        <f t="shared" si="406"/>
        <v>41919.559895833328</v>
      </c>
      <c r="U3257" s="12">
        <f t="shared" si="407"/>
        <v>41889.559895833328</v>
      </c>
      <c r="V3257" s="11">
        <f t="shared" si="408"/>
        <v>41889.559895833328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401"/>
        <v>1.2806</v>
      </c>
      <c r="P3258" s="6">
        <f t="shared" si="402"/>
        <v>72.76136363636364</v>
      </c>
      <c r="Q3258" t="str">
        <f t="shared" si="403"/>
        <v>theater</v>
      </c>
      <c r="R3258" t="str">
        <f t="shared" si="404"/>
        <v>plays</v>
      </c>
      <c r="S3258" s="10">
        <f t="shared" si="405"/>
        <v>42144.365474537037</v>
      </c>
      <c r="T3258" s="10">
        <f t="shared" si="406"/>
        <v>42165.957638888889</v>
      </c>
      <c r="U3258" s="12">
        <f t="shared" si="407"/>
        <v>42144.365474537037</v>
      </c>
      <c r="V3258" s="11">
        <f t="shared" si="408"/>
        <v>42144.365474537037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401"/>
        <v>1.0629949999999999</v>
      </c>
      <c r="P3259" s="6">
        <f t="shared" si="402"/>
        <v>51.853414634146333</v>
      </c>
      <c r="Q3259" t="str">
        <f t="shared" si="403"/>
        <v>theater</v>
      </c>
      <c r="R3259" t="str">
        <f t="shared" si="404"/>
        <v>plays</v>
      </c>
      <c r="S3259" s="10">
        <f t="shared" si="405"/>
        <v>42758.351296296292</v>
      </c>
      <c r="T3259" s="10">
        <f t="shared" si="406"/>
        <v>42788.351296296292</v>
      </c>
      <c r="U3259" s="12">
        <f t="shared" si="407"/>
        <v>42758.351296296292</v>
      </c>
      <c r="V3259" s="11">
        <f t="shared" si="408"/>
        <v>42758.351296296292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401"/>
        <v>1.052142857142857</v>
      </c>
      <c r="P3260" s="6">
        <f t="shared" si="402"/>
        <v>98.2</v>
      </c>
      <c r="Q3260" t="str">
        <f t="shared" si="403"/>
        <v>theater</v>
      </c>
      <c r="R3260" t="str">
        <f t="shared" si="404"/>
        <v>plays</v>
      </c>
      <c r="S3260" s="10">
        <f t="shared" si="405"/>
        <v>41982.678946759253</v>
      </c>
      <c r="T3260" s="10">
        <f t="shared" si="406"/>
        <v>42012.678946759253</v>
      </c>
      <c r="U3260" s="12">
        <f t="shared" si="407"/>
        <v>41982.678946759253</v>
      </c>
      <c r="V3260" s="11">
        <f t="shared" si="408"/>
        <v>41982.678946759253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401"/>
        <v>1.0616782608695652</v>
      </c>
      <c r="P3261" s="6">
        <f t="shared" si="402"/>
        <v>251.7381443298969</v>
      </c>
      <c r="Q3261" t="str">
        <f t="shared" si="403"/>
        <v>theater</v>
      </c>
      <c r="R3261" t="str">
        <f t="shared" si="404"/>
        <v>plays</v>
      </c>
      <c r="S3261" s="10">
        <f t="shared" si="405"/>
        <v>42614.552604166667</v>
      </c>
      <c r="T3261" s="10">
        <f t="shared" si="406"/>
        <v>42643.957638888889</v>
      </c>
      <c r="U3261" s="12">
        <f t="shared" si="407"/>
        <v>42614.552604166667</v>
      </c>
      <c r="V3261" s="11">
        <f t="shared" si="408"/>
        <v>42614.552604166667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401"/>
        <v>1.0924</v>
      </c>
      <c r="P3262" s="6">
        <f t="shared" si="402"/>
        <v>74.821917808219183</v>
      </c>
      <c r="Q3262" t="str">
        <f t="shared" si="403"/>
        <v>theater</v>
      </c>
      <c r="R3262" t="str">
        <f t="shared" si="404"/>
        <v>plays</v>
      </c>
      <c r="S3262" s="10">
        <f t="shared" si="405"/>
        <v>42303.464328703696</v>
      </c>
      <c r="T3262" s="10">
        <f t="shared" si="406"/>
        <v>42338.505995370368</v>
      </c>
      <c r="U3262" s="12">
        <f t="shared" si="407"/>
        <v>42303.464328703696</v>
      </c>
      <c r="V3262" s="11">
        <f t="shared" si="408"/>
        <v>42303.464328703696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401"/>
        <v>1.0045454545454546</v>
      </c>
      <c r="P3263" s="6">
        <f t="shared" si="402"/>
        <v>67.65306122448979</v>
      </c>
      <c r="Q3263" t="str">
        <f t="shared" si="403"/>
        <v>theater</v>
      </c>
      <c r="R3263" t="str">
        <f t="shared" si="404"/>
        <v>plays</v>
      </c>
      <c r="S3263" s="10">
        <f t="shared" si="405"/>
        <v>42171.517083333332</v>
      </c>
      <c r="T3263" s="10">
        <f t="shared" si="406"/>
        <v>42201.517083333332</v>
      </c>
      <c r="U3263" s="12">
        <f t="shared" si="407"/>
        <v>42171.517083333332</v>
      </c>
      <c r="V3263" s="11">
        <f t="shared" si="408"/>
        <v>42171.517083333332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401"/>
        <v>1.0304098360655738</v>
      </c>
      <c r="P3264" s="6">
        <f t="shared" si="402"/>
        <v>93.81343283582089</v>
      </c>
      <c r="Q3264" t="str">
        <f t="shared" si="403"/>
        <v>theater</v>
      </c>
      <c r="R3264" t="str">
        <f t="shared" si="404"/>
        <v>plays</v>
      </c>
      <c r="S3264" s="10">
        <f t="shared" si="405"/>
        <v>41964.107199074067</v>
      </c>
      <c r="T3264" s="10">
        <f t="shared" si="406"/>
        <v>41994.958333333336</v>
      </c>
      <c r="U3264" s="12">
        <f t="shared" si="407"/>
        <v>41964.107199074067</v>
      </c>
      <c r="V3264" s="11">
        <f t="shared" si="408"/>
        <v>41964.107199074067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401"/>
        <v>1.121664</v>
      </c>
      <c r="P3265" s="6">
        <f t="shared" si="402"/>
        <v>41.237647058823526</v>
      </c>
      <c r="Q3265" t="str">
        <f t="shared" si="403"/>
        <v>theater</v>
      </c>
      <c r="R3265" t="str">
        <f t="shared" si="404"/>
        <v>plays</v>
      </c>
      <c r="S3265" s="10">
        <f t="shared" si="405"/>
        <v>42284.30773148148</v>
      </c>
      <c r="T3265" s="10">
        <f t="shared" si="406"/>
        <v>42307.666666666664</v>
      </c>
      <c r="U3265" s="12">
        <f t="shared" si="407"/>
        <v>42284.30773148148</v>
      </c>
      <c r="V3265" s="11">
        <f t="shared" si="408"/>
        <v>42284.30773148148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409">E3266/D3266</f>
        <v>1.03</v>
      </c>
      <c r="P3266" s="6">
        <f t="shared" si="402"/>
        <v>52.551020408163268</v>
      </c>
      <c r="Q3266" t="str">
        <f t="shared" si="403"/>
        <v>theater</v>
      </c>
      <c r="R3266" t="str">
        <f t="shared" si="404"/>
        <v>plays</v>
      </c>
      <c r="S3266" s="10">
        <f t="shared" si="405"/>
        <v>42016.591874999998</v>
      </c>
      <c r="T3266" s="10">
        <f t="shared" si="406"/>
        <v>42032.708333333336</v>
      </c>
      <c r="U3266" s="12">
        <f t="shared" si="407"/>
        <v>42016.591874999998</v>
      </c>
      <c r="V3266" s="11">
        <f t="shared" si="408"/>
        <v>42016.591874999998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409"/>
        <v>1.64</v>
      </c>
      <c r="P3267" s="6">
        <f t="shared" ref="P3267:P3330" si="410">E3267/L3267</f>
        <v>70.285714285714292</v>
      </c>
      <c r="Q3267" t="str">
        <f t="shared" ref="Q3267:Q3330" si="411">LEFT(N3267,SEARCH("/",N3267)-1)</f>
        <v>theater</v>
      </c>
      <c r="R3267" t="str">
        <f t="shared" ref="R3267:R3330" si="412">RIGHT(N3267,LEN(N3267)-SEARCH("/",N3267))</f>
        <v>plays</v>
      </c>
      <c r="S3267" s="10">
        <f t="shared" ref="S3267:S3330" si="413">(((J3267/60)/60)/24)+DATE(1970,1,1)+(-5/24)</f>
        <v>42311.503645833327</v>
      </c>
      <c r="T3267" s="10">
        <f t="shared" ref="T3267:T3330" si="414">(((I3267/60)/60)/24)+DATE(1970,1,1)+(-5/24)</f>
        <v>42341.499999999993</v>
      </c>
      <c r="U3267" s="12">
        <f t="shared" ref="U3267:U3330" si="415">S3267</f>
        <v>42311.503645833327</v>
      </c>
      <c r="V3267" s="11">
        <f t="shared" ref="V3267:V3330" si="416">S3267</f>
        <v>42311.503645833327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409"/>
        <v>1.3128333333333333</v>
      </c>
      <c r="P3268" s="6">
        <f t="shared" si="410"/>
        <v>48.325153374233132</v>
      </c>
      <c r="Q3268" t="str">
        <f t="shared" si="411"/>
        <v>theater</v>
      </c>
      <c r="R3268" t="str">
        <f t="shared" si="412"/>
        <v>plays</v>
      </c>
      <c r="S3268" s="10">
        <f t="shared" si="413"/>
        <v>42136.32780092593</v>
      </c>
      <c r="T3268" s="10">
        <f t="shared" si="414"/>
        <v>42167.666666666664</v>
      </c>
      <c r="U3268" s="12">
        <f t="shared" si="415"/>
        <v>42136.32780092593</v>
      </c>
      <c r="V3268" s="11">
        <f t="shared" si="416"/>
        <v>42136.32780092593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409"/>
        <v>1.0209999999999999</v>
      </c>
      <c r="P3269" s="6">
        <f t="shared" si="410"/>
        <v>53.177083333333336</v>
      </c>
      <c r="Q3269" t="str">
        <f t="shared" si="411"/>
        <v>theater</v>
      </c>
      <c r="R3269" t="str">
        <f t="shared" si="412"/>
        <v>plays</v>
      </c>
      <c r="S3269" s="10">
        <f t="shared" si="413"/>
        <v>42172.549305555549</v>
      </c>
      <c r="T3269" s="10">
        <f t="shared" si="414"/>
        <v>42202.549305555549</v>
      </c>
      <c r="U3269" s="12">
        <f t="shared" si="415"/>
        <v>42172.549305555549</v>
      </c>
      <c r="V3269" s="11">
        <f t="shared" si="416"/>
        <v>42172.549305555549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409"/>
        <v>1.28</v>
      </c>
      <c r="P3270" s="6">
        <f t="shared" si="410"/>
        <v>60.952380952380949</v>
      </c>
      <c r="Q3270" t="str">
        <f t="shared" si="411"/>
        <v>theater</v>
      </c>
      <c r="R3270" t="str">
        <f t="shared" si="412"/>
        <v>plays</v>
      </c>
      <c r="S3270" s="10">
        <f t="shared" si="413"/>
        <v>42590.695925925924</v>
      </c>
      <c r="T3270" s="10">
        <f t="shared" si="414"/>
        <v>42606.695925925924</v>
      </c>
      <c r="U3270" s="12">
        <f t="shared" si="415"/>
        <v>42590.695925925924</v>
      </c>
      <c r="V3270" s="11">
        <f t="shared" si="416"/>
        <v>42590.695925925924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409"/>
        <v>1.0149999999999999</v>
      </c>
      <c r="P3271" s="6">
        <f t="shared" si="410"/>
        <v>116</v>
      </c>
      <c r="Q3271" t="str">
        <f t="shared" si="411"/>
        <v>theater</v>
      </c>
      <c r="R3271" t="str">
        <f t="shared" si="412"/>
        <v>plays</v>
      </c>
      <c r="S3271" s="10">
        <f t="shared" si="413"/>
        <v>42137.18746527777</v>
      </c>
      <c r="T3271" s="10">
        <f t="shared" si="414"/>
        <v>42171.249999999993</v>
      </c>
      <c r="U3271" s="12">
        <f t="shared" si="415"/>
        <v>42137.18746527777</v>
      </c>
      <c r="V3271" s="11">
        <f t="shared" si="416"/>
        <v>42137.18746527777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409"/>
        <v>1.0166666666666666</v>
      </c>
      <c r="P3272" s="6">
        <f t="shared" si="410"/>
        <v>61</v>
      </c>
      <c r="Q3272" t="str">
        <f t="shared" si="411"/>
        <v>theater</v>
      </c>
      <c r="R3272" t="str">
        <f t="shared" si="412"/>
        <v>plays</v>
      </c>
      <c r="S3272" s="10">
        <f t="shared" si="413"/>
        <v>42167.324826388889</v>
      </c>
      <c r="T3272" s="10">
        <f t="shared" si="414"/>
        <v>42197.324826388889</v>
      </c>
      <c r="U3272" s="12">
        <f t="shared" si="415"/>
        <v>42167.324826388889</v>
      </c>
      <c r="V3272" s="11">
        <f t="shared" si="416"/>
        <v>42167.324826388889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409"/>
        <v>1.3</v>
      </c>
      <c r="P3273" s="6">
        <f t="shared" si="410"/>
        <v>38.235294117647058</v>
      </c>
      <c r="Q3273" t="str">
        <f t="shared" si="411"/>
        <v>theater</v>
      </c>
      <c r="R3273" t="str">
        <f t="shared" si="412"/>
        <v>plays</v>
      </c>
      <c r="S3273" s="10">
        <f t="shared" si="413"/>
        <v>41915.22887731481</v>
      </c>
      <c r="T3273" s="10">
        <f t="shared" si="414"/>
        <v>41945.270543981482</v>
      </c>
      <c r="U3273" s="12">
        <f t="shared" si="415"/>
        <v>41915.22887731481</v>
      </c>
      <c r="V3273" s="11">
        <f t="shared" si="416"/>
        <v>41915.22887731481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409"/>
        <v>1.5443</v>
      </c>
      <c r="P3274" s="6">
        <f t="shared" si="410"/>
        <v>106.50344827586207</v>
      </c>
      <c r="Q3274" t="str">
        <f t="shared" si="411"/>
        <v>theater</v>
      </c>
      <c r="R3274" t="str">
        <f t="shared" si="412"/>
        <v>plays</v>
      </c>
      <c r="S3274" s="10">
        <f t="shared" si="413"/>
        <v>42284.291770833333</v>
      </c>
      <c r="T3274" s="10">
        <f t="shared" si="414"/>
        <v>42314.333437499998</v>
      </c>
      <c r="U3274" s="12">
        <f t="shared" si="415"/>
        <v>42284.291770833333</v>
      </c>
      <c r="V3274" s="11">
        <f t="shared" si="416"/>
        <v>42284.291770833333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409"/>
        <v>1.0740000000000001</v>
      </c>
      <c r="P3275" s="6">
        <f t="shared" si="410"/>
        <v>204.57142857142858</v>
      </c>
      <c r="Q3275" t="str">
        <f t="shared" si="411"/>
        <v>theater</v>
      </c>
      <c r="R3275" t="str">
        <f t="shared" si="412"/>
        <v>plays</v>
      </c>
      <c r="S3275" s="10">
        <f t="shared" si="413"/>
        <v>42611.5930787037</v>
      </c>
      <c r="T3275" s="10">
        <f t="shared" si="414"/>
        <v>42627.583333333336</v>
      </c>
      <c r="U3275" s="12">
        <f t="shared" si="415"/>
        <v>42611.5930787037</v>
      </c>
      <c r="V3275" s="11">
        <f t="shared" si="416"/>
        <v>42611.5930787037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409"/>
        <v>1.0132258064516129</v>
      </c>
      <c r="P3276" s="6">
        <f t="shared" si="410"/>
        <v>54.912587412587413</v>
      </c>
      <c r="Q3276" t="str">
        <f t="shared" si="411"/>
        <v>theater</v>
      </c>
      <c r="R3276" t="str">
        <f t="shared" si="412"/>
        <v>plays</v>
      </c>
      <c r="S3276" s="10">
        <f t="shared" si="413"/>
        <v>42400.496203703697</v>
      </c>
      <c r="T3276" s="10">
        <f t="shared" si="414"/>
        <v>42444.666666666664</v>
      </c>
      <c r="U3276" s="12">
        <f t="shared" si="415"/>
        <v>42400.496203703697</v>
      </c>
      <c r="V3276" s="11">
        <f t="shared" si="416"/>
        <v>42400.496203703697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409"/>
        <v>1.0027777777777778</v>
      </c>
      <c r="P3277" s="6">
        <f t="shared" si="410"/>
        <v>150.41666666666666</v>
      </c>
      <c r="Q3277" t="str">
        <f t="shared" si="411"/>
        <v>theater</v>
      </c>
      <c r="R3277" t="str">
        <f t="shared" si="412"/>
        <v>plays</v>
      </c>
      <c r="S3277" s="10">
        <f t="shared" si="413"/>
        <v>42017.672118055554</v>
      </c>
      <c r="T3277" s="10">
        <f t="shared" si="414"/>
        <v>42043.979166666664</v>
      </c>
      <c r="U3277" s="12">
        <f t="shared" si="415"/>
        <v>42017.672118055554</v>
      </c>
      <c r="V3277" s="11">
        <f t="shared" si="416"/>
        <v>42017.672118055554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409"/>
        <v>1.1684444444444444</v>
      </c>
      <c r="P3278" s="6">
        <f t="shared" si="410"/>
        <v>52.58</v>
      </c>
      <c r="Q3278" t="str">
        <f t="shared" si="411"/>
        <v>theater</v>
      </c>
      <c r="R3278" t="str">
        <f t="shared" si="412"/>
        <v>plays</v>
      </c>
      <c r="S3278" s="10">
        <f t="shared" si="413"/>
        <v>42426.741655092592</v>
      </c>
      <c r="T3278" s="10">
        <f t="shared" si="414"/>
        <v>42460.957638888889</v>
      </c>
      <c r="U3278" s="12">
        <f t="shared" si="415"/>
        <v>42426.741655092592</v>
      </c>
      <c r="V3278" s="11">
        <f t="shared" si="416"/>
        <v>42426.741655092592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409"/>
        <v>1.0860000000000001</v>
      </c>
      <c r="P3279" s="6">
        <f t="shared" si="410"/>
        <v>54.3</v>
      </c>
      <c r="Q3279" t="str">
        <f t="shared" si="411"/>
        <v>theater</v>
      </c>
      <c r="R3279" t="str">
        <f t="shared" si="412"/>
        <v>plays</v>
      </c>
      <c r="S3279" s="10">
        <f t="shared" si="413"/>
        <v>41931.474606481483</v>
      </c>
      <c r="T3279" s="10">
        <f t="shared" si="414"/>
        <v>41961.516273148147</v>
      </c>
      <c r="U3279" s="12">
        <f t="shared" si="415"/>
        <v>41931.474606481483</v>
      </c>
      <c r="V3279" s="11">
        <f t="shared" si="416"/>
        <v>41931.474606481483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409"/>
        <v>1.034</v>
      </c>
      <c r="P3280" s="6">
        <f t="shared" si="410"/>
        <v>76.029411764705884</v>
      </c>
      <c r="Q3280" t="str">
        <f t="shared" si="411"/>
        <v>theater</v>
      </c>
      <c r="R3280" t="str">
        <f t="shared" si="412"/>
        <v>plays</v>
      </c>
      <c r="S3280" s="10">
        <f t="shared" si="413"/>
        <v>42124.640081018515</v>
      </c>
      <c r="T3280" s="10">
        <f t="shared" si="414"/>
        <v>42154.640081018515</v>
      </c>
      <c r="U3280" s="12">
        <f t="shared" si="415"/>
        <v>42124.640081018515</v>
      </c>
      <c r="V3280" s="11">
        <f t="shared" si="416"/>
        <v>42124.640081018515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409"/>
        <v>1.1427586206896552</v>
      </c>
      <c r="P3281" s="6">
        <f t="shared" si="410"/>
        <v>105.2063492063492</v>
      </c>
      <c r="Q3281" t="str">
        <f t="shared" si="411"/>
        <v>theater</v>
      </c>
      <c r="R3281" t="str">
        <f t="shared" si="412"/>
        <v>plays</v>
      </c>
      <c r="S3281" s="10">
        <f t="shared" si="413"/>
        <v>42430.894201388881</v>
      </c>
      <c r="T3281" s="10">
        <f t="shared" si="414"/>
        <v>42460.852534722224</v>
      </c>
      <c r="U3281" s="12">
        <f t="shared" si="415"/>
        <v>42430.894201388881</v>
      </c>
      <c r="V3281" s="11">
        <f t="shared" si="416"/>
        <v>42430.894201388881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409"/>
        <v>1.03</v>
      </c>
      <c r="P3282" s="6">
        <f t="shared" si="410"/>
        <v>68.666666666666671</v>
      </c>
      <c r="Q3282" t="str">
        <f t="shared" si="411"/>
        <v>theater</v>
      </c>
      <c r="R3282" t="str">
        <f t="shared" si="412"/>
        <v>plays</v>
      </c>
      <c r="S3282" s="10">
        <f t="shared" si="413"/>
        <v>42121.548587962963</v>
      </c>
      <c r="T3282" s="10">
        <f t="shared" si="414"/>
        <v>42155.999999999993</v>
      </c>
      <c r="U3282" s="12">
        <f t="shared" si="415"/>
        <v>42121.548587962963</v>
      </c>
      <c r="V3282" s="11">
        <f t="shared" si="416"/>
        <v>42121.548587962963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409"/>
        <v>1.216</v>
      </c>
      <c r="P3283" s="6">
        <f t="shared" si="410"/>
        <v>129.36170212765958</v>
      </c>
      <c r="Q3283" t="str">
        <f t="shared" si="411"/>
        <v>theater</v>
      </c>
      <c r="R3283" t="str">
        <f t="shared" si="412"/>
        <v>plays</v>
      </c>
      <c r="S3283" s="10">
        <f t="shared" si="413"/>
        <v>42218.811400462961</v>
      </c>
      <c r="T3283" s="10">
        <f t="shared" si="414"/>
        <v>42248.811400462961</v>
      </c>
      <c r="U3283" s="12">
        <f t="shared" si="415"/>
        <v>42218.811400462961</v>
      </c>
      <c r="V3283" s="11">
        <f t="shared" si="416"/>
        <v>42218.811400462961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409"/>
        <v>1.026467741935484</v>
      </c>
      <c r="P3284" s="6">
        <f t="shared" si="410"/>
        <v>134.26371308016877</v>
      </c>
      <c r="Q3284" t="str">
        <f t="shared" si="411"/>
        <v>theater</v>
      </c>
      <c r="R3284" t="str">
        <f t="shared" si="412"/>
        <v>plays</v>
      </c>
      <c r="S3284" s="10">
        <f t="shared" si="413"/>
        <v>42444.985972222225</v>
      </c>
      <c r="T3284" s="10">
        <f t="shared" si="414"/>
        <v>42488.985972222225</v>
      </c>
      <c r="U3284" s="12">
        <f t="shared" si="415"/>
        <v>42444.985972222225</v>
      </c>
      <c r="V3284" s="11">
        <f t="shared" si="416"/>
        <v>42444.985972222225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409"/>
        <v>1.0475000000000001</v>
      </c>
      <c r="P3285" s="6">
        <f t="shared" si="410"/>
        <v>17.829787234042552</v>
      </c>
      <c r="Q3285" t="str">
        <f t="shared" si="411"/>
        <v>theater</v>
      </c>
      <c r="R3285" t="str">
        <f t="shared" si="412"/>
        <v>plays</v>
      </c>
      <c r="S3285" s="10">
        <f t="shared" si="413"/>
        <v>42379.535856481474</v>
      </c>
      <c r="T3285" s="10">
        <f t="shared" si="414"/>
        <v>42410.666666666664</v>
      </c>
      <c r="U3285" s="12">
        <f t="shared" si="415"/>
        <v>42379.535856481474</v>
      </c>
      <c r="V3285" s="11">
        <f t="shared" si="416"/>
        <v>42379.535856481474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409"/>
        <v>1.016</v>
      </c>
      <c r="P3286" s="6">
        <f t="shared" si="410"/>
        <v>203.2</v>
      </c>
      <c r="Q3286" t="str">
        <f t="shared" si="411"/>
        <v>theater</v>
      </c>
      <c r="R3286" t="str">
        <f t="shared" si="412"/>
        <v>plays</v>
      </c>
      <c r="S3286" s="10">
        <f t="shared" si="413"/>
        <v>42380.676539351851</v>
      </c>
      <c r="T3286" s="10">
        <f t="shared" si="414"/>
        <v>42398.040972222218</v>
      </c>
      <c r="U3286" s="12">
        <f t="shared" si="415"/>
        <v>42380.676539351851</v>
      </c>
      <c r="V3286" s="11">
        <f t="shared" si="416"/>
        <v>42380.676539351851</v>
      </c>
    </row>
    <row r="3287" spans="1:22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409"/>
        <v>1.1210242048409682</v>
      </c>
      <c r="P3287" s="6">
        <f t="shared" si="410"/>
        <v>69.18518518518519</v>
      </c>
      <c r="Q3287" t="str">
        <f t="shared" si="411"/>
        <v>theater</v>
      </c>
      <c r="R3287" t="str">
        <f t="shared" si="412"/>
        <v>plays</v>
      </c>
      <c r="S3287" s="10">
        <f t="shared" si="413"/>
        <v>42762.734097222223</v>
      </c>
      <c r="T3287" s="10">
        <f t="shared" si="414"/>
        <v>42793.999999999993</v>
      </c>
      <c r="U3287" s="12">
        <f t="shared" si="415"/>
        <v>42762.734097222223</v>
      </c>
      <c r="V3287" s="11">
        <f t="shared" si="416"/>
        <v>42762.734097222223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409"/>
        <v>1.0176666666666667</v>
      </c>
      <c r="P3288" s="6">
        <f t="shared" si="410"/>
        <v>125.12295081967213</v>
      </c>
      <c r="Q3288" t="str">
        <f t="shared" si="411"/>
        <v>theater</v>
      </c>
      <c r="R3288" t="str">
        <f t="shared" si="412"/>
        <v>plays</v>
      </c>
      <c r="S3288" s="10">
        <f t="shared" si="413"/>
        <v>42567.631736111107</v>
      </c>
      <c r="T3288" s="10">
        <f t="shared" si="414"/>
        <v>42597.631736111107</v>
      </c>
      <c r="U3288" s="12">
        <f t="shared" si="415"/>
        <v>42567.631736111107</v>
      </c>
      <c r="V3288" s="11">
        <f t="shared" si="416"/>
        <v>42567.631736111107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409"/>
        <v>1</v>
      </c>
      <c r="P3289" s="6">
        <f t="shared" si="410"/>
        <v>73.529411764705884</v>
      </c>
      <c r="Q3289" t="str">
        <f t="shared" si="411"/>
        <v>theater</v>
      </c>
      <c r="R3289" t="str">
        <f t="shared" si="412"/>
        <v>plays</v>
      </c>
      <c r="S3289" s="10">
        <f t="shared" si="413"/>
        <v>42311.541990740741</v>
      </c>
      <c r="T3289" s="10">
        <f t="shared" si="414"/>
        <v>42336.541990740741</v>
      </c>
      <c r="U3289" s="12">
        <f t="shared" si="415"/>
        <v>42311.541990740741</v>
      </c>
      <c r="V3289" s="11">
        <f t="shared" si="416"/>
        <v>42311.541990740741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409"/>
        <v>1.0026489999999999</v>
      </c>
      <c r="P3290" s="6">
        <f t="shared" si="410"/>
        <v>48.437149758454105</v>
      </c>
      <c r="Q3290" t="str">
        <f t="shared" si="411"/>
        <v>theater</v>
      </c>
      <c r="R3290" t="str">
        <f t="shared" si="412"/>
        <v>plays</v>
      </c>
      <c r="S3290" s="10">
        <f t="shared" si="413"/>
        <v>42505.566145833327</v>
      </c>
      <c r="T3290" s="10">
        <f t="shared" si="414"/>
        <v>42541.749999999993</v>
      </c>
      <c r="U3290" s="12">
        <f t="shared" si="415"/>
        <v>42505.566145833327</v>
      </c>
      <c r="V3290" s="11">
        <f t="shared" si="416"/>
        <v>42505.566145833327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409"/>
        <v>1.3304200000000002</v>
      </c>
      <c r="P3291" s="6">
        <f t="shared" si="410"/>
        <v>26.608400000000003</v>
      </c>
      <c r="Q3291" t="str">
        <f t="shared" si="411"/>
        <v>theater</v>
      </c>
      <c r="R3291" t="str">
        <f t="shared" si="412"/>
        <v>plays</v>
      </c>
      <c r="S3291" s="10">
        <f t="shared" si="413"/>
        <v>42758.159745370365</v>
      </c>
      <c r="T3291" s="10">
        <f t="shared" si="414"/>
        <v>42786.159745370365</v>
      </c>
      <c r="U3291" s="12">
        <f t="shared" si="415"/>
        <v>42758.159745370365</v>
      </c>
      <c r="V3291" s="11">
        <f t="shared" si="416"/>
        <v>42758.159745370365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409"/>
        <v>1.212</v>
      </c>
      <c r="P3292" s="6">
        <f t="shared" si="410"/>
        <v>33.666666666666664</v>
      </c>
      <c r="Q3292" t="str">
        <f t="shared" si="411"/>
        <v>theater</v>
      </c>
      <c r="R3292" t="str">
        <f t="shared" si="412"/>
        <v>plays</v>
      </c>
      <c r="S3292" s="10">
        <f t="shared" si="413"/>
        <v>42775.306608796294</v>
      </c>
      <c r="T3292" s="10">
        <f t="shared" si="414"/>
        <v>42805.306608796294</v>
      </c>
      <c r="U3292" s="12">
        <f t="shared" si="415"/>
        <v>42775.306608796294</v>
      </c>
      <c r="V3292" s="11">
        <f t="shared" si="416"/>
        <v>42775.306608796294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409"/>
        <v>1.1399999999999999</v>
      </c>
      <c r="P3293" s="6">
        <f t="shared" si="410"/>
        <v>40.714285714285715</v>
      </c>
      <c r="Q3293" t="str">
        <f t="shared" si="411"/>
        <v>theater</v>
      </c>
      <c r="R3293" t="str">
        <f t="shared" si="412"/>
        <v>plays</v>
      </c>
      <c r="S3293" s="10">
        <f t="shared" si="413"/>
        <v>42232.494212962956</v>
      </c>
      <c r="T3293" s="10">
        <f t="shared" si="414"/>
        <v>42263.957638888889</v>
      </c>
      <c r="U3293" s="12">
        <f t="shared" si="415"/>
        <v>42232.494212962956</v>
      </c>
      <c r="V3293" s="11">
        <f t="shared" si="416"/>
        <v>42232.494212962956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409"/>
        <v>2.8613861386138613</v>
      </c>
      <c r="P3294" s="6">
        <f t="shared" si="410"/>
        <v>19.266666666666666</v>
      </c>
      <c r="Q3294" t="str">
        <f t="shared" si="411"/>
        <v>theater</v>
      </c>
      <c r="R3294" t="str">
        <f t="shared" si="412"/>
        <v>plays</v>
      </c>
      <c r="S3294" s="10">
        <f t="shared" si="413"/>
        <v>42282.561898148146</v>
      </c>
      <c r="T3294" s="10">
        <f t="shared" si="414"/>
        <v>42342.603564814817</v>
      </c>
      <c r="U3294" s="12">
        <f t="shared" si="415"/>
        <v>42282.561898148146</v>
      </c>
      <c r="V3294" s="11">
        <f t="shared" si="416"/>
        <v>42282.561898148146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409"/>
        <v>1.7044444444444444</v>
      </c>
      <c r="P3295" s="6">
        <f t="shared" si="410"/>
        <v>84.285714285714292</v>
      </c>
      <c r="Q3295" t="str">
        <f t="shared" si="411"/>
        <v>theater</v>
      </c>
      <c r="R3295" t="str">
        <f t="shared" si="412"/>
        <v>plays</v>
      </c>
      <c r="S3295" s="10">
        <f t="shared" si="413"/>
        <v>42768.217037037037</v>
      </c>
      <c r="T3295" s="10">
        <f t="shared" si="414"/>
        <v>42798.217037037037</v>
      </c>
      <c r="U3295" s="12">
        <f t="shared" si="415"/>
        <v>42768.217037037037</v>
      </c>
      <c r="V3295" s="11">
        <f t="shared" si="416"/>
        <v>42768.217037037037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409"/>
        <v>1.1833333333333333</v>
      </c>
      <c r="P3296" s="6">
        <f t="shared" si="410"/>
        <v>29.583333333333332</v>
      </c>
      <c r="Q3296" t="str">
        <f t="shared" si="411"/>
        <v>theater</v>
      </c>
      <c r="R3296" t="str">
        <f t="shared" si="412"/>
        <v>plays</v>
      </c>
      <c r="S3296" s="10">
        <f t="shared" si="413"/>
        <v>42141.33280092592</v>
      </c>
      <c r="T3296" s="10">
        <f t="shared" si="414"/>
        <v>42171.33280092592</v>
      </c>
      <c r="U3296" s="12">
        <f t="shared" si="415"/>
        <v>42141.33280092592</v>
      </c>
      <c r="V3296" s="11">
        <f t="shared" si="416"/>
        <v>42141.33280092592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409"/>
        <v>1.0285857142857142</v>
      </c>
      <c r="P3297" s="6">
        <f t="shared" si="410"/>
        <v>26.667037037037037</v>
      </c>
      <c r="Q3297" t="str">
        <f t="shared" si="411"/>
        <v>theater</v>
      </c>
      <c r="R3297" t="str">
        <f t="shared" si="412"/>
        <v>plays</v>
      </c>
      <c r="S3297" s="10">
        <f t="shared" si="413"/>
        <v>42609.234131944446</v>
      </c>
      <c r="T3297" s="10">
        <f t="shared" si="414"/>
        <v>42639.234131944446</v>
      </c>
      <c r="U3297" s="12">
        <f t="shared" si="415"/>
        <v>42609.234131944446</v>
      </c>
      <c r="V3297" s="11">
        <f t="shared" si="416"/>
        <v>42609.234131944446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409"/>
        <v>1.4406666666666668</v>
      </c>
      <c r="P3298" s="6">
        <f t="shared" si="410"/>
        <v>45.978723404255319</v>
      </c>
      <c r="Q3298" t="str">
        <f t="shared" si="411"/>
        <v>theater</v>
      </c>
      <c r="R3298" t="str">
        <f t="shared" si="412"/>
        <v>plays</v>
      </c>
      <c r="S3298" s="10">
        <f t="shared" si="413"/>
        <v>42309.54828703704</v>
      </c>
      <c r="T3298" s="10">
        <f t="shared" si="414"/>
        <v>42330.708333333336</v>
      </c>
      <c r="U3298" s="12">
        <f t="shared" si="415"/>
        <v>42309.54828703704</v>
      </c>
      <c r="V3298" s="11">
        <f t="shared" si="416"/>
        <v>42309.54828703704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409"/>
        <v>1.0007272727272727</v>
      </c>
      <c r="P3299" s="6">
        <f t="shared" si="410"/>
        <v>125.09090909090909</v>
      </c>
      <c r="Q3299" t="str">
        <f t="shared" si="411"/>
        <v>theater</v>
      </c>
      <c r="R3299" t="str">
        <f t="shared" si="412"/>
        <v>plays</v>
      </c>
      <c r="S3299" s="10">
        <f t="shared" si="413"/>
        <v>42193.563148148147</v>
      </c>
      <c r="T3299" s="10">
        <f t="shared" si="414"/>
        <v>42212.749305555553</v>
      </c>
      <c r="U3299" s="12">
        <f t="shared" si="415"/>
        <v>42193.563148148147</v>
      </c>
      <c r="V3299" s="11">
        <f t="shared" si="416"/>
        <v>42193.563148148147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409"/>
        <v>1.0173000000000001</v>
      </c>
      <c r="P3300" s="6">
        <f t="shared" si="410"/>
        <v>141.29166666666666</v>
      </c>
      <c r="Q3300" t="str">
        <f t="shared" si="411"/>
        <v>theater</v>
      </c>
      <c r="R3300" t="str">
        <f t="shared" si="412"/>
        <v>plays</v>
      </c>
      <c r="S3300" s="10">
        <f t="shared" si="413"/>
        <v>42239.749629629623</v>
      </c>
      <c r="T3300" s="10">
        <f t="shared" si="414"/>
        <v>42259.791666666664</v>
      </c>
      <c r="U3300" s="12">
        <f t="shared" si="415"/>
        <v>42239.749629629623</v>
      </c>
      <c r="V3300" s="11">
        <f t="shared" si="416"/>
        <v>42239.749629629623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409"/>
        <v>1.1619999999999999</v>
      </c>
      <c r="P3301" s="6">
        <f t="shared" si="410"/>
        <v>55.333333333333336</v>
      </c>
      <c r="Q3301" t="str">
        <f t="shared" si="411"/>
        <v>theater</v>
      </c>
      <c r="R3301" t="str">
        <f t="shared" si="412"/>
        <v>plays</v>
      </c>
      <c r="S3301" s="10">
        <f t="shared" si="413"/>
        <v>42261.709062499998</v>
      </c>
      <c r="T3301" s="10">
        <f t="shared" si="414"/>
        <v>42291.709062499998</v>
      </c>
      <c r="U3301" s="12">
        <f t="shared" si="415"/>
        <v>42261.709062499998</v>
      </c>
      <c r="V3301" s="11">
        <f t="shared" si="416"/>
        <v>42261.709062499998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409"/>
        <v>1.3616666666666666</v>
      </c>
      <c r="P3302" s="6">
        <f t="shared" si="410"/>
        <v>46.420454545454547</v>
      </c>
      <c r="Q3302" t="str">
        <f t="shared" si="411"/>
        <v>theater</v>
      </c>
      <c r="R3302" t="str">
        <f t="shared" si="412"/>
        <v>plays</v>
      </c>
      <c r="S3302" s="10">
        <f t="shared" si="413"/>
        <v>42102.535439814812</v>
      </c>
      <c r="T3302" s="10">
        <f t="shared" si="414"/>
        <v>42123.535439814812</v>
      </c>
      <c r="U3302" s="12">
        <f t="shared" si="415"/>
        <v>42102.535439814812</v>
      </c>
      <c r="V3302" s="11">
        <f t="shared" si="416"/>
        <v>42102.535439814812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409"/>
        <v>1.3346666666666667</v>
      </c>
      <c r="P3303" s="6">
        <f t="shared" si="410"/>
        <v>57.2</v>
      </c>
      <c r="Q3303" t="str">
        <f t="shared" si="411"/>
        <v>theater</v>
      </c>
      <c r="R3303" t="str">
        <f t="shared" si="412"/>
        <v>plays</v>
      </c>
      <c r="S3303" s="10">
        <f t="shared" si="413"/>
        <v>42538.527500000004</v>
      </c>
      <c r="T3303" s="10">
        <f t="shared" si="414"/>
        <v>42583.082638888889</v>
      </c>
      <c r="U3303" s="12">
        <f t="shared" si="415"/>
        <v>42538.527500000004</v>
      </c>
      <c r="V3303" s="11">
        <f t="shared" si="416"/>
        <v>42538.527500000004</v>
      </c>
    </row>
    <row r="3304" spans="1:22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409"/>
        <v>1.0339285714285715</v>
      </c>
      <c r="P3304" s="6">
        <f t="shared" si="410"/>
        <v>173.7</v>
      </c>
      <c r="Q3304" t="str">
        <f t="shared" si="411"/>
        <v>theater</v>
      </c>
      <c r="R3304" t="str">
        <f t="shared" si="412"/>
        <v>plays</v>
      </c>
      <c r="S3304" s="10">
        <f t="shared" si="413"/>
        <v>42681.143240740734</v>
      </c>
      <c r="T3304" s="10">
        <f t="shared" si="414"/>
        <v>42711.143240740734</v>
      </c>
      <c r="U3304" s="12">
        <f t="shared" si="415"/>
        <v>42681.143240740734</v>
      </c>
      <c r="V3304" s="11">
        <f t="shared" si="416"/>
        <v>42681.143240740734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409"/>
        <v>1.1588888888888889</v>
      </c>
      <c r="P3305" s="6">
        <f t="shared" si="410"/>
        <v>59.6</v>
      </c>
      <c r="Q3305" t="str">
        <f t="shared" si="411"/>
        <v>theater</v>
      </c>
      <c r="R3305" t="str">
        <f t="shared" si="412"/>
        <v>plays</v>
      </c>
      <c r="S3305" s="10">
        <f t="shared" si="413"/>
        <v>42056.443101851844</v>
      </c>
      <c r="T3305" s="10">
        <f t="shared" si="414"/>
        <v>42091.401435185187</v>
      </c>
      <c r="U3305" s="12">
        <f t="shared" si="415"/>
        <v>42056.443101851844</v>
      </c>
      <c r="V3305" s="11">
        <f t="shared" si="416"/>
        <v>42056.443101851844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409"/>
        <v>1.0451666666666666</v>
      </c>
      <c r="P3306" s="6">
        <f t="shared" si="410"/>
        <v>89.585714285714289</v>
      </c>
      <c r="Q3306" t="str">
        <f t="shared" si="411"/>
        <v>theater</v>
      </c>
      <c r="R3306" t="str">
        <f t="shared" si="412"/>
        <v>plays</v>
      </c>
      <c r="S3306" s="10">
        <f t="shared" si="413"/>
        <v>42696.41611111111</v>
      </c>
      <c r="T3306" s="10">
        <f t="shared" si="414"/>
        <v>42726.41611111111</v>
      </c>
      <c r="U3306" s="12">
        <f t="shared" si="415"/>
        <v>42696.41611111111</v>
      </c>
      <c r="V3306" s="11">
        <f t="shared" si="416"/>
        <v>42696.41611111111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409"/>
        <v>1.0202500000000001</v>
      </c>
      <c r="P3307" s="6">
        <f t="shared" si="410"/>
        <v>204.05</v>
      </c>
      <c r="Q3307" t="str">
        <f t="shared" si="411"/>
        <v>theater</v>
      </c>
      <c r="R3307" t="str">
        <f t="shared" si="412"/>
        <v>plays</v>
      </c>
      <c r="S3307" s="10">
        <f t="shared" si="413"/>
        <v>42186.647546296292</v>
      </c>
      <c r="T3307" s="10">
        <f t="shared" si="414"/>
        <v>42216.647546296292</v>
      </c>
      <c r="U3307" s="12">
        <f t="shared" si="415"/>
        <v>42186.647546296292</v>
      </c>
      <c r="V3307" s="11">
        <f t="shared" si="416"/>
        <v>42186.647546296292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409"/>
        <v>1.7533333333333334</v>
      </c>
      <c r="P3308" s="6">
        <f t="shared" si="410"/>
        <v>48.703703703703702</v>
      </c>
      <c r="Q3308" t="str">
        <f t="shared" si="411"/>
        <v>theater</v>
      </c>
      <c r="R3308" t="str">
        <f t="shared" si="412"/>
        <v>plays</v>
      </c>
      <c r="S3308" s="10">
        <f t="shared" si="413"/>
        <v>42493.010902777773</v>
      </c>
      <c r="T3308" s="10">
        <f t="shared" si="414"/>
        <v>42530.916666666664</v>
      </c>
      <c r="U3308" s="12">
        <f t="shared" si="415"/>
        <v>42493.010902777773</v>
      </c>
      <c r="V3308" s="11">
        <f t="shared" si="416"/>
        <v>42493.010902777773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409"/>
        <v>1.0668</v>
      </c>
      <c r="P3309" s="6">
        <f t="shared" si="410"/>
        <v>53.339999999999996</v>
      </c>
      <c r="Q3309" t="str">
        <f t="shared" si="411"/>
        <v>theater</v>
      </c>
      <c r="R3309" t="str">
        <f t="shared" si="412"/>
        <v>plays</v>
      </c>
      <c r="S3309" s="10">
        <f t="shared" si="413"/>
        <v>42474.848831018513</v>
      </c>
      <c r="T3309" s="10">
        <f t="shared" si="414"/>
        <v>42504.848831018513</v>
      </c>
      <c r="U3309" s="12">
        <f t="shared" si="415"/>
        <v>42474.848831018513</v>
      </c>
      <c r="V3309" s="11">
        <f t="shared" si="416"/>
        <v>42474.848831018513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409"/>
        <v>1.2228571428571429</v>
      </c>
      <c r="P3310" s="6">
        <f t="shared" si="410"/>
        <v>75.087719298245617</v>
      </c>
      <c r="Q3310" t="str">
        <f t="shared" si="411"/>
        <v>theater</v>
      </c>
      <c r="R3310" t="str">
        <f t="shared" si="412"/>
        <v>plays</v>
      </c>
      <c r="S3310" s="10">
        <f t="shared" si="413"/>
        <v>42452.668576388889</v>
      </c>
      <c r="T3310" s="10">
        <f t="shared" si="414"/>
        <v>42473.668576388889</v>
      </c>
      <c r="U3310" s="12">
        <f t="shared" si="415"/>
        <v>42452.668576388889</v>
      </c>
      <c r="V3310" s="11">
        <f t="shared" si="416"/>
        <v>42452.668576388889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409"/>
        <v>1.5942857142857143</v>
      </c>
      <c r="P3311" s="6">
        <f t="shared" si="410"/>
        <v>18</v>
      </c>
      <c r="Q3311" t="str">
        <f t="shared" si="411"/>
        <v>theater</v>
      </c>
      <c r="R3311" t="str">
        <f t="shared" si="412"/>
        <v>plays</v>
      </c>
      <c r="S3311" s="10">
        <f t="shared" si="413"/>
        <v>42628.441874999997</v>
      </c>
      <c r="T3311" s="10">
        <f t="shared" si="414"/>
        <v>42659.441874999997</v>
      </c>
      <c r="U3311" s="12">
        <f t="shared" si="415"/>
        <v>42628.441874999997</v>
      </c>
      <c r="V3311" s="11">
        <f t="shared" si="416"/>
        <v>42628.441874999997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409"/>
        <v>1.0007692307692309</v>
      </c>
      <c r="P3312" s="6">
        <f t="shared" si="410"/>
        <v>209.83870967741936</v>
      </c>
      <c r="Q3312" t="str">
        <f t="shared" si="411"/>
        <v>theater</v>
      </c>
      <c r="R3312" t="str">
        <f t="shared" si="412"/>
        <v>plays</v>
      </c>
      <c r="S3312" s="10">
        <f t="shared" si="413"/>
        <v>42253.720196759255</v>
      </c>
      <c r="T3312" s="10">
        <f t="shared" si="414"/>
        <v>42283.720196759255</v>
      </c>
      <c r="U3312" s="12">
        <f t="shared" si="415"/>
        <v>42253.720196759255</v>
      </c>
      <c r="V3312" s="11">
        <f t="shared" si="416"/>
        <v>42253.720196759255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409"/>
        <v>1.0984</v>
      </c>
      <c r="P3313" s="6">
        <f t="shared" si="410"/>
        <v>61.022222222222226</v>
      </c>
      <c r="Q3313" t="str">
        <f t="shared" si="411"/>
        <v>theater</v>
      </c>
      <c r="R3313" t="str">
        <f t="shared" si="412"/>
        <v>plays</v>
      </c>
      <c r="S3313" s="10">
        <f t="shared" si="413"/>
        <v>42264.083449074074</v>
      </c>
      <c r="T3313" s="10">
        <f t="shared" si="414"/>
        <v>42294.083449074074</v>
      </c>
      <c r="U3313" s="12">
        <f t="shared" si="415"/>
        <v>42264.083449074074</v>
      </c>
      <c r="V3313" s="11">
        <f t="shared" si="416"/>
        <v>42264.083449074074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409"/>
        <v>1.0004</v>
      </c>
      <c r="P3314" s="6">
        <f t="shared" si="410"/>
        <v>61</v>
      </c>
      <c r="Q3314" t="str">
        <f t="shared" si="411"/>
        <v>theater</v>
      </c>
      <c r="R3314" t="str">
        <f t="shared" si="412"/>
        <v>plays</v>
      </c>
      <c r="S3314" s="10">
        <f t="shared" si="413"/>
        <v>42664.601226851846</v>
      </c>
      <c r="T3314" s="10">
        <f t="shared" si="414"/>
        <v>42685.708333333336</v>
      </c>
      <c r="U3314" s="12">
        <f t="shared" si="415"/>
        <v>42664.601226851846</v>
      </c>
      <c r="V3314" s="11">
        <f t="shared" si="416"/>
        <v>42664.601226851846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409"/>
        <v>1.1605000000000001</v>
      </c>
      <c r="P3315" s="6">
        <f t="shared" si="410"/>
        <v>80.034482758620683</v>
      </c>
      <c r="Q3315" t="str">
        <f t="shared" si="411"/>
        <v>theater</v>
      </c>
      <c r="R3315" t="str">
        <f t="shared" si="412"/>
        <v>plays</v>
      </c>
      <c r="S3315" s="10">
        <f t="shared" si="413"/>
        <v>42382.036076388882</v>
      </c>
      <c r="T3315" s="10">
        <f t="shared" si="414"/>
        <v>42395.833333333336</v>
      </c>
      <c r="U3315" s="12">
        <f t="shared" si="415"/>
        <v>42382.036076388882</v>
      </c>
      <c r="V3315" s="11">
        <f t="shared" si="416"/>
        <v>42382.036076388882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409"/>
        <v>2.1074999999999999</v>
      </c>
      <c r="P3316" s="6">
        <f t="shared" si="410"/>
        <v>29.068965517241381</v>
      </c>
      <c r="Q3316" t="str">
        <f t="shared" si="411"/>
        <v>theater</v>
      </c>
      <c r="R3316" t="str">
        <f t="shared" si="412"/>
        <v>plays</v>
      </c>
      <c r="S3316" s="10">
        <f t="shared" si="413"/>
        <v>42105.059155092589</v>
      </c>
      <c r="T3316" s="10">
        <f t="shared" si="414"/>
        <v>42132.628472222219</v>
      </c>
      <c r="U3316" s="12">
        <f t="shared" si="415"/>
        <v>42105.059155092589</v>
      </c>
      <c r="V3316" s="11">
        <f t="shared" si="416"/>
        <v>42105.059155092589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409"/>
        <v>1.1000000000000001</v>
      </c>
      <c r="P3317" s="6">
        <f t="shared" si="410"/>
        <v>49.438202247191015</v>
      </c>
      <c r="Q3317" t="str">
        <f t="shared" si="411"/>
        <v>theater</v>
      </c>
      <c r="R3317" t="str">
        <f t="shared" si="412"/>
        <v>plays</v>
      </c>
      <c r="S3317" s="10">
        <f t="shared" si="413"/>
        <v>42466.095381944448</v>
      </c>
      <c r="T3317" s="10">
        <f t="shared" si="414"/>
        <v>42496.095381944448</v>
      </c>
      <c r="U3317" s="12">
        <f t="shared" si="415"/>
        <v>42466.095381944448</v>
      </c>
      <c r="V3317" s="11">
        <f t="shared" si="416"/>
        <v>42466.095381944448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409"/>
        <v>1.0008673425918038</v>
      </c>
      <c r="P3318" s="6">
        <f t="shared" si="410"/>
        <v>93.977440000000001</v>
      </c>
      <c r="Q3318" t="str">
        <f t="shared" si="411"/>
        <v>theater</v>
      </c>
      <c r="R3318" t="str">
        <f t="shared" si="412"/>
        <v>plays</v>
      </c>
      <c r="S3318" s="10">
        <f t="shared" si="413"/>
        <v>41826.662905092591</v>
      </c>
      <c r="T3318" s="10">
        <f t="shared" si="414"/>
        <v>41859.370833333334</v>
      </c>
      <c r="U3318" s="12">
        <f t="shared" si="415"/>
        <v>41826.662905092591</v>
      </c>
      <c r="V3318" s="11">
        <f t="shared" si="416"/>
        <v>41826.662905092591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409"/>
        <v>1.0619047619047619</v>
      </c>
      <c r="P3319" s="6">
        <f t="shared" si="410"/>
        <v>61.944444444444443</v>
      </c>
      <c r="Q3319" t="str">
        <f t="shared" si="411"/>
        <v>theater</v>
      </c>
      <c r="R3319" t="str">
        <f t="shared" si="412"/>
        <v>plays</v>
      </c>
      <c r="S3319" s="10">
        <f t="shared" si="413"/>
        <v>42498.831296296288</v>
      </c>
      <c r="T3319" s="10">
        <f t="shared" si="414"/>
        <v>42528.831296296288</v>
      </c>
      <c r="U3319" s="12">
        <f t="shared" si="415"/>
        <v>42498.831296296288</v>
      </c>
      <c r="V3319" s="11">
        <f t="shared" si="416"/>
        <v>42498.831296296288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409"/>
        <v>1.256</v>
      </c>
      <c r="P3320" s="6">
        <f t="shared" si="410"/>
        <v>78.5</v>
      </c>
      <c r="Q3320" t="str">
        <f t="shared" si="411"/>
        <v>theater</v>
      </c>
      <c r="R3320" t="str">
        <f t="shared" si="412"/>
        <v>plays</v>
      </c>
      <c r="S3320" s="10">
        <f t="shared" si="413"/>
        <v>42431.093668981477</v>
      </c>
      <c r="T3320" s="10">
        <f t="shared" si="414"/>
        <v>42470.895833333336</v>
      </c>
      <c r="U3320" s="12">
        <f t="shared" si="415"/>
        <v>42431.093668981477</v>
      </c>
      <c r="V3320" s="11">
        <f t="shared" si="416"/>
        <v>42431.093668981477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409"/>
        <v>1.08</v>
      </c>
      <c r="P3321" s="6">
        <f t="shared" si="410"/>
        <v>33.75</v>
      </c>
      <c r="Q3321" t="str">
        <f t="shared" si="411"/>
        <v>theater</v>
      </c>
      <c r="R3321" t="str">
        <f t="shared" si="412"/>
        <v>plays</v>
      </c>
      <c r="S3321" s="10">
        <f t="shared" si="413"/>
        <v>41990.377152777779</v>
      </c>
      <c r="T3321" s="10">
        <f t="shared" si="414"/>
        <v>42035.377152777779</v>
      </c>
      <c r="U3321" s="12">
        <f t="shared" si="415"/>
        <v>41990.377152777779</v>
      </c>
      <c r="V3321" s="11">
        <f t="shared" si="416"/>
        <v>41990.377152777779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409"/>
        <v>1.01</v>
      </c>
      <c r="P3322" s="6">
        <f t="shared" si="410"/>
        <v>66.44736842105263</v>
      </c>
      <c r="Q3322" t="str">
        <f t="shared" si="411"/>
        <v>theater</v>
      </c>
      <c r="R3322" t="str">
        <f t="shared" si="412"/>
        <v>plays</v>
      </c>
      <c r="S3322" s="10">
        <f t="shared" si="413"/>
        <v>42512.837465277778</v>
      </c>
      <c r="T3322" s="10">
        <f t="shared" si="414"/>
        <v>42542.837465277778</v>
      </c>
      <c r="U3322" s="12">
        <f t="shared" si="415"/>
        <v>42512.837465277778</v>
      </c>
      <c r="V3322" s="11">
        <f t="shared" si="416"/>
        <v>42512.837465277778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409"/>
        <v>1.0740000000000001</v>
      </c>
      <c r="P3323" s="6">
        <f t="shared" si="410"/>
        <v>35.799999999999997</v>
      </c>
      <c r="Q3323" t="str">
        <f t="shared" si="411"/>
        <v>theater</v>
      </c>
      <c r="R3323" t="str">
        <f t="shared" si="412"/>
        <v>plays</v>
      </c>
      <c r="S3323" s="10">
        <f t="shared" si="413"/>
        <v>41913.891956018517</v>
      </c>
      <c r="T3323" s="10">
        <f t="shared" si="414"/>
        <v>41927.957638888889</v>
      </c>
      <c r="U3323" s="12">
        <f t="shared" si="415"/>
        <v>41913.891956018517</v>
      </c>
      <c r="V3323" s="11">
        <f t="shared" si="416"/>
        <v>41913.891956018517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409"/>
        <v>1.0151515151515151</v>
      </c>
      <c r="P3324" s="6">
        <f t="shared" si="410"/>
        <v>145.65217391304347</v>
      </c>
      <c r="Q3324" t="str">
        <f t="shared" si="411"/>
        <v>theater</v>
      </c>
      <c r="R3324" t="str">
        <f t="shared" si="412"/>
        <v>plays</v>
      </c>
      <c r="S3324" s="10">
        <f t="shared" si="413"/>
        <v>42520.802037037036</v>
      </c>
      <c r="T3324" s="10">
        <f t="shared" si="414"/>
        <v>42542.954861111109</v>
      </c>
      <c r="U3324" s="12">
        <f t="shared" si="415"/>
        <v>42520.802037037036</v>
      </c>
      <c r="V3324" s="11">
        <f t="shared" si="416"/>
        <v>42520.802037037036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409"/>
        <v>1.2589999999999999</v>
      </c>
      <c r="P3325" s="6">
        <f t="shared" si="410"/>
        <v>25.693877551020407</v>
      </c>
      <c r="Q3325" t="str">
        <f t="shared" si="411"/>
        <v>theater</v>
      </c>
      <c r="R3325" t="str">
        <f t="shared" si="412"/>
        <v>plays</v>
      </c>
      <c r="S3325" s="10">
        <f t="shared" si="413"/>
        <v>42608.157499999994</v>
      </c>
      <c r="T3325" s="10">
        <f t="shared" si="414"/>
        <v>42638.157499999994</v>
      </c>
      <c r="U3325" s="12">
        <f t="shared" si="415"/>
        <v>42608.157499999994</v>
      </c>
      <c r="V3325" s="11">
        <f t="shared" si="416"/>
        <v>42608.157499999994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409"/>
        <v>1.0166666666666666</v>
      </c>
      <c r="P3326" s="6">
        <f t="shared" si="410"/>
        <v>152.5</v>
      </c>
      <c r="Q3326" t="str">
        <f t="shared" si="411"/>
        <v>theater</v>
      </c>
      <c r="R3326" t="str">
        <f t="shared" si="412"/>
        <v>plays</v>
      </c>
      <c r="S3326" s="10">
        <f t="shared" si="413"/>
        <v>42512.374884259254</v>
      </c>
      <c r="T3326" s="10">
        <f t="shared" si="414"/>
        <v>42526.374884259254</v>
      </c>
      <c r="U3326" s="12">
        <f t="shared" si="415"/>
        <v>42512.374884259254</v>
      </c>
      <c r="V3326" s="11">
        <f t="shared" si="416"/>
        <v>42512.374884259254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409"/>
        <v>1.125</v>
      </c>
      <c r="P3327" s="6">
        <f t="shared" si="410"/>
        <v>30</v>
      </c>
      <c r="Q3327" t="str">
        <f t="shared" si="411"/>
        <v>theater</v>
      </c>
      <c r="R3327" t="str">
        <f t="shared" si="412"/>
        <v>plays</v>
      </c>
      <c r="S3327" s="10">
        <f t="shared" si="413"/>
        <v>42064.577280092592</v>
      </c>
      <c r="T3327" s="10">
        <f t="shared" si="414"/>
        <v>42099.535613425927</v>
      </c>
      <c r="U3327" s="12">
        <f t="shared" si="415"/>
        <v>42064.577280092592</v>
      </c>
      <c r="V3327" s="11">
        <f t="shared" si="416"/>
        <v>42064.577280092592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409"/>
        <v>1.0137499999999999</v>
      </c>
      <c r="P3328" s="6">
        <f t="shared" si="410"/>
        <v>142.28070175438597</v>
      </c>
      <c r="Q3328" t="str">
        <f t="shared" si="411"/>
        <v>theater</v>
      </c>
      <c r="R3328" t="str">
        <f t="shared" si="412"/>
        <v>plays</v>
      </c>
      <c r="S3328" s="10">
        <f t="shared" si="413"/>
        <v>42041.505844907406</v>
      </c>
      <c r="T3328" s="10">
        <f t="shared" si="414"/>
        <v>42071.464178240734</v>
      </c>
      <c r="U3328" s="12">
        <f t="shared" si="415"/>
        <v>42041.505844907406</v>
      </c>
      <c r="V3328" s="11">
        <f t="shared" si="416"/>
        <v>42041.505844907406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409"/>
        <v>1.0125</v>
      </c>
      <c r="P3329" s="6">
        <f t="shared" si="410"/>
        <v>24.545454545454547</v>
      </c>
      <c r="Q3329" t="str">
        <f t="shared" si="411"/>
        <v>theater</v>
      </c>
      <c r="R3329" t="str">
        <f t="shared" si="412"/>
        <v>plays</v>
      </c>
      <c r="S3329" s="10">
        <f t="shared" si="413"/>
        <v>42468.166273148141</v>
      </c>
      <c r="T3329" s="10">
        <f t="shared" si="414"/>
        <v>42498.166273148141</v>
      </c>
      <c r="U3329" s="12">
        <f t="shared" si="415"/>
        <v>42468.166273148141</v>
      </c>
      <c r="V3329" s="11">
        <f t="shared" si="416"/>
        <v>42468.166273148141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417">E3330/D3330</f>
        <v>1.4638888888888888</v>
      </c>
      <c r="P3330" s="6">
        <f t="shared" si="410"/>
        <v>292.77777777777777</v>
      </c>
      <c r="Q3330" t="str">
        <f t="shared" si="411"/>
        <v>theater</v>
      </c>
      <c r="R3330" t="str">
        <f t="shared" si="412"/>
        <v>plays</v>
      </c>
      <c r="S3330" s="10">
        <f t="shared" si="413"/>
        <v>41822.366701388884</v>
      </c>
      <c r="T3330" s="10">
        <f t="shared" si="414"/>
        <v>41824.833333333328</v>
      </c>
      <c r="U3330" s="12">
        <f t="shared" si="415"/>
        <v>41822.366701388884</v>
      </c>
      <c r="V3330" s="11">
        <f t="shared" si="416"/>
        <v>41822.366701388884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417"/>
        <v>1.1679999999999999</v>
      </c>
      <c r="P3331" s="6">
        <f t="shared" ref="P3331:P3394" si="418">E3331/L3331</f>
        <v>44.92307692307692</v>
      </c>
      <c r="Q3331" t="str">
        <f t="shared" ref="Q3331:Q3394" si="419">LEFT(N3331,SEARCH("/",N3331)-1)</f>
        <v>theater</v>
      </c>
      <c r="R3331" t="str">
        <f t="shared" ref="R3331:R3394" si="420">RIGHT(N3331,LEN(N3331)-SEARCH("/",N3331))</f>
        <v>plays</v>
      </c>
      <c r="S3331" s="10">
        <f t="shared" ref="S3331:S3394" si="421">(((J3331/60)/60)/24)+DATE(1970,1,1)+(-5/24)</f>
        <v>41837.114675925921</v>
      </c>
      <c r="T3331" s="10">
        <f t="shared" ref="T3331:T3394" si="422">(((I3331/60)/60)/24)+DATE(1970,1,1)+(-5/24)</f>
        <v>41847.75</v>
      </c>
      <c r="U3331" s="12">
        <f t="shared" ref="U3331:U3394" si="423">S3331</f>
        <v>41837.114675925921</v>
      </c>
      <c r="V3331" s="11">
        <f t="shared" ref="V3331:V3394" si="424">S3331</f>
        <v>41837.114675925921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417"/>
        <v>1.0626666666666666</v>
      </c>
      <c r="P3332" s="6">
        <f t="shared" si="418"/>
        <v>23.10144927536232</v>
      </c>
      <c r="Q3332" t="str">
        <f t="shared" si="419"/>
        <v>theater</v>
      </c>
      <c r="R3332" t="str">
        <f t="shared" si="420"/>
        <v>plays</v>
      </c>
      <c r="S3332" s="10">
        <f t="shared" si="421"/>
        <v>42065.679027777776</v>
      </c>
      <c r="T3332" s="10">
        <f t="shared" si="422"/>
        <v>42095.637361111112</v>
      </c>
      <c r="U3332" s="12">
        <f t="shared" si="423"/>
        <v>42065.679027777776</v>
      </c>
      <c r="V3332" s="11">
        <f t="shared" si="424"/>
        <v>42065.679027777776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417"/>
        <v>1.0451999999999999</v>
      </c>
      <c r="P3333" s="6">
        <f t="shared" si="418"/>
        <v>80.400000000000006</v>
      </c>
      <c r="Q3333" t="str">
        <f t="shared" si="419"/>
        <v>theater</v>
      </c>
      <c r="R3333" t="str">
        <f t="shared" si="420"/>
        <v>plays</v>
      </c>
      <c r="S3333" s="10">
        <f t="shared" si="421"/>
        <v>42248.48942129629</v>
      </c>
      <c r="T3333" s="10">
        <f t="shared" si="422"/>
        <v>42283.48942129629</v>
      </c>
      <c r="U3333" s="12">
        <f t="shared" si="423"/>
        <v>42248.48942129629</v>
      </c>
      <c r="V3333" s="11">
        <f t="shared" si="424"/>
        <v>42248.48942129629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417"/>
        <v>1</v>
      </c>
      <c r="P3334" s="6">
        <f t="shared" si="418"/>
        <v>72.289156626506028</v>
      </c>
      <c r="Q3334" t="str">
        <f t="shared" si="419"/>
        <v>theater</v>
      </c>
      <c r="R3334" t="str">
        <f t="shared" si="420"/>
        <v>plays</v>
      </c>
      <c r="S3334" s="10">
        <f t="shared" si="421"/>
        <v>41809.651967592588</v>
      </c>
      <c r="T3334" s="10">
        <f t="shared" si="422"/>
        <v>41839.651967592588</v>
      </c>
      <c r="U3334" s="12">
        <f t="shared" si="423"/>
        <v>41809.651967592588</v>
      </c>
      <c r="V3334" s="11">
        <f t="shared" si="424"/>
        <v>41809.651967592588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417"/>
        <v>1.0457142857142858</v>
      </c>
      <c r="P3335" s="6">
        <f t="shared" si="418"/>
        <v>32.972972972972975</v>
      </c>
      <c r="Q3335" t="str">
        <f t="shared" si="419"/>
        <v>theater</v>
      </c>
      <c r="R3335" t="str">
        <f t="shared" si="420"/>
        <v>plays</v>
      </c>
      <c r="S3335" s="10">
        <f t="shared" si="421"/>
        <v>42148.468518518515</v>
      </c>
      <c r="T3335" s="10">
        <f t="shared" si="422"/>
        <v>42170.468518518515</v>
      </c>
      <c r="U3335" s="12">
        <f t="shared" si="423"/>
        <v>42148.468518518515</v>
      </c>
      <c r="V3335" s="11">
        <f t="shared" si="424"/>
        <v>42148.468518518515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417"/>
        <v>1.3862051149573753</v>
      </c>
      <c r="P3336" s="6">
        <f t="shared" si="418"/>
        <v>116.65217391304348</v>
      </c>
      <c r="Q3336" t="str">
        <f t="shared" si="419"/>
        <v>theater</v>
      </c>
      <c r="R3336" t="str">
        <f t="shared" si="420"/>
        <v>plays</v>
      </c>
      <c r="S3336" s="10">
        <f t="shared" si="421"/>
        <v>42185.312754629624</v>
      </c>
      <c r="T3336" s="10">
        <f t="shared" si="422"/>
        <v>42215.312754629624</v>
      </c>
      <c r="U3336" s="12">
        <f t="shared" si="423"/>
        <v>42185.312754629624</v>
      </c>
      <c r="V3336" s="11">
        <f t="shared" si="424"/>
        <v>42185.312754629624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417"/>
        <v>1.0032000000000001</v>
      </c>
      <c r="P3337" s="6">
        <f t="shared" si="418"/>
        <v>79.61904761904762</v>
      </c>
      <c r="Q3337" t="str">
        <f t="shared" si="419"/>
        <v>theater</v>
      </c>
      <c r="R3337" t="str">
        <f t="shared" si="420"/>
        <v>plays</v>
      </c>
      <c r="S3337" s="10">
        <f t="shared" si="421"/>
        <v>41827.465810185182</v>
      </c>
      <c r="T3337" s="10">
        <f t="shared" si="422"/>
        <v>41854.75</v>
      </c>
      <c r="U3337" s="12">
        <f t="shared" si="423"/>
        <v>41827.465810185182</v>
      </c>
      <c r="V3337" s="11">
        <f t="shared" si="424"/>
        <v>41827.465810185182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417"/>
        <v>1</v>
      </c>
      <c r="P3338" s="6">
        <f t="shared" si="418"/>
        <v>27.777777777777779</v>
      </c>
      <c r="Q3338" t="str">
        <f t="shared" si="419"/>
        <v>theater</v>
      </c>
      <c r="R3338" t="str">
        <f t="shared" si="420"/>
        <v>plays</v>
      </c>
      <c r="S3338" s="10">
        <f t="shared" si="421"/>
        <v>42437.190347222226</v>
      </c>
      <c r="T3338" s="10">
        <f t="shared" si="422"/>
        <v>42465.148680555554</v>
      </c>
      <c r="U3338" s="12">
        <f t="shared" si="423"/>
        <v>42437.190347222226</v>
      </c>
      <c r="V3338" s="11">
        <f t="shared" si="424"/>
        <v>42437.190347222226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417"/>
        <v>1.1020000000000001</v>
      </c>
      <c r="P3339" s="6">
        <f t="shared" si="418"/>
        <v>81.029411764705884</v>
      </c>
      <c r="Q3339" t="str">
        <f t="shared" si="419"/>
        <v>theater</v>
      </c>
      <c r="R3339" t="str">
        <f t="shared" si="420"/>
        <v>plays</v>
      </c>
      <c r="S3339" s="10">
        <f t="shared" si="421"/>
        <v>41901.073692129627</v>
      </c>
      <c r="T3339" s="10">
        <f t="shared" si="422"/>
        <v>41922.666666666664</v>
      </c>
      <c r="U3339" s="12">
        <f t="shared" si="423"/>
        <v>41901.073692129627</v>
      </c>
      <c r="V3339" s="11">
        <f t="shared" si="424"/>
        <v>41901.073692129627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417"/>
        <v>1.0218</v>
      </c>
      <c r="P3340" s="6">
        <f t="shared" si="418"/>
        <v>136.84821428571428</v>
      </c>
      <c r="Q3340" t="str">
        <f t="shared" si="419"/>
        <v>theater</v>
      </c>
      <c r="R3340" t="str">
        <f t="shared" si="420"/>
        <v>plays</v>
      </c>
      <c r="S3340" s="10">
        <f t="shared" si="421"/>
        <v>42769.366666666661</v>
      </c>
      <c r="T3340" s="10">
        <f t="shared" si="422"/>
        <v>42790.366666666661</v>
      </c>
      <c r="U3340" s="12">
        <f t="shared" si="423"/>
        <v>42769.366666666661</v>
      </c>
      <c r="V3340" s="11">
        <f t="shared" si="424"/>
        <v>42769.366666666661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417"/>
        <v>1.0435000000000001</v>
      </c>
      <c r="P3341" s="6">
        <f t="shared" si="418"/>
        <v>177.61702127659575</v>
      </c>
      <c r="Q3341" t="str">
        <f t="shared" si="419"/>
        <v>theater</v>
      </c>
      <c r="R3341" t="str">
        <f t="shared" si="420"/>
        <v>plays</v>
      </c>
      <c r="S3341" s="10">
        <f t="shared" si="421"/>
        <v>42549.457384259258</v>
      </c>
      <c r="T3341" s="10">
        <f t="shared" si="422"/>
        <v>42579.457384259258</v>
      </c>
      <c r="U3341" s="12">
        <f t="shared" si="423"/>
        <v>42549.457384259258</v>
      </c>
      <c r="V3341" s="11">
        <f t="shared" si="424"/>
        <v>42549.457384259258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417"/>
        <v>1.3816666666666666</v>
      </c>
      <c r="P3342" s="6">
        <f t="shared" si="418"/>
        <v>109.07894736842105</v>
      </c>
      <c r="Q3342" t="str">
        <f t="shared" si="419"/>
        <v>theater</v>
      </c>
      <c r="R3342" t="str">
        <f t="shared" si="420"/>
        <v>plays</v>
      </c>
      <c r="S3342" s="10">
        <f t="shared" si="421"/>
        <v>42685.765671296293</v>
      </c>
      <c r="T3342" s="10">
        <f t="shared" si="422"/>
        <v>42710.765671296293</v>
      </c>
      <c r="U3342" s="12">
        <f t="shared" si="423"/>
        <v>42685.765671296293</v>
      </c>
      <c r="V3342" s="11">
        <f t="shared" si="424"/>
        <v>42685.765671296293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417"/>
        <v>1</v>
      </c>
      <c r="P3343" s="6">
        <f t="shared" si="418"/>
        <v>119.64285714285714</v>
      </c>
      <c r="Q3343" t="str">
        <f t="shared" si="419"/>
        <v>theater</v>
      </c>
      <c r="R3343" t="str">
        <f t="shared" si="420"/>
        <v>plays</v>
      </c>
      <c r="S3343" s="10">
        <f t="shared" si="421"/>
        <v>42510.590520833335</v>
      </c>
      <c r="T3343" s="10">
        <f t="shared" si="422"/>
        <v>42533.499999999993</v>
      </c>
      <c r="U3343" s="12">
        <f t="shared" si="423"/>
        <v>42510.590520833335</v>
      </c>
      <c r="V3343" s="11">
        <f t="shared" si="424"/>
        <v>42510.590520833335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417"/>
        <v>1.0166666666666666</v>
      </c>
      <c r="P3344" s="6">
        <f t="shared" si="418"/>
        <v>78.205128205128204</v>
      </c>
      <c r="Q3344" t="str">
        <f t="shared" si="419"/>
        <v>theater</v>
      </c>
      <c r="R3344" t="str">
        <f t="shared" si="420"/>
        <v>plays</v>
      </c>
      <c r="S3344" s="10">
        <f t="shared" si="421"/>
        <v>42062.088078703695</v>
      </c>
      <c r="T3344" s="10">
        <f t="shared" si="422"/>
        <v>42094.999305555553</v>
      </c>
      <c r="U3344" s="12">
        <f t="shared" si="423"/>
        <v>42062.088078703695</v>
      </c>
      <c r="V3344" s="11">
        <f t="shared" si="424"/>
        <v>42062.088078703695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417"/>
        <v>1.7142857142857142</v>
      </c>
      <c r="P3345" s="6">
        <f t="shared" si="418"/>
        <v>52.173913043478258</v>
      </c>
      <c r="Q3345" t="str">
        <f t="shared" si="419"/>
        <v>theater</v>
      </c>
      <c r="R3345" t="str">
        <f t="shared" si="420"/>
        <v>plays</v>
      </c>
      <c r="S3345" s="10">
        <f t="shared" si="421"/>
        <v>42452.708148148151</v>
      </c>
      <c r="T3345" s="10">
        <f t="shared" si="422"/>
        <v>42473.345833333333</v>
      </c>
      <c r="U3345" s="12">
        <f t="shared" si="423"/>
        <v>42452.708148148151</v>
      </c>
      <c r="V3345" s="11">
        <f t="shared" si="424"/>
        <v>42452.708148148151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417"/>
        <v>1.0144444444444445</v>
      </c>
      <c r="P3346" s="6">
        <f t="shared" si="418"/>
        <v>114.125</v>
      </c>
      <c r="Q3346" t="str">
        <f t="shared" si="419"/>
        <v>theater</v>
      </c>
      <c r="R3346" t="str">
        <f t="shared" si="420"/>
        <v>plays</v>
      </c>
      <c r="S3346" s="10">
        <f t="shared" si="421"/>
        <v>41850.991817129623</v>
      </c>
      <c r="T3346" s="10">
        <f t="shared" si="422"/>
        <v>41880.991817129623</v>
      </c>
      <c r="U3346" s="12">
        <f t="shared" si="423"/>
        <v>41850.991817129623</v>
      </c>
      <c r="V3346" s="11">
        <f t="shared" si="424"/>
        <v>41850.991817129623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417"/>
        <v>1.3</v>
      </c>
      <c r="P3347" s="6">
        <f t="shared" si="418"/>
        <v>50</v>
      </c>
      <c r="Q3347" t="str">
        <f t="shared" si="419"/>
        <v>theater</v>
      </c>
      <c r="R3347" t="str">
        <f t="shared" si="420"/>
        <v>plays</v>
      </c>
      <c r="S3347" s="10">
        <f t="shared" si="421"/>
        <v>42052.897777777776</v>
      </c>
      <c r="T3347" s="10">
        <f t="shared" si="422"/>
        <v>42111.817361111105</v>
      </c>
      <c r="U3347" s="12">
        <f t="shared" si="423"/>
        <v>42052.897777777776</v>
      </c>
      <c r="V3347" s="11">
        <f t="shared" si="424"/>
        <v>42052.897777777776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417"/>
        <v>1.1000000000000001</v>
      </c>
      <c r="P3348" s="6">
        <f t="shared" si="418"/>
        <v>91.666666666666671</v>
      </c>
      <c r="Q3348" t="str">
        <f t="shared" si="419"/>
        <v>theater</v>
      </c>
      <c r="R3348" t="str">
        <f t="shared" si="420"/>
        <v>plays</v>
      </c>
      <c r="S3348" s="10">
        <f t="shared" si="421"/>
        <v>42053.816087962965</v>
      </c>
      <c r="T3348" s="10">
        <f t="shared" si="422"/>
        <v>42060.816087962965</v>
      </c>
      <c r="U3348" s="12">
        <f t="shared" si="423"/>
        <v>42053.816087962965</v>
      </c>
      <c r="V3348" s="11">
        <f t="shared" si="424"/>
        <v>42053.816087962965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417"/>
        <v>1.1944999999999999</v>
      </c>
      <c r="P3349" s="6">
        <f t="shared" si="418"/>
        <v>108.59090909090909</v>
      </c>
      <c r="Q3349" t="str">
        <f t="shared" si="419"/>
        <v>theater</v>
      </c>
      <c r="R3349" t="str">
        <f t="shared" si="420"/>
        <v>plays</v>
      </c>
      <c r="S3349" s="10">
        <f t="shared" si="421"/>
        <v>42484.343217592592</v>
      </c>
      <c r="T3349" s="10">
        <f t="shared" si="422"/>
        <v>42498.666666666664</v>
      </c>
      <c r="U3349" s="12">
        <f t="shared" si="423"/>
        <v>42484.343217592592</v>
      </c>
      <c r="V3349" s="11">
        <f t="shared" si="424"/>
        <v>42484.343217592592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417"/>
        <v>1.002909090909091</v>
      </c>
      <c r="P3350" s="6">
        <f t="shared" si="418"/>
        <v>69.822784810126578</v>
      </c>
      <c r="Q3350" t="str">
        <f t="shared" si="419"/>
        <v>theater</v>
      </c>
      <c r="R3350" t="str">
        <f t="shared" si="420"/>
        <v>plays</v>
      </c>
      <c r="S3350" s="10">
        <f t="shared" si="421"/>
        <v>42466.350462962961</v>
      </c>
      <c r="T3350" s="10">
        <f t="shared" si="422"/>
        <v>42489.957638888889</v>
      </c>
      <c r="U3350" s="12">
        <f t="shared" si="423"/>
        <v>42466.350462962961</v>
      </c>
      <c r="V3350" s="11">
        <f t="shared" si="424"/>
        <v>42466.350462962961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417"/>
        <v>1.534</v>
      </c>
      <c r="P3351" s="6">
        <f t="shared" si="418"/>
        <v>109.57142857142857</v>
      </c>
      <c r="Q3351" t="str">
        <f t="shared" si="419"/>
        <v>theater</v>
      </c>
      <c r="R3351" t="str">
        <f t="shared" si="420"/>
        <v>plays</v>
      </c>
      <c r="S3351" s="10">
        <f t="shared" si="421"/>
        <v>42512.902453703697</v>
      </c>
      <c r="T3351" s="10">
        <f t="shared" si="422"/>
        <v>42534.499999999993</v>
      </c>
      <c r="U3351" s="12">
        <f t="shared" si="423"/>
        <v>42512.902453703697</v>
      </c>
      <c r="V3351" s="11">
        <f t="shared" si="424"/>
        <v>42512.902453703697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417"/>
        <v>1.0442857142857143</v>
      </c>
      <c r="P3352" s="6">
        <f t="shared" si="418"/>
        <v>71.666666666666671</v>
      </c>
      <c r="Q3352" t="str">
        <f t="shared" si="419"/>
        <v>theater</v>
      </c>
      <c r="R3352" t="str">
        <f t="shared" si="420"/>
        <v>plays</v>
      </c>
      <c r="S3352" s="10">
        <f t="shared" si="421"/>
        <v>42302.493182870363</v>
      </c>
      <c r="T3352" s="10">
        <f t="shared" si="422"/>
        <v>42337.749999999993</v>
      </c>
      <c r="U3352" s="12">
        <f t="shared" si="423"/>
        <v>42302.493182870363</v>
      </c>
      <c r="V3352" s="11">
        <f t="shared" si="424"/>
        <v>42302.493182870363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417"/>
        <v>1.0109999999999999</v>
      </c>
      <c r="P3353" s="6">
        <f t="shared" si="418"/>
        <v>93.611111111111114</v>
      </c>
      <c r="Q3353" t="str">
        <f t="shared" si="419"/>
        <v>theater</v>
      </c>
      <c r="R3353" t="str">
        <f t="shared" si="420"/>
        <v>plays</v>
      </c>
      <c r="S3353" s="10">
        <f t="shared" si="421"/>
        <v>41806.187094907407</v>
      </c>
      <c r="T3353" s="10">
        <f t="shared" si="422"/>
        <v>41843.25</v>
      </c>
      <c r="U3353" s="12">
        <f t="shared" si="423"/>
        <v>41806.187094907407</v>
      </c>
      <c r="V3353" s="11">
        <f t="shared" si="424"/>
        <v>41806.187094907407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417"/>
        <v>1.0751999999999999</v>
      </c>
      <c r="P3354" s="6">
        <f t="shared" si="418"/>
        <v>76.8</v>
      </c>
      <c r="Q3354" t="str">
        <f t="shared" si="419"/>
        <v>theater</v>
      </c>
      <c r="R3354" t="str">
        <f t="shared" si="420"/>
        <v>plays</v>
      </c>
      <c r="S3354" s="10">
        <f t="shared" si="421"/>
        <v>42495.784467592595</v>
      </c>
      <c r="T3354" s="10">
        <f t="shared" si="422"/>
        <v>42552.749999999993</v>
      </c>
      <c r="U3354" s="12">
        <f t="shared" si="423"/>
        <v>42495.784467592595</v>
      </c>
      <c r="V3354" s="11">
        <f t="shared" si="424"/>
        <v>42495.784467592595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417"/>
        <v>3.15</v>
      </c>
      <c r="P3355" s="6">
        <f t="shared" si="418"/>
        <v>35.795454545454547</v>
      </c>
      <c r="Q3355" t="str">
        <f t="shared" si="419"/>
        <v>theater</v>
      </c>
      <c r="R3355" t="str">
        <f t="shared" si="420"/>
        <v>plays</v>
      </c>
      <c r="S3355" s="10">
        <f t="shared" si="421"/>
        <v>42479.223958333336</v>
      </c>
      <c r="T3355" s="10">
        <f t="shared" si="422"/>
        <v>42492.749999999993</v>
      </c>
      <c r="U3355" s="12">
        <f t="shared" si="423"/>
        <v>42479.223958333336</v>
      </c>
      <c r="V3355" s="11">
        <f t="shared" si="424"/>
        <v>42479.223958333336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417"/>
        <v>1.0193333333333334</v>
      </c>
      <c r="P3356" s="6">
        <f t="shared" si="418"/>
        <v>55.6</v>
      </c>
      <c r="Q3356" t="str">
        <f t="shared" si="419"/>
        <v>theater</v>
      </c>
      <c r="R3356" t="str">
        <f t="shared" si="420"/>
        <v>plays</v>
      </c>
      <c r="S3356" s="10">
        <f t="shared" si="421"/>
        <v>42270.518587962964</v>
      </c>
      <c r="T3356" s="10">
        <f t="shared" si="422"/>
        <v>42305.959027777775</v>
      </c>
      <c r="U3356" s="12">
        <f t="shared" si="423"/>
        <v>42270.518587962964</v>
      </c>
      <c r="V3356" s="11">
        <f t="shared" si="424"/>
        <v>42270.518587962964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417"/>
        <v>1.2628571428571429</v>
      </c>
      <c r="P3357" s="6">
        <f t="shared" si="418"/>
        <v>147.33333333333334</v>
      </c>
      <c r="Q3357" t="str">
        <f t="shared" si="419"/>
        <v>theater</v>
      </c>
      <c r="R3357" t="str">
        <f t="shared" si="420"/>
        <v>plays</v>
      </c>
      <c r="S3357" s="10">
        <f t="shared" si="421"/>
        <v>42489.411192129628</v>
      </c>
      <c r="T3357" s="10">
        <f t="shared" si="422"/>
        <v>42500.261805555558</v>
      </c>
      <c r="U3357" s="12">
        <f t="shared" si="423"/>
        <v>42489.411192129628</v>
      </c>
      <c r="V3357" s="11">
        <f t="shared" si="424"/>
        <v>42489.411192129628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417"/>
        <v>1.014</v>
      </c>
      <c r="P3358" s="6">
        <f t="shared" si="418"/>
        <v>56.333333333333336</v>
      </c>
      <c r="Q3358" t="str">
        <f t="shared" si="419"/>
        <v>theater</v>
      </c>
      <c r="R3358" t="str">
        <f t="shared" si="420"/>
        <v>plays</v>
      </c>
      <c r="S3358" s="10">
        <f t="shared" si="421"/>
        <v>42536.607314814813</v>
      </c>
      <c r="T3358" s="10">
        <f t="shared" si="422"/>
        <v>42566.607314814813</v>
      </c>
      <c r="U3358" s="12">
        <f t="shared" si="423"/>
        <v>42536.607314814813</v>
      </c>
      <c r="V3358" s="11">
        <f t="shared" si="424"/>
        <v>42536.607314814813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417"/>
        <v>1.01</v>
      </c>
      <c r="P3359" s="6">
        <f t="shared" si="418"/>
        <v>96.19047619047619</v>
      </c>
      <c r="Q3359" t="str">
        <f t="shared" si="419"/>
        <v>theater</v>
      </c>
      <c r="R3359" t="str">
        <f t="shared" si="420"/>
        <v>plays</v>
      </c>
      <c r="S3359" s="10">
        <f t="shared" si="421"/>
        <v>41822.209606481476</v>
      </c>
      <c r="T3359" s="10">
        <f t="shared" si="422"/>
        <v>41852.209606481476</v>
      </c>
      <c r="U3359" s="12">
        <f t="shared" si="423"/>
        <v>41822.209606481476</v>
      </c>
      <c r="V3359" s="11">
        <f t="shared" si="424"/>
        <v>41822.209606481476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417"/>
        <v>1.0299</v>
      </c>
      <c r="P3360" s="6">
        <f t="shared" si="418"/>
        <v>63.574074074074076</v>
      </c>
      <c r="Q3360" t="str">
        <f t="shared" si="419"/>
        <v>theater</v>
      </c>
      <c r="R3360" t="str">
        <f t="shared" si="420"/>
        <v>plays</v>
      </c>
      <c r="S3360" s="10">
        <f t="shared" si="421"/>
        <v>41932.102766203701</v>
      </c>
      <c r="T3360" s="10">
        <f t="shared" si="422"/>
        <v>41962.144432870373</v>
      </c>
      <c r="U3360" s="12">
        <f t="shared" si="423"/>
        <v>41932.102766203701</v>
      </c>
      <c r="V3360" s="11">
        <f t="shared" si="424"/>
        <v>41932.102766203701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417"/>
        <v>1.0625</v>
      </c>
      <c r="P3361" s="6">
        <f t="shared" si="418"/>
        <v>184.78260869565219</v>
      </c>
      <c r="Q3361" t="str">
        <f t="shared" si="419"/>
        <v>theater</v>
      </c>
      <c r="R3361" t="str">
        <f t="shared" si="420"/>
        <v>plays</v>
      </c>
      <c r="S3361" s="10">
        <f t="shared" si="421"/>
        <v>42745.848773148151</v>
      </c>
      <c r="T3361" s="10">
        <f t="shared" si="422"/>
        <v>42790.848773148151</v>
      </c>
      <c r="U3361" s="12">
        <f t="shared" si="423"/>
        <v>42745.848773148151</v>
      </c>
      <c r="V3361" s="11">
        <f t="shared" si="424"/>
        <v>42745.848773148151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417"/>
        <v>1.0137777777777779</v>
      </c>
      <c r="P3362" s="6">
        <f t="shared" si="418"/>
        <v>126.72222222222223</v>
      </c>
      <c r="Q3362" t="str">
        <f t="shared" si="419"/>
        <v>theater</v>
      </c>
      <c r="R3362" t="str">
        <f t="shared" si="420"/>
        <v>plays</v>
      </c>
      <c r="S3362" s="10">
        <f t="shared" si="421"/>
        <v>42696.874340277776</v>
      </c>
      <c r="T3362" s="10">
        <f t="shared" si="422"/>
        <v>42718.457638888889</v>
      </c>
      <c r="U3362" s="12">
        <f t="shared" si="423"/>
        <v>42696.874340277776</v>
      </c>
      <c r="V3362" s="11">
        <f t="shared" si="424"/>
        <v>42696.874340277776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417"/>
        <v>1.1346000000000001</v>
      </c>
      <c r="P3363" s="6">
        <f t="shared" si="418"/>
        <v>83.42647058823529</v>
      </c>
      <c r="Q3363" t="str">
        <f t="shared" si="419"/>
        <v>theater</v>
      </c>
      <c r="R3363" t="str">
        <f t="shared" si="420"/>
        <v>plays</v>
      </c>
      <c r="S3363" s="10">
        <f t="shared" si="421"/>
        <v>41865.817013888889</v>
      </c>
      <c r="T3363" s="10">
        <f t="shared" si="422"/>
        <v>41883.457638888889</v>
      </c>
      <c r="U3363" s="12">
        <f t="shared" si="423"/>
        <v>41865.817013888889</v>
      </c>
      <c r="V3363" s="11">
        <f t="shared" si="424"/>
        <v>41865.817013888889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417"/>
        <v>2.1800000000000002</v>
      </c>
      <c r="P3364" s="6">
        <f t="shared" si="418"/>
        <v>54.5</v>
      </c>
      <c r="Q3364" t="str">
        <f t="shared" si="419"/>
        <v>theater</v>
      </c>
      <c r="R3364" t="str">
        <f t="shared" si="420"/>
        <v>plays</v>
      </c>
      <c r="S3364" s="10">
        <f t="shared" si="421"/>
        <v>42055.883298611108</v>
      </c>
      <c r="T3364" s="10">
        <f t="shared" si="422"/>
        <v>42069.996527777774</v>
      </c>
      <c r="U3364" s="12">
        <f t="shared" si="423"/>
        <v>42055.883298611108</v>
      </c>
      <c r="V3364" s="11">
        <f t="shared" si="424"/>
        <v>42055.883298611108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417"/>
        <v>1.0141935483870967</v>
      </c>
      <c r="P3365" s="6">
        <f t="shared" si="418"/>
        <v>302.30769230769232</v>
      </c>
      <c r="Q3365" t="str">
        <f t="shared" si="419"/>
        <v>theater</v>
      </c>
      <c r="R3365" t="str">
        <f t="shared" si="420"/>
        <v>plays</v>
      </c>
      <c r="S3365" s="10">
        <f t="shared" si="421"/>
        <v>41851.563020833331</v>
      </c>
      <c r="T3365" s="10">
        <f t="shared" si="422"/>
        <v>41870.458333333328</v>
      </c>
      <c r="U3365" s="12">
        <f t="shared" si="423"/>
        <v>41851.563020833331</v>
      </c>
      <c r="V3365" s="11">
        <f t="shared" si="424"/>
        <v>41851.563020833331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417"/>
        <v>1.0593333333333332</v>
      </c>
      <c r="P3366" s="6">
        <f t="shared" si="418"/>
        <v>44.138888888888886</v>
      </c>
      <c r="Q3366" t="str">
        <f t="shared" si="419"/>
        <v>theater</v>
      </c>
      <c r="R3366" t="str">
        <f t="shared" si="420"/>
        <v>plays</v>
      </c>
      <c r="S3366" s="10">
        <f t="shared" si="421"/>
        <v>42422.769085648142</v>
      </c>
      <c r="T3366" s="10">
        <f t="shared" si="422"/>
        <v>42444.666666666664</v>
      </c>
      <c r="U3366" s="12">
        <f t="shared" si="423"/>
        <v>42422.769085648142</v>
      </c>
      <c r="V3366" s="11">
        <f t="shared" si="424"/>
        <v>42422.769085648142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417"/>
        <v>1.04</v>
      </c>
      <c r="P3367" s="6">
        <f t="shared" si="418"/>
        <v>866.66666666666663</v>
      </c>
      <c r="Q3367" t="str">
        <f t="shared" si="419"/>
        <v>theater</v>
      </c>
      <c r="R3367" t="str">
        <f t="shared" si="420"/>
        <v>plays</v>
      </c>
      <c r="S3367" s="10">
        <f t="shared" si="421"/>
        <v>42320.893425925926</v>
      </c>
      <c r="T3367" s="10">
        <f t="shared" si="422"/>
        <v>42350.893425925926</v>
      </c>
      <c r="U3367" s="12">
        <f t="shared" si="423"/>
        <v>42320.893425925926</v>
      </c>
      <c r="V3367" s="11">
        <f t="shared" si="424"/>
        <v>42320.893425925926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417"/>
        <v>2.21</v>
      </c>
      <c r="P3368" s="6">
        <f t="shared" si="418"/>
        <v>61.388888888888886</v>
      </c>
      <c r="Q3368" t="str">
        <f t="shared" si="419"/>
        <v>theater</v>
      </c>
      <c r="R3368" t="str">
        <f t="shared" si="420"/>
        <v>plays</v>
      </c>
      <c r="S3368" s="10">
        <f t="shared" si="421"/>
        <v>42106.859224537031</v>
      </c>
      <c r="T3368" s="10">
        <f t="shared" si="422"/>
        <v>42136.859224537031</v>
      </c>
      <c r="U3368" s="12">
        <f t="shared" si="423"/>
        <v>42106.859224537031</v>
      </c>
      <c r="V3368" s="11">
        <f t="shared" si="424"/>
        <v>42106.859224537031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417"/>
        <v>1.1866666666666668</v>
      </c>
      <c r="P3369" s="6">
        <f t="shared" si="418"/>
        <v>29.666666666666668</v>
      </c>
      <c r="Q3369" t="str">
        <f t="shared" si="419"/>
        <v>theater</v>
      </c>
      <c r="R3369" t="str">
        <f t="shared" si="420"/>
        <v>plays</v>
      </c>
      <c r="S3369" s="10">
        <f t="shared" si="421"/>
        <v>42192.725624999999</v>
      </c>
      <c r="T3369" s="10">
        <f t="shared" si="422"/>
        <v>42217.725624999999</v>
      </c>
      <c r="U3369" s="12">
        <f t="shared" si="423"/>
        <v>42192.725624999999</v>
      </c>
      <c r="V3369" s="11">
        <f t="shared" si="424"/>
        <v>42192.725624999999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417"/>
        <v>1.046</v>
      </c>
      <c r="P3370" s="6">
        <f t="shared" si="418"/>
        <v>45.478260869565219</v>
      </c>
      <c r="Q3370" t="str">
        <f t="shared" si="419"/>
        <v>theater</v>
      </c>
      <c r="R3370" t="str">
        <f t="shared" si="420"/>
        <v>plays</v>
      </c>
      <c r="S3370" s="10">
        <f t="shared" si="421"/>
        <v>41968.991423611107</v>
      </c>
      <c r="T3370" s="10">
        <f t="shared" si="422"/>
        <v>42004.999999999993</v>
      </c>
      <c r="U3370" s="12">
        <f t="shared" si="423"/>
        <v>41968.991423611107</v>
      </c>
      <c r="V3370" s="11">
        <f t="shared" si="424"/>
        <v>41968.991423611107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417"/>
        <v>1.0389999999999999</v>
      </c>
      <c r="P3371" s="6">
        <f t="shared" si="418"/>
        <v>96.203703703703709</v>
      </c>
      <c r="Q3371" t="str">
        <f t="shared" si="419"/>
        <v>theater</v>
      </c>
      <c r="R3371" t="str">
        <f t="shared" si="420"/>
        <v>plays</v>
      </c>
      <c r="S3371" s="10">
        <f t="shared" si="421"/>
        <v>42689.833101851851</v>
      </c>
      <c r="T3371" s="10">
        <f t="shared" si="422"/>
        <v>42749.833101851851</v>
      </c>
      <c r="U3371" s="12">
        <f t="shared" si="423"/>
        <v>42689.833101851851</v>
      </c>
      <c r="V3371" s="11">
        <f t="shared" si="424"/>
        <v>42689.833101851851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417"/>
        <v>1.1773333333333333</v>
      </c>
      <c r="P3372" s="6">
        <f t="shared" si="418"/>
        <v>67.92307692307692</v>
      </c>
      <c r="Q3372" t="str">
        <f t="shared" si="419"/>
        <v>theater</v>
      </c>
      <c r="R3372" t="str">
        <f t="shared" si="420"/>
        <v>plays</v>
      </c>
      <c r="S3372" s="10">
        <f t="shared" si="421"/>
        <v>42690.125983796293</v>
      </c>
      <c r="T3372" s="10">
        <f t="shared" si="422"/>
        <v>42721.124999999993</v>
      </c>
      <c r="U3372" s="12">
        <f t="shared" si="423"/>
        <v>42690.125983796293</v>
      </c>
      <c r="V3372" s="11">
        <f t="shared" si="424"/>
        <v>42690.125983796293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417"/>
        <v>1.385</v>
      </c>
      <c r="P3373" s="6">
        <f t="shared" si="418"/>
        <v>30.777777777777779</v>
      </c>
      <c r="Q3373" t="str">
        <f t="shared" si="419"/>
        <v>theater</v>
      </c>
      <c r="R3373" t="str">
        <f t="shared" si="420"/>
        <v>plays</v>
      </c>
      <c r="S3373" s="10">
        <f t="shared" si="421"/>
        <v>42312.666261574072</v>
      </c>
      <c r="T3373" s="10">
        <f t="shared" si="422"/>
        <v>42340.666261574072</v>
      </c>
      <c r="U3373" s="12">
        <f t="shared" si="423"/>
        <v>42312.666261574072</v>
      </c>
      <c r="V3373" s="11">
        <f t="shared" si="424"/>
        <v>42312.666261574072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417"/>
        <v>1.0349999999999999</v>
      </c>
      <c r="P3374" s="6">
        <f t="shared" si="418"/>
        <v>38.333333333333336</v>
      </c>
      <c r="Q3374" t="str">
        <f t="shared" si="419"/>
        <v>theater</v>
      </c>
      <c r="R3374" t="str">
        <f t="shared" si="420"/>
        <v>plays</v>
      </c>
      <c r="S3374" s="10">
        <f t="shared" si="421"/>
        <v>41855.339768518512</v>
      </c>
      <c r="T3374" s="10">
        <f t="shared" si="422"/>
        <v>41875.999305555553</v>
      </c>
      <c r="U3374" s="12">
        <f t="shared" si="423"/>
        <v>41855.339768518512</v>
      </c>
      <c r="V3374" s="11">
        <f t="shared" si="424"/>
        <v>41855.339768518512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417"/>
        <v>1.0024999999999999</v>
      </c>
      <c r="P3375" s="6">
        <f t="shared" si="418"/>
        <v>66.833333333333329</v>
      </c>
      <c r="Q3375" t="str">
        <f t="shared" si="419"/>
        <v>theater</v>
      </c>
      <c r="R3375" t="str">
        <f t="shared" si="420"/>
        <v>plays</v>
      </c>
      <c r="S3375" s="10">
        <f t="shared" si="421"/>
        <v>42179.646296296291</v>
      </c>
      <c r="T3375" s="10">
        <f t="shared" si="422"/>
        <v>42203.458333333336</v>
      </c>
      <c r="U3375" s="12">
        <f t="shared" si="423"/>
        <v>42179.646296296291</v>
      </c>
      <c r="V3375" s="11">
        <f t="shared" si="424"/>
        <v>42179.646296296291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417"/>
        <v>1.0657142857142856</v>
      </c>
      <c r="P3376" s="6">
        <f t="shared" si="418"/>
        <v>71.730769230769226</v>
      </c>
      <c r="Q3376" t="str">
        <f t="shared" si="419"/>
        <v>theater</v>
      </c>
      <c r="R3376" t="str">
        <f t="shared" si="420"/>
        <v>plays</v>
      </c>
      <c r="S3376" s="10">
        <f t="shared" si="421"/>
        <v>42275.523333333331</v>
      </c>
      <c r="T3376" s="10">
        <f t="shared" si="422"/>
        <v>42305.523333333331</v>
      </c>
      <c r="U3376" s="12">
        <f t="shared" si="423"/>
        <v>42275.523333333331</v>
      </c>
      <c r="V3376" s="11">
        <f t="shared" si="424"/>
        <v>42275.523333333331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417"/>
        <v>1</v>
      </c>
      <c r="P3377" s="6">
        <f t="shared" si="418"/>
        <v>176.47058823529412</v>
      </c>
      <c r="Q3377" t="str">
        <f t="shared" si="419"/>
        <v>theater</v>
      </c>
      <c r="R3377" t="str">
        <f t="shared" si="420"/>
        <v>plays</v>
      </c>
      <c r="S3377" s="10">
        <f t="shared" si="421"/>
        <v>41765.402465277773</v>
      </c>
      <c r="T3377" s="10">
        <f t="shared" si="422"/>
        <v>41777.402465277773</v>
      </c>
      <c r="U3377" s="12">
        <f t="shared" si="423"/>
        <v>41765.402465277773</v>
      </c>
      <c r="V3377" s="11">
        <f t="shared" si="424"/>
        <v>41765.402465277773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417"/>
        <v>1.0001249999999999</v>
      </c>
      <c r="P3378" s="6">
        <f t="shared" si="418"/>
        <v>421.10526315789474</v>
      </c>
      <c r="Q3378" t="str">
        <f t="shared" si="419"/>
        <v>theater</v>
      </c>
      <c r="R3378" t="str">
        <f t="shared" si="420"/>
        <v>plays</v>
      </c>
      <c r="S3378" s="10">
        <f t="shared" si="421"/>
        <v>42059.492986111109</v>
      </c>
      <c r="T3378" s="10">
        <f t="shared" si="422"/>
        <v>42119.451319444437</v>
      </c>
      <c r="U3378" s="12">
        <f t="shared" si="423"/>
        <v>42059.492986111109</v>
      </c>
      <c r="V3378" s="11">
        <f t="shared" si="424"/>
        <v>42059.492986111109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417"/>
        <v>1.0105</v>
      </c>
      <c r="P3379" s="6">
        <f t="shared" si="418"/>
        <v>104.98701298701299</v>
      </c>
      <c r="Q3379" t="str">
        <f t="shared" si="419"/>
        <v>theater</v>
      </c>
      <c r="R3379" t="str">
        <f t="shared" si="420"/>
        <v>plays</v>
      </c>
      <c r="S3379" s="10">
        <f t="shared" si="421"/>
        <v>42053.524293981485</v>
      </c>
      <c r="T3379" s="10">
        <f t="shared" si="422"/>
        <v>42083.49722222222</v>
      </c>
      <c r="U3379" s="12">
        <f t="shared" si="423"/>
        <v>42053.524293981485</v>
      </c>
      <c r="V3379" s="11">
        <f t="shared" si="424"/>
        <v>42053.524293981485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417"/>
        <v>1.0763636363636364</v>
      </c>
      <c r="P3380" s="6">
        <f t="shared" si="418"/>
        <v>28.19047619047619</v>
      </c>
      <c r="Q3380" t="str">
        <f t="shared" si="419"/>
        <v>theater</v>
      </c>
      <c r="R3380" t="str">
        <f t="shared" si="420"/>
        <v>plays</v>
      </c>
      <c r="S3380" s="10">
        <f t="shared" si="421"/>
        <v>41858.147060185183</v>
      </c>
      <c r="T3380" s="10">
        <f t="shared" si="422"/>
        <v>41882.338888888888</v>
      </c>
      <c r="U3380" s="12">
        <f t="shared" si="423"/>
        <v>41858.147060185183</v>
      </c>
      <c r="V3380" s="11">
        <f t="shared" si="424"/>
        <v>41858.147060185183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417"/>
        <v>1.0365</v>
      </c>
      <c r="P3381" s="6">
        <f t="shared" si="418"/>
        <v>54.55263157894737</v>
      </c>
      <c r="Q3381" t="str">
        <f t="shared" si="419"/>
        <v>theater</v>
      </c>
      <c r="R3381" t="str">
        <f t="shared" si="420"/>
        <v>plays</v>
      </c>
      <c r="S3381" s="10">
        <f t="shared" si="421"/>
        <v>42225.305555555555</v>
      </c>
      <c r="T3381" s="10">
        <f t="shared" si="422"/>
        <v>42242.749999999993</v>
      </c>
      <c r="U3381" s="12">
        <f t="shared" si="423"/>
        <v>42225.305555555555</v>
      </c>
      <c r="V3381" s="11">
        <f t="shared" si="424"/>
        <v>42225.305555555555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417"/>
        <v>1.0443333333333333</v>
      </c>
      <c r="P3382" s="6">
        <f t="shared" si="418"/>
        <v>111.89285714285714</v>
      </c>
      <c r="Q3382" t="str">
        <f t="shared" si="419"/>
        <v>theater</v>
      </c>
      <c r="R3382" t="str">
        <f t="shared" si="420"/>
        <v>plays</v>
      </c>
      <c r="S3382" s="10">
        <f t="shared" si="421"/>
        <v>41937.745115740734</v>
      </c>
      <c r="T3382" s="10">
        <f t="shared" si="422"/>
        <v>41972.786782407398</v>
      </c>
      <c r="U3382" s="12">
        <f t="shared" si="423"/>
        <v>41937.745115740734</v>
      </c>
      <c r="V3382" s="11">
        <f t="shared" si="424"/>
        <v>41937.745115740734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417"/>
        <v>1.0225</v>
      </c>
      <c r="P3383" s="6">
        <f t="shared" si="418"/>
        <v>85.208333333333329</v>
      </c>
      <c r="Q3383" t="str">
        <f t="shared" si="419"/>
        <v>theater</v>
      </c>
      <c r="R3383" t="str">
        <f t="shared" si="420"/>
        <v>plays</v>
      </c>
      <c r="S3383" s="10">
        <f t="shared" si="421"/>
        <v>42043.976655092592</v>
      </c>
      <c r="T3383" s="10">
        <f t="shared" si="422"/>
        <v>42073.934988425921</v>
      </c>
      <c r="U3383" s="12">
        <f t="shared" si="423"/>
        <v>42043.976655092592</v>
      </c>
      <c r="V3383" s="11">
        <f t="shared" si="424"/>
        <v>42043.976655092592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417"/>
        <v>1.0074285714285713</v>
      </c>
      <c r="P3384" s="6">
        <f t="shared" si="418"/>
        <v>76.652173913043484</v>
      </c>
      <c r="Q3384" t="str">
        <f t="shared" si="419"/>
        <v>theater</v>
      </c>
      <c r="R3384" t="str">
        <f t="shared" si="420"/>
        <v>plays</v>
      </c>
      <c r="S3384" s="10">
        <f t="shared" si="421"/>
        <v>42559.222870370366</v>
      </c>
      <c r="T3384" s="10">
        <f t="shared" si="422"/>
        <v>42583.749305555553</v>
      </c>
      <c r="U3384" s="12">
        <f t="shared" si="423"/>
        <v>42559.222870370366</v>
      </c>
      <c r="V3384" s="11">
        <f t="shared" si="424"/>
        <v>42559.222870370366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417"/>
        <v>1.1171428571428572</v>
      </c>
      <c r="P3385" s="6">
        <f t="shared" si="418"/>
        <v>65.166666666666671</v>
      </c>
      <c r="Q3385" t="str">
        <f t="shared" si="419"/>
        <v>theater</v>
      </c>
      <c r="R3385" t="str">
        <f t="shared" si="420"/>
        <v>plays</v>
      </c>
      <c r="S3385" s="10">
        <f t="shared" si="421"/>
        <v>42524.574305555558</v>
      </c>
      <c r="T3385" s="10">
        <f t="shared" si="422"/>
        <v>42544.574305555558</v>
      </c>
      <c r="U3385" s="12">
        <f t="shared" si="423"/>
        <v>42524.574305555558</v>
      </c>
      <c r="V3385" s="11">
        <f t="shared" si="424"/>
        <v>42524.574305555558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417"/>
        <v>1.0001100000000001</v>
      </c>
      <c r="P3386" s="6">
        <f t="shared" si="418"/>
        <v>93.760312499999998</v>
      </c>
      <c r="Q3386" t="str">
        <f t="shared" si="419"/>
        <v>theater</v>
      </c>
      <c r="R3386" t="str">
        <f t="shared" si="420"/>
        <v>plays</v>
      </c>
      <c r="S3386" s="10">
        <f t="shared" si="421"/>
        <v>42291.879259259258</v>
      </c>
      <c r="T3386" s="10">
        <f t="shared" si="422"/>
        <v>42328.916666666664</v>
      </c>
      <c r="U3386" s="12">
        <f t="shared" si="423"/>
        <v>42291.879259259258</v>
      </c>
      <c r="V3386" s="11">
        <f t="shared" si="424"/>
        <v>42291.879259259258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417"/>
        <v>1</v>
      </c>
      <c r="P3387" s="6">
        <f t="shared" si="418"/>
        <v>133.33333333333334</v>
      </c>
      <c r="Q3387" t="str">
        <f t="shared" si="419"/>
        <v>theater</v>
      </c>
      <c r="R3387" t="str">
        <f t="shared" si="420"/>
        <v>plays</v>
      </c>
      <c r="S3387" s="10">
        <f t="shared" si="421"/>
        <v>41953.659166666665</v>
      </c>
      <c r="T3387" s="10">
        <f t="shared" si="422"/>
        <v>41983.659166666665</v>
      </c>
      <c r="U3387" s="12">
        <f t="shared" si="423"/>
        <v>41953.659166666665</v>
      </c>
      <c r="V3387" s="11">
        <f t="shared" si="424"/>
        <v>41953.659166666665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417"/>
        <v>1.05</v>
      </c>
      <c r="P3388" s="6">
        <f t="shared" si="418"/>
        <v>51.219512195121951</v>
      </c>
      <c r="Q3388" t="str">
        <f t="shared" si="419"/>
        <v>theater</v>
      </c>
      <c r="R3388" t="str">
        <f t="shared" si="420"/>
        <v>plays</v>
      </c>
      <c r="S3388" s="10">
        <f t="shared" si="421"/>
        <v>41946.436412037037</v>
      </c>
      <c r="T3388" s="10">
        <f t="shared" si="422"/>
        <v>41976.436412037037</v>
      </c>
      <c r="U3388" s="12">
        <f t="shared" si="423"/>
        <v>41946.436412037037</v>
      </c>
      <c r="V3388" s="11">
        <f t="shared" si="424"/>
        <v>41946.436412037037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417"/>
        <v>1.1686666666666667</v>
      </c>
      <c r="P3389" s="6">
        <f t="shared" si="418"/>
        <v>100.17142857142858</v>
      </c>
      <c r="Q3389" t="str">
        <f t="shared" si="419"/>
        <v>theater</v>
      </c>
      <c r="R3389" t="str">
        <f t="shared" si="420"/>
        <v>plays</v>
      </c>
      <c r="S3389" s="10">
        <f t="shared" si="421"/>
        <v>41947.554259259254</v>
      </c>
      <c r="T3389" s="10">
        <f t="shared" si="422"/>
        <v>41987.554259259261</v>
      </c>
      <c r="U3389" s="12">
        <f t="shared" si="423"/>
        <v>41947.554259259254</v>
      </c>
      <c r="V3389" s="11">
        <f t="shared" si="424"/>
        <v>41947.554259259254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417"/>
        <v>1.038</v>
      </c>
      <c r="P3390" s="6">
        <f t="shared" si="418"/>
        <v>34.6</v>
      </c>
      <c r="Q3390" t="str">
        <f t="shared" si="419"/>
        <v>theater</v>
      </c>
      <c r="R3390" t="str">
        <f t="shared" si="420"/>
        <v>plays</v>
      </c>
      <c r="S3390" s="10">
        <f t="shared" si="421"/>
        <v>42143.252789351849</v>
      </c>
      <c r="T3390" s="10">
        <f t="shared" si="422"/>
        <v>42173.252789351849</v>
      </c>
      <c r="U3390" s="12">
        <f t="shared" si="423"/>
        <v>42143.252789351849</v>
      </c>
      <c r="V3390" s="11">
        <f t="shared" si="424"/>
        <v>42143.252789351849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417"/>
        <v>1.145</v>
      </c>
      <c r="P3391" s="6">
        <f t="shared" si="418"/>
        <v>184.67741935483872</v>
      </c>
      <c r="Q3391" t="str">
        <f t="shared" si="419"/>
        <v>theater</v>
      </c>
      <c r="R3391" t="str">
        <f t="shared" si="420"/>
        <v>plays</v>
      </c>
      <c r="S3391" s="10">
        <f t="shared" si="421"/>
        <v>42494.355115740742</v>
      </c>
      <c r="T3391" s="10">
        <f t="shared" si="422"/>
        <v>42524.355115740742</v>
      </c>
      <c r="U3391" s="12">
        <f t="shared" si="423"/>
        <v>42494.355115740742</v>
      </c>
      <c r="V3391" s="11">
        <f t="shared" si="424"/>
        <v>42494.355115740742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417"/>
        <v>1.024</v>
      </c>
      <c r="P3392" s="6">
        <f t="shared" si="418"/>
        <v>69.818181818181813</v>
      </c>
      <c r="Q3392" t="str">
        <f t="shared" si="419"/>
        <v>theater</v>
      </c>
      <c r="R3392" t="str">
        <f t="shared" si="420"/>
        <v>plays</v>
      </c>
      <c r="S3392" s="10">
        <f t="shared" si="421"/>
        <v>41815.56649305555</v>
      </c>
      <c r="T3392" s="10">
        <f t="shared" si="422"/>
        <v>41830.56649305555</v>
      </c>
      <c r="U3392" s="12">
        <f t="shared" si="423"/>
        <v>41815.56649305555</v>
      </c>
      <c r="V3392" s="11">
        <f t="shared" si="424"/>
        <v>41815.56649305555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417"/>
        <v>2.23</v>
      </c>
      <c r="P3393" s="6">
        <f t="shared" si="418"/>
        <v>61.944444444444443</v>
      </c>
      <c r="Q3393" t="str">
        <f t="shared" si="419"/>
        <v>theater</v>
      </c>
      <c r="R3393" t="str">
        <f t="shared" si="420"/>
        <v>plays</v>
      </c>
      <c r="S3393" s="10">
        <f t="shared" si="421"/>
        <v>41830.337361111109</v>
      </c>
      <c r="T3393" s="10">
        <f t="shared" si="422"/>
        <v>41859.727777777778</v>
      </c>
      <c r="U3393" s="12">
        <f t="shared" si="423"/>
        <v>41830.337361111109</v>
      </c>
      <c r="V3393" s="11">
        <f t="shared" si="424"/>
        <v>41830.337361111109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425">E3394/D3394</f>
        <v>1</v>
      </c>
      <c r="P3394" s="6">
        <f t="shared" si="418"/>
        <v>41.666666666666664</v>
      </c>
      <c r="Q3394" t="str">
        <f t="shared" si="419"/>
        <v>theater</v>
      </c>
      <c r="R3394" t="str">
        <f t="shared" si="420"/>
        <v>plays</v>
      </c>
      <c r="S3394" s="10">
        <f t="shared" si="421"/>
        <v>42446.63721064815</v>
      </c>
      <c r="T3394" s="10">
        <f t="shared" si="422"/>
        <v>42496.63721064815</v>
      </c>
      <c r="U3394" s="12">
        <f t="shared" si="423"/>
        <v>42446.63721064815</v>
      </c>
      <c r="V3394" s="11">
        <f t="shared" si="424"/>
        <v>42446.63721064815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425"/>
        <v>1.0580000000000001</v>
      </c>
      <c r="P3395" s="6">
        <f t="shared" ref="P3395:P3458" si="426">E3395/L3395</f>
        <v>36.06818181818182</v>
      </c>
      <c r="Q3395" t="str">
        <f t="shared" ref="Q3395:Q3458" si="427">LEFT(N3395,SEARCH("/",N3395)-1)</f>
        <v>theater</v>
      </c>
      <c r="R3395" t="str">
        <f t="shared" ref="R3395:R3458" si="428">RIGHT(N3395,LEN(N3395)-SEARCH("/",N3395))</f>
        <v>plays</v>
      </c>
      <c r="S3395" s="10">
        <f t="shared" ref="S3395:S3458" si="429">(((J3395/60)/60)/24)+DATE(1970,1,1)+(-5/24)</f>
        <v>41923.713310185187</v>
      </c>
      <c r="T3395" s="10">
        <f t="shared" ref="T3395:T3458" si="430">(((I3395/60)/60)/24)+DATE(1970,1,1)+(-5/24)</f>
        <v>41948.823611111111</v>
      </c>
      <c r="U3395" s="12">
        <f t="shared" ref="U3395:U3458" si="431">S3395</f>
        <v>41923.713310185187</v>
      </c>
      <c r="V3395" s="11">
        <f t="shared" ref="V3395:V3458" si="432">S3395</f>
        <v>41923.713310185187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425"/>
        <v>1.4236363636363636</v>
      </c>
      <c r="P3396" s="6">
        <f t="shared" si="426"/>
        <v>29</v>
      </c>
      <c r="Q3396" t="str">
        <f t="shared" si="427"/>
        <v>theater</v>
      </c>
      <c r="R3396" t="str">
        <f t="shared" si="428"/>
        <v>plays</v>
      </c>
      <c r="S3396" s="10">
        <f t="shared" si="429"/>
        <v>41817.387094907404</v>
      </c>
      <c r="T3396" s="10">
        <f t="shared" si="430"/>
        <v>41847.387094907404</v>
      </c>
      <c r="U3396" s="12">
        <f t="shared" si="431"/>
        <v>41817.387094907404</v>
      </c>
      <c r="V3396" s="11">
        <f t="shared" si="432"/>
        <v>41817.387094907404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425"/>
        <v>1.84</v>
      </c>
      <c r="P3397" s="6">
        <f t="shared" si="426"/>
        <v>24.210526315789473</v>
      </c>
      <c r="Q3397" t="str">
        <f t="shared" si="427"/>
        <v>theater</v>
      </c>
      <c r="R3397" t="str">
        <f t="shared" si="428"/>
        <v>plays</v>
      </c>
      <c r="S3397" s="10">
        <f t="shared" si="429"/>
        <v>42140.503981481481</v>
      </c>
      <c r="T3397" s="10">
        <f t="shared" si="430"/>
        <v>42154.548611111109</v>
      </c>
      <c r="U3397" s="12">
        <f t="shared" si="431"/>
        <v>42140.503981481481</v>
      </c>
      <c r="V3397" s="11">
        <f t="shared" si="432"/>
        <v>42140.503981481481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425"/>
        <v>1.0433333333333332</v>
      </c>
      <c r="P3398" s="6">
        <f t="shared" si="426"/>
        <v>55.892857142857146</v>
      </c>
      <c r="Q3398" t="str">
        <f t="shared" si="427"/>
        <v>theater</v>
      </c>
      <c r="R3398" t="str">
        <f t="shared" si="428"/>
        <v>plays</v>
      </c>
      <c r="S3398" s="10">
        <f t="shared" si="429"/>
        <v>41764.238298611104</v>
      </c>
      <c r="T3398" s="10">
        <f t="shared" si="430"/>
        <v>41790.957638888889</v>
      </c>
      <c r="U3398" s="12">
        <f t="shared" si="431"/>
        <v>41764.238298611104</v>
      </c>
      <c r="V3398" s="11">
        <f t="shared" si="432"/>
        <v>41764.238298611104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425"/>
        <v>1.1200000000000001</v>
      </c>
      <c r="P3399" s="6">
        <f t="shared" si="426"/>
        <v>11.666666666666666</v>
      </c>
      <c r="Q3399" t="str">
        <f t="shared" si="427"/>
        <v>theater</v>
      </c>
      <c r="R3399" t="str">
        <f t="shared" si="428"/>
        <v>plays</v>
      </c>
      <c r="S3399" s="10">
        <f t="shared" si="429"/>
        <v>42378.270011574066</v>
      </c>
      <c r="T3399" s="10">
        <f t="shared" si="430"/>
        <v>42418.708333333336</v>
      </c>
      <c r="U3399" s="12">
        <f t="shared" si="431"/>
        <v>42378.270011574066</v>
      </c>
      <c r="V3399" s="11">
        <f t="shared" si="432"/>
        <v>42378.270011574066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425"/>
        <v>1.1107499999999999</v>
      </c>
      <c r="P3400" s="6">
        <f t="shared" si="426"/>
        <v>68.353846153846149</v>
      </c>
      <c r="Q3400" t="str">
        <f t="shared" si="427"/>
        <v>theater</v>
      </c>
      <c r="R3400" t="str">
        <f t="shared" si="428"/>
        <v>plays</v>
      </c>
      <c r="S3400" s="10">
        <f t="shared" si="429"/>
        <v>41941.543703703705</v>
      </c>
      <c r="T3400" s="10">
        <f t="shared" si="430"/>
        <v>41964.499999999993</v>
      </c>
      <c r="U3400" s="12">
        <f t="shared" si="431"/>
        <v>41941.543703703705</v>
      </c>
      <c r="V3400" s="11">
        <f t="shared" si="432"/>
        <v>41941.543703703705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425"/>
        <v>1.0375000000000001</v>
      </c>
      <c r="P3401" s="6">
        <f t="shared" si="426"/>
        <v>27.065217391304348</v>
      </c>
      <c r="Q3401" t="str">
        <f t="shared" si="427"/>
        <v>theater</v>
      </c>
      <c r="R3401" t="str">
        <f t="shared" si="428"/>
        <v>plays</v>
      </c>
      <c r="S3401" s="10">
        <f t="shared" si="429"/>
        <v>42026.712094907409</v>
      </c>
      <c r="T3401" s="10">
        <f t="shared" si="430"/>
        <v>42056.712094907409</v>
      </c>
      <c r="U3401" s="12">
        <f t="shared" si="431"/>
        <v>42026.712094907409</v>
      </c>
      <c r="V3401" s="11">
        <f t="shared" si="432"/>
        <v>42026.712094907409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425"/>
        <v>1.0041</v>
      </c>
      <c r="P3402" s="6">
        <f t="shared" si="426"/>
        <v>118.12941176470588</v>
      </c>
      <c r="Q3402" t="str">
        <f t="shared" si="427"/>
        <v>theater</v>
      </c>
      <c r="R3402" t="str">
        <f t="shared" si="428"/>
        <v>plays</v>
      </c>
      <c r="S3402" s="10">
        <f t="shared" si="429"/>
        <v>41834.745532407404</v>
      </c>
      <c r="T3402" s="10">
        <f t="shared" si="430"/>
        <v>41879.745532407404</v>
      </c>
      <c r="U3402" s="12">
        <f t="shared" si="431"/>
        <v>41834.745532407404</v>
      </c>
      <c r="V3402" s="11">
        <f t="shared" si="432"/>
        <v>41834.745532407404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425"/>
        <v>1.0186206896551724</v>
      </c>
      <c r="P3403" s="6">
        <f t="shared" si="426"/>
        <v>44.757575757575758</v>
      </c>
      <c r="Q3403" t="str">
        <f t="shared" si="427"/>
        <v>theater</v>
      </c>
      <c r="R3403" t="str">
        <f t="shared" si="428"/>
        <v>plays</v>
      </c>
      <c r="S3403" s="10">
        <f t="shared" si="429"/>
        <v>42193.5155787037</v>
      </c>
      <c r="T3403" s="10">
        <f t="shared" si="430"/>
        <v>42223.5155787037</v>
      </c>
      <c r="U3403" s="12">
        <f t="shared" si="431"/>
        <v>42193.5155787037</v>
      </c>
      <c r="V3403" s="11">
        <f t="shared" si="432"/>
        <v>42193.5155787037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425"/>
        <v>1.0976666666666666</v>
      </c>
      <c r="P3404" s="6">
        <f t="shared" si="426"/>
        <v>99.787878787878782</v>
      </c>
      <c r="Q3404" t="str">
        <f t="shared" si="427"/>
        <v>theater</v>
      </c>
      <c r="R3404" t="str">
        <f t="shared" si="428"/>
        <v>plays</v>
      </c>
      <c r="S3404" s="10">
        <f t="shared" si="429"/>
        <v>42290.410219907404</v>
      </c>
      <c r="T3404" s="10">
        <f t="shared" si="430"/>
        <v>42319.896527777775</v>
      </c>
      <c r="U3404" s="12">
        <f t="shared" si="431"/>
        <v>42290.410219907404</v>
      </c>
      <c r="V3404" s="11">
        <f t="shared" si="432"/>
        <v>42290.410219907404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425"/>
        <v>1</v>
      </c>
      <c r="P3405" s="6">
        <f t="shared" si="426"/>
        <v>117.64705882352941</v>
      </c>
      <c r="Q3405" t="str">
        <f t="shared" si="427"/>
        <v>theater</v>
      </c>
      <c r="R3405" t="str">
        <f t="shared" si="428"/>
        <v>plays</v>
      </c>
      <c r="S3405" s="10">
        <f t="shared" si="429"/>
        <v>42150.253749999996</v>
      </c>
      <c r="T3405" s="10">
        <f t="shared" si="430"/>
        <v>42180.253749999996</v>
      </c>
      <c r="U3405" s="12">
        <f t="shared" si="431"/>
        <v>42150.253749999996</v>
      </c>
      <c r="V3405" s="11">
        <f t="shared" si="432"/>
        <v>42150.253749999996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425"/>
        <v>1.22</v>
      </c>
      <c r="P3406" s="6">
        <f t="shared" si="426"/>
        <v>203.33333333333334</v>
      </c>
      <c r="Q3406" t="str">
        <f t="shared" si="427"/>
        <v>theater</v>
      </c>
      <c r="R3406" t="str">
        <f t="shared" si="428"/>
        <v>plays</v>
      </c>
      <c r="S3406" s="10">
        <f t="shared" si="429"/>
        <v>42152.295162037037</v>
      </c>
      <c r="T3406" s="10">
        <f t="shared" si="430"/>
        <v>42172.295162037037</v>
      </c>
      <c r="U3406" s="12">
        <f t="shared" si="431"/>
        <v>42152.295162037037</v>
      </c>
      <c r="V3406" s="11">
        <f t="shared" si="432"/>
        <v>42152.295162037037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425"/>
        <v>1.3757142857142857</v>
      </c>
      <c r="P3407" s="6">
        <f t="shared" si="426"/>
        <v>28.323529411764707</v>
      </c>
      <c r="Q3407" t="str">
        <f t="shared" si="427"/>
        <v>theater</v>
      </c>
      <c r="R3407" t="str">
        <f t="shared" si="428"/>
        <v>plays</v>
      </c>
      <c r="S3407" s="10">
        <f t="shared" si="429"/>
        <v>42409.808865740742</v>
      </c>
      <c r="T3407" s="10">
        <f t="shared" si="430"/>
        <v>42430.790972222218</v>
      </c>
      <c r="U3407" s="12">
        <f t="shared" si="431"/>
        <v>42409.808865740742</v>
      </c>
      <c r="V3407" s="11">
        <f t="shared" si="432"/>
        <v>42409.808865740742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425"/>
        <v>1.0031000000000001</v>
      </c>
      <c r="P3408" s="6">
        <f t="shared" si="426"/>
        <v>110.23076923076923</v>
      </c>
      <c r="Q3408" t="str">
        <f t="shared" si="427"/>
        <v>theater</v>
      </c>
      <c r="R3408" t="str">
        <f t="shared" si="428"/>
        <v>plays</v>
      </c>
      <c r="S3408" s="10">
        <f t="shared" si="429"/>
        <v>41791.284444444442</v>
      </c>
      <c r="T3408" s="10">
        <f t="shared" si="430"/>
        <v>41836.284444444442</v>
      </c>
      <c r="U3408" s="12">
        <f t="shared" si="431"/>
        <v>41791.284444444442</v>
      </c>
      <c r="V3408" s="11">
        <f t="shared" si="432"/>
        <v>41791.284444444442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425"/>
        <v>1.071</v>
      </c>
      <c r="P3409" s="6">
        <f t="shared" si="426"/>
        <v>31.970149253731343</v>
      </c>
      <c r="Q3409" t="str">
        <f t="shared" si="427"/>
        <v>theater</v>
      </c>
      <c r="R3409" t="str">
        <f t="shared" si="428"/>
        <v>plays</v>
      </c>
      <c r="S3409" s="10">
        <f t="shared" si="429"/>
        <v>41796.21399305555</v>
      </c>
      <c r="T3409" s="10">
        <f t="shared" si="430"/>
        <v>41826.21399305555</v>
      </c>
      <c r="U3409" s="12">
        <f t="shared" si="431"/>
        <v>41796.21399305555</v>
      </c>
      <c r="V3409" s="11">
        <f t="shared" si="432"/>
        <v>41796.21399305555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425"/>
        <v>2.11</v>
      </c>
      <c r="P3410" s="6">
        <f t="shared" si="426"/>
        <v>58.611111111111114</v>
      </c>
      <c r="Q3410" t="str">
        <f t="shared" si="427"/>
        <v>theater</v>
      </c>
      <c r="R3410" t="str">
        <f t="shared" si="428"/>
        <v>plays</v>
      </c>
      <c r="S3410" s="10">
        <f t="shared" si="429"/>
        <v>41808.78361111111</v>
      </c>
      <c r="T3410" s="10">
        <f t="shared" si="430"/>
        <v>41838.78361111111</v>
      </c>
      <c r="U3410" s="12">
        <f t="shared" si="431"/>
        <v>41808.78361111111</v>
      </c>
      <c r="V3410" s="11">
        <f t="shared" si="432"/>
        <v>41808.78361111111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425"/>
        <v>1.236</v>
      </c>
      <c r="P3411" s="6">
        <f t="shared" si="426"/>
        <v>29.428571428571427</v>
      </c>
      <c r="Q3411" t="str">
        <f t="shared" si="427"/>
        <v>theater</v>
      </c>
      <c r="R3411" t="str">
        <f t="shared" si="428"/>
        <v>plays</v>
      </c>
      <c r="S3411" s="10">
        <f t="shared" si="429"/>
        <v>42544.605995370373</v>
      </c>
      <c r="T3411" s="10">
        <f t="shared" si="430"/>
        <v>42582.665277777771</v>
      </c>
      <c r="U3411" s="12">
        <f t="shared" si="431"/>
        <v>42544.605995370373</v>
      </c>
      <c r="V3411" s="11">
        <f t="shared" si="432"/>
        <v>42544.605995370373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425"/>
        <v>1.085</v>
      </c>
      <c r="P3412" s="6">
        <f t="shared" si="426"/>
        <v>81.375</v>
      </c>
      <c r="Q3412" t="str">
        <f t="shared" si="427"/>
        <v>theater</v>
      </c>
      <c r="R3412" t="str">
        <f t="shared" si="428"/>
        <v>plays</v>
      </c>
      <c r="S3412" s="10">
        <f t="shared" si="429"/>
        <v>42499.83321759259</v>
      </c>
      <c r="T3412" s="10">
        <f t="shared" si="430"/>
        <v>42527.083333333336</v>
      </c>
      <c r="U3412" s="12">
        <f t="shared" si="431"/>
        <v>42499.83321759259</v>
      </c>
      <c r="V3412" s="11">
        <f t="shared" si="432"/>
        <v>42499.83321759259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425"/>
        <v>1.0356666666666667</v>
      </c>
      <c r="P3413" s="6">
        <f t="shared" si="426"/>
        <v>199.16666666666666</v>
      </c>
      <c r="Q3413" t="str">
        <f t="shared" si="427"/>
        <v>theater</v>
      </c>
      <c r="R3413" t="str">
        <f t="shared" si="428"/>
        <v>plays</v>
      </c>
      <c r="S3413" s="10">
        <f t="shared" si="429"/>
        <v>42264.814490740733</v>
      </c>
      <c r="T3413" s="10">
        <f t="shared" si="430"/>
        <v>42284.814490740733</v>
      </c>
      <c r="U3413" s="12">
        <f t="shared" si="431"/>
        <v>42264.814490740733</v>
      </c>
      <c r="V3413" s="11">
        <f t="shared" si="432"/>
        <v>42264.814490740733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425"/>
        <v>1</v>
      </c>
      <c r="P3414" s="6">
        <f t="shared" si="426"/>
        <v>115.38461538461539</v>
      </c>
      <c r="Q3414" t="str">
        <f t="shared" si="427"/>
        <v>theater</v>
      </c>
      <c r="R3414" t="str">
        <f t="shared" si="428"/>
        <v>plays</v>
      </c>
      <c r="S3414" s="10">
        <f t="shared" si="429"/>
        <v>41879.750717592593</v>
      </c>
      <c r="T3414" s="10">
        <f t="shared" si="430"/>
        <v>41909.750717592593</v>
      </c>
      <c r="U3414" s="12">
        <f t="shared" si="431"/>
        <v>41879.750717592593</v>
      </c>
      <c r="V3414" s="11">
        <f t="shared" si="432"/>
        <v>41879.750717592593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425"/>
        <v>1.3</v>
      </c>
      <c r="P3415" s="6">
        <f t="shared" si="426"/>
        <v>46.428571428571431</v>
      </c>
      <c r="Q3415" t="str">
        <f t="shared" si="427"/>
        <v>theater</v>
      </c>
      <c r="R3415" t="str">
        <f t="shared" si="428"/>
        <v>plays</v>
      </c>
      <c r="S3415" s="10">
        <f t="shared" si="429"/>
        <v>42053.524745370371</v>
      </c>
      <c r="T3415" s="10">
        <f t="shared" si="430"/>
        <v>42062.999305555553</v>
      </c>
      <c r="U3415" s="12">
        <f t="shared" si="431"/>
        <v>42053.524745370371</v>
      </c>
      <c r="V3415" s="11">
        <f t="shared" si="432"/>
        <v>42053.524745370371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425"/>
        <v>1.0349999999999999</v>
      </c>
      <c r="P3416" s="6">
        <f t="shared" si="426"/>
        <v>70.568181818181813</v>
      </c>
      <c r="Q3416" t="str">
        <f t="shared" si="427"/>
        <v>theater</v>
      </c>
      <c r="R3416" t="str">
        <f t="shared" si="428"/>
        <v>plays</v>
      </c>
      <c r="S3416" s="10">
        <f t="shared" si="429"/>
        <v>42675.624131944445</v>
      </c>
      <c r="T3416" s="10">
        <f t="shared" si="430"/>
        <v>42705.124305555553</v>
      </c>
      <c r="U3416" s="12">
        <f t="shared" si="431"/>
        <v>42675.624131944445</v>
      </c>
      <c r="V3416" s="11">
        <f t="shared" si="432"/>
        <v>42675.624131944445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425"/>
        <v>1</v>
      </c>
      <c r="P3417" s="6">
        <f t="shared" si="426"/>
        <v>22.222222222222221</v>
      </c>
      <c r="Q3417" t="str">
        <f t="shared" si="427"/>
        <v>theater</v>
      </c>
      <c r="R3417" t="str">
        <f t="shared" si="428"/>
        <v>plays</v>
      </c>
      <c r="S3417" s="10">
        <f t="shared" si="429"/>
        <v>42466.935833333329</v>
      </c>
      <c r="T3417" s="10">
        <f t="shared" si="430"/>
        <v>42477.770833333336</v>
      </c>
      <c r="U3417" s="12">
        <f t="shared" si="431"/>
        <v>42466.935833333329</v>
      </c>
      <c r="V3417" s="11">
        <f t="shared" si="432"/>
        <v>42466.935833333329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425"/>
        <v>1.196</v>
      </c>
      <c r="P3418" s="6">
        <f t="shared" si="426"/>
        <v>159.46666666666667</v>
      </c>
      <c r="Q3418" t="str">
        <f t="shared" si="427"/>
        <v>theater</v>
      </c>
      <c r="R3418" t="str">
        <f t="shared" si="428"/>
        <v>plays</v>
      </c>
      <c r="S3418" s="10">
        <f t="shared" si="429"/>
        <v>42089.204224537032</v>
      </c>
      <c r="T3418" s="10">
        <f t="shared" si="430"/>
        <v>42117.562499999993</v>
      </c>
      <c r="U3418" s="12">
        <f t="shared" si="431"/>
        <v>42089.204224537032</v>
      </c>
      <c r="V3418" s="11">
        <f t="shared" si="432"/>
        <v>42089.204224537032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425"/>
        <v>1.0000058823529412</v>
      </c>
      <c r="P3419" s="6">
        <f t="shared" si="426"/>
        <v>37.777999999999999</v>
      </c>
      <c r="Q3419" t="str">
        <f t="shared" si="427"/>
        <v>theater</v>
      </c>
      <c r="R3419" t="str">
        <f t="shared" si="428"/>
        <v>plays</v>
      </c>
      <c r="S3419" s="10">
        <f t="shared" si="429"/>
        <v>41894.705416666664</v>
      </c>
      <c r="T3419" s="10">
        <f t="shared" si="430"/>
        <v>41937.821527777778</v>
      </c>
      <c r="U3419" s="12">
        <f t="shared" si="431"/>
        <v>41894.705416666664</v>
      </c>
      <c r="V3419" s="11">
        <f t="shared" si="432"/>
        <v>41894.705416666664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425"/>
        <v>1.00875</v>
      </c>
      <c r="P3420" s="6">
        <f t="shared" si="426"/>
        <v>72.053571428571431</v>
      </c>
      <c r="Q3420" t="str">
        <f t="shared" si="427"/>
        <v>theater</v>
      </c>
      <c r="R3420" t="str">
        <f t="shared" si="428"/>
        <v>plays</v>
      </c>
      <c r="S3420" s="10">
        <f t="shared" si="429"/>
        <v>41752.626238425924</v>
      </c>
      <c r="T3420" s="10">
        <f t="shared" si="430"/>
        <v>41782.626238425924</v>
      </c>
      <c r="U3420" s="12">
        <f t="shared" si="431"/>
        <v>41752.626238425924</v>
      </c>
      <c r="V3420" s="11">
        <f t="shared" si="432"/>
        <v>41752.626238425924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425"/>
        <v>1.0654545454545454</v>
      </c>
      <c r="P3421" s="6">
        <f t="shared" si="426"/>
        <v>63.695652173913047</v>
      </c>
      <c r="Q3421" t="str">
        <f t="shared" si="427"/>
        <v>theater</v>
      </c>
      <c r="R3421" t="str">
        <f t="shared" si="428"/>
        <v>plays</v>
      </c>
      <c r="S3421" s="10">
        <f t="shared" si="429"/>
        <v>42448.613252314812</v>
      </c>
      <c r="T3421" s="10">
        <f t="shared" si="430"/>
        <v>42466.687499999993</v>
      </c>
      <c r="U3421" s="12">
        <f t="shared" si="431"/>
        <v>42448.613252314812</v>
      </c>
      <c r="V3421" s="11">
        <f t="shared" si="432"/>
        <v>42448.613252314812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425"/>
        <v>1.38</v>
      </c>
      <c r="P3422" s="6">
        <f t="shared" si="426"/>
        <v>28.411764705882351</v>
      </c>
      <c r="Q3422" t="str">
        <f t="shared" si="427"/>
        <v>theater</v>
      </c>
      <c r="R3422" t="str">
        <f t="shared" si="428"/>
        <v>plays</v>
      </c>
      <c r="S3422" s="10">
        <f t="shared" si="429"/>
        <v>42404.881967592592</v>
      </c>
      <c r="T3422" s="10">
        <f t="shared" si="430"/>
        <v>42413.791666666664</v>
      </c>
      <c r="U3422" s="12">
        <f t="shared" si="431"/>
        <v>42404.881967592592</v>
      </c>
      <c r="V3422" s="11">
        <f t="shared" si="432"/>
        <v>42404.881967592592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425"/>
        <v>1.0115000000000001</v>
      </c>
      <c r="P3423" s="6">
        <f t="shared" si="426"/>
        <v>103.21428571428571</v>
      </c>
      <c r="Q3423" t="str">
        <f t="shared" si="427"/>
        <v>theater</v>
      </c>
      <c r="R3423" t="str">
        <f t="shared" si="428"/>
        <v>plays</v>
      </c>
      <c r="S3423" s="10">
        <f t="shared" si="429"/>
        <v>42037.582905092589</v>
      </c>
      <c r="T3423" s="10">
        <f t="shared" si="430"/>
        <v>42067.582905092589</v>
      </c>
      <c r="U3423" s="12">
        <f t="shared" si="431"/>
        <v>42037.582905092589</v>
      </c>
      <c r="V3423" s="11">
        <f t="shared" si="432"/>
        <v>42037.582905092589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425"/>
        <v>1.091</v>
      </c>
      <c r="P3424" s="6">
        <f t="shared" si="426"/>
        <v>71.152173913043484</v>
      </c>
      <c r="Q3424" t="str">
        <f t="shared" si="427"/>
        <v>theater</v>
      </c>
      <c r="R3424" t="str">
        <f t="shared" si="428"/>
        <v>plays</v>
      </c>
      <c r="S3424" s="10">
        <f t="shared" si="429"/>
        <v>42323.353888888887</v>
      </c>
      <c r="T3424" s="10">
        <f t="shared" si="430"/>
        <v>42351.791666666664</v>
      </c>
      <c r="U3424" s="12">
        <f t="shared" si="431"/>
        <v>42323.353888888887</v>
      </c>
      <c r="V3424" s="11">
        <f t="shared" si="432"/>
        <v>42323.353888888887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425"/>
        <v>1.4</v>
      </c>
      <c r="P3425" s="6">
        <f t="shared" si="426"/>
        <v>35</v>
      </c>
      <c r="Q3425" t="str">
        <f t="shared" si="427"/>
        <v>theater</v>
      </c>
      <c r="R3425" t="str">
        <f t="shared" si="428"/>
        <v>plays</v>
      </c>
      <c r="S3425" s="10">
        <f t="shared" si="429"/>
        <v>42088.703020833331</v>
      </c>
      <c r="T3425" s="10">
        <f t="shared" si="430"/>
        <v>42118.703020833331</v>
      </c>
      <c r="U3425" s="12">
        <f t="shared" si="431"/>
        <v>42088.703020833331</v>
      </c>
      <c r="V3425" s="11">
        <f t="shared" si="432"/>
        <v>42088.703020833331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425"/>
        <v>1.0358333333333334</v>
      </c>
      <c r="P3426" s="6">
        <f t="shared" si="426"/>
        <v>81.776315789473685</v>
      </c>
      <c r="Q3426" t="str">
        <f t="shared" si="427"/>
        <v>theater</v>
      </c>
      <c r="R3426" t="str">
        <f t="shared" si="428"/>
        <v>plays</v>
      </c>
      <c r="S3426" s="10">
        <f t="shared" si="429"/>
        <v>42018.468564814808</v>
      </c>
      <c r="T3426" s="10">
        <f t="shared" si="430"/>
        <v>42040.082638888889</v>
      </c>
      <c r="U3426" s="12">
        <f t="shared" si="431"/>
        <v>42018.468564814808</v>
      </c>
      <c r="V3426" s="11">
        <f t="shared" si="432"/>
        <v>42018.468564814808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425"/>
        <v>1.0297033333333332</v>
      </c>
      <c r="P3427" s="6">
        <f t="shared" si="426"/>
        <v>297.02980769230766</v>
      </c>
      <c r="Q3427" t="str">
        <f t="shared" si="427"/>
        <v>theater</v>
      </c>
      <c r="R3427" t="str">
        <f t="shared" si="428"/>
        <v>plays</v>
      </c>
      <c r="S3427" s="10">
        <f t="shared" si="429"/>
        <v>41884.40898148148</v>
      </c>
      <c r="T3427" s="10">
        <f t="shared" si="430"/>
        <v>41916.40898148148</v>
      </c>
      <c r="U3427" s="12">
        <f t="shared" si="431"/>
        <v>41884.40898148148</v>
      </c>
      <c r="V3427" s="11">
        <f t="shared" si="432"/>
        <v>41884.40898148148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425"/>
        <v>1.0813333333333333</v>
      </c>
      <c r="P3428" s="6">
        <f t="shared" si="426"/>
        <v>46.609195402298852</v>
      </c>
      <c r="Q3428" t="str">
        <f t="shared" si="427"/>
        <v>theater</v>
      </c>
      <c r="R3428" t="str">
        <f t="shared" si="428"/>
        <v>plays</v>
      </c>
      <c r="S3428" s="10">
        <f t="shared" si="429"/>
        <v>41883.848414351851</v>
      </c>
      <c r="T3428" s="10">
        <f t="shared" si="430"/>
        <v>41902.875</v>
      </c>
      <c r="U3428" s="12">
        <f t="shared" si="431"/>
        <v>41883.848414351851</v>
      </c>
      <c r="V3428" s="11">
        <f t="shared" si="432"/>
        <v>41883.848414351851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425"/>
        <v>1</v>
      </c>
      <c r="P3429" s="6">
        <f t="shared" si="426"/>
        <v>51.724137931034484</v>
      </c>
      <c r="Q3429" t="str">
        <f t="shared" si="427"/>
        <v>theater</v>
      </c>
      <c r="R3429" t="str">
        <f t="shared" si="428"/>
        <v>plays</v>
      </c>
      <c r="S3429" s="10">
        <f t="shared" si="429"/>
        <v>41792.436944444438</v>
      </c>
      <c r="T3429" s="10">
        <f t="shared" si="430"/>
        <v>41822.436944444438</v>
      </c>
      <c r="U3429" s="12">
        <f t="shared" si="431"/>
        <v>41792.436944444438</v>
      </c>
      <c r="V3429" s="11">
        <f t="shared" si="432"/>
        <v>41792.436944444438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425"/>
        <v>1.0275000000000001</v>
      </c>
      <c r="P3430" s="6">
        <f t="shared" si="426"/>
        <v>40.294117647058826</v>
      </c>
      <c r="Q3430" t="str">
        <f t="shared" si="427"/>
        <v>theater</v>
      </c>
      <c r="R3430" t="str">
        <f t="shared" si="428"/>
        <v>plays</v>
      </c>
      <c r="S3430" s="10">
        <f t="shared" si="429"/>
        <v>42038.512118055551</v>
      </c>
      <c r="T3430" s="10">
        <f t="shared" si="430"/>
        <v>42063.499999999993</v>
      </c>
      <c r="U3430" s="12">
        <f t="shared" si="431"/>
        <v>42038.512118055551</v>
      </c>
      <c r="V3430" s="11">
        <f t="shared" si="432"/>
        <v>42038.512118055551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425"/>
        <v>1.3</v>
      </c>
      <c r="P3431" s="6">
        <f t="shared" si="426"/>
        <v>16.25</v>
      </c>
      <c r="Q3431" t="str">
        <f t="shared" si="427"/>
        <v>theater</v>
      </c>
      <c r="R3431" t="str">
        <f t="shared" si="428"/>
        <v>plays</v>
      </c>
      <c r="S3431" s="10">
        <f t="shared" si="429"/>
        <v>42661.813206018516</v>
      </c>
      <c r="T3431" s="10">
        <f t="shared" si="430"/>
        <v>42675.813206018516</v>
      </c>
      <c r="U3431" s="12">
        <f t="shared" si="431"/>
        <v>42661.813206018516</v>
      </c>
      <c r="V3431" s="11">
        <f t="shared" si="432"/>
        <v>42661.813206018516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425"/>
        <v>1.0854949999999999</v>
      </c>
      <c r="P3432" s="6">
        <f t="shared" si="426"/>
        <v>30.152638888888887</v>
      </c>
      <c r="Q3432" t="str">
        <f t="shared" si="427"/>
        <v>theater</v>
      </c>
      <c r="R3432" t="str">
        <f t="shared" si="428"/>
        <v>plays</v>
      </c>
      <c r="S3432" s="10">
        <f t="shared" si="429"/>
        <v>41820.737280092588</v>
      </c>
      <c r="T3432" s="10">
        <f t="shared" si="430"/>
        <v>41850.737280092588</v>
      </c>
      <c r="U3432" s="12">
        <f t="shared" si="431"/>
        <v>41820.737280092588</v>
      </c>
      <c r="V3432" s="11">
        <f t="shared" si="432"/>
        <v>41820.737280092588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425"/>
        <v>1</v>
      </c>
      <c r="P3433" s="6">
        <f t="shared" si="426"/>
        <v>95.238095238095241</v>
      </c>
      <c r="Q3433" t="str">
        <f t="shared" si="427"/>
        <v>theater</v>
      </c>
      <c r="R3433" t="str">
        <f t="shared" si="428"/>
        <v>plays</v>
      </c>
      <c r="S3433" s="10">
        <f t="shared" si="429"/>
        <v>41839.522604166668</v>
      </c>
      <c r="T3433" s="10">
        <f t="shared" si="430"/>
        <v>41869.522604166668</v>
      </c>
      <c r="U3433" s="12">
        <f t="shared" si="431"/>
        <v>41839.522604166668</v>
      </c>
      <c r="V3433" s="11">
        <f t="shared" si="432"/>
        <v>41839.522604166668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425"/>
        <v>1.0965</v>
      </c>
      <c r="P3434" s="6">
        <f t="shared" si="426"/>
        <v>52.214285714285715</v>
      </c>
      <c r="Q3434" t="str">
        <f t="shared" si="427"/>
        <v>theater</v>
      </c>
      <c r="R3434" t="str">
        <f t="shared" si="428"/>
        <v>plays</v>
      </c>
      <c r="S3434" s="10">
        <f t="shared" si="429"/>
        <v>42380.372847222221</v>
      </c>
      <c r="T3434" s="10">
        <f t="shared" si="430"/>
        <v>42405.708333333336</v>
      </c>
      <c r="U3434" s="12">
        <f t="shared" si="431"/>
        <v>42380.372847222221</v>
      </c>
      <c r="V3434" s="11">
        <f t="shared" si="432"/>
        <v>42380.372847222221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425"/>
        <v>1.0026315789473683</v>
      </c>
      <c r="P3435" s="6">
        <f t="shared" si="426"/>
        <v>134.1549295774648</v>
      </c>
      <c r="Q3435" t="str">
        <f t="shared" si="427"/>
        <v>theater</v>
      </c>
      <c r="R3435" t="str">
        <f t="shared" si="428"/>
        <v>plays</v>
      </c>
      <c r="S3435" s="10">
        <f t="shared" si="429"/>
        <v>41775.854803240742</v>
      </c>
      <c r="T3435" s="10">
        <f t="shared" si="430"/>
        <v>41806.916666666664</v>
      </c>
      <c r="U3435" s="12">
        <f t="shared" si="431"/>
        <v>41775.854803240742</v>
      </c>
      <c r="V3435" s="11">
        <f t="shared" si="432"/>
        <v>41775.854803240742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425"/>
        <v>1.0555000000000001</v>
      </c>
      <c r="P3436" s="6">
        <f t="shared" si="426"/>
        <v>62.827380952380949</v>
      </c>
      <c r="Q3436" t="str">
        <f t="shared" si="427"/>
        <v>theater</v>
      </c>
      <c r="R3436" t="str">
        <f t="shared" si="428"/>
        <v>plays</v>
      </c>
      <c r="S3436" s="10">
        <f t="shared" si="429"/>
        <v>41800.172094907408</v>
      </c>
      <c r="T3436" s="10">
        <f t="shared" si="430"/>
        <v>41830.172094907408</v>
      </c>
      <c r="U3436" s="12">
        <f t="shared" si="431"/>
        <v>41800.172094907408</v>
      </c>
      <c r="V3436" s="11">
        <f t="shared" si="432"/>
        <v>41800.172094907408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425"/>
        <v>1.1200000000000001</v>
      </c>
      <c r="P3437" s="6">
        <f t="shared" si="426"/>
        <v>58.94736842105263</v>
      </c>
      <c r="Q3437" t="str">
        <f t="shared" si="427"/>
        <v>theater</v>
      </c>
      <c r="R3437" t="str">
        <f t="shared" si="428"/>
        <v>plays</v>
      </c>
      <c r="S3437" s="10">
        <f t="shared" si="429"/>
        <v>42572.408483796295</v>
      </c>
      <c r="T3437" s="10">
        <f t="shared" si="430"/>
        <v>42588.916666666664</v>
      </c>
      <c r="U3437" s="12">
        <f t="shared" si="431"/>
        <v>42572.408483796295</v>
      </c>
      <c r="V3437" s="11">
        <f t="shared" si="432"/>
        <v>42572.408483796295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425"/>
        <v>1.0589999999999999</v>
      </c>
      <c r="P3438" s="6">
        <f t="shared" si="426"/>
        <v>143.1081081081081</v>
      </c>
      <c r="Q3438" t="str">
        <f t="shared" si="427"/>
        <v>theater</v>
      </c>
      <c r="R3438" t="str">
        <f t="shared" si="428"/>
        <v>plays</v>
      </c>
      <c r="S3438" s="10">
        <f t="shared" si="429"/>
        <v>41851.333252314813</v>
      </c>
      <c r="T3438" s="10">
        <f t="shared" si="430"/>
        <v>41872.477777777778</v>
      </c>
      <c r="U3438" s="12">
        <f t="shared" si="431"/>
        <v>41851.333252314813</v>
      </c>
      <c r="V3438" s="11">
        <f t="shared" si="432"/>
        <v>41851.333252314813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425"/>
        <v>1.01</v>
      </c>
      <c r="P3439" s="6">
        <f t="shared" si="426"/>
        <v>84.166666666666671</v>
      </c>
      <c r="Q3439" t="str">
        <f t="shared" si="427"/>
        <v>theater</v>
      </c>
      <c r="R3439" t="str">
        <f t="shared" si="428"/>
        <v>plays</v>
      </c>
      <c r="S3439" s="10">
        <f t="shared" si="429"/>
        <v>42205.502546296295</v>
      </c>
      <c r="T3439" s="10">
        <f t="shared" si="430"/>
        <v>42235.502546296295</v>
      </c>
      <c r="U3439" s="12">
        <f t="shared" si="431"/>
        <v>42205.502546296295</v>
      </c>
      <c r="V3439" s="11">
        <f t="shared" si="432"/>
        <v>42205.502546296295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425"/>
        <v>1.042</v>
      </c>
      <c r="P3440" s="6">
        <f t="shared" si="426"/>
        <v>186.07142857142858</v>
      </c>
      <c r="Q3440" t="str">
        <f t="shared" si="427"/>
        <v>theater</v>
      </c>
      <c r="R3440" t="str">
        <f t="shared" si="428"/>
        <v>plays</v>
      </c>
      <c r="S3440" s="10">
        <f t="shared" si="429"/>
        <v>42100.719525462955</v>
      </c>
      <c r="T3440" s="10">
        <f t="shared" si="430"/>
        <v>42126.666666666664</v>
      </c>
      <c r="U3440" s="12">
        <f t="shared" si="431"/>
        <v>42100.719525462955</v>
      </c>
      <c r="V3440" s="11">
        <f t="shared" si="432"/>
        <v>42100.719525462955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425"/>
        <v>1.3467833333333334</v>
      </c>
      <c r="P3441" s="6">
        <f t="shared" si="426"/>
        <v>89.785555555555561</v>
      </c>
      <c r="Q3441" t="str">
        <f t="shared" si="427"/>
        <v>theater</v>
      </c>
      <c r="R3441" t="str">
        <f t="shared" si="428"/>
        <v>plays</v>
      </c>
      <c r="S3441" s="10">
        <f t="shared" si="429"/>
        <v>42374.702893518515</v>
      </c>
      <c r="T3441" s="10">
        <f t="shared" si="430"/>
        <v>42387.999305555553</v>
      </c>
      <c r="U3441" s="12">
        <f t="shared" si="431"/>
        <v>42374.702893518515</v>
      </c>
      <c r="V3441" s="11">
        <f t="shared" si="432"/>
        <v>42374.702893518515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425"/>
        <v>1.052184</v>
      </c>
      <c r="P3442" s="6">
        <f t="shared" si="426"/>
        <v>64.157560975609755</v>
      </c>
      <c r="Q3442" t="str">
        <f t="shared" si="427"/>
        <v>theater</v>
      </c>
      <c r="R3442" t="str">
        <f t="shared" si="428"/>
        <v>plays</v>
      </c>
      <c r="S3442" s="10">
        <f t="shared" si="429"/>
        <v>41808.914675925924</v>
      </c>
      <c r="T3442" s="10">
        <f t="shared" si="430"/>
        <v>41831.46875</v>
      </c>
      <c r="U3442" s="12">
        <f t="shared" si="431"/>
        <v>41808.914675925924</v>
      </c>
      <c r="V3442" s="11">
        <f t="shared" si="432"/>
        <v>41808.914675925924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425"/>
        <v>1.026</v>
      </c>
      <c r="P3443" s="6">
        <f t="shared" si="426"/>
        <v>59.651162790697676</v>
      </c>
      <c r="Q3443" t="str">
        <f t="shared" si="427"/>
        <v>theater</v>
      </c>
      <c r="R3443" t="str">
        <f t="shared" si="428"/>
        <v>plays</v>
      </c>
      <c r="S3443" s="10">
        <f t="shared" si="429"/>
        <v>42294.221307870372</v>
      </c>
      <c r="T3443" s="10">
        <f t="shared" si="430"/>
        <v>42321.636805555558</v>
      </c>
      <c r="U3443" s="12">
        <f t="shared" si="431"/>
        <v>42294.221307870372</v>
      </c>
      <c r="V3443" s="11">
        <f t="shared" si="432"/>
        <v>42294.221307870372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425"/>
        <v>1</v>
      </c>
      <c r="P3444" s="6">
        <f t="shared" si="426"/>
        <v>31.25</v>
      </c>
      <c r="Q3444" t="str">
        <f t="shared" si="427"/>
        <v>theater</v>
      </c>
      <c r="R3444" t="str">
        <f t="shared" si="428"/>
        <v>plays</v>
      </c>
      <c r="S3444" s="10">
        <f t="shared" si="429"/>
        <v>42124.63277777777</v>
      </c>
      <c r="T3444" s="10">
        <f t="shared" si="430"/>
        <v>42154.63277777777</v>
      </c>
      <c r="U3444" s="12">
        <f t="shared" si="431"/>
        <v>42124.63277777777</v>
      </c>
      <c r="V3444" s="11">
        <f t="shared" si="432"/>
        <v>42124.63277777777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425"/>
        <v>1.855</v>
      </c>
      <c r="P3445" s="6">
        <f t="shared" si="426"/>
        <v>41.222222222222221</v>
      </c>
      <c r="Q3445" t="str">
        <f t="shared" si="427"/>
        <v>theater</v>
      </c>
      <c r="R3445" t="str">
        <f t="shared" si="428"/>
        <v>plays</v>
      </c>
      <c r="S3445" s="10">
        <f t="shared" si="429"/>
        <v>41861.316504629627</v>
      </c>
      <c r="T3445" s="10">
        <f t="shared" si="430"/>
        <v>41891.316504629627</v>
      </c>
      <c r="U3445" s="12">
        <f t="shared" si="431"/>
        <v>41861.316504629627</v>
      </c>
      <c r="V3445" s="11">
        <f t="shared" si="432"/>
        <v>41861.316504629627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425"/>
        <v>2.89</v>
      </c>
      <c r="P3446" s="6">
        <f t="shared" si="426"/>
        <v>43.35</v>
      </c>
      <c r="Q3446" t="str">
        <f t="shared" si="427"/>
        <v>theater</v>
      </c>
      <c r="R3446" t="str">
        <f t="shared" si="428"/>
        <v>plays</v>
      </c>
      <c r="S3446" s="10">
        <f t="shared" si="429"/>
        <v>42521.08317129629</v>
      </c>
      <c r="T3446" s="10">
        <f t="shared" si="430"/>
        <v>42529.374305555553</v>
      </c>
      <c r="U3446" s="12">
        <f t="shared" si="431"/>
        <v>42521.08317129629</v>
      </c>
      <c r="V3446" s="11">
        <f t="shared" si="432"/>
        <v>42521.08317129629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425"/>
        <v>1</v>
      </c>
      <c r="P3447" s="6">
        <f t="shared" si="426"/>
        <v>64.516129032258064</v>
      </c>
      <c r="Q3447" t="str">
        <f t="shared" si="427"/>
        <v>theater</v>
      </c>
      <c r="R3447" t="str">
        <f t="shared" si="428"/>
        <v>plays</v>
      </c>
      <c r="S3447" s="10">
        <f t="shared" si="429"/>
        <v>42272.322175925925</v>
      </c>
      <c r="T3447" s="10">
        <f t="shared" si="430"/>
        <v>42300.322175925925</v>
      </c>
      <c r="U3447" s="12">
        <f t="shared" si="431"/>
        <v>42272.322175925925</v>
      </c>
      <c r="V3447" s="11">
        <f t="shared" si="432"/>
        <v>42272.322175925925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425"/>
        <v>1.0820000000000001</v>
      </c>
      <c r="P3448" s="6">
        <f t="shared" si="426"/>
        <v>43.28</v>
      </c>
      <c r="Q3448" t="str">
        <f t="shared" si="427"/>
        <v>theater</v>
      </c>
      <c r="R3448" t="str">
        <f t="shared" si="428"/>
        <v>plays</v>
      </c>
      <c r="S3448" s="10">
        <f t="shared" si="429"/>
        <v>42016.624131944445</v>
      </c>
      <c r="T3448" s="10">
        <f t="shared" si="430"/>
        <v>42040.305555555555</v>
      </c>
      <c r="U3448" s="12">
        <f t="shared" si="431"/>
        <v>42016.624131944445</v>
      </c>
      <c r="V3448" s="11">
        <f t="shared" si="432"/>
        <v>42016.624131944445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425"/>
        <v>1.0780000000000001</v>
      </c>
      <c r="P3449" s="6">
        <f t="shared" si="426"/>
        <v>77</v>
      </c>
      <c r="Q3449" t="str">
        <f t="shared" si="427"/>
        <v>theater</v>
      </c>
      <c r="R3449" t="str">
        <f t="shared" si="428"/>
        <v>plays</v>
      </c>
      <c r="S3449" s="10">
        <f t="shared" si="429"/>
        <v>42402.680694444447</v>
      </c>
      <c r="T3449" s="10">
        <f t="shared" si="430"/>
        <v>42447.639027777775</v>
      </c>
      <c r="U3449" s="12">
        <f t="shared" si="431"/>
        <v>42402.680694444447</v>
      </c>
      <c r="V3449" s="11">
        <f t="shared" si="432"/>
        <v>42402.680694444447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425"/>
        <v>1.0976190476190477</v>
      </c>
      <c r="P3450" s="6">
        <f t="shared" si="426"/>
        <v>51.222222222222221</v>
      </c>
      <c r="Q3450" t="str">
        <f t="shared" si="427"/>
        <v>theater</v>
      </c>
      <c r="R3450" t="str">
        <f t="shared" si="428"/>
        <v>plays</v>
      </c>
      <c r="S3450" s="10">
        <f t="shared" si="429"/>
        <v>41959.910752314812</v>
      </c>
      <c r="T3450" s="10">
        <f t="shared" si="430"/>
        <v>41989.910752314812</v>
      </c>
      <c r="U3450" s="12">
        <f t="shared" si="431"/>
        <v>41959.910752314812</v>
      </c>
      <c r="V3450" s="11">
        <f t="shared" si="432"/>
        <v>41959.910752314812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425"/>
        <v>1.70625</v>
      </c>
      <c r="P3451" s="6">
        <f t="shared" si="426"/>
        <v>68.25</v>
      </c>
      <c r="Q3451" t="str">
        <f t="shared" si="427"/>
        <v>theater</v>
      </c>
      <c r="R3451" t="str">
        <f t="shared" si="428"/>
        <v>plays</v>
      </c>
      <c r="S3451" s="10">
        <f t="shared" si="429"/>
        <v>42531.844189814808</v>
      </c>
      <c r="T3451" s="10">
        <f t="shared" si="430"/>
        <v>42559.958333333336</v>
      </c>
      <c r="U3451" s="12">
        <f t="shared" si="431"/>
        <v>42531.844189814808</v>
      </c>
      <c r="V3451" s="11">
        <f t="shared" si="432"/>
        <v>42531.844189814808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425"/>
        <v>1.52</v>
      </c>
      <c r="P3452" s="6">
        <f t="shared" si="426"/>
        <v>19.487179487179485</v>
      </c>
      <c r="Q3452" t="str">
        <f t="shared" si="427"/>
        <v>theater</v>
      </c>
      <c r="R3452" t="str">
        <f t="shared" si="428"/>
        <v>plays</v>
      </c>
      <c r="S3452" s="10">
        <f t="shared" si="429"/>
        <v>42036.496192129627</v>
      </c>
      <c r="T3452" s="10">
        <f t="shared" si="430"/>
        <v>42096.454525462956</v>
      </c>
      <c r="U3452" s="12">
        <f t="shared" si="431"/>
        <v>42036.496192129627</v>
      </c>
      <c r="V3452" s="11">
        <f t="shared" si="432"/>
        <v>42036.496192129627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425"/>
        <v>1.0123076923076924</v>
      </c>
      <c r="P3453" s="6">
        <f t="shared" si="426"/>
        <v>41.125</v>
      </c>
      <c r="Q3453" t="str">
        <f t="shared" si="427"/>
        <v>theater</v>
      </c>
      <c r="R3453" t="str">
        <f t="shared" si="428"/>
        <v>plays</v>
      </c>
      <c r="S3453" s="10">
        <f t="shared" si="429"/>
        <v>42088.515358796292</v>
      </c>
      <c r="T3453" s="10">
        <f t="shared" si="430"/>
        <v>42115.515358796292</v>
      </c>
      <c r="U3453" s="12">
        <f t="shared" si="431"/>
        <v>42088.515358796292</v>
      </c>
      <c r="V3453" s="11">
        <f t="shared" si="432"/>
        <v>42088.515358796292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425"/>
        <v>1.532</v>
      </c>
      <c r="P3454" s="6">
        <f t="shared" si="426"/>
        <v>41.405405405405403</v>
      </c>
      <c r="Q3454" t="str">
        <f t="shared" si="427"/>
        <v>theater</v>
      </c>
      <c r="R3454" t="str">
        <f t="shared" si="428"/>
        <v>plays</v>
      </c>
      <c r="S3454" s="10">
        <f t="shared" si="429"/>
        <v>41820.430856481478</v>
      </c>
      <c r="T3454" s="10">
        <f t="shared" si="430"/>
        <v>41842.957638888889</v>
      </c>
      <c r="U3454" s="12">
        <f t="shared" si="431"/>
        <v>41820.430856481478</v>
      </c>
      <c r="V3454" s="11">
        <f t="shared" si="432"/>
        <v>41820.430856481478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425"/>
        <v>1.2833333333333334</v>
      </c>
      <c r="P3455" s="6">
        <f t="shared" si="426"/>
        <v>27.5</v>
      </c>
      <c r="Q3455" t="str">
        <f t="shared" si="427"/>
        <v>theater</v>
      </c>
      <c r="R3455" t="str">
        <f t="shared" si="428"/>
        <v>plays</v>
      </c>
      <c r="S3455" s="10">
        <f t="shared" si="429"/>
        <v>42535.770324074074</v>
      </c>
      <c r="T3455" s="10">
        <f t="shared" si="430"/>
        <v>42595.770324074074</v>
      </c>
      <c r="U3455" s="12">
        <f t="shared" si="431"/>
        <v>42535.770324074074</v>
      </c>
      <c r="V3455" s="11">
        <f t="shared" si="432"/>
        <v>42535.770324074074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425"/>
        <v>1.0071428571428571</v>
      </c>
      <c r="P3456" s="6">
        <f t="shared" si="426"/>
        <v>33.571428571428569</v>
      </c>
      <c r="Q3456" t="str">
        <f t="shared" si="427"/>
        <v>theater</v>
      </c>
      <c r="R3456" t="str">
        <f t="shared" si="428"/>
        <v>plays</v>
      </c>
      <c r="S3456" s="10">
        <f t="shared" si="429"/>
        <v>41821.490266203698</v>
      </c>
      <c r="T3456" s="10">
        <f t="shared" si="430"/>
        <v>41851.490266203698</v>
      </c>
      <c r="U3456" s="12">
        <f t="shared" si="431"/>
        <v>41821.490266203698</v>
      </c>
      <c r="V3456" s="11">
        <f t="shared" si="432"/>
        <v>41821.490266203698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425"/>
        <v>1.0065</v>
      </c>
      <c r="P3457" s="6">
        <f t="shared" si="426"/>
        <v>145.86956521739131</v>
      </c>
      <c r="Q3457" t="str">
        <f t="shared" si="427"/>
        <v>theater</v>
      </c>
      <c r="R3457" t="str">
        <f t="shared" si="428"/>
        <v>plays</v>
      </c>
      <c r="S3457" s="10">
        <f t="shared" si="429"/>
        <v>42626.541979166665</v>
      </c>
      <c r="T3457" s="10">
        <f t="shared" si="430"/>
        <v>42656.541979166665</v>
      </c>
      <c r="U3457" s="12">
        <f t="shared" si="431"/>
        <v>42626.541979166665</v>
      </c>
      <c r="V3457" s="11">
        <f t="shared" si="432"/>
        <v>42626.541979166665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433">E3458/D3458</f>
        <v>1.913</v>
      </c>
      <c r="P3458" s="6">
        <f t="shared" si="426"/>
        <v>358.6875</v>
      </c>
      <c r="Q3458" t="str">
        <f t="shared" si="427"/>
        <v>theater</v>
      </c>
      <c r="R3458" t="str">
        <f t="shared" si="428"/>
        <v>plays</v>
      </c>
      <c r="S3458" s="10">
        <f t="shared" si="429"/>
        <v>41820.997303240736</v>
      </c>
      <c r="T3458" s="10">
        <f t="shared" si="430"/>
        <v>41852.082638888889</v>
      </c>
      <c r="U3458" s="12">
        <f t="shared" si="431"/>
        <v>41820.997303240736</v>
      </c>
      <c r="V3458" s="11">
        <f t="shared" si="432"/>
        <v>41820.997303240736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433"/>
        <v>1.4019999999999999</v>
      </c>
      <c r="P3459" s="6">
        <f t="shared" ref="P3459:P3522" si="434">E3459/L3459</f>
        <v>50.981818181818184</v>
      </c>
      <c r="Q3459" t="str">
        <f t="shared" ref="Q3459:Q3522" si="435">LEFT(N3459,SEARCH("/",N3459)-1)</f>
        <v>theater</v>
      </c>
      <c r="R3459" t="str">
        <f t="shared" ref="R3459:R3522" si="436">RIGHT(N3459,LEN(N3459)-SEARCH("/",N3459))</f>
        <v>plays</v>
      </c>
      <c r="S3459" s="10">
        <f t="shared" ref="S3459:S3522" si="437">(((J3459/60)/60)/24)+DATE(1970,1,1)+(-5/24)</f>
        <v>42016.498344907406</v>
      </c>
      <c r="T3459" s="10">
        <f t="shared" ref="T3459:T3522" si="438">(((I3459/60)/60)/24)+DATE(1970,1,1)+(-5/24)</f>
        <v>42047.040972222218</v>
      </c>
      <c r="U3459" s="12">
        <f t="shared" ref="U3459:U3522" si="439">S3459</f>
        <v>42016.498344907406</v>
      </c>
      <c r="V3459" s="11">
        <f t="shared" ref="V3459:V3522" si="440">S3459</f>
        <v>42016.498344907406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433"/>
        <v>1.2433537832310839</v>
      </c>
      <c r="P3460" s="6">
        <f t="shared" si="434"/>
        <v>45.037037037037038</v>
      </c>
      <c r="Q3460" t="str">
        <f t="shared" si="435"/>
        <v>theater</v>
      </c>
      <c r="R3460" t="str">
        <f t="shared" si="436"/>
        <v>plays</v>
      </c>
      <c r="S3460" s="10">
        <f t="shared" si="437"/>
        <v>42010.994247685179</v>
      </c>
      <c r="T3460" s="10">
        <f t="shared" si="438"/>
        <v>42037.977083333331</v>
      </c>
      <c r="U3460" s="12">
        <f t="shared" si="439"/>
        <v>42010.994247685179</v>
      </c>
      <c r="V3460" s="11">
        <f t="shared" si="440"/>
        <v>42010.994247685179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433"/>
        <v>1.262</v>
      </c>
      <c r="P3461" s="6">
        <f t="shared" si="434"/>
        <v>17.527777777777779</v>
      </c>
      <c r="Q3461" t="str">
        <f t="shared" si="435"/>
        <v>theater</v>
      </c>
      <c r="R3461" t="str">
        <f t="shared" si="436"/>
        <v>plays</v>
      </c>
      <c r="S3461" s="10">
        <f t="shared" si="437"/>
        <v>42480.271527777775</v>
      </c>
      <c r="T3461" s="10">
        <f t="shared" si="438"/>
        <v>42510.271527777775</v>
      </c>
      <c r="U3461" s="12">
        <f t="shared" si="439"/>
        <v>42480.271527777775</v>
      </c>
      <c r="V3461" s="11">
        <f t="shared" si="440"/>
        <v>42480.271527777775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433"/>
        <v>1.9</v>
      </c>
      <c r="P3462" s="6">
        <f t="shared" si="434"/>
        <v>50</v>
      </c>
      <c r="Q3462" t="str">
        <f t="shared" si="435"/>
        <v>theater</v>
      </c>
      <c r="R3462" t="str">
        <f t="shared" si="436"/>
        <v>plays</v>
      </c>
      <c r="S3462" s="10">
        <f t="shared" si="437"/>
        <v>41852.318888888884</v>
      </c>
      <c r="T3462" s="10">
        <f t="shared" si="438"/>
        <v>41866.318888888884</v>
      </c>
      <c r="U3462" s="12">
        <f t="shared" si="439"/>
        <v>41852.318888888884</v>
      </c>
      <c r="V3462" s="11">
        <f t="shared" si="440"/>
        <v>41852.318888888884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433"/>
        <v>1.39</v>
      </c>
      <c r="P3463" s="6">
        <f t="shared" si="434"/>
        <v>57.916666666666664</v>
      </c>
      <c r="Q3463" t="str">
        <f t="shared" si="435"/>
        <v>theater</v>
      </c>
      <c r="R3463" t="str">
        <f t="shared" si="436"/>
        <v>plays</v>
      </c>
      <c r="S3463" s="10">
        <f t="shared" si="437"/>
        <v>42643.424525462957</v>
      </c>
      <c r="T3463" s="10">
        <f t="shared" si="438"/>
        <v>42671.916666666664</v>
      </c>
      <c r="U3463" s="12">
        <f t="shared" si="439"/>
        <v>42643.424525462957</v>
      </c>
      <c r="V3463" s="11">
        <f t="shared" si="440"/>
        <v>42643.424525462957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433"/>
        <v>2.02</v>
      </c>
      <c r="P3464" s="6">
        <f t="shared" si="434"/>
        <v>29.705882352941178</v>
      </c>
      <c r="Q3464" t="str">
        <f t="shared" si="435"/>
        <v>theater</v>
      </c>
      <c r="R3464" t="str">
        <f t="shared" si="436"/>
        <v>plays</v>
      </c>
      <c r="S3464" s="10">
        <f t="shared" si="437"/>
        <v>42179.690138888887</v>
      </c>
      <c r="T3464" s="10">
        <f t="shared" si="438"/>
        <v>42195.541666666664</v>
      </c>
      <c r="U3464" s="12">
        <f t="shared" si="439"/>
        <v>42179.690138888887</v>
      </c>
      <c r="V3464" s="11">
        <f t="shared" si="440"/>
        <v>42179.690138888887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433"/>
        <v>1.0338000000000001</v>
      </c>
      <c r="P3465" s="6">
        <f t="shared" si="434"/>
        <v>90.684210526315795</v>
      </c>
      <c r="Q3465" t="str">
        <f t="shared" si="435"/>
        <v>theater</v>
      </c>
      <c r="R3465" t="str">
        <f t="shared" si="436"/>
        <v>plays</v>
      </c>
      <c r="S3465" s="10">
        <f t="shared" si="437"/>
        <v>42612.710474537038</v>
      </c>
      <c r="T3465" s="10">
        <f t="shared" si="438"/>
        <v>42653.957638888889</v>
      </c>
      <c r="U3465" s="12">
        <f t="shared" si="439"/>
        <v>42612.710474537038</v>
      </c>
      <c r="V3465" s="11">
        <f t="shared" si="440"/>
        <v>42612.710474537038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433"/>
        <v>1.023236</v>
      </c>
      <c r="P3466" s="6">
        <f t="shared" si="434"/>
        <v>55.012688172043013</v>
      </c>
      <c r="Q3466" t="str">
        <f t="shared" si="435"/>
        <v>theater</v>
      </c>
      <c r="R3466" t="str">
        <f t="shared" si="436"/>
        <v>plays</v>
      </c>
      <c r="S3466" s="10">
        <f t="shared" si="437"/>
        <v>42574.921724537031</v>
      </c>
      <c r="T3466" s="10">
        <f t="shared" si="438"/>
        <v>42604.921724537031</v>
      </c>
      <c r="U3466" s="12">
        <f t="shared" si="439"/>
        <v>42574.921724537031</v>
      </c>
      <c r="V3466" s="11">
        <f t="shared" si="440"/>
        <v>42574.921724537031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433"/>
        <v>1.03</v>
      </c>
      <c r="P3467" s="6">
        <f t="shared" si="434"/>
        <v>57.222222222222221</v>
      </c>
      <c r="Q3467" t="str">
        <f t="shared" si="435"/>
        <v>theater</v>
      </c>
      <c r="R3467" t="str">
        <f t="shared" si="436"/>
        <v>plays</v>
      </c>
      <c r="S3467" s="10">
        <f t="shared" si="437"/>
        <v>42200.417499999996</v>
      </c>
      <c r="T3467" s="10">
        <f t="shared" si="438"/>
        <v>42225.458333333336</v>
      </c>
      <c r="U3467" s="12">
        <f t="shared" si="439"/>
        <v>42200.417499999996</v>
      </c>
      <c r="V3467" s="11">
        <f t="shared" si="440"/>
        <v>42200.417499999996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433"/>
        <v>1.2714285714285714</v>
      </c>
      <c r="P3468" s="6">
        <f t="shared" si="434"/>
        <v>72.950819672131146</v>
      </c>
      <c r="Q3468" t="str">
        <f t="shared" si="435"/>
        <v>theater</v>
      </c>
      <c r="R3468" t="str">
        <f t="shared" si="436"/>
        <v>plays</v>
      </c>
      <c r="S3468" s="10">
        <f t="shared" si="437"/>
        <v>42419.810763888883</v>
      </c>
      <c r="T3468" s="10">
        <f t="shared" si="438"/>
        <v>42479.769097222219</v>
      </c>
      <c r="U3468" s="12">
        <f t="shared" si="439"/>
        <v>42419.810763888883</v>
      </c>
      <c r="V3468" s="11">
        <f t="shared" si="440"/>
        <v>42419.810763888883</v>
      </c>
    </row>
    <row r="3469" spans="1:22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433"/>
        <v>1.01</v>
      </c>
      <c r="P3469" s="6">
        <f t="shared" si="434"/>
        <v>64.468085106382972</v>
      </c>
      <c r="Q3469" t="str">
        <f t="shared" si="435"/>
        <v>theater</v>
      </c>
      <c r="R3469" t="str">
        <f t="shared" si="436"/>
        <v>plays</v>
      </c>
      <c r="S3469" s="10">
        <f t="shared" si="437"/>
        <v>42053.463333333326</v>
      </c>
      <c r="T3469" s="10">
        <f t="shared" si="438"/>
        <v>42083.421666666669</v>
      </c>
      <c r="U3469" s="12">
        <f t="shared" si="439"/>
        <v>42053.463333333326</v>
      </c>
      <c r="V3469" s="11">
        <f t="shared" si="440"/>
        <v>42053.463333333326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433"/>
        <v>1.2178</v>
      </c>
      <c r="P3470" s="6">
        <f t="shared" si="434"/>
        <v>716.35294117647061</v>
      </c>
      <c r="Q3470" t="str">
        <f t="shared" si="435"/>
        <v>theater</v>
      </c>
      <c r="R3470" t="str">
        <f t="shared" si="436"/>
        <v>plays</v>
      </c>
      <c r="S3470" s="10">
        <f t="shared" si="437"/>
        <v>42605.557048611103</v>
      </c>
      <c r="T3470" s="10">
        <f t="shared" si="438"/>
        <v>42633.916666666664</v>
      </c>
      <c r="U3470" s="12">
        <f t="shared" si="439"/>
        <v>42605.557048611103</v>
      </c>
      <c r="V3470" s="11">
        <f t="shared" si="440"/>
        <v>42605.557048611103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433"/>
        <v>1.1339285714285714</v>
      </c>
      <c r="P3471" s="6">
        <f t="shared" si="434"/>
        <v>50.396825396825399</v>
      </c>
      <c r="Q3471" t="str">
        <f t="shared" si="435"/>
        <v>theater</v>
      </c>
      <c r="R3471" t="str">
        <f t="shared" si="436"/>
        <v>plays</v>
      </c>
      <c r="S3471" s="10">
        <f t="shared" si="437"/>
        <v>42458.433391203704</v>
      </c>
      <c r="T3471" s="10">
        <f t="shared" si="438"/>
        <v>42488.433391203704</v>
      </c>
      <c r="U3471" s="12">
        <f t="shared" si="439"/>
        <v>42458.433391203704</v>
      </c>
      <c r="V3471" s="11">
        <f t="shared" si="440"/>
        <v>42458.433391203704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433"/>
        <v>1.5</v>
      </c>
      <c r="P3472" s="6">
        <f t="shared" si="434"/>
        <v>41.666666666666664</v>
      </c>
      <c r="Q3472" t="str">
        <f t="shared" si="435"/>
        <v>theater</v>
      </c>
      <c r="R3472" t="str">
        <f t="shared" si="436"/>
        <v>plays</v>
      </c>
      <c r="S3472" s="10">
        <f t="shared" si="437"/>
        <v>42528.813680555548</v>
      </c>
      <c r="T3472" s="10">
        <f t="shared" si="438"/>
        <v>42566.693055555552</v>
      </c>
      <c r="U3472" s="12">
        <f t="shared" si="439"/>
        <v>42528.813680555548</v>
      </c>
      <c r="V3472" s="11">
        <f t="shared" si="440"/>
        <v>42528.813680555548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433"/>
        <v>2.1459999999999999</v>
      </c>
      <c r="P3473" s="6">
        <f t="shared" si="434"/>
        <v>35.766666666666666</v>
      </c>
      <c r="Q3473" t="str">
        <f t="shared" si="435"/>
        <v>theater</v>
      </c>
      <c r="R3473" t="str">
        <f t="shared" si="436"/>
        <v>plays</v>
      </c>
      <c r="S3473" s="10">
        <f t="shared" si="437"/>
        <v>41841.612152777772</v>
      </c>
      <c r="T3473" s="10">
        <f t="shared" si="438"/>
        <v>41882.625</v>
      </c>
      <c r="U3473" s="12">
        <f t="shared" si="439"/>
        <v>41841.612152777772</v>
      </c>
      <c r="V3473" s="11">
        <f t="shared" si="440"/>
        <v>41841.612152777772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433"/>
        <v>1.0205</v>
      </c>
      <c r="P3474" s="6">
        <f t="shared" si="434"/>
        <v>88.739130434782609</v>
      </c>
      <c r="Q3474" t="str">
        <f t="shared" si="435"/>
        <v>theater</v>
      </c>
      <c r="R3474" t="str">
        <f t="shared" si="436"/>
        <v>plays</v>
      </c>
      <c r="S3474" s="10">
        <f t="shared" si="437"/>
        <v>41927.962164351848</v>
      </c>
      <c r="T3474" s="10">
        <f t="shared" si="438"/>
        <v>41949.040972222218</v>
      </c>
      <c r="U3474" s="12">
        <f t="shared" si="439"/>
        <v>41927.962164351848</v>
      </c>
      <c r="V3474" s="11">
        <f t="shared" si="440"/>
        <v>41927.962164351848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433"/>
        <v>1</v>
      </c>
      <c r="P3475" s="6">
        <f t="shared" si="434"/>
        <v>148.4848484848485</v>
      </c>
      <c r="Q3475" t="str">
        <f t="shared" si="435"/>
        <v>theater</v>
      </c>
      <c r="R3475" t="str">
        <f t="shared" si="436"/>
        <v>plays</v>
      </c>
      <c r="S3475" s="10">
        <f t="shared" si="437"/>
        <v>42062.626111111109</v>
      </c>
      <c r="T3475" s="10">
        <f t="shared" si="438"/>
        <v>42083.643749999996</v>
      </c>
      <c r="U3475" s="12">
        <f t="shared" si="439"/>
        <v>42062.626111111109</v>
      </c>
      <c r="V3475" s="11">
        <f t="shared" si="440"/>
        <v>42062.626111111109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433"/>
        <v>1.01</v>
      </c>
      <c r="P3476" s="6">
        <f t="shared" si="434"/>
        <v>51.794871794871796</v>
      </c>
      <c r="Q3476" t="str">
        <f t="shared" si="435"/>
        <v>theater</v>
      </c>
      <c r="R3476" t="str">
        <f t="shared" si="436"/>
        <v>plays</v>
      </c>
      <c r="S3476" s="10">
        <f t="shared" si="437"/>
        <v>42541.293182870366</v>
      </c>
      <c r="T3476" s="10">
        <f t="shared" si="438"/>
        <v>42571.293182870366</v>
      </c>
      <c r="U3476" s="12">
        <f t="shared" si="439"/>
        <v>42541.293182870366</v>
      </c>
      <c r="V3476" s="11">
        <f t="shared" si="440"/>
        <v>42541.293182870366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433"/>
        <v>1.1333333333333333</v>
      </c>
      <c r="P3477" s="6">
        <f t="shared" si="434"/>
        <v>20</v>
      </c>
      <c r="Q3477" t="str">
        <f t="shared" si="435"/>
        <v>theater</v>
      </c>
      <c r="R3477" t="str">
        <f t="shared" si="436"/>
        <v>plays</v>
      </c>
      <c r="S3477" s="10">
        <f t="shared" si="437"/>
        <v>41918.672499999993</v>
      </c>
      <c r="T3477" s="10">
        <f t="shared" si="438"/>
        <v>41945.791666666664</v>
      </c>
      <c r="U3477" s="12">
        <f t="shared" si="439"/>
        <v>41918.672499999993</v>
      </c>
      <c r="V3477" s="11">
        <f t="shared" si="440"/>
        <v>41918.672499999993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433"/>
        <v>1.04</v>
      </c>
      <c r="P3478" s="6">
        <f t="shared" si="434"/>
        <v>52</v>
      </c>
      <c r="Q3478" t="str">
        <f t="shared" si="435"/>
        <v>theater</v>
      </c>
      <c r="R3478" t="str">
        <f t="shared" si="436"/>
        <v>plays</v>
      </c>
      <c r="S3478" s="10">
        <f t="shared" si="437"/>
        <v>41921.071643518517</v>
      </c>
      <c r="T3478" s="10">
        <f t="shared" si="438"/>
        <v>41938.916666666664</v>
      </c>
      <c r="U3478" s="12">
        <f t="shared" si="439"/>
        <v>41921.071643518517</v>
      </c>
      <c r="V3478" s="11">
        <f t="shared" si="440"/>
        <v>41921.071643518517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433"/>
        <v>1.1533333333333333</v>
      </c>
      <c r="P3479" s="6">
        <f t="shared" si="434"/>
        <v>53.230769230769234</v>
      </c>
      <c r="Q3479" t="str">
        <f t="shared" si="435"/>
        <v>theater</v>
      </c>
      <c r="R3479" t="str">
        <f t="shared" si="436"/>
        <v>plays</v>
      </c>
      <c r="S3479" s="10">
        <f t="shared" si="437"/>
        <v>42128.528275462959</v>
      </c>
      <c r="T3479" s="10">
        <f t="shared" si="438"/>
        <v>42140.916666666664</v>
      </c>
      <c r="U3479" s="12">
        <f t="shared" si="439"/>
        <v>42128.528275462959</v>
      </c>
      <c r="V3479" s="11">
        <f t="shared" si="440"/>
        <v>42128.528275462959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433"/>
        <v>1.1285000000000001</v>
      </c>
      <c r="P3480" s="6">
        <f t="shared" si="434"/>
        <v>39.596491228070178</v>
      </c>
      <c r="Q3480" t="str">
        <f t="shared" si="435"/>
        <v>theater</v>
      </c>
      <c r="R3480" t="str">
        <f t="shared" si="436"/>
        <v>plays</v>
      </c>
      <c r="S3480" s="10">
        <f t="shared" si="437"/>
        <v>42053.708587962967</v>
      </c>
      <c r="T3480" s="10">
        <f t="shared" si="438"/>
        <v>42079.666666666664</v>
      </c>
      <c r="U3480" s="12">
        <f t="shared" si="439"/>
        <v>42053.708587962967</v>
      </c>
      <c r="V3480" s="11">
        <f t="shared" si="440"/>
        <v>42053.708587962967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433"/>
        <v>1.2786666666666666</v>
      </c>
      <c r="P3481" s="6">
        <f t="shared" si="434"/>
        <v>34.25</v>
      </c>
      <c r="Q3481" t="str">
        <f t="shared" si="435"/>
        <v>theater</v>
      </c>
      <c r="R3481" t="str">
        <f t="shared" si="436"/>
        <v>plays</v>
      </c>
      <c r="S3481" s="10">
        <f t="shared" si="437"/>
        <v>41781.646759259253</v>
      </c>
      <c r="T3481" s="10">
        <f t="shared" si="438"/>
        <v>41811.646759259253</v>
      </c>
      <c r="U3481" s="12">
        <f t="shared" si="439"/>
        <v>41781.646759259253</v>
      </c>
      <c r="V3481" s="11">
        <f t="shared" si="440"/>
        <v>41781.646759259253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433"/>
        <v>1.4266666666666667</v>
      </c>
      <c r="P3482" s="6">
        <f t="shared" si="434"/>
        <v>164.61538461538461</v>
      </c>
      <c r="Q3482" t="str">
        <f t="shared" si="435"/>
        <v>theater</v>
      </c>
      <c r="R3482" t="str">
        <f t="shared" si="436"/>
        <v>plays</v>
      </c>
      <c r="S3482" s="10">
        <f t="shared" si="437"/>
        <v>42171.109108796292</v>
      </c>
      <c r="T3482" s="10">
        <f t="shared" si="438"/>
        <v>42195.666666666664</v>
      </c>
      <c r="U3482" s="12">
        <f t="shared" si="439"/>
        <v>42171.109108796292</v>
      </c>
      <c r="V3482" s="11">
        <f t="shared" si="440"/>
        <v>42171.109108796292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433"/>
        <v>1.1879999999999999</v>
      </c>
      <c r="P3483" s="6">
        <f t="shared" si="434"/>
        <v>125.05263157894737</v>
      </c>
      <c r="Q3483" t="str">
        <f t="shared" si="435"/>
        <v>theater</v>
      </c>
      <c r="R3483" t="str">
        <f t="shared" si="436"/>
        <v>plays</v>
      </c>
      <c r="S3483" s="10">
        <f t="shared" si="437"/>
        <v>41989.039212962954</v>
      </c>
      <c r="T3483" s="10">
        <f t="shared" si="438"/>
        <v>42006.039212962954</v>
      </c>
      <c r="U3483" s="12">
        <f t="shared" si="439"/>
        <v>41989.039212962954</v>
      </c>
      <c r="V3483" s="11">
        <f t="shared" si="440"/>
        <v>41989.039212962954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433"/>
        <v>1.3833333333333333</v>
      </c>
      <c r="P3484" s="6">
        <f t="shared" si="434"/>
        <v>51.875</v>
      </c>
      <c r="Q3484" t="str">
        <f t="shared" si="435"/>
        <v>theater</v>
      </c>
      <c r="R3484" t="str">
        <f t="shared" si="436"/>
        <v>plays</v>
      </c>
      <c r="S3484" s="10">
        <f t="shared" si="437"/>
        <v>41796.563263888886</v>
      </c>
      <c r="T3484" s="10">
        <f t="shared" si="438"/>
        <v>41826.563263888886</v>
      </c>
      <c r="U3484" s="12">
        <f t="shared" si="439"/>
        <v>41796.563263888886</v>
      </c>
      <c r="V3484" s="11">
        <f t="shared" si="440"/>
        <v>41796.563263888886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433"/>
        <v>1.599402985074627</v>
      </c>
      <c r="P3485" s="6">
        <f t="shared" si="434"/>
        <v>40.285714285714285</v>
      </c>
      <c r="Q3485" t="str">
        <f t="shared" si="435"/>
        <v>theater</v>
      </c>
      <c r="R3485" t="str">
        <f t="shared" si="436"/>
        <v>plays</v>
      </c>
      <c r="S3485" s="10">
        <f t="shared" si="437"/>
        <v>41793.460428240738</v>
      </c>
      <c r="T3485" s="10">
        <f t="shared" si="438"/>
        <v>41823.460428240738</v>
      </c>
      <c r="U3485" s="12">
        <f t="shared" si="439"/>
        <v>41793.460428240738</v>
      </c>
      <c r="V3485" s="11">
        <f t="shared" si="440"/>
        <v>41793.460428240738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433"/>
        <v>1.1424000000000001</v>
      </c>
      <c r="P3486" s="6">
        <f t="shared" si="434"/>
        <v>64.909090909090907</v>
      </c>
      <c r="Q3486" t="str">
        <f t="shared" si="435"/>
        <v>theater</v>
      </c>
      <c r="R3486" t="str">
        <f t="shared" si="436"/>
        <v>plays</v>
      </c>
      <c r="S3486" s="10">
        <f t="shared" si="437"/>
        <v>42506.552071759252</v>
      </c>
      <c r="T3486" s="10">
        <f t="shared" si="438"/>
        <v>42536.552071759252</v>
      </c>
      <c r="U3486" s="12">
        <f t="shared" si="439"/>
        <v>42506.552071759252</v>
      </c>
      <c r="V3486" s="11">
        <f t="shared" si="440"/>
        <v>42506.552071759252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433"/>
        <v>1.0060606060606061</v>
      </c>
      <c r="P3487" s="6">
        <f t="shared" si="434"/>
        <v>55.333333333333336</v>
      </c>
      <c r="Q3487" t="str">
        <f t="shared" si="435"/>
        <v>theater</v>
      </c>
      <c r="R3487" t="str">
        <f t="shared" si="436"/>
        <v>plays</v>
      </c>
      <c r="S3487" s="10">
        <f t="shared" si="437"/>
        <v>42372.484722222223</v>
      </c>
      <c r="T3487" s="10">
        <f t="shared" si="438"/>
        <v>42402.484722222223</v>
      </c>
      <c r="U3487" s="12">
        <f t="shared" si="439"/>
        <v>42372.484722222223</v>
      </c>
      <c r="V3487" s="11">
        <f t="shared" si="440"/>
        <v>42372.484722222223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433"/>
        <v>1.552</v>
      </c>
      <c r="P3488" s="6">
        <f t="shared" si="434"/>
        <v>83.142857142857139</v>
      </c>
      <c r="Q3488" t="str">
        <f t="shared" si="435"/>
        <v>theater</v>
      </c>
      <c r="R3488" t="str">
        <f t="shared" si="436"/>
        <v>plays</v>
      </c>
      <c r="S3488" s="10">
        <f t="shared" si="437"/>
        <v>42126.666678240734</v>
      </c>
      <c r="T3488" s="10">
        <f t="shared" si="438"/>
        <v>42158.082638888889</v>
      </c>
      <c r="U3488" s="12">
        <f t="shared" si="439"/>
        <v>42126.666678240734</v>
      </c>
      <c r="V3488" s="11">
        <f t="shared" si="440"/>
        <v>42126.666678240734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433"/>
        <v>1.2775000000000001</v>
      </c>
      <c r="P3489" s="6">
        <f t="shared" si="434"/>
        <v>38.712121212121211</v>
      </c>
      <c r="Q3489" t="str">
        <f t="shared" si="435"/>
        <v>theater</v>
      </c>
      <c r="R3489" t="str">
        <f t="shared" si="436"/>
        <v>plays</v>
      </c>
      <c r="S3489" s="10">
        <f t="shared" si="437"/>
        <v>42149.732083333329</v>
      </c>
      <c r="T3489" s="10">
        <f t="shared" si="438"/>
        <v>42179.732083333329</v>
      </c>
      <c r="U3489" s="12">
        <f t="shared" si="439"/>
        <v>42149.732083333329</v>
      </c>
      <c r="V3489" s="11">
        <f t="shared" si="440"/>
        <v>42149.732083333329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433"/>
        <v>1.212</v>
      </c>
      <c r="P3490" s="6">
        <f t="shared" si="434"/>
        <v>125.37931034482759</v>
      </c>
      <c r="Q3490" t="str">
        <f t="shared" si="435"/>
        <v>theater</v>
      </c>
      <c r="R3490" t="str">
        <f t="shared" si="436"/>
        <v>plays</v>
      </c>
      <c r="S3490" s="10">
        <f t="shared" si="437"/>
        <v>42087.55972222222</v>
      </c>
      <c r="T3490" s="10">
        <f t="shared" si="438"/>
        <v>42111.458333333336</v>
      </c>
      <c r="U3490" s="12">
        <f t="shared" si="439"/>
        <v>42087.55972222222</v>
      </c>
      <c r="V3490" s="11">
        <f t="shared" si="440"/>
        <v>42087.55972222222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433"/>
        <v>1.127</v>
      </c>
      <c r="P3491" s="6">
        <f t="shared" si="434"/>
        <v>78.263888888888886</v>
      </c>
      <c r="Q3491" t="str">
        <f t="shared" si="435"/>
        <v>theater</v>
      </c>
      <c r="R3491" t="str">
        <f t="shared" si="436"/>
        <v>plays</v>
      </c>
      <c r="S3491" s="10">
        <f t="shared" si="437"/>
        <v>41753.427442129629</v>
      </c>
      <c r="T3491" s="10">
        <f t="shared" si="438"/>
        <v>41783.666666666664</v>
      </c>
      <c r="U3491" s="12">
        <f t="shared" si="439"/>
        <v>41753.427442129629</v>
      </c>
      <c r="V3491" s="11">
        <f t="shared" si="440"/>
        <v>41753.427442129629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433"/>
        <v>1.2749999999999999</v>
      </c>
      <c r="P3492" s="6">
        <f t="shared" si="434"/>
        <v>47.222222222222221</v>
      </c>
      <c r="Q3492" t="str">
        <f t="shared" si="435"/>
        <v>theater</v>
      </c>
      <c r="R3492" t="str">
        <f t="shared" si="436"/>
        <v>plays</v>
      </c>
      <c r="S3492" s="10">
        <f t="shared" si="437"/>
        <v>42443.594027777777</v>
      </c>
      <c r="T3492" s="10">
        <f t="shared" si="438"/>
        <v>42473.594027777777</v>
      </c>
      <c r="U3492" s="12">
        <f t="shared" si="439"/>
        <v>42443.594027777777</v>
      </c>
      <c r="V3492" s="11">
        <f t="shared" si="440"/>
        <v>42443.594027777777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433"/>
        <v>1.5820000000000001</v>
      </c>
      <c r="P3493" s="6">
        <f t="shared" si="434"/>
        <v>79.099999999999994</v>
      </c>
      <c r="Q3493" t="str">
        <f t="shared" si="435"/>
        <v>theater</v>
      </c>
      <c r="R3493" t="str">
        <f t="shared" si="436"/>
        <v>plays</v>
      </c>
      <c r="S3493" s="10">
        <f t="shared" si="437"/>
        <v>42121.041481481479</v>
      </c>
      <c r="T3493" s="10">
        <f t="shared" si="438"/>
        <v>42142.041481481479</v>
      </c>
      <c r="U3493" s="12">
        <f t="shared" si="439"/>
        <v>42121.041481481479</v>
      </c>
      <c r="V3493" s="11">
        <f t="shared" si="440"/>
        <v>42121.041481481479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433"/>
        <v>1.0526894736842105</v>
      </c>
      <c r="P3494" s="6">
        <f t="shared" si="434"/>
        <v>114.29199999999999</v>
      </c>
      <c r="Q3494" t="str">
        <f t="shared" si="435"/>
        <v>theater</v>
      </c>
      <c r="R3494" t="str">
        <f t="shared" si="436"/>
        <v>plays</v>
      </c>
      <c r="S3494" s="10">
        <f t="shared" si="437"/>
        <v>42267.800891203697</v>
      </c>
      <c r="T3494" s="10">
        <f t="shared" si="438"/>
        <v>42302.800891203697</v>
      </c>
      <c r="U3494" s="12">
        <f t="shared" si="439"/>
        <v>42267.800891203697</v>
      </c>
      <c r="V3494" s="11">
        <f t="shared" si="440"/>
        <v>42267.800891203697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433"/>
        <v>1</v>
      </c>
      <c r="P3495" s="6">
        <f t="shared" si="434"/>
        <v>51.724137931034484</v>
      </c>
      <c r="Q3495" t="str">
        <f t="shared" si="435"/>
        <v>theater</v>
      </c>
      <c r="R3495" t="str">
        <f t="shared" si="436"/>
        <v>plays</v>
      </c>
      <c r="S3495" s="10">
        <f t="shared" si="437"/>
        <v>41848.657824074071</v>
      </c>
      <c r="T3495" s="10">
        <f t="shared" si="438"/>
        <v>41868.007638888885</v>
      </c>
      <c r="U3495" s="12">
        <f t="shared" si="439"/>
        <v>41848.657824074071</v>
      </c>
      <c r="V3495" s="11">
        <f t="shared" si="440"/>
        <v>41848.657824074071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433"/>
        <v>1</v>
      </c>
      <c r="P3496" s="6">
        <f t="shared" si="434"/>
        <v>30.76923076923077</v>
      </c>
      <c r="Q3496" t="str">
        <f t="shared" si="435"/>
        <v>theater</v>
      </c>
      <c r="R3496" t="str">
        <f t="shared" si="436"/>
        <v>plays</v>
      </c>
      <c r="S3496" s="10">
        <f t="shared" si="437"/>
        <v>42689.006655092591</v>
      </c>
      <c r="T3496" s="10">
        <f t="shared" si="438"/>
        <v>42700.041666666664</v>
      </c>
      <c r="U3496" s="12">
        <f t="shared" si="439"/>
        <v>42689.006655092591</v>
      </c>
      <c r="V3496" s="11">
        <f t="shared" si="440"/>
        <v>42689.006655092591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433"/>
        <v>1.0686</v>
      </c>
      <c r="P3497" s="6">
        <f t="shared" si="434"/>
        <v>74.208333333333329</v>
      </c>
      <c r="Q3497" t="str">
        <f t="shared" si="435"/>
        <v>theater</v>
      </c>
      <c r="R3497" t="str">
        <f t="shared" si="436"/>
        <v>plays</v>
      </c>
      <c r="S3497" s="10">
        <f t="shared" si="437"/>
        <v>41915.554502314815</v>
      </c>
      <c r="T3497" s="10">
        <f t="shared" si="438"/>
        <v>41944.512499999997</v>
      </c>
      <c r="U3497" s="12">
        <f t="shared" si="439"/>
        <v>41915.554502314815</v>
      </c>
      <c r="V3497" s="11">
        <f t="shared" si="440"/>
        <v>41915.554502314815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433"/>
        <v>1.244</v>
      </c>
      <c r="P3498" s="6">
        <f t="shared" si="434"/>
        <v>47.846153846153847</v>
      </c>
      <c r="Q3498" t="str">
        <f t="shared" si="435"/>
        <v>theater</v>
      </c>
      <c r="R3498" t="str">
        <f t="shared" si="436"/>
        <v>plays</v>
      </c>
      <c r="S3498" s="10">
        <f t="shared" si="437"/>
        <v>42584.638495370367</v>
      </c>
      <c r="T3498" s="10">
        <f t="shared" si="438"/>
        <v>42624.638495370367</v>
      </c>
      <c r="U3498" s="12">
        <f t="shared" si="439"/>
        <v>42584.638495370367</v>
      </c>
      <c r="V3498" s="11">
        <f t="shared" si="440"/>
        <v>42584.638495370367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433"/>
        <v>1.0870406189555126</v>
      </c>
      <c r="P3499" s="6">
        <f t="shared" si="434"/>
        <v>34.408163265306122</v>
      </c>
      <c r="Q3499" t="str">
        <f t="shared" si="435"/>
        <v>theater</v>
      </c>
      <c r="R3499" t="str">
        <f t="shared" si="436"/>
        <v>plays</v>
      </c>
      <c r="S3499" s="10">
        <f t="shared" si="437"/>
        <v>42511.533611111103</v>
      </c>
      <c r="T3499" s="10">
        <f t="shared" si="438"/>
        <v>42523.708333333336</v>
      </c>
      <c r="U3499" s="12">
        <f t="shared" si="439"/>
        <v>42511.533611111103</v>
      </c>
      <c r="V3499" s="11">
        <f t="shared" si="440"/>
        <v>42511.533611111103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433"/>
        <v>1.0242424242424242</v>
      </c>
      <c r="P3500" s="6">
        <f t="shared" si="434"/>
        <v>40.238095238095241</v>
      </c>
      <c r="Q3500" t="str">
        <f t="shared" si="435"/>
        <v>theater</v>
      </c>
      <c r="R3500" t="str">
        <f t="shared" si="436"/>
        <v>plays</v>
      </c>
      <c r="S3500" s="10">
        <f t="shared" si="437"/>
        <v>42458.950277777774</v>
      </c>
      <c r="T3500" s="10">
        <f t="shared" si="438"/>
        <v>42518.697222222218</v>
      </c>
      <c r="U3500" s="12">
        <f t="shared" si="439"/>
        <v>42458.950277777774</v>
      </c>
      <c r="V3500" s="11">
        <f t="shared" si="440"/>
        <v>42458.950277777774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433"/>
        <v>1.0549999999999999</v>
      </c>
      <c r="P3501" s="6">
        <f t="shared" si="434"/>
        <v>60.285714285714285</v>
      </c>
      <c r="Q3501" t="str">
        <f t="shared" si="435"/>
        <v>theater</v>
      </c>
      <c r="R3501" t="str">
        <f t="shared" si="436"/>
        <v>plays</v>
      </c>
      <c r="S3501" s="10">
        <f t="shared" si="437"/>
        <v>42131.827835648146</v>
      </c>
      <c r="T3501" s="10">
        <f t="shared" si="438"/>
        <v>42186.082638888889</v>
      </c>
      <c r="U3501" s="12">
        <f t="shared" si="439"/>
        <v>42131.827835648146</v>
      </c>
      <c r="V3501" s="11">
        <f t="shared" si="440"/>
        <v>42131.827835648146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433"/>
        <v>1.0629999999999999</v>
      </c>
      <c r="P3502" s="6">
        <f t="shared" si="434"/>
        <v>25.30952380952381</v>
      </c>
      <c r="Q3502" t="str">
        <f t="shared" si="435"/>
        <v>theater</v>
      </c>
      <c r="R3502" t="str">
        <f t="shared" si="436"/>
        <v>plays</v>
      </c>
      <c r="S3502" s="10">
        <f t="shared" si="437"/>
        <v>42419.711087962954</v>
      </c>
      <c r="T3502" s="10">
        <f t="shared" si="438"/>
        <v>42435.999305555553</v>
      </c>
      <c r="U3502" s="12">
        <f t="shared" si="439"/>
        <v>42419.711087962954</v>
      </c>
      <c r="V3502" s="11">
        <f t="shared" si="440"/>
        <v>42419.711087962954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433"/>
        <v>1.0066666666666666</v>
      </c>
      <c r="P3503" s="6">
        <f t="shared" si="434"/>
        <v>35.952380952380949</v>
      </c>
      <c r="Q3503" t="str">
        <f t="shared" si="435"/>
        <v>theater</v>
      </c>
      <c r="R3503" t="str">
        <f t="shared" si="436"/>
        <v>plays</v>
      </c>
      <c r="S3503" s="10">
        <f t="shared" si="437"/>
        <v>42233.555497685178</v>
      </c>
      <c r="T3503" s="10">
        <f t="shared" si="438"/>
        <v>42258.555497685178</v>
      </c>
      <c r="U3503" s="12">
        <f t="shared" si="439"/>
        <v>42233.555497685178</v>
      </c>
      <c r="V3503" s="11">
        <f t="shared" si="440"/>
        <v>42233.555497685178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433"/>
        <v>1.054</v>
      </c>
      <c r="P3504" s="6">
        <f t="shared" si="434"/>
        <v>136</v>
      </c>
      <c r="Q3504" t="str">
        <f t="shared" si="435"/>
        <v>theater</v>
      </c>
      <c r="R3504" t="str">
        <f t="shared" si="436"/>
        <v>plays</v>
      </c>
      <c r="S3504" s="10">
        <f t="shared" si="437"/>
        <v>42430.631064814814</v>
      </c>
      <c r="T3504" s="10">
        <f t="shared" si="438"/>
        <v>42444.957638888889</v>
      </c>
      <c r="U3504" s="12">
        <f t="shared" si="439"/>
        <v>42430.631064814814</v>
      </c>
      <c r="V3504" s="11">
        <f t="shared" si="440"/>
        <v>42430.631064814814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433"/>
        <v>1.0755999999999999</v>
      </c>
      <c r="P3505" s="6">
        <f t="shared" si="434"/>
        <v>70.763157894736835</v>
      </c>
      <c r="Q3505" t="str">
        <f t="shared" si="435"/>
        <v>theater</v>
      </c>
      <c r="R3505" t="str">
        <f t="shared" si="436"/>
        <v>plays</v>
      </c>
      <c r="S3505" s="10">
        <f t="shared" si="437"/>
        <v>42545.27</v>
      </c>
      <c r="T3505" s="10">
        <f t="shared" si="438"/>
        <v>42575.27</v>
      </c>
      <c r="U3505" s="12">
        <f t="shared" si="439"/>
        <v>42545.27</v>
      </c>
      <c r="V3505" s="11">
        <f t="shared" si="440"/>
        <v>42545.27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433"/>
        <v>1</v>
      </c>
      <c r="P3506" s="6">
        <f t="shared" si="434"/>
        <v>125</v>
      </c>
      <c r="Q3506" t="str">
        <f t="shared" si="435"/>
        <v>theater</v>
      </c>
      <c r="R3506" t="str">
        <f t="shared" si="436"/>
        <v>plays</v>
      </c>
      <c r="S3506" s="10">
        <f t="shared" si="437"/>
        <v>42297.540405092594</v>
      </c>
      <c r="T3506" s="10">
        <f t="shared" si="438"/>
        <v>42327.582071759258</v>
      </c>
      <c r="U3506" s="12">
        <f t="shared" si="439"/>
        <v>42297.540405092594</v>
      </c>
      <c r="V3506" s="11">
        <f t="shared" si="440"/>
        <v>42297.540405092594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433"/>
        <v>1.0376000000000001</v>
      </c>
      <c r="P3507" s="6">
        <f t="shared" si="434"/>
        <v>66.512820512820511</v>
      </c>
      <c r="Q3507" t="str">
        <f t="shared" si="435"/>
        <v>theater</v>
      </c>
      <c r="R3507" t="str">
        <f t="shared" si="436"/>
        <v>plays</v>
      </c>
      <c r="S3507" s="10">
        <f t="shared" si="437"/>
        <v>41760.727372685185</v>
      </c>
      <c r="T3507" s="10">
        <f t="shared" si="438"/>
        <v>41771.958333333328</v>
      </c>
      <c r="U3507" s="12">
        <f t="shared" si="439"/>
        <v>41760.727372685185</v>
      </c>
      <c r="V3507" s="11">
        <f t="shared" si="440"/>
        <v>41760.727372685185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433"/>
        <v>1.0149999999999999</v>
      </c>
      <c r="P3508" s="6">
        <f t="shared" si="434"/>
        <v>105</v>
      </c>
      <c r="Q3508" t="str">
        <f t="shared" si="435"/>
        <v>theater</v>
      </c>
      <c r="R3508" t="str">
        <f t="shared" si="436"/>
        <v>plays</v>
      </c>
      <c r="S3508" s="10">
        <f t="shared" si="437"/>
        <v>41829.525925925926</v>
      </c>
      <c r="T3508" s="10">
        <f t="shared" si="438"/>
        <v>41874.525925925926</v>
      </c>
      <c r="U3508" s="12">
        <f t="shared" si="439"/>
        <v>41829.525925925926</v>
      </c>
      <c r="V3508" s="11">
        <f t="shared" si="440"/>
        <v>41829.525925925926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433"/>
        <v>1.044</v>
      </c>
      <c r="P3509" s="6">
        <f t="shared" si="434"/>
        <v>145</v>
      </c>
      <c r="Q3509" t="str">
        <f t="shared" si="435"/>
        <v>theater</v>
      </c>
      <c r="R3509" t="str">
        <f t="shared" si="436"/>
        <v>plays</v>
      </c>
      <c r="S3509" s="10">
        <f t="shared" si="437"/>
        <v>42491.714548611104</v>
      </c>
      <c r="T3509" s="10">
        <f t="shared" si="438"/>
        <v>42521.714548611104</v>
      </c>
      <c r="U3509" s="12">
        <f t="shared" si="439"/>
        <v>42491.714548611104</v>
      </c>
      <c r="V3509" s="11">
        <f t="shared" si="440"/>
        <v>42491.714548611104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433"/>
        <v>1.8</v>
      </c>
      <c r="P3510" s="6">
        <f t="shared" si="434"/>
        <v>12</v>
      </c>
      <c r="Q3510" t="str">
        <f t="shared" si="435"/>
        <v>theater</v>
      </c>
      <c r="R3510" t="str">
        <f t="shared" si="436"/>
        <v>plays</v>
      </c>
      <c r="S3510" s="10">
        <f t="shared" si="437"/>
        <v>42477.521446759252</v>
      </c>
      <c r="T3510" s="10">
        <f t="shared" si="438"/>
        <v>42500.666666666664</v>
      </c>
      <c r="U3510" s="12">
        <f t="shared" si="439"/>
        <v>42477.521446759252</v>
      </c>
      <c r="V3510" s="11">
        <f t="shared" si="440"/>
        <v>42477.521446759252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433"/>
        <v>1.0633333333333332</v>
      </c>
      <c r="P3511" s="6">
        <f t="shared" si="434"/>
        <v>96.666666666666671</v>
      </c>
      <c r="Q3511" t="str">
        <f t="shared" si="435"/>
        <v>theater</v>
      </c>
      <c r="R3511" t="str">
        <f t="shared" si="436"/>
        <v>plays</v>
      </c>
      <c r="S3511" s="10">
        <f t="shared" si="437"/>
        <v>41950.651226851849</v>
      </c>
      <c r="T3511" s="10">
        <f t="shared" si="438"/>
        <v>41963.996527777774</v>
      </c>
      <c r="U3511" s="12">
        <f t="shared" si="439"/>
        <v>41950.651226851849</v>
      </c>
      <c r="V3511" s="11">
        <f t="shared" si="440"/>
        <v>41950.651226851849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433"/>
        <v>1.0055555555555555</v>
      </c>
      <c r="P3512" s="6">
        <f t="shared" si="434"/>
        <v>60.333333333333336</v>
      </c>
      <c r="Q3512" t="str">
        <f t="shared" si="435"/>
        <v>theater</v>
      </c>
      <c r="R3512" t="str">
        <f t="shared" si="436"/>
        <v>plays</v>
      </c>
      <c r="S3512" s="10">
        <f t="shared" si="437"/>
        <v>41802.412569444445</v>
      </c>
      <c r="T3512" s="10">
        <f t="shared" si="438"/>
        <v>41822.412569444445</v>
      </c>
      <c r="U3512" s="12">
        <f t="shared" si="439"/>
        <v>41802.412569444445</v>
      </c>
      <c r="V3512" s="11">
        <f t="shared" si="440"/>
        <v>41802.412569444445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433"/>
        <v>1.012</v>
      </c>
      <c r="P3513" s="6">
        <f t="shared" si="434"/>
        <v>79.89473684210526</v>
      </c>
      <c r="Q3513" t="str">
        <f t="shared" si="435"/>
        <v>theater</v>
      </c>
      <c r="R3513" t="str">
        <f t="shared" si="436"/>
        <v>plays</v>
      </c>
      <c r="S3513" s="10">
        <f t="shared" si="437"/>
        <v>41927.665451388886</v>
      </c>
      <c r="T3513" s="10">
        <f t="shared" si="438"/>
        <v>41950.5625</v>
      </c>
      <c r="U3513" s="12">
        <f t="shared" si="439"/>
        <v>41927.665451388886</v>
      </c>
      <c r="V3513" s="11">
        <f t="shared" si="440"/>
        <v>41927.665451388886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433"/>
        <v>1</v>
      </c>
      <c r="P3514" s="6">
        <f t="shared" si="434"/>
        <v>58.823529411764703</v>
      </c>
      <c r="Q3514" t="str">
        <f t="shared" si="435"/>
        <v>theater</v>
      </c>
      <c r="R3514" t="str">
        <f t="shared" si="436"/>
        <v>plays</v>
      </c>
      <c r="S3514" s="10">
        <f t="shared" si="437"/>
        <v>42057.328611111108</v>
      </c>
      <c r="T3514" s="10">
        <f t="shared" si="438"/>
        <v>42117.286944444444</v>
      </c>
      <c r="U3514" s="12">
        <f t="shared" si="439"/>
        <v>42057.328611111108</v>
      </c>
      <c r="V3514" s="11">
        <f t="shared" si="440"/>
        <v>42057.328611111108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433"/>
        <v>1.1839285714285714</v>
      </c>
      <c r="P3515" s="6">
        <f t="shared" si="434"/>
        <v>75.340909090909093</v>
      </c>
      <c r="Q3515" t="str">
        <f t="shared" si="435"/>
        <v>theater</v>
      </c>
      <c r="R3515" t="str">
        <f t="shared" si="436"/>
        <v>plays</v>
      </c>
      <c r="S3515" s="10">
        <f t="shared" si="437"/>
        <v>41780.887870370367</v>
      </c>
      <c r="T3515" s="10">
        <f t="shared" si="438"/>
        <v>41793.999305555553</v>
      </c>
      <c r="U3515" s="12">
        <f t="shared" si="439"/>
        <v>41780.887870370367</v>
      </c>
      <c r="V3515" s="11">
        <f t="shared" si="440"/>
        <v>41780.887870370367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433"/>
        <v>1.1000000000000001</v>
      </c>
      <c r="P3516" s="6">
        <f t="shared" si="434"/>
        <v>55</v>
      </c>
      <c r="Q3516" t="str">
        <f t="shared" si="435"/>
        <v>theater</v>
      </c>
      <c r="R3516" t="str">
        <f t="shared" si="436"/>
        <v>plays</v>
      </c>
      <c r="S3516" s="10">
        <f t="shared" si="437"/>
        <v>42020.638333333329</v>
      </c>
      <c r="T3516" s="10">
        <f t="shared" si="438"/>
        <v>42036.999305555553</v>
      </c>
      <c r="U3516" s="12">
        <f t="shared" si="439"/>
        <v>42020.638333333329</v>
      </c>
      <c r="V3516" s="11">
        <f t="shared" si="440"/>
        <v>42020.638333333329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433"/>
        <v>1.0266666666666666</v>
      </c>
      <c r="P3517" s="6">
        <f t="shared" si="434"/>
        <v>66.956521739130437</v>
      </c>
      <c r="Q3517" t="str">
        <f t="shared" si="435"/>
        <v>theater</v>
      </c>
      <c r="R3517" t="str">
        <f t="shared" si="436"/>
        <v>plays</v>
      </c>
      <c r="S3517" s="10">
        <f t="shared" si="437"/>
        <v>42125.564479166664</v>
      </c>
      <c r="T3517" s="10">
        <f t="shared" si="438"/>
        <v>42155.564479166664</v>
      </c>
      <c r="U3517" s="12">
        <f t="shared" si="439"/>
        <v>42125.564479166664</v>
      </c>
      <c r="V3517" s="11">
        <f t="shared" si="440"/>
        <v>42125.564479166664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433"/>
        <v>1</v>
      </c>
      <c r="P3518" s="6">
        <f t="shared" si="434"/>
        <v>227.27272727272728</v>
      </c>
      <c r="Q3518" t="str">
        <f t="shared" si="435"/>
        <v>theater</v>
      </c>
      <c r="R3518" t="str">
        <f t="shared" si="436"/>
        <v>plays</v>
      </c>
      <c r="S3518" s="10">
        <f t="shared" si="437"/>
        <v>41855.801736111105</v>
      </c>
      <c r="T3518" s="10">
        <f t="shared" si="438"/>
        <v>41889.916666666664</v>
      </c>
      <c r="U3518" s="12">
        <f t="shared" si="439"/>
        <v>41855.801736111105</v>
      </c>
      <c r="V3518" s="11">
        <f t="shared" si="440"/>
        <v>41855.801736111105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433"/>
        <v>1</v>
      </c>
      <c r="P3519" s="6">
        <f t="shared" si="434"/>
        <v>307.69230769230768</v>
      </c>
      <c r="Q3519" t="str">
        <f t="shared" si="435"/>
        <v>theater</v>
      </c>
      <c r="R3519" t="str">
        <f t="shared" si="436"/>
        <v>plays</v>
      </c>
      <c r="S3519" s="10">
        <f t="shared" si="437"/>
        <v>41794.609189814815</v>
      </c>
      <c r="T3519" s="10">
        <f t="shared" si="438"/>
        <v>41824.25</v>
      </c>
      <c r="U3519" s="12">
        <f t="shared" si="439"/>
        <v>41794.609189814815</v>
      </c>
      <c r="V3519" s="11">
        <f t="shared" si="440"/>
        <v>41794.609189814815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433"/>
        <v>1.10046</v>
      </c>
      <c r="P3520" s="6">
        <f t="shared" si="434"/>
        <v>50.020909090909093</v>
      </c>
      <c r="Q3520" t="str">
        <f t="shared" si="435"/>
        <v>theater</v>
      </c>
      <c r="R3520" t="str">
        <f t="shared" si="436"/>
        <v>plays</v>
      </c>
      <c r="S3520" s="10">
        <f t="shared" si="437"/>
        <v>41893.575219907405</v>
      </c>
      <c r="T3520" s="10">
        <f t="shared" si="438"/>
        <v>41914.38958333333</v>
      </c>
      <c r="U3520" s="12">
        <f t="shared" si="439"/>
        <v>41893.575219907405</v>
      </c>
      <c r="V3520" s="11">
        <f t="shared" si="440"/>
        <v>41893.575219907405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433"/>
        <v>1.0135000000000001</v>
      </c>
      <c r="P3521" s="6">
        <f t="shared" si="434"/>
        <v>72.392857142857139</v>
      </c>
      <c r="Q3521" t="str">
        <f t="shared" si="435"/>
        <v>theater</v>
      </c>
      <c r="R3521" t="str">
        <f t="shared" si="436"/>
        <v>plays</v>
      </c>
      <c r="S3521" s="10">
        <f t="shared" si="437"/>
        <v>42037.390624999993</v>
      </c>
      <c r="T3521" s="10">
        <f t="shared" si="438"/>
        <v>42067.390624999993</v>
      </c>
      <c r="U3521" s="12">
        <f t="shared" si="439"/>
        <v>42037.390624999993</v>
      </c>
      <c r="V3521" s="11">
        <f t="shared" si="440"/>
        <v>42037.390624999993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441">E3522/D3522</f>
        <v>1.0075000000000001</v>
      </c>
      <c r="P3522" s="6">
        <f t="shared" si="434"/>
        <v>95.952380952380949</v>
      </c>
      <c r="Q3522" t="str">
        <f t="shared" si="435"/>
        <v>theater</v>
      </c>
      <c r="R3522" t="str">
        <f t="shared" si="436"/>
        <v>plays</v>
      </c>
      <c r="S3522" s="10">
        <f t="shared" si="437"/>
        <v>42227.615879629629</v>
      </c>
      <c r="T3522" s="10">
        <f t="shared" si="438"/>
        <v>42253.365972222215</v>
      </c>
      <c r="U3522" s="12">
        <f t="shared" si="439"/>
        <v>42227.615879629629</v>
      </c>
      <c r="V3522" s="11">
        <f t="shared" si="440"/>
        <v>42227.615879629629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441"/>
        <v>1.6942857142857144</v>
      </c>
      <c r="P3523" s="6">
        <f t="shared" ref="P3523:P3586" si="442">E3523/L3523</f>
        <v>45.615384615384613</v>
      </c>
      <c r="Q3523" t="str">
        <f t="shared" ref="Q3523:Q3586" si="443">LEFT(N3523,SEARCH("/",N3523)-1)</f>
        <v>theater</v>
      </c>
      <c r="R3523" t="str">
        <f t="shared" ref="R3523:R3586" si="444">RIGHT(N3523,LEN(N3523)-SEARCH("/",N3523))</f>
        <v>plays</v>
      </c>
      <c r="S3523" s="10">
        <f t="shared" ref="S3523:S3586" si="445">(((J3523/60)/60)/24)+DATE(1970,1,1)+(-5/24)</f>
        <v>41881.153009259258</v>
      </c>
      <c r="T3523" s="10">
        <f t="shared" ref="T3523:T3586" si="446">(((I3523/60)/60)/24)+DATE(1970,1,1)+(-5/24)</f>
        <v>41911.153009259258</v>
      </c>
      <c r="U3523" s="12">
        <f t="shared" ref="U3523:U3586" si="447">S3523</f>
        <v>41881.153009259258</v>
      </c>
      <c r="V3523" s="11">
        <f t="shared" ref="V3523:V3586" si="448">S3523</f>
        <v>41881.153009259258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441"/>
        <v>1</v>
      </c>
      <c r="P3524" s="6">
        <f t="shared" si="442"/>
        <v>41.029411764705884</v>
      </c>
      <c r="Q3524" t="str">
        <f t="shared" si="443"/>
        <v>theater</v>
      </c>
      <c r="R3524" t="str">
        <f t="shared" si="444"/>
        <v>plays</v>
      </c>
      <c r="S3524" s="10">
        <f t="shared" si="445"/>
        <v>42234.581550925919</v>
      </c>
      <c r="T3524" s="10">
        <f t="shared" si="446"/>
        <v>42262.212500000001</v>
      </c>
      <c r="U3524" s="12">
        <f t="shared" si="447"/>
        <v>42234.581550925919</v>
      </c>
      <c r="V3524" s="11">
        <f t="shared" si="448"/>
        <v>42234.581550925919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441"/>
        <v>1.1365000000000001</v>
      </c>
      <c r="P3525" s="6">
        <f t="shared" si="442"/>
        <v>56.825000000000003</v>
      </c>
      <c r="Q3525" t="str">
        <f t="shared" si="443"/>
        <v>theater</v>
      </c>
      <c r="R3525" t="str">
        <f t="shared" si="444"/>
        <v>plays</v>
      </c>
      <c r="S3525" s="10">
        <f t="shared" si="445"/>
        <v>42581.189212962963</v>
      </c>
      <c r="T3525" s="10">
        <f t="shared" si="446"/>
        <v>42638.749999999993</v>
      </c>
      <c r="U3525" s="12">
        <f t="shared" si="447"/>
        <v>42581.189212962963</v>
      </c>
      <c r="V3525" s="11">
        <f t="shared" si="448"/>
        <v>42581.189212962963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441"/>
        <v>1.0156000000000001</v>
      </c>
      <c r="P3526" s="6">
        <f t="shared" si="442"/>
        <v>137.24324324324326</v>
      </c>
      <c r="Q3526" t="str">
        <f t="shared" si="443"/>
        <v>theater</v>
      </c>
      <c r="R3526" t="str">
        <f t="shared" si="444"/>
        <v>plays</v>
      </c>
      <c r="S3526" s="10">
        <f t="shared" si="445"/>
        <v>41880.555243055554</v>
      </c>
      <c r="T3526" s="10">
        <f t="shared" si="446"/>
        <v>41894.958333333328</v>
      </c>
      <c r="U3526" s="12">
        <f t="shared" si="447"/>
        <v>41880.555243055554</v>
      </c>
      <c r="V3526" s="11">
        <f t="shared" si="448"/>
        <v>41880.555243055554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441"/>
        <v>1.06</v>
      </c>
      <c r="P3527" s="6">
        <f t="shared" si="442"/>
        <v>75.714285714285708</v>
      </c>
      <c r="Q3527" t="str">
        <f t="shared" si="443"/>
        <v>theater</v>
      </c>
      <c r="R3527" t="str">
        <f t="shared" si="444"/>
        <v>plays</v>
      </c>
      <c r="S3527" s="10">
        <f t="shared" si="445"/>
        <v>42214.487337962964</v>
      </c>
      <c r="T3527" s="10">
        <f t="shared" si="446"/>
        <v>42225.458333333336</v>
      </c>
      <c r="U3527" s="12">
        <f t="shared" si="447"/>
        <v>42214.487337962964</v>
      </c>
      <c r="V3527" s="11">
        <f t="shared" si="448"/>
        <v>42214.487337962964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441"/>
        <v>1.02</v>
      </c>
      <c r="P3528" s="6">
        <f t="shared" si="442"/>
        <v>99</v>
      </c>
      <c r="Q3528" t="str">
        <f t="shared" si="443"/>
        <v>theater</v>
      </c>
      <c r="R3528" t="str">
        <f t="shared" si="444"/>
        <v>plays</v>
      </c>
      <c r="S3528" s="10">
        <f t="shared" si="445"/>
        <v>42460.126979166664</v>
      </c>
      <c r="T3528" s="10">
        <f t="shared" si="446"/>
        <v>42488.040972222218</v>
      </c>
      <c r="U3528" s="12">
        <f t="shared" si="447"/>
        <v>42460.126979166664</v>
      </c>
      <c r="V3528" s="11">
        <f t="shared" si="448"/>
        <v>42460.126979166664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441"/>
        <v>1.1691666666666667</v>
      </c>
      <c r="P3529" s="6">
        <f t="shared" si="442"/>
        <v>81.569767441860463</v>
      </c>
      <c r="Q3529" t="str">
        <f t="shared" si="443"/>
        <v>theater</v>
      </c>
      <c r="R3529" t="str">
        <f t="shared" si="444"/>
        <v>plays</v>
      </c>
      <c r="S3529" s="10">
        <f t="shared" si="445"/>
        <v>42166.814872685187</v>
      </c>
      <c r="T3529" s="10">
        <f t="shared" si="446"/>
        <v>42195.957638888889</v>
      </c>
      <c r="U3529" s="12">
        <f t="shared" si="447"/>
        <v>42166.814872685187</v>
      </c>
      <c r="V3529" s="11">
        <f t="shared" si="448"/>
        <v>42166.814872685187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441"/>
        <v>1.0115151515151515</v>
      </c>
      <c r="P3530" s="6">
        <f t="shared" si="442"/>
        <v>45.108108108108105</v>
      </c>
      <c r="Q3530" t="str">
        <f t="shared" si="443"/>
        <v>theater</v>
      </c>
      <c r="R3530" t="str">
        <f t="shared" si="444"/>
        <v>plays</v>
      </c>
      <c r="S3530" s="10">
        <f t="shared" si="445"/>
        <v>42733.293032407404</v>
      </c>
      <c r="T3530" s="10">
        <f t="shared" si="446"/>
        <v>42753.293032407404</v>
      </c>
      <c r="U3530" s="12">
        <f t="shared" si="447"/>
        <v>42733.293032407404</v>
      </c>
      <c r="V3530" s="11">
        <f t="shared" si="448"/>
        <v>42733.293032407404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441"/>
        <v>1.32</v>
      </c>
      <c r="P3531" s="6">
        <f t="shared" si="442"/>
        <v>36.666666666666664</v>
      </c>
      <c r="Q3531" t="str">
        <f t="shared" si="443"/>
        <v>theater</v>
      </c>
      <c r="R3531" t="str">
        <f t="shared" si="444"/>
        <v>plays</v>
      </c>
      <c r="S3531" s="10">
        <f t="shared" si="445"/>
        <v>42177.553449074076</v>
      </c>
      <c r="T3531" s="10">
        <f t="shared" si="446"/>
        <v>42197.833333333336</v>
      </c>
      <c r="U3531" s="12">
        <f t="shared" si="447"/>
        <v>42177.553449074076</v>
      </c>
      <c r="V3531" s="11">
        <f t="shared" si="448"/>
        <v>42177.553449074076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441"/>
        <v>1</v>
      </c>
      <c r="P3532" s="6">
        <f t="shared" si="442"/>
        <v>125</v>
      </c>
      <c r="Q3532" t="str">
        <f t="shared" si="443"/>
        <v>theater</v>
      </c>
      <c r="R3532" t="str">
        <f t="shared" si="444"/>
        <v>plays</v>
      </c>
      <c r="S3532" s="10">
        <f t="shared" si="445"/>
        <v>42442.41501157407</v>
      </c>
      <c r="T3532" s="10">
        <f t="shared" si="446"/>
        <v>42470.624999999993</v>
      </c>
      <c r="U3532" s="12">
        <f t="shared" si="447"/>
        <v>42442.41501157407</v>
      </c>
      <c r="V3532" s="11">
        <f t="shared" si="448"/>
        <v>42442.41501157407</v>
      </c>
    </row>
    <row r="3533" spans="1:22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441"/>
        <v>1.28</v>
      </c>
      <c r="P3533" s="6">
        <f t="shared" si="442"/>
        <v>49.230769230769234</v>
      </c>
      <c r="Q3533" t="str">
        <f t="shared" si="443"/>
        <v>theater</v>
      </c>
      <c r="R3533" t="str">
        <f t="shared" si="444"/>
        <v>plays</v>
      </c>
      <c r="S3533" s="10">
        <f t="shared" si="445"/>
        <v>42521.44599537037</v>
      </c>
      <c r="T3533" s="10">
        <f t="shared" si="446"/>
        <v>42551.44599537037</v>
      </c>
      <c r="U3533" s="12">
        <f t="shared" si="447"/>
        <v>42521.44599537037</v>
      </c>
      <c r="V3533" s="11">
        <f t="shared" si="448"/>
        <v>42521.44599537037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441"/>
        <v>1.1895833333333334</v>
      </c>
      <c r="P3534" s="6">
        <f t="shared" si="442"/>
        <v>42.296296296296298</v>
      </c>
      <c r="Q3534" t="str">
        <f t="shared" si="443"/>
        <v>theater</v>
      </c>
      <c r="R3534" t="str">
        <f t="shared" si="444"/>
        <v>plays</v>
      </c>
      <c r="S3534" s="10">
        <f t="shared" si="445"/>
        <v>41884.391516203701</v>
      </c>
      <c r="T3534" s="10">
        <f t="shared" si="446"/>
        <v>41899.957638888889</v>
      </c>
      <c r="U3534" s="12">
        <f t="shared" si="447"/>
        <v>41884.391516203701</v>
      </c>
      <c r="V3534" s="11">
        <f t="shared" si="448"/>
        <v>41884.391516203701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441"/>
        <v>1.262</v>
      </c>
      <c r="P3535" s="6">
        <f t="shared" si="442"/>
        <v>78.875</v>
      </c>
      <c r="Q3535" t="str">
        <f t="shared" si="443"/>
        <v>theater</v>
      </c>
      <c r="R3535" t="str">
        <f t="shared" si="444"/>
        <v>plays</v>
      </c>
      <c r="S3535" s="10">
        <f t="shared" si="445"/>
        <v>42289.552858796298</v>
      </c>
      <c r="T3535" s="10">
        <f t="shared" si="446"/>
        <v>42319.594525462955</v>
      </c>
      <c r="U3535" s="12">
        <f t="shared" si="447"/>
        <v>42289.552858796298</v>
      </c>
      <c r="V3535" s="11">
        <f t="shared" si="448"/>
        <v>42289.552858796298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441"/>
        <v>1.5620000000000001</v>
      </c>
      <c r="P3536" s="6">
        <f t="shared" si="442"/>
        <v>38.284313725490193</v>
      </c>
      <c r="Q3536" t="str">
        <f t="shared" si="443"/>
        <v>theater</v>
      </c>
      <c r="R3536" t="str">
        <f t="shared" si="444"/>
        <v>plays</v>
      </c>
      <c r="S3536" s="10">
        <f t="shared" si="445"/>
        <v>42243.416932870365</v>
      </c>
      <c r="T3536" s="10">
        <f t="shared" si="446"/>
        <v>42278.416932870365</v>
      </c>
      <c r="U3536" s="12">
        <f t="shared" si="447"/>
        <v>42243.416932870365</v>
      </c>
      <c r="V3536" s="11">
        <f t="shared" si="448"/>
        <v>42243.416932870365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441"/>
        <v>1.0315000000000001</v>
      </c>
      <c r="P3537" s="6">
        <f t="shared" si="442"/>
        <v>44.847826086956523</v>
      </c>
      <c r="Q3537" t="str">
        <f t="shared" si="443"/>
        <v>theater</v>
      </c>
      <c r="R3537" t="str">
        <f t="shared" si="444"/>
        <v>plays</v>
      </c>
      <c r="S3537" s="10">
        <f t="shared" si="445"/>
        <v>42248.431828703695</v>
      </c>
      <c r="T3537" s="10">
        <f t="shared" si="446"/>
        <v>42279.541666666664</v>
      </c>
      <c r="U3537" s="12">
        <f t="shared" si="447"/>
        <v>42248.431828703695</v>
      </c>
      <c r="V3537" s="11">
        <f t="shared" si="448"/>
        <v>42248.431828703695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441"/>
        <v>1.5333333333333334</v>
      </c>
      <c r="P3538" s="6">
        <f t="shared" si="442"/>
        <v>13.529411764705882</v>
      </c>
      <c r="Q3538" t="str">
        <f t="shared" si="443"/>
        <v>theater</v>
      </c>
      <c r="R3538" t="str">
        <f t="shared" si="444"/>
        <v>plays</v>
      </c>
      <c r="S3538" s="10">
        <f t="shared" si="445"/>
        <v>42328.518807870372</v>
      </c>
      <c r="T3538" s="10">
        <f t="shared" si="446"/>
        <v>42358.290972222218</v>
      </c>
      <c r="U3538" s="12">
        <f t="shared" si="447"/>
        <v>42328.518807870372</v>
      </c>
      <c r="V3538" s="11">
        <f t="shared" si="448"/>
        <v>42328.518807870372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441"/>
        <v>1.8044444444444445</v>
      </c>
      <c r="P3539" s="6">
        <f t="shared" si="442"/>
        <v>43.5</v>
      </c>
      <c r="Q3539" t="str">
        <f t="shared" si="443"/>
        <v>theater</v>
      </c>
      <c r="R3539" t="str">
        <f t="shared" si="444"/>
        <v>plays</v>
      </c>
      <c r="S3539" s="10">
        <f t="shared" si="445"/>
        <v>41923.146018518513</v>
      </c>
      <c r="T3539" s="10">
        <f t="shared" si="446"/>
        <v>41960.124305555553</v>
      </c>
      <c r="U3539" s="12">
        <f t="shared" si="447"/>
        <v>41923.146018518513</v>
      </c>
      <c r="V3539" s="11">
        <f t="shared" si="448"/>
        <v>41923.146018518513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441"/>
        <v>1.2845</v>
      </c>
      <c r="P3540" s="6">
        <f t="shared" si="442"/>
        <v>30.951807228915662</v>
      </c>
      <c r="Q3540" t="str">
        <f t="shared" si="443"/>
        <v>theater</v>
      </c>
      <c r="R3540" t="str">
        <f t="shared" si="444"/>
        <v>plays</v>
      </c>
      <c r="S3540" s="10">
        <f t="shared" si="445"/>
        <v>42571.212268518517</v>
      </c>
      <c r="T3540" s="10">
        <f t="shared" si="446"/>
        <v>42599.212268518517</v>
      </c>
      <c r="U3540" s="12">
        <f t="shared" si="447"/>
        <v>42571.212268518517</v>
      </c>
      <c r="V3540" s="11">
        <f t="shared" si="448"/>
        <v>42571.212268518517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441"/>
        <v>1.1966666666666668</v>
      </c>
      <c r="P3541" s="6">
        <f t="shared" si="442"/>
        <v>55.230769230769234</v>
      </c>
      <c r="Q3541" t="str">
        <f t="shared" si="443"/>
        <v>theater</v>
      </c>
      <c r="R3541" t="str">
        <f t="shared" si="444"/>
        <v>plays</v>
      </c>
      <c r="S3541" s="10">
        <f t="shared" si="445"/>
        <v>42600.547708333332</v>
      </c>
      <c r="T3541" s="10">
        <f t="shared" si="446"/>
        <v>42621.547708333332</v>
      </c>
      <c r="U3541" s="12">
        <f t="shared" si="447"/>
        <v>42600.547708333332</v>
      </c>
      <c r="V3541" s="11">
        <f t="shared" si="448"/>
        <v>42600.547708333332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441"/>
        <v>1.23</v>
      </c>
      <c r="P3542" s="6">
        <f t="shared" si="442"/>
        <v>46.125</v>
      </c>
      <c r="Q3542" t="str">
        <f t="shared" si="443"/>
        <v>theater</v>
      </c>
      <c r="R3542" t="str">
        <f t="shared" si="444"/>
        <v>plays</v>
      </c>
      <c r="S3542" s="10">
        <f t="shared" si="445"/>
        <v>42516.795034722221</v>
      </c>
      <c r="T3542" s="10">
        <f t="shared" si="446"/>
        <v>42546.795034722221</v>
      </c>
      <c r="U3542" s="12">
        <f t="shared" si="447"/>
        <v>42516.795034722221</v>
      </c>
      <c r="V3542" s="11">
        <f t="shared" si="448"/>
        <v>42516.795034722221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441"/>
        <v>1.05</v>
      </c>
      <c r="P3543" s="6">
        <f t="shared" si="442"/>
        <v>39.375</v>
      </c>
      <c r="Q3543" t="str">
        <f t="shared" si="443"/>
        <v>theater</v>
      </c>
      <c r="R3543" t="str">
        <f t="shared" si="444"/>
        <v>plays</v>
      </c>
      <c r="S3543" s="10">
        <f t="shared" si="445"/>
        <v>42222.521701388883</v>
      </c>
      <c r="T3543" s="10">
        <f t="shared" si="446"/>
        <v>42247.521701388883</v>
      </c>
      <c r="U3543" s="12">
        <f t="shared" si="447"/>
        <v>42222.521701388883</v>
      </c>
      <c r="V3543" s="11">
        <f t="shared" si="448"/>
        <v>42222.521701388883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441"/>
        <v>1.0223636363636364</v>
      </c>
      <c r="P3544" s="6">
        <f t="shared" si="442"/>
        <v>66.152941176470591</v>
      </c>
      <c r="Q3544" t="str">
        <f t="shared" si="443"/>
        <v>theater</v>
      </c>
      <c r="R3544" t="str">
        <f t="shared" si="444"/>
        <v>plays</v>
      </c>
      <c r="S3544" s="10">
        <f t="shared" si="445"/>
        <v>41829.391458333332</v>
      </c>
      <c r="T3544" s="10">
        <f t="shared" si="446"/>
        <v>41889.391458333332</v>
      </c>
      <c r="U3544" s="12">
        <f t="shared" si="447"/>
        <v>41829.391458333332</v>
      </c>
      <c r="V3544" s="11">
        <f t="shared" si="448"/>
        <v>41829.391458333332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441"/>
        <v>1.0466666666666666</v>
      </c>
      <c r="P3545" s="6">
        <f t="shared" si="442"/>
        <v>54.137931034482762</v>
      </c>
      <c r="Q3545" t="str">
        <f t="shared" si="443"/>
        <v>theater</v>
      </c>
      <c r="R3545" t="str">
        <f t="shared" si="444"/>
        <v>plays</v>
      </c>
      <c r="S3545" s="10">
        <f t="shared" si="445"/>
        <v>42150.546979166662</v>
      </c>
      <c r="T3545" s="10">
        <f t="shared" si="446"/>
        <v>42180.546979166662</v>
      </c>
      <c r="U3545" s="12">
        <f t="shared" si="447"/>
        <v>42150.546979166662</v>
      </c>
      <c r="V3545" s="11">
        <f t="shared" si="448"/>
        <v>42150.546979166662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441"/>
        <v>1</v>
      </c>
      <c r="P3546" s="6">
        <f t="shared" si="442"/>
        <v>104.16666666666667</v>
      </c>
      <c r="Q3546" t="str">
        <f t="shared" si="443"/>
        <v>theater</v>
      </c>
      <c r="R3546" t="str">
        <f t="shared" si="444"/>
        <v>plays</v>
      </c>
      <c r="S3546" s="10">
        <f t="shared" si="445"/>
        <v>42040.623344907406</v>
      </c>
      <c r="T3546" s="10">
        <f t="shared" si="446"/>
        <v>42070.623344907406</v>
      </c>
      <c r="U3546" s="12">
        <f t="shared" si="447"/>
        <v>42040.623344907406</v>
      </c>
      <c r="V3546" s="11">
        <f t="shared" si="448"/>
        <v>42040.623344907406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441"/>
        <v>1.004</v>
      </c>
      <c r="P3547" s="6">
        <f t="shared" si="442"/>
        <v>31.375</v>
      </c>
      <c r="Q3547" t="str">
        <f t="shared" si="443"/>
        <v>theater</v>
      </c>
      <c r="R3547" t="str">
        <f t="shared" si="444"/>
        <v>plays</v>
      </c>
      <c r="S3547" s="10">
        <f t="shared" si="445"/>
        <v>42075.599062499998</v>
      </c>
      <c r="T3547" s="10">
        <f t="shared" si="446"/>
        <v>42105.599062499998</v>
      </c>
      <c r="U3547" s="12">
        <f t="shared" si="447"/>
        <v>42075.599062499998</v>
      </c>
      <c r="V3547" s="11">
        <f t="shared" si="448"/>
        <v>42075.599062499998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441"/>
        <v>1.0227272727272727</v>
      </c>
      <c r="P3548" s="6">
        <f t="shared" si="442"/>
        <v>59.210526315789473</v>
      </c>
      <c r="Q3548" t="str">
        <f t="shared" si="443"/>
        <v>theater</v>
      </c>
      <c r="R3548" t="str">
        <f t="shared" si="444"/>
        <v>plays</v>
      </c>
      <c r="S3548" s="10">
        <f t="shared" si="445"/>
        <v>42073.452361111107</v>
      </c>
      <c r="T3548" s="10">
        <f t="shared" si="446"/>
        <v>42094.957638888889</v>
      </c>
      <c r="U3548" s="12">
        <f t="shared" si="447"/>
        <v>42073.452361111107</v>
      </c>
      <c r="V3548" s="11">
        <f t="shared" si="448"/>
        <v>42073.452361111107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441"/>
        <v>1.1440928571428572</v>
      </c>
      <c r="P3549" s="6">
        <f t="shared" si="442"/>
        <v>119.17633928571429</v>
      </c>
      <c r="Q3549" t="str">
        <f t="shared" si="443"/>
        <v>theater</v>
      </c>
      <c r="R3549" t="str">
        <f t="shared" si="444"/>
        <v>plays</v>
      </c>
      <c r="S3549" s="10">
        <f t="shared" si="445"/>
        <v>42479.870381944442</v>
      </c>
      <c r="T3549" s="10">
        <f t="shared" si="446"/>
        <v>42503.957638888889</v>
      </c>
      <c r="U3549" s="12">
        <f t="shared" si="447"/>
        <v>42479.870381944442</v>
      </c>
      <c r="V3549" s="11">
        <f t="shared" si="448"/>
        <v>42479.870381944442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441"/>
        <v>1.019047619047619</v>
      </c>
      <c r="P3550" s="6">
        <f t="shared" si="442"/>
        <v>164.61538461538461</v>
      </c>
      <c r="Q3550" t="str">
        <f t="shared" si="443"/>
        <v>theater</v>
      </c>
      <c r="R3550" t="str">
        <f t="shared" si="444"/>
        <v>plays</v>
      </c>
      <c r="S3550" s="10">
        <f t="shared" si="445"/>
        <v>42411.733958333331</v>
      </c>
      <c r="T3550" s="10">
        <f t="shared" si="446"/>
        <v>42433.833333333336</v>
      </c>
      <c r="U3550" s="12">
        <f t="shared" si="447"/>
        <v>42411.733958333331</v>
      </c>
      <c r="V3550" s="11">
        <f t="shared" si="448"/>
        <v>42411.733958333331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441"/>
        <v>1.02</v>
      </c>
      <c r="P3551" s="6">
        <f t="shared" si="442"/>
        <v>24.285714285714285</v>
      </c>
      <c r="Q3551" t="str">
        <f t="shared" si="443"/>
        <v>theater</v>
      </c>
      <c r="R3551" t="str">
        <f t="shared" si="444"/>
        <v>plays</v>
      </c>
      <c r="S3551" s="10">
        <f t="shared" si="445"/>
        <v>42223.186030092591</v>
      </c>
      <c r="T3551" s="10">
        <f t="shared" si="446"/>
        <v>42251.186030092591</v>
      </c>
      <c r="U3551" s="12">
        <f t="shared" si="447"/>
        <v>42223.186030092591</v>
      </c>
      <c r="V3551" s="11">
        <f t="shared" si="448"/>
        <v>42223.186030092591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441"/>
        <v>1.048</v>
      </c>
      <c r="P3552" s="6">
        <f t="shared" si="442"/>
        <v>40.9375</v>
      </c>
      <c r="Q3552" t="str">
        <f t="shared" si="443"/>
        <v>theater</v>
      </c>
      <c r="R3552" t="str">
        <f t="shared" si="444"/>
        <v>plays</v>
      </c>
      <c r="S3552" s="10">
        <f t="shared" si="445"/>
        <v>42462.685162037036</v>
      </c>
      <c r="T3552" s="10">
        <f t="shared" si="446"/>
        <v>42492.685162037036</v>
      </c>
      <c r="U3552" s="12">
        <f t="shared" si="447"/>
        <v>42462.685162037036</v>
      </c>
      <c r="V3552" s="11">
        <f t="shared" si="448"/>
        <v>42462.685162037036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441"/>
        <v>1.0183333333333333</v>
      </c>
      <c r="P3553" s="6">
        <f t="shared" si="442"/>
        <v>61.1</v>
      </c>
      <c r="Q3553" t="str">
        <f t="shared" si="443"/>
        <v>theater</v>
      </c>
      <c r="R3553" t="str">
        <f t="shared" si="444"/>
        <v>plays</v>
      </c>
      <c r="S3553" s="10">
        <f t="shared" si="445"/>
        <v>41753.307523148142</v>
      </c>
      <c r="T3553" s="10">
        <f t="shared" si="446"/>
        <v>41781.713194444441</v>
      </c>
      <c r="U3553" s="12">
        <f t="shared" si="447"/>
        <v>41753.307523148142</v>
      </c>
      <c r="V3553" s="11">
        <f t="shared" si="448"/>
        <v>41753.307523148142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441"/>
        <v>1</v>
      </c>
      <c r="P3554" s="6">
        <f t="shared" si="442"/>
        <v>38.65</v>
      </c>
      <c r="Q3554" t="str">
        <f t="shared" si="443"/>
        <v>theater</v>
      </c>
      <c r="R3554" t="str">
        <f t="shared" si="444"/>
        <v>plays</v>
      </c>
      <c r="S3554" s="10">
        <f t="shared" si="445"/>
        <v>41788.378749999996</v>
      </c>
      <c r="T3554" s="10">
        <f t="shared" si="446"/>
        <v>41818.378749999996</v>
      </c>
      <c r="U3554" s="12">
        <f t="shared" si="447"/>
        <v>41788.378749999996</v>
      </c>
      <c r="V3554" s="11">
        <f t="shared" si="448"/>
        <v>41788.378749999996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441"/>
        <v>1.0627272727272727</v>
      </c>
      <c r="P3555" s="6">
        <f t="shared" si="442"/>
        <v>56.20192307692308</v>
      </c>
      <c r="Q3555" t="str">
        <f t="shared" si="443"/>
        <v>theater</v>
      </c>
      <c r="R3555" t="str">
        <f t="shared" si="444"/>
        <v>plays</v>
      </c>
      <c r="S3555" s="10">
        <f t="shared" si="445"/>
        <v>42195.820370370369</v>
      </c>
      <c r="T3555" s="10">
        <f t="shared" si="446"/>
        <v>42227.791666666664</v>
      </c>
      <c r="U3555" s="12">
        <f t="shared" si="447"/>
        <v>42195.820370370369</v>
      </c>
      <c r="V3555" s="11">
        <f t="shared" si="448"/>
        <v>42195.820370370369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441"/>
        <v>1.1342219999999998</v>
      </c>
      <c r="P3556" s="6">
        <f t="shared" si="442"/>
        <v>107.00207547169811</v>
      </c>
      <c r="Q3556" t="str">
        <f t="shared" si="443"/>
        <v>theater</v>
      </c>
      <c r="R3556" t="str">
        <f t="shared" si="444"/>
        <v>plays</v>
      </c>
      <c r="S3556" s="10">
        <f t="shared" si="445"/>
        <v>42015.842118055552</v>
      </c>
      <c r="T3556" s="10">
        <f t="shared" si="446"/>
        <v>42046.499999999993</v>
      </c>
      <c r="U3556" s="12">
        <f t="shared" si="447"/>
        <v>42015.842118055552</v>
      </c>
      <c r="V3556" s="11">
        <f t="shared" si="448"/>
        <v>42015.842118055552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441"/>
        <v>1</v>
      </c>
      <c r="P3557" s="6">
        <f t="shared" si="442"/>
        <v>171.42857142857142</v>
      </c>
      <c r="Q3557" t="str">
        <f t="shared" si="443"/>
        <v>theater</v>
      </c>
      <c r="R3557" t="str">
        <f t="shared" si="444"/>
        <v>plays</v>
      </c>
      <c r="S3557" s="10">
        <f t="shared" si="445"/>
        <v>42661.233726851853</v>
      </c>
      <c r="T3557" s="10">
        <f t="shared" si="446"/>
        <v>42691.27539351851</v>
      </c>
      <c r="U3557" s="12">
        <f t="shared" si="447"/>
        <v>42661.233726851853</v>
      </c>
      <c r="V3557" s="11">
        <f t="shared" si="448"/>
        <v>42661.233726851853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441"/>
        <v>1.0045454545454546</v>
      </c>
      <c r="P3558" s="6">
        <f t="shared" si="442"/>
        <v>110.5</v>
      </c>
      <c r="Q3558" t="str">
        <f t="shared" si="443"/>
        <v>theater</v>
      </c>
      <c r="R3558" t="str">
        <f t="shared" si="444"/>
        <v>plays</v>
      </c>
      <c r="S3558" s="10">
        <f t="shared" si="445"/>
        <v>41808.441249999996</v>
      </c>
      <c r="T3558" s="10">
        <f t="shared" si="446"/>
        <v>41868.441249999996</v>
      </c>
      <c r="U3558" s="12">
        <f t="shared" si="447"/>
        <v>41808.441249999996</v>
      </c>
      <c r="V3558" s="11">
        <f t="shared" si="448"/>
        <v>41808.441249999996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441"/>
        <v>1.0003599999999999</v>
      </c>
      <c r="P3559" s="6">
        <f t="shared" si="442"/>
        <v>179.27598566308242</v>
      </c>
      <c r="Q3559" t="str">
        <f t="shared" si="443"/>
        <v>theater</v>
      </c>
      <c r="R3559" t="str">
        <f t="shared" si="444"/>
        <v>plays</v>
      </c>
      <c r="S3559" s="10">
        <f t="shared" si="445"/>
        <v>41730.068414351852</v>
      </c>
      <c r="T3559" s="10">
        <f t="shared" si="446"/>
        <v>41764.068414351852</v>
      </c>
      <c r="U3559" s="12">
        <f t="shared" si="447"/>
        <v>41730.068414351852</v>
      </c>
      <c r="V3559" s="11">
        <f t="shared" si="448"/>
        <v>41730.068414351852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441"/>
        <v>1.44</v>
      </c>
      <c r="P3560" s="6">
        <f t="shared" si="442"/>
        <v>22.90909090909091</v>
      </c>
      <c r="Q3560" t="str">
        <f t="shared" si="443"/>
        <v>theater</v>
      </c>
      <c r="R3560" t="str">
        <f t="shared" si="444"/>
        <v>plays</v>
      </c>
      <c r="S3560" s="10">
        <f t="shared" si="445"/>
        <v>42139.608506944445</v>
      </c>
      <c r="T3560" s="10">
        <f t="shared" si="446"/>
        <v>42181.666666666664</v>
      </c>
      <c r="U3560" s="12">
        <f t="shared" si="447"/>
        <v>42139.608506944445</v>
      </c>
      <c r="V3560" s="11">
        <f t="shared" si="448"/>
        <v>42139.608506944445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441"/>
        <v>1.0349999999999999</v>
      </c>
      <c r="P3561" s="6">
        <f t="shared" si="442"/>
        <v>43.125</v>
      </c>
      <c r="Q3561" t="str">
        <f t="shared" si="443"/>
        <v>theater</v>
      </c>
      <c r="R3561" t="str">
        <f t="shared" si="444"/>
        <v>plays</v>
      </c>
      <c r="S3561" s="10">
        <f t="shared" si="445"/>
        <v>42193.887824074067</v>
      </c>
      <c r="T3561" s="10">
        <f t="shared" si="446"/>
        <v>42216.165277777771</v>
      </c>
      <c r="U3561" s="12">
        <f t="shared" si="447"/>
        <v>42193.887824074067</v>
      </c>
      <c r="V3561" s="11">
        <f t="shared" si="448"/>
        <v>42193.887824074067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441"/>
        <v>1.0843750000000001</v>
      </c>
      <c r="P3562" s="6">
        <f t="shared" si="442"/>
        <v>46.891891891891895</v>
      </c>
      <c r="Q3562" t="str">
        <f t="shared" si="443"/>
        <v>theater</v>
      </c>
      <c r="R3562" t="str">
        <f t="shared" si="444"/>
        <v>plays</v>
      </c>
      <c r="S3562" s="10">
        <f t="shared" si="445"/>
        <v>42115.681319444448</v>
      </c>
      <c r="T3562" s="10">
        <f t="shared" si="446"/>
        <v>42150.906249999993</v>
      </c>
      <c r="U3562" s="12">
        <f t="shared" si="447"/>
        <v>42115.681319444448</v>
      </c>
      <c r="V3562" s="11">
        <f t="shared" si="448"/>
        <v>42115.681319444448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441"/>
        <v>1.024</v>
      </c>
      <c r="P3563" s="6">
        <f t="shared" si="442"/>
        <v>47.407407407407405</v>
      </c>
      <c r="Q3563" t="str">
        <f t="shared" si="443"/>
        <v>theater</v>
      </c>
      <c r="R3563" t="str">
        <f t="shared" si="444"/>
        <v>plays</v>
      </c>
      <c r="S3563" s="10">
        <f t="shared" si="445"/>
        <v>42203.471967592595</v>
      </c>
      <c r="T3563" s="10">
        <f t="shared" si="446"/>
        <v>42221.566666666658</v>
      </c>
      <c r="U3563" s="12">
        <f t="shared" si="447"/>
        <v>42203.471967592595</v>
      </c>
      <c r="V3563" s="11">
        <f t="shared" si="448"/>
        <v>42203.471967592595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441"/>
        <v>1.4888888888888889</v>
      </c>
      <c r="P3564" s="6">
        <f t="shared" si="442"/>
        <v>15.129032258064516</v>
      </c>
      <c r="Q3564" t="str">
        <f t="shared" si="443"/>
        <v>theater</v>
      </c>
      <c r="R3564" t="str">
        <f t="shared" si="444"/>
        <v>plays</v>
      </c>
      <c r="S3564" s="10">
        <f t="shared" si="445"/>
        <v>42433.553553240738</v>
      </c>
      <c r="T3564" s="10">
        <f t="shared" si="446"/>
        <v>42442.708333333336</v>
      </c>
      <c r="U3564" s="12">
        <f t="shared" si="447"/>
        <v>42433.553553240738</v>
      </c>
      <c r="V3564" s="11">
        <f t="shared" si="448"/>
        <v>42433.553553240738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441"/>
        <v>1.0549000000000002</v>
      </c>
      <c r="P3565" s="6">
        <f t="shared" si="442"/>
        <v>21.098000000000003</v>
      </c>
      <c r="Q3565" t="str">
        <f t="shared" si="443"/>
        <v>theater</v>
      </c>
      <c r="R3565" t="str">
        <f t="shared" si="444"/>
        <v>plays</v>
      </c>
      <c r="S3565" s="10">
        <f t="shared" si="445"/>
        <v>42555.46361111111</v>
      </c>
      <c r="T3565" s="10">
        <f t="shared" si="446"/>
        <v>42583.583333333336</v>
      </c>
      <c r="U3565" s="12">
        <f t="shared" si="447"/>
        <v>42555.46361111111</v>
      </c>
      <c r="V3565" s="11">
        <f t="shared" si="448"/>
        <v>42555.46361111111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441"/>
        <v>1.0049999999999999</v>
      </c>
      <c r="P3566" s="6">
        <f t="shared" si="442"/>
        <v>59.117647058823529</v>
      </c>
      <c r="Q3566" t="str">
        <f t="shared" si="443"/>
        <v>theater</v>
      </c>
      <c r="R3566" t="str">
        <f t="shared" si="444"/>
        <v>plays</v>
      </c>
      <c r="S3566" s="10">
        <f t="shared" si="445"/>
        <v>42236.414918981485</v>
      </c>
      <c r="T3566" s="10">
        <f t="shared" si="446"/>
        <v>42282.458333333336</v>
      </c>
      <c r="U3566" s="12">
        <f t="shared" si="447"/>
        <v>42236.414918981485</v>
      </c>
      <c r="V3566" s="11">
        <f t="shared" si="448"/>
        <v>42236.414918981485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441"/>
        <v>1.3055555555555556</v>
      </c>
      <c r="P3567" s="6">
        <f t="shared" si="442"/>
        <v>97.916666666666671</v>
      </c>
      <c r="Q3567" t="str">
        <f t="shared" si="443"/>
        <v>theater</v>
      </c>
      <c r="R3567" t="str">
        <f t="shared" si="444"/>
        <v>plays</v>
      </c>
      <c r="S3567" s="10">
        <f t="shared" si="445"/>
        <v>41974.534814814811</v>
      </c>
      <c r="T3567" s="10">
        <f t="shared" si="446"/>
        <v>42004.534814814811</v>
      </c>
      <c r="U3567" s="12">
        <f t="shared" si="447"/>
        <v>41974.534814814811</v>
      </c>
      <c r="V3567" s="11">
        <f t="shared" si="448"/>
        <v>41974.534814814811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441"/>
        <v>1.0475000000000001</v>
      </c>
      <c r="P3568" s="6">
        <f t="shared" si="442"/>
        <v>55.131578947368418</v>
      </c>
      <c r="Q3568" t="str">
        <f t="shared" si="443"/>
        <v>theater</v>
      </c>
      <c r="R3568" t="str">
        <f t="shared" si="444"/>
        <v>plays</v>
      </c>
      <c r="S3568" s="10">
        <f t="shared" si="445"/>
        <v>41997.299571759257</v>
      </c>
      <c r="T3568" s="10">
        <f t="shared" si="446"/>
        <v>42027.299571759257</v>
      </c>
      <c r="U3568" s="12">
        <f t="shared" si="447"/>
        <v>41997.299571759257</v>
      </c>
      <c r="V3568" s="11">
        <f t="shared" si="448"/>
        <v>41997.299571759257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441"/>
        <v>1.0880000000000001</v>
      </c>
      <c r="P3569" s="6">
        <f t="shared" si="442"/>
        <v>26.536585365853657</v>
      </c>
      <c r="Q3569" t="str">
        <f t="shared" si="443"/>
        <v>theater</v>
      </c>
      <c r="R3569" t="str">
        <f t="shared" si="444"/>
        <v>plays</v>
      </c>
      <c r="S3569" s="10">
        <f t="shared" si="445"/>
        <v>42135.602361111109</v>
      </c>
      <c r="T3569" s="10">
        <f t="shared" si="446"/>
        <v>42165.602361111109</v>
      </c>
      <c r="U3569" s="12">
        <f t="shared" si="447"/>
        <v>42135.602361111109</v>
      </c>
      <c r="V3569" s="11">
        <f t="shared" si="448"/>
        <v>42135.602361111109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441"/>
        <v>1.1100000000000001</v>
      </c>
      <c r="P3570" s="6">
        <f t="shared" si="442"/>
        <v>58.421052631578945</v>
      </c>
      <c r="Q3570" t="str">
        <f t="shared" si="443"/>
        <v>theater</v>
      </c>
      <c r="R3570" t="str">
        <f t="shared" si="444"/>
        <v>plays</v>
      </c>
      <c r="S3570" s="10">
        <f t="shared" si="445"/>
        <v>41869.532337962963</v>
      </c>
      <c r="T3570" s="10">
        <f t="shared" si="446"/>
        <v>41899.532337962963</v>
      </c>
      <c r="U3570" s="12">
        <f t="shared" si="447"/>
        <v>41869.532337962963</v>
      </c>
      <c r="V3570" s="11">
        <f t="shared" si="448"/>
        <v>41869.532337962963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441"/>
        <v>1.0047999999999999</v>
      </c>
      <c r="P3571" s="6">
        <f t="shared" si="442"/>
        <v>122.53658536585365</v>
      </c>
      <c r="Q3571" t="str">
        <f t="shared" si="443"/>
        <v>theater</v>
      </c>
      <c r="R3571" t="str">
        <f t="shared" si="444"/>
        <v>plays</v>
      </c>
      <c r="S3571" s="10">
        <f t="shared" si="445"/>
        <v>41982.480277777773</v>
      </c>
      <c r="T3571" s="10">
        <f t="shared" si="446"/>
        <v>42012.480277777773</v>
      </c>
      <c r="U3571" s="12">
        <f t="shared" si="447"/>
        <v>41982.480277777773</v>
      </c>
      <c r="V3571" s="11">
        <f t="shared" si="448"/>
        <v>41982.480277777773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441"/>
        <v>1.1435</v>
      </c>
      <c r="P3572" s="6">
        <f t="shared" si="442"/>
        <v>87.961538461538467</v>
      </c>
      <c r="Q3572" t="str">
        <f t="shared" si="443"/>
        <v>theater</v>
      </c>
      <c r="R3572" t="str">
        <f t="shared" si="444"/>
        <v>plays</v>
      </c>
      <c r="S3572" s="10">
        <f t="shared" si="445"/>
        <v>41976.123645833337</v>
      </c>
      <c r="T3572" s="10">
        <f t="shared" si="446"/>
        <v>42004.083333333336</v>
      </c>
      <c r="U3572" s="12">
        <f t="shared" si="447"/>
        <v>41976.123645833337</v>
      </c>
      <c r="V3572" s="11">
        <f t="shared" si="448"/>
        <v>41976.123645833337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441"/>
        <v>1.2206666666666666</v>
      </c>
      <c r="P3573" s="6">
        <f t="shared" si="442"/>
        <v>73.239999999999995</v>
      </c>
      <c r="Q3573" t="str">
        <f t="shared" si="443"/>
        <v>theater</v>
      </c>
      <c r="R3573" t="str">
        <f t="shared" si="444"/>
        <v>plays</v>
      </c>
      <c r="S3573" s="10">
        <f t="shared" si="445"/>
        <v>41912.650613425925</v>
      </c>
      <c r="T3573" s="10">
        <f t="shared" si="446"/>
        <v>41942.650613425925</v>
      </c>
      <c r="U3573" s="12">
        <f t="shared" si="447"/>
        <v>41912.650613425925</v>
      </c>
      <c r="V3573" s="11">
        <f t="shared" si="448"/>
        <v>41912.650613425925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441"/>
        <v>1</v>
      </c>
      <c r="P3574" s="6">
        <f t="shared" si="442"/>
        <v>55.555555555555557</v>
      </c>
      <c r="Q3574" t="str">
        <f t="shared" si="443"/>
        <v>theater</v>
      </c>
      <c r="R3574" t="str">
        <f t="shared" si="444"/>
        <v>plays</v>
      </c>
      <c r="S3574" s="10">
        <f t="shared" si="445"/>
        <v>42146.36206018518</v>
      </c>
      <c r="T3574" s="10">
        <f t="shared" si="446"/>
        <v>42176.36206018518</v>
      </c>
      <c r="U3574" s="12">
        <f t="shared" si="447"/>
        <v>42146.36206018518</v>
      </c>
      <c r="V3574" s="11">
        <f t="shared" si="448"/>
        <v>42146.36206018518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441"/>
        <v>1.028</v>
      </c>
      <c r="P3575" s="6">
        <f t="shared" si="442"/>
        <v>39.53846153846154</v>
      </c>
      <c r="Q3575" t="str">
        <f t="shared" si="443"/>
        <v>theater</v>
      </c>
      <c r="R3575" t="str">
        <f t="shared" si="444"/>
        <v>plays</v>
      </c>
      <c r="S3575" s="10">
        <f t="shared" si="445"/>
        <v>41921.167199074072</v>
      </c>
      <c r="T3575" s="10">
        <f t="shared" si="446"/>
        <v>41951.208865740737</v>
      </c>
      <c r="U3575" s="12">
        <f t="shared" si="447"/>
        <v>41921.167199074072</v>
      </c>
      <c r="V3575" s="11">
        <f t="shared" si="448"/>
        <v>41921.167199074072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441"/>
        <v>1.0612068965517241</v>
      </c>
      <c r="P3576" s="6">
        <f t="shared" si="442"/>
        <v>136.77777777777777</v>
      </c>
      <c r="Q3576" t="str">
        <f t="shared" si="443"/>
        <v>theater</v>
      </c>
      <c r="R3576" t="str">
        <f t="shared" si="444"/>
        <v>plays</v>
      </c>
      <c r="S3576" s="10">
        <f t="shared" si="445"/>
        <v>41926.734351851846</v>
      </c>
      <c r="T3576" s="10">
        <f t="shared" si="446"/>
        <v>41956.776018518511</v>
      </c>
      <c r="U3576" s="12">
        <f t="shared" si="447"/>
        <v>41926.734351851846</v>
      </c>
      <c r="V3576" s="11">
        <f t="shared" si="448"/>
        <v>41926.734351851846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441"/>
        <v>1.0133000000000001</v>
      </c>
      <c r="P3577" s="6">
        <f t="shared" si="442"/>
        <v>99.343137254901961</v>
      </c>
      <c r="Q3577" t="str">
        <f t="shared" si="443"/>
        <v>theater</v>
      </c>
      <c r="R3577" t="str">
        <f t="shared" si="444"/>
        <v>plays</v>
      </c>
      <c r="S3577" s="10">
        <f t="shared" si="445"/>
        <v>42561.575543981475</v>
      </c>
      <c r="T3577" s="10">
        <f t="shared" si="446"/>
        <v>42592.957638888889</v>
      </c>
      <c r="U3577" s="12">
        <f t="shared" si="447"/>
        <v>42561.575543981475</v>
      </c>
      <c r="V3577" s="11">
        <f t="shared" si="448"/>
        <v>42561.575543981475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441"/>
        <v>1</v>
      </c>
      <c r="P3578" s="6">
        <f t="shared" si="442"/>
        <v>20</v>
      </c>
      <c r="Q3578" t="str">
        <f t="shared" si="443"/>
        <v>theater</v>
      </c>
      <c r="R3578" t="str">
        <f t="shared" si="444"/>
        <v>plays</v>
      </c>
      <c r="S3578" s="10">
        <f t="shared" si="445"/>
        <v>42649.340902777774</v>
      </c>
      <c r="T3578" s="10">
        <f t="shared" si="446"/>
        <v>42709.382569444446</v>
      </c>
      <c r="U3578" s="12">
        <f t="shared" si="447"/>
        <v>42649.340902777774</v>
      </c>
      <c r="V3578" s="11">
        <f t="shared" si="448"/>
        <v>42649.340902777774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441"/>
        <v>1.3</v>
      </c>
      <c r="P3579" s="6">
        <f t="shared" si="442"/>
        <v>28.888888888888889</v>
      </c>
      <c r="Q3579" t="str">
        <f t="shared" si="443"/>
        <v>theater</v>
      </c>
      <c r="R3579" t="str">
        <f t="shared" si="444"/>
        <v>plays</v>
      </c>
      <c r="S3579" s="10">
        <f t="shared" si="445"/>
        <v>42093.578506944446</v>
      </c>
      <c r="T3579" s="10">
        <f t="shared" si="446"/>
        <v>42120.061111111114</v>
      </c>
      <c r="U3579" s="12">
        <f t="shared" si="447"/>
        <v>42093.578506944446</v>
      </c>
      <c r="V3579" s="11">
        <f t="shared" si="448"/>
        <v>42093.578506944446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441"/>
        <v>1.0001333333333333</v>
      </c>
      <c r="P3580" s="6">
        <f t="shared" si="442"/>
        <v>40.545945945945945</v>
      </c>
      <c r="Q3580" t="str">
        <f t="shared" si="443"/>
        <v>theater</v>
      </c>
      <c r="R3580" t="str">
        <f t="shared" si="444"/>
        <v>plays</v>
      </c>
      <c r="S3580" s="10">
        <f t="shared" si="445"/>
        <v>42460.525196759256</v>
      </c>
      <c r="T3580" s="10">
        <f t="shared" si="446"/>
        <v>42490.525196759256</v>
      </c>
      <c r="U3580" s="12">
        <f t="shared" si="447"/>
        <v>42460.525196759256</v>
      </c>
      <c r="V3580" s="11">
        <f t="shared" si="448"/>
        <v>42460.525196759256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441"/>
        <v>1</v>
      </c>
      <c r="P3581" s="6">
        <f t="shared" si="442"/>
        <v>35.714285714285715</v>
      </c>
      <c r="Q3581" t="str">
        <f t="shared" si="443"/>
        <v>theater</v>
      </c>
      <c r="R3581" t="str">
        <f t="shared" si="444"/>
        <v>plays</v>
      </c>
      <c r="S3581" s="10">
        <f t="shared" si="445"/>
        <v>42430.553888888891</v>
      </c>
      <c r="T3581" s="10">
        <f t="shared" si="446"/>
        <v>42460.51222222222</v>
      </c>
      <c r="U3581" s="12">
        <f t="shared" si="447"/>
        <v>42430.553888888891</v>
      </c>
      <c r="V3581" s="11">
        <f t="shared" si="448"/>
        <v>42430.553888888891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441"/>
        <v>1.1388888888888888</v>
      </c>
      <c r="P3582" s="6">
        <f t="shared" si="442"/>
        <v>37.962962962962962</v>
      </c>
      <c r="Q3582" t="str">
        <f t="shared" si="443"/>
        <v>theater</v>
      </c>
      <c r="R3582" t="str">
        <f t="shared" si="444"/>
        <v>plays</v>
      </c>
      <c r="S3582" s="10">
        <f t="shared" si="445"/>
        <v>42025.967847222222</v>
      </c>
      <c r="T3582" s="10">
        <f t="shared" si="446"/>
        <v>42063.999305555553</v>
      </c>
      <c r="U3582" s="12">
        <f t="shared" si="447"/>
        <v>42025.967847222222</v>
      </c>
      <c r="V3582" s="11">
        <f t="shared" si="448"/>
        <v>42025.967847222222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441"/>
        <v>1</v>
      </c>
      <c r="P3583" s="6">
        <f t="shared" si="442"/>
        <v>33.333333333333336</v>
      </c>
      <c r="Q3583" t="str">
        <f t="shared" si="443"/>
        <v>theater</v>
      </c>
      <c r="R3583" t="str">
        <f t="shared" si="444"/>
        <v>plays</v>
      </c>
      <c r="S3583" s="10">
        <f t="shared" si="445"/>
        <v>41836.26284722222</v>
      </c>
      <c r="T3583" s="10">
        <f t="shared" si="446"/>
        <v>41850.26284722222</v>
      </c>
      <c r="U3583" s="12">
        <f t="shared" si="447"/>
        <v>41836.26284722222</v>
      </c>
      <c r="V3583" s="11">
        <f t="shared" si="448"/>
        <v>41836.26284722222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441"/>
        <v>2.87</v>
      </c>
      <c r="P3584" s="6">
        <f t="shared" si="442"/>
        <v>58.571428571428569</v>
      </c>
      <c r="Q3584" t="str">
        <f t="shared" si="443"/>
        <v>theater</v>
      </c>
      <c r="R3584" t="str">
        <f t="shared" si="444"/>
        <v>plays</v>
      </c>
      <c r="S3584" s="10">
        <f t="shared" si="445"/>
        <v>42450.887523148143</v>
      </c>
      <c r="T3584" s="10">
        <f t="shared" si="446"/>
        <v>42464.887523148143</v>
      </c>
      <c r="U3584" s="12">
        <f t="shared" si="447"/>
        <v>42450.887523148143</v>
      </c>
      <c r="V3584" s="11">
        <f t="shared" si="448"/>
        <v>42450.887523148143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441"/>
        <v>1.085</v>
      </c>
      <c r="P3585" s="6">
        <f t="shared" si="442"/>
        <v>135.625</v>
      </c>
      <c r="Q3585" t="str">
        <f t="shared" si="443"/>
        <v>theater</v>
      </c>
      <c r="R3585" t="str">
        <f t="shared" si="444"/>
        <v>plays</v>
      </c>
      <c r="S3585" s="10">
        <f t="shared" si="445"/>
        <v>42418.217650462961</v>
      </c>
      <c r="T3585" s="10">
        <f t="shared" si="446"/>
        <v>42478.175983796296</v>
      </c>
      <c r="U3585" s="12">
        <f t="shared" si="447"/>
        <v>42418.217650462961</v>
      </c>
      <c r="V3585" s="11">
        <f t="shared" si="448"/>
        <v>42418.217650462961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449">E3586/D3586</f>
        <v>1.155</v>
      </c>
      <c r="P3586" s="6">
        <f t="shared" si="442"/>
        <v>30.9375</v>
      </c>
      <c r="Q3586" t="str">
        <f t="shared" si="443"/>
        <v>theater</v>
      </c>
      <c r="R3586" t="str">
        <f t="shared" si="444"/>
        <v>plays</v>
      </c>
      <c r="S3586" s="10">
        <f t="shared" si="445"/>
        <v>42168.108148148145</v>
      </c>
      <c r="T3586" s="10">
        <f t="shared" si="446"/>
        <v>42198.108148148145</v>
      </c>
      <c r="U3586" s="12">
        <f t="shared" si="447"/>
        <v>42168.108148148145</v>
      </c>
      <c r="V3586" s="11">
        <f t="shared" si="448"/>
        <v>42168.108148148145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449"/>
        <v>1.1911764705882353</v>
      </c>
      <c r="P3587" s="6">
        <f t="shared" ref="P3587:P3650" si="450">E3587/L3587</f>
        <v>176.08695652173913</v>
      </c>
      <c r="Q3587" t="str">
        <f t="shared" ref="Q3587:Q3650" si="451">LEFT(N3587,SEARCH("/",N3587)-1)</f>
        <v>theater</v>
      </c>
      <c r="R3587" t="str">
        <f t="shared" ref="R3587:R3650" si="452">RIGHT(N3587,LEN(N3587)-SEARCH("/",N3587))</f>
        <v>plays</v>
      </c>
      <c r="S3587" s="10">
        <f t="shared" ref="S3587:S3650" si="453">(((J3587/60)/60)/24)+DATE(1970,1,1)+(-5/24)</f>
        <v>41964.507986111108</v>
      </c>
      <c r="T3587" s="10">
        <f t="shared" ref="T3587:T3650" si="454">(((I3587/60)/60)/24)+DATE(1970,1,1)+(-5/24)</f>
        <v>41994.507986111108</v>
      </c>
      <c r="U3587" s="12">
        <f t="shared" ref="U3587:U3650" si="455">S3587</f>
        <v>41964.507986111108</v>
      </c>
      <c r="V3587" s="11">
        <f t="shared" ref="V3587:V3650" si="456">S3587</f>
        <v>41964.507986111108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449"/>
        <v>1.0942666666666667</v>
      </c>
      <c r="P3588" s="6">
        <f t="shared" si="450"/>
        <v>151.9814814814815</v>
      </c>
      <c r="Q3588" t="str">
        <f t="shared" si="451"/>
        <v>theater</v>
      </c>
      <c r="R3588" t="str">
        <f t="shared" si="452"/>
        <v>plays</v>
      </c>
      <c r="S3588" s="10">
        <f t="shared" si="453"/>
        <v>42576.489236111105</v>
      </c>
      <c r="T3588" s="10">
        <f t="shared" si="454"/>
        <v>42636.489236111105</v>
      </c>
      <c r="U3588" s="12">
        <f t="shared" si="455"/>
        <v>42576.489236111105</v>
      </c>
      <c r="V3588" s="11">
        <f t="shared" si="456"/>
        <v>42576.489236111105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449"/>
        <v>1.266</v>
      </c>
      <c r="P3589" s="6">
        <f t="shared" si="450"/>
        <v>22.607142857142858</v>
      </c>
      <c r="Q3589" t="str">
        <f t="shared" si="451"/>
        <v>theater</v>
      </c>
      <c r="R3589" t="str">
        <f t="shared" si="452"/>
        <v>plays</v>
      </c>
      <c r="S3589" s="10">
        <f t="shared" si="453"/>
        <v>42503.331643518519</v>
      </c>
      <c r="T3589" s="10">
        <f t="shared" si="454"/>
        <v>42548.583333333336</v>
      </c>
      <c r="U3589" s="12">
        <f t="shared" si="455"/>
        <v>42503.331643518519</v>
      </c>
      <c r="V3589" s="11">
        <f t="shared" si="456"/>
        <v>42503.331643518519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449"/>
        <v>1.0049999999999999</v>
      </c>
      <c r="P3590" s="6">
        <f t="shared" si="450"/>
        <v>18.272727272727273</v>
      </c>
      <c r="Q3590" t="str">
        <f t="shared" si="451"/>
        <v>theater</v>
      </c>
      <c r="R3590" t="str">
        <f t="shared" si="452"/>
        <v>plays</v>
      </c>
      <c r="S3590" s="10">
        <f t="shared" si="453"/>
        <v>42101.620486111111</v>
      </c>
      <c r="T3590" s="10">
        <f t="shared" si="454"/>
        <v>42123.749999999993</v>
      </c>
      <c r="U3590" s="12">
        <f t="shared" si="455"/>
        <v>42101.620486111111</v>
      </c>
      <c r="V3590" s="11">
        <f t="shared" si="456"/>
        <v>42101.620486111111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449"/>
        <v>1.2749999999999999</v>
      </c>
      <c r="P3591" s="6">
        <f t="shared" si="450"/>
        <v>82.258064516129039</v>
      </c>
      <c r="Q3591" t="str">
        <f t="shared" si="451"/>
        <v>theater</v>
      </c>
      <c r="R3591" t="str">
        <f t="shared" si="452"/>
        <v>plays</v>
      </c>
      <c r="S3591" s="10">
        <f t="shared" si="453"/>
        <v>42125.439201388886</v>
      </c>
      <c r="T3591" s="10">
        <f t="shared" si="454"/>
        <v>42150.439201388886</v>
      </c>
      <c r="U3591" s="12">
        <f t="shared" si="455"/>
        <v>42125.439201388886</v>
      </c>
      <c r="V3591" s="11">
        <f t="shared" si="456"/>
        <v>42125.439201388886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449"/>
        <v>1.0005999999999999</v>
      </c>
      <c r="P3592" s="6">
        <f t="shared" si="450"/>
        <v>68.534246575342465</v>
      </c>
      <c r="Q3592" t="str">
        <f t="shared" si="451"/>
        <v>theater</v>
      </c>
      <c r="R3592" t="str">
        <f t="shared" si="452"/>
        <v>plays</v>
      </c>
      <c r="S3592" s="10">
        <f t="shared" si="453"/>
        <v>41902.125393518516</v>
      </c>
      <c r="T3592" s="10">
        <f t="shared" si="454"/>
        <v>41932.125393518516</v>
      </c>
      <c r="U3592" s="12">
        <f t="shared" si="455"/>
        <v>41902.125393518516</v>
      </c>
      <c r="V3592" s="11">
        <f t="shared" si="456"/>
        <v>41902.125393518516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449"/>
        <v>1.75</v>
      </c>
      <c r="P3593" s="6">
        <f t="shared" si="450"/>
        <v>68.055555555555557</v>
      </c>
      <c r="Q3593" t="str">
        <f t="shared" si="451"/>
        <v>theater</v>
      </c>
      <c r="R3593" t="str">
        <f t="shared" si="452"/>
        <v>plays</v>
      </c>
      <c r="S3593" s="10">
        <f t="shared" si="453"/>
        <v>42003.74009259259</v>
      </c>
      <c r="T3593" s="10">
        <f t="shared" si="454"/>
        <v>42027.999305555553</v>
      </c>
      <c r="U3593" s="12">
        <f t="shared" si="455"/>
        <v>42003.74009259259</v>
      </c>
      <c r="V3593" s="11">
        <f t="shared" si="456"/>
        <v>42003.74009259259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449"/>
        <v>1.2725</v>
      </c>
      <c r="P3594" s="6">
        <f t="shared" si="450"/>
        <v>72.714285714285708</v>
      </c>
      <c r="Q3594" t="str">
        <f t="shared" si="451"/>
        <v>theater</v>
      </c>
      <c r="R3594" t="str">
        <f t="shared" si="452"/>
        <v>plays</v>
      </c>
      <c r="S3594" s="10">
        <f t="shared" si="453"/>
        <v>41988.621608796289</v>
      </c>
      <c r="T3594" s="10">
        <f t="shared" si="454"/>
        <v>42045.999305555553</v>
      </c>
      <c r="U3594" s="12">
        <f t="shared" si="455"/>
        <v>41988.621608796289</v>
      </c>
      <c r="V3594" s="11">
        <f t="shared" si="456"/>
        <v>41988.621608796289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449"/>
        <v>1.1063333333333334</v>
      </c>
      <c r="P3595" s="6">
        <f t="shared" si="450"/>
        <v>77.186046511627907</v>
      </c>
      <c r="Q3595" t="str">
        <f t="shared" si="451"/>
        <v>theater</v>
      </c>
      <c r="R3595" t="str">
        <f t="shared" si="452"/>
        <v>plays</v>
      </c>
      <c r="S3595" s="10">
        <f t="shared" si="453"/>
        <v>41974.690266203703</v>
      </c>
      <c r="T3595" s="10">
        <f t="shared" si="454"/>
        <v>42009.643055555549</v>
      </c>
      <c r="U3595" s="12">
        <f t="shared" si="455"/>
        <v>41974.690266203703</v>
      </c>
      <c r="V3595" s="11">
        <f t="shared" si="456"/>
        <v>41974.690266203703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449"/>
        <v>1.2593749999999999</v>
      </c>
      <c r="P3596" s="6">
        <f t="shared" si="450"/>
        <v>55.972222222222221</v>
      </c>
      <c r="Q3596" t="str">
        <f t="shared" si="451"/>
        <v>theater</v>
      </c>
      <c r="R3596" t="str">
        <f t="shared" si="452"/>
        <v>plays</v>
      </c>
      <c r="S3596" s="10">
        <f t="shared" si="453"/>
        <v>42591.858587962961</v>
      </c>
      <c r="T3596" s="10">
        <f t="shared" si="454"/>
        <v>42616.858587962961</v>
      </c>
      <c r="U3596" s="12">
        <f t="shared" si="455"/>
        <v>42591.858587962961</v>
      </c>
      <c r="V3596" s="11">
        <f t="shared" si="456"/>
        <v>42591.858587962961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449"/>
        <v>1.1850000000000001</v>
      </c>
      <c r="P3597" s="6">
        <f t="shared" si="450"/>
        <v>49.693548387096776</v>
      </c>
      <c r="Q3597" t="str">
        <f t="shared" si="451"/>
        <v>theater</v>
      </c>
      <c r="R3597" t="str">
        <f t="shared" si="452"/>
        <v>plays</v>
      </c>
      <c r="S3597" s="10">
        <f t="shared" si="453"/>
        <v>42049.800034722219</v>
      </c>
      <c r="T3597" s="10">
        <f t="shared" si="454"/>
        <v>42076.082638888889</v>
      </c>
      <c r="U3597" s="12">
        <f t="shared" si="455"/>
        <v>42049.800034722219</v>
      </c>
      <c r="V3597" s="11">
        <f t="shared" si="456"/>
        <v>42049.800034722219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449"/>
        <v>1.0772727272727274</v>
      </c>
      <c r="P3598" s="6">
        <f t="shared" si="450"/>
        <v>79</v>
      </c>
      <c r="Q3598" t="str">
        <f t="shared" si="451"/>
        <v>theater</v>
      </c>
      <c r="R3598" t="str">
        <f t="shared" si="452"/>
        <v>plays</v>
      </c>
      <c r="S3598" s="10">
        <f t="shared" si="453"/>
        <v>41856.506736111107</v>
      </c>
      <c r="T3598" s="10">
        <f t="shared" si="454"/>
        <v>41877.506736111107</v>
      </c>
      <c r="U3598" s="12">
        <f t="shared" si="455"/>
        <v>41856.506736111107</v>
      </c>
      <c r="V3598" s="11">
        <f t="shared" si="456"/>
        <v>41856.506736111107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449"/>
        <v>1.026</v>
      </c>
      <c r="P3599" s="6">
        <f t="shared" si="450"/>
        <v>77.727272727272734</v>
      </c>
      <c r="Q3599" t="str">
        <f t="shared" si="451"/>
        <v>theater</v>
      </c>
      <c r="R3599" t="str">
        <f t="shared" si="452"/>
        <v>plays</v>
      </c>
      <c r="S3599" s="10">
        <f t="shared" si="453"/>
        <v>42417.377199074072</v>
      </c>
      <c r="T3599" s="10">
        <f t="shared" si="454"/>
        <v>42432.040972222218</v>
      </c>
      <c r="U3599" s="12">
        <f t="shared" si="455"/>
        <v>42417.377199074072</v>
      </c>
      <c r="V3599" s="11">
        <f t="shared" si="456"/>
        <v>42417.377199074072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449"/>
        <v>1.101</v>
      </c>
      <c r="P3600" s="6">
        <f t="shared" si="450"/>
        <v>40.777777777777779</v>
      </c>
      <c r="Q3600" t="str">
        <f t="shared" si="451"/>
        <v>theater</v>
      </c>
      <c r="R3600" t="str">
        <f t="shared" si="452"/>
        <v>plays</v>
      </c>
      <c r="S3600" s="10">
        <f t="shared" si="453"/>
        <v>41866.590532407405</v>
      </c>
      <c r="T3600" s="10">
        <f t="shared" si="454"/>
        <v>41884.999305555553</v>
      </c>
      <c r="U3600" s="12">
        <f t="shared" si="455"/>
        <v>41866.590532407405</v>
      </c>
      <c r="V3600" s="11">
        <f t="shared" si="456"/>
        <v>41866.590532407405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449"/>
        <v>2.02</v>
      </c>
      <c r="P3601" s="6">
        <f t="shared" si="450"/>
        <v>59.411764705882355</v>
      </c>
      <c r="Q3601" t="str">
        <f t="shared" si="451"/>
        <v>theater</v>
      </c>
      <c r="R3601" t="str">
        <f t="shared" si="452"/>
        <v>plays</v>
      </c>
      <c r="S3601" s="10">
        <f t="shared" si="453"/>
        <v>42220.586539351854</v>
      </c>
      <c r="T3601" s="10">
        <f t="shared" si="454"/>
        <v>42245.791666666664</v>
      </c>
      <c r="U3601" s="12">
        <f t="shared" si="455"/>
        <v>42220.586539351854</v>
      </c>
      <c r="V3601" s="11">
        <f t="shared" si="456"/>
        <v>42220.586539351854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449"/>
        <v>1.3</v>
      </c>
      <c r="P3602" s="6">
        <f t="shared" si="450"/>
        <v>3.25</v>
      </c>
      <c r="Q3602" t="str">
        <f t="shared" si="451"/>
        <v>theater</v>
      </c>
      <c r="R3602" t="str">
        <f t="shared" si="452"/>
        <v>plays</v>
      </c>
      <c r="S3602" s="10">
        <f t="shared" si="453"/>
        <v>42628.640787037039</v>
      </c>
      <c r="T3602" s="10">
        <f t="shared" si="454"/>
        <v>42656.640787037039</v>
      </c>
      <c r="U3602" s="12">
        <f t="shared" si="455"/>
        <v>42628.640787037039</v>
      </c>
      <c r="V3602" s="11">
        <f t="shared" si="456"/>
        <v>42628.640787037039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449"/>
        <v>1.0435000000000001</v>
      </c>
      <c r="P3603" s="6">
        <f t="shared" si="450"/>
        <v>39.377358490566039</v>
      </c>
      <c r="Q3603" t="str">
        <f t="shared" si="451"/>
        <v>theater</v>
      </c>
      <c r="R3603" t="str">
        <f t="shared" si="452"/>
        <v>plays</v>
      </c>
      <c r="S3603" s="10">
        <f t="shared" si="453"/>
        <v>41990.790300925924</v>
      </c>
      <c r="T3603" s="10">
        <f t="shared" si="454"/>
        <v>42020.790300925924</v>
      </c>
      <c r="U3603" s="12">
        <f t="shared" si="455"/>
        <v>41990.790300925924</v>
      </c>
      <c r="V3603" s="11">
        <f t="shared" si="456"/>
        <v>41990.790300925924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449"/>
        <v>1.0004999999999999</v>
      </c>
      <c r="P3604" s="6">
        <f t="shared" si="450"/>
        <v>81.673469387755105</v>
      </c>
      <c r="Q3604" t="str">
        <f t="shared" si="451"/>
        <v>theater</v>
      </c>
      <c r="R3604" t="str">
        <f t="shared" si="452"/>
        <v>plays</v>
      </c>
      <c r="S3604" s="10">
        <f t="shared" si="453"/>
        <v>42447.68609953703</v>
      </c>
      <c r="T3604" s="10">
        <f t="shared" si="454"/>
        <v>42507.68609953703</v>
      </c>
      <c r="U3604" s="12">
        <f t="shared" si="455"/>
        <v>42447.68609953703</v>
      </c>
      <c r="V3604" s="11">
        <f t="shared" si="456"/>
        <v>42447.68609953703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449"/>
        <v>1.7066666666666668</v>
      </c>
      <c r="P3605" s="6">
        <f t="shared" si="450"/>
        <v>44.912280701754383</v>
      </c>
      <c r="Q3605" t="str">
        <f t="shared" si="451"/>
        <v>theater</v>
      </c>
      <c r="R3605" t="str">
        <f t="shared" si="452"/>
        <v>plays</v>
      </c>
      <c r="S3605" s="10">
        <f t="shared" si="453"/>
        <v>42283.656018518515</v>
      </c>
      <c r="T3605" s="10">
        <f t="shared" si="454"/>
        <v>42313.697685185187</v>
      </c>
      <c r="U3605" s="12">
        <f t="shared" si="455"/>
        <v>42283.656018518515</v>
      </c>
      <c r="V3605" s="11">
        <f t="shared" si="456"/>
        <v>42283.656018518515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449"/>
        <v>1.1283333333333334</v>
      </c>
      <c r="P3606" s="6">
        <f t="shared" si="450"/>
        <v>49.05797101449275</v>
      </c>
      <c r="Q3606" t="str">
        <f t="shared" si="451"/>
        <v>theater</v>
      </c>
      <c r="R3606" t="str">
        <f t="shared" si="452"/>
        <v>plays</v>
      </c>
      <c r="S3606" s="10">
        <f t="shared" si="453"/>
        <v>42482.80736111111</v>
      </c>
      <c r="T3606" s="10">
        <f t="shared" si="454"/>
        <v>42489.082638888889</v>
      </c>
      <c r="U3606" s="12">
        <f t="shared" si="455"/>
        <v>42482.80736111111</v>
      </c>
      <c r="V3606" s="11">
        <f t="shared" si="456"/>
        <v>42482.80736111111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449"/>
        <v>1.84</v>
      </c>
      <c r="P3607" s="6">
        <f t="shared" si="450"/>
        <v>30.666666666666668</v>
      </c>
      <c r="Q3607" t="str">
        <f t="shared" si="451"/>
        <v>theater</v>
      </c>
      <c r="R3607" t="str">
        <f t="shared" si="452"/>
        <v>plays</v>
      </c>
      <c r="S3607" s="10">
        <f t="shared" si="453"/>
        <v>42383.584791666661</v>
      </c>
      <c r="T3607" s="10">
        <f t="shared" si="454"/>
        <v>42413.584791666661</v>
      </c>
      <c r="U3607" s="12">
        <f t="shared" si="455"/>
        <v>42383.584791666661</v>
      </c>
      <c r="V3607" s="11">
        <f t="shared" si="456"/>
        <v>42383.584791666661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449"/>
        <v>1.3026666666666666</v>
      </c>
      <c r="P3608" s="6">
        <f t="shared" si="450"/>
        <v>61.0625</v>
      </c>
      <c r="Q3608" t="str">
        <f t="shared" si="451"/>
        <v>theater</v>
      </c>
      <c r="R3608" t="str">
        <f t="shared" si="452"/>
        <v>plays</v>
      </c>
      <c r="S3608" s="10">
        <f t="shared" si="453"/>
        <v>42566.396493055552</v>
      </c>
      <c r="T3608" s="10">
        <f t="shared" si="454"/>
        <v>42596.396493055552</v>
      </c>
      <c r="U3608" s="12">
        <f t="shared" si="455"/>
        <v>42566.396493055552</v>
      </c>
      <c r="V3608" s="11">
        <f t="shared" si="456"/>
        <v>42566.396493055552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449"/>
        <v>1.0545454545454545</v>
      </c>
      <c r="P3609" s="6">
        <f t="shared" si="450"/>
        <v>29</v>
      </c>
      <c r="Q3609" t="str">
        <f t="shared" si="451"/>
        <v>theater</v>
      </c>
      <c r="R3609" t="str">
        <f t="shared" si="452"/>
        <v>plays</v>
      </c>
      <c r="S3609" s="10">
        <f t="shared" si="453"/>
        <v>42338.755578703705</v>
      </c>
      <c r="T3609" s="10">
        <f t="shared" si="454"/>
        <v>42352.791666666664</v>
      </c>
      <c r="U3609" s="12">
        <f t="shared" si="455"/>
        <v>42338.755578703705</v>
      </c>
      <c r="V3609" s="11">
        <f t="shared" si="456"/>
        <v>42338.755578703705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449"/>
        <v>1</v>
      </c>
      <c r="P3610" s="6">
        <f t="shared" si="450"/>
        <v>29.62962962962963</v>
      </c>
      <c r="Q3610" t="str">
        <f t="shared" si="451"/>
        <v>theater</v>
      </c>
      <c r="R3610" t="str">
        <f t="shared" si="452"/>
        <v>plays</v>
      </c>
      <c r="S3610" s="10">
        <f t="shared" si="453"/>
        <v>42506.50104166667</v>
      </c>
      <c r="T3610" s="10">
        <f t="shared" si="454"/>
        <v>42538.374999999993</v>
      </c>
      <c r="U3610" s="12">
        <f t="shared" si="455"/>
        <v>42506.50104166667</v>
      </c>
      <c r="V3610" s="11">
        <f t="shared" si="456"/>
        <v>42506.50104166667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449"/>
        <v>1.5331632653061225</v>
      </c>
      <c r="P3611" s="6">
        <f t="shared" si="450"/>
        <v>143.0952380952381</v>
      </c>
      <c r="Q3611" t="str">
        <f t="shared" si="451"/>
        <v>theater</v>
      </c>
      <c r="R3611" t="str">
        <f t="shared" si="452"/>
        <v>plays</v>
      </c>
      <c r="S3611" s="10">
        <f t="shared" si="453"/>
        <v>42429.783391203695</v>
      </c>
      <c r="T3611" s="10">
        <f t="shared" si="454"/>
        <v>42459.741724537038</v>
      </c>
      <c r="U3611" s="12">
        <f t="shared" si="455"/>
        <v>42429.783391203695</v>
      </c>
      <c r="V3611" s="11">
        <f t="shared" si="456"/>
        <v>42429.783391203695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449"/>
        <v>1.623</v>
      </c>
      <c r="P3612" s="6">
        <f t="shared" si="450"/>
        <v>52.354838709677416</v>
      </c>
      <c r="Q3612" t="str">
        <f t="shared" si="451"/>
        <v>theater</v>
      </c>
      <c r="R3612" t="str">
        <f t="shared" si="452"/>
        <v>plays</v>
      </c>
      <c r="S3612" s="10">
        <f t="shared" si="453"/>
        <v>42203.22379629629</v>
      </c>
      <c r="T3612" s="10">
        <f t="shared" si="454"/>
        <v>42233.22379629629</v>
      </c>
      <c r="U3612" s="12">
        <f t="shared" si="455"/>
        <v>42203.22379629629</v>
      </c>
      <c r="V3612" s="11">
        <f t="shared" si="456"/>
        <v>42203.22379629629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449"/>
        <v>1.36</v>
      </c>
      <c r="P3613" s="6">
        <f t="shared" si="450"/>
        <v>66.666666666666671</v>
      </c>
      <c r="Q3613" t="str">
        <f t="shared" si="451"/>
        <v>theater</v>
      </c>
      <c r="R3613" t="str">
        <f t="shared" si="452"/>
        <v>plays</v>
      </c>
      <c r="S3613" s="10">
        <f t="shared" si="453"/>
        <v>42072.162048611113</v>
      </c>
      <c r="T3613" s="10">
        <f t="shared" si="454"/>
        <v>42102.162048611113</v>
      </c>
      <c r="U3613" s="12">
        <f t="shared" si="455"/>
        <v>42072.162048611113</v>
      </c>
      <c r="V3613" s="11">
        <f t="shared" si="456"/>
        <v>42072.162048611113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449"/>
        <v>1.444</v>
      </c>
      <c r="P3614" s="6">
        <f t="shared" si="450"/>
        <v>126.66666666666667</v>
      </c>
      <c r="Q3614" t="str">
        <f t="shared" si="451"/>
        <v>theater</v>
      </c>
      <c r="R3614" t="str">
        <f t="shared" si="452"/>
        <v>plays</v>
      </c>
      <c r="S3614" s="10">
        <f t="shared" si="453"/>
        <v>41789.518645833334</v>
      </c>
      <c r="T3614" s="10">
        <f t="shared" si="454"/>
        <v>41799.518645833334</v>
      </c>
      <c r="U3614" s="12">
        <f t="shared" si="455"/>
        <v>41789.518645833334</v>
      </c>
      <c r="V3614" s="11">
        <f t="shared" si="456"/>
        <v>41789.518645833334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449"/>
        <v>1</v>
      </c>
      <c r="P3615" s="6">
        <f t="shared" si="450"/>
        <v>62.5</v>
      </c>
      <c r="Q3615" t="str">
        <f t="shared" si="451"/>
        <v>theater</v>
      </c>
      <c r="R3615" t="str">
        <f t="shared" si="452"/>
        <v>plays</v>
      </c>
      <c r="S3615" s="10">
        <f t="shared" si="453"/>
        <v>41788.381643518514</v>
      </c>
      <c r="T3615" s="10">
        <f t="shared" si="454"/>
        <v>41818.381643518514</v>
      </c>
      <c r="U3615" s="12">
        <f t="shared" si="455"/>
        <v>41788.381643518514</v>
      </c>
      <c r="V3615" s="11">
        <f t="shared" si="456"/>
        <v>41788.381643518514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449"/>
        <v>1.008</v>
      </c>
      <c r="P3616" s="6">
        <f t="shared" si="450"/>
        <v>35.492957746478872</v>
      </c>
      <c r="Q3616" t="str">
        <f t="shared" si="451"/>
        <v>theater</v>
      </c>
      <c r="R3616" t="str">
        <f t="shared" si="452"/>
        <v>plays</v>
      </c>
      <c r="S3616" s="10">
        <f t="shared" si="453"/>
        <v>42143.833518518521</v>
      </c>
      <c r="T3616" s="10">
        <f t="shared" si="454"/>
        <v>42173.833518518521</v>
      </c>
      <c r="U3616" s="12">
        <f t="shared" si="455"/>
        <v>42143.833518518521</v>
      </c>
      <c r="V3616" s="11">
        <f t="shared" si="456"/>
        <v>42143.833518518521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449"/>
        <v>1.0680000000000001</v>
      </c>
      <c r="P3617" s="6">
        <f t="shared" si="450"/>
        <v>37.083333333333336</v>
      </c>
      <c r="Q3617" t="str">
        <f t="shared" si="451"/>
        <v>theater</v>
      </c>
      <c r="R3617" t="str">
        <f t="shared" si="452"/>
        <v>plays</v>
      </c>
      <c r="S3617" s="10">
        <f t="shared" si="453"/>
        <v>42318.385370370372</v>
      </c>
      <c r="T3617" s="10">
        <f t="shared" si="454"/>
        <v>42348.385370370372</v>
      </c>
      <c r="U3617" s="12">
        <f t="shared" si="455"/>
        <v>42318.385370370372</v>
      </c>
      <c r="V3617" s="11">
        <f t="shared" si="456"/>
        <v>42318.385370370372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449"/>
        <v>1.248</v>
      </c>
      <c r="P3618" s="6">
        <f t="shared" si="450"/>
        <v>69.333333333333329</v>
      </c>
      <c r="Q3618" t="str">
        <f t="shared" si="451"/>
        <v>theater</v>
      </c>
      <c r="R3618" t="str">
        <f t="shared" si="452"/>
        <v>plays</v>
      </c>
      <c r="S3618" s="10">
        <f t="shared" si="453"/>
        <v>42052.741481481477</v>
      </c>
      <c r="T3618" s="10">
        <f t="shared" si="454"/>
        <v>42082.699814814812</v>
      </c>
      <c r="U3618" s="12">
        <f t="shared" si="455"/>
        <v>42052.741481481477</v>
      </c>
      <c r="V3618" s="11">
        <f t="shared" si="456"/>
        <v>42052.741481481477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449"/>
        <v>1.1891891891891893</v>
      </c>
      <c r="P3619" s="6">
        <f t="shared" si="450"/>
        <v>17.254901960784313</v>
      </c>
      <c r="Q3619" t="str">
        <f t="shared" si="451"/>
        <v>theater</v>
      </c>
      <c r="R3619" t="str">
        <f t="shared" si="452"/>
        <v>plays</v>
      </c>
      <c r="S3619" s="10">
        <f t="shared" si="453"/>
        <v>42779.401956018519</v>
      </c>
      <c r="T3619" s="10">
        <f t="shared" si="454"/>
        <v>42793.791666666664</v>
      </c>
      <c r="U3619" s="12">
        <f t="shared" si="455"/>
        <v>42779.401956018519</v>
      </c>
      <c r="V3619" s="11">
        <f t="shared" si="456"/>
        <v>42779.401956018519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449"/>
        <v>1.01</v>
      </c>
      <c r="P3620" s="6">
        <f t="shared" si="450"/>
        <v>36.071428571428569</v>
      </c>
      <c r="Q3620" t="str">
        <f t="shared" si="451"/>
        <v>theater</v>
      </c>
      <c r="R3620" t="str">
        <f t="shared" si="452"/>
        <v>plays</v>
      </c>
      <c r="S3620" s="10">
        <f t="shared" si="453"/>
        <v>42128.419560185182</v>
      </c>
      <c r="T3620" s="10">
        <f t="shared" si="454"/>
        <v>42158.419560185182</v>
      </c>
      <c r="U3620" s="12">
        <f t="shared" si="455"/>
        <v>42128.419560185182</v>
      </c>
      <c r="V3620" s="11">
        <f t="shared" si="456"/>
        <v>42128.419560185182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449"/>
        <v>1.1299999999999999</v>
      </c>
      <c r="P3621" s="6">
        <f t="shared" si="450"/>
        <v>66.470588235294116</v>
      </c>
      <c r="Q3621" t="str">
        <f t="shared" si="451"/>
        <v>theater</v>
      </c>
      <c r="R3621" t="str">
        <f t="shared" si="452"/>
        <v>plays</v>
      </c>
      <c r="S3621" s="10">
        <f t="shared" si="453"/>
        <v>42660.92391203704</v>
      </c>
      <c r="T3621" s="10">
        <f t="shared" si="454"/>
        <v>42693.708333333336</v>
      </c>
      <c r="U3621" s="12">
        <f t="shared" si="455"/>
        <v>42660.92391203704</v>
      </c>
      <c r="V3621" s="11">
        <f t="shared" si="456"/>
        <v>42660.92391203704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449"/>
        <v>1.0519047619047619</v>
      </c>
      <c r="P3622" s="6">
        <f t="shared" si="450"/>
        <v>56.065989847715734</v>
      </c>
      <c r="Q3622" t="str">
        <f t="shared" si="451"/>
        <v>theater</v>
      </c>
      <c r="R3622" t="str">
        <f t="shared" si="452"/>
        <v>plays</v>
      </c>
      <c r="S3622" s="10">
        <f t="shared" si="453"/>
        <v>42037.72987268518</v>
      </c>
      <c r="T3622" s="10">
        <f t="shared" si="454"/>
        <v>42067.958333333336</v>
      </c>
      <c r="U3622" s="12">
        <f t="shared" si="455"/>
        <v>42037.72987268518</v>
      </c>
      <c r="V3622" s="11">
        <f t="shared" si="456"/>
        <v>42037.72987268518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449"/>
        <v>1.0973333333333333</v>
      </c>
      <c r="P3623" s="6">
        <f t="shared" si="450"/>
        <v>47.028571428571432</v>
      </c>
      <c r="Q3623" t="str">
        <f t="shared" si="451"/>
        <v>theater</v>
      </c>
      <c r="R3623" t="str">
        <f t="shared" si="452"/>
        <v>plays</v>
      </c>
      <c r="S3623" s="10">
        <f t="shared" si="453"/>
        <v>42619.727361111109</v>
      </c>
      <c r="T3623" s="10">
        <f t="shared" si="454"/>
        <v>42643.666666666664</v>
      </c>
      <c r="U3623" s="12">
        <f t="shared" si="455"/>
        <v>42619.727361111109</v>
      </c>
      <c r="V3623" s="11">
        <f t="shared" si="456"/>
        <v>42619.727361111109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449"/>
        <v>1.00099</v>
      </c>
      <c r="P3624" s="6">
        <f t="shared" si="450"/>
        <v>47.666190476190479</v>
      </c>
      <c r="Q3624" t="str">
        <f t="shared" si="451"/>
        <v>theater</v>
      </c>
      <c r="R3624" t="str">
        <f t="shared" si="452"/>
        <v>plays</v>
      </c>
      <c r="S3624" s="10">
        <f t="shared" si="453"/>
        <v>41877.013553240737</v>
      </c>
      <c r="T3624" s="10">
        <f t="shared" si="454"/>
        <v>41909.932638888888</v>
      </c>
      <c r="U3624" s="12">
        <f t="shared" si="455"/>
        <v>41877.013553240737</v>
      </c>
      <c r="V3624" s="11">
        <f t="shared" si="456"/>
        <v>41877.013553240737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449"/>
        <v>1.2</v>
      </c>
      <c r="P3625" s="6">
        <f t="shared" si="450"/>
        <v>88.235294117647058</v>
      </c>
      <c r="Q3625" t="str">
        <f t="shared" si="451"/>
        <v>theater</v>
      </c>
      <c r="R3625" t="str">
        <f t="shared" si="452"/>
        <v>plays</v>
      </c>
      <c r="S3625" s="10">
        <f t="shared" si="453"/>
        <v>41828.528587962959</v>
      </c>
      <c r="T3625" s="10">
        <f t="shared" si="454"/>
        <v>41846.083333333328</v>
      </c>
      <c r="U3625" s="12">
        <f t="shared" si="455"/>
        <v>41828.528587962959</v>
      </c>
      <c r="V3625" s="11">
        <f t="shared" si="456"/>
        <v>41828.528587962959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449"/>
        <v>1.0493333333333332</v>
      </c>
      <c r="P3626" s="6">
        <f t="shared" si="450"/>
        <v>80.717948717948715</v>
      </c>
      <c r="Q3626" t="str">
        <f t="shared" si="451"/>
        <v>theater</v>
      </c>
      <c r="R3626" t="str">
        <f t="shared" si="452"/>
        <v>plays</v>
      </c>
      <c r="S3626" s="10">
        <f t="shared" si="453"/>
        <v>42545.565856481473</v>
      </c>
      <c r="T3626" s="10">
        <f t="shared" si="454"/>
        <v>42605.565856481473</v>
      </c>
      <c r="U3626" s="12">
        <f t="shared" si="455"/>
        <v>42545.565856481473</v>
      </c>
      <c r="V3626" s="11">
        <f t="shared" si="456"/>
        <v>42545.565856481473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449"/>
        <v>1.0266666666666666</v>
      </c>
      <c r="P3627" s="6">
        <f t="shared" si="450"/>
        <v>39.487179487179489</v>
      </c>
      <c r="Q3627" t="str">
        <f t="shared" si="451"/>
        <v>theater</v>
      </c>
      <c r="R3627" t="str">
        <f t="shared" si="452"/>
        <v>plays</v>
      </c>
      <c r="S3627" s="10">
        <f t="shared" si="453"/>
        <v>42157.444178240738</v>
      </c>
      <c r="T3627" s="10">
        <f t="shared" si="454"/>
        <v>42187.444178240738</v>
      </c>
      <c r="U3627" s="12">
        <f t="shared" si="455"/>
        <v>42157.444178240738</v>
      </c>
      <c r="V3627" s="11">
        <f t="shared" si="456"/>
        <v>42157.444178240738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449"/>
        <v>1.0182500000000001</v>
      </c>
      <c r="P3628" s="6">
        <f t="shared" si="450"/>
        <v>84.854166666666671</v>
      </c>
      <c r="Q3628" t="str">
        <f t="shared" si="451"/>
        <v>theater</v>
      </c>
      <c r="R3628" t="str">
        <f t="shared" si="452"/>
        <v>plays</v>
      </c>
      <c r="S3628" s="10">
        <f t="shared" si="453"/>
        <v>41846.458993055552</v>
      </c>
      <c r="T3628" s="10">
        <f t="shared" si="454"/>
        <v>41867.458993055552</v>
      </c>
      <c r="U3628" s="12">
        <f t="shared" si="455"/>
        <v>41846.458993055552</v>
      </c>
      <c r="V3628" s="11">
        <f t="shared" si="456"/>
        <v>41846.458993055552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449"/>
        <v>1</v>
      </c>
      <c r="P3629" s="6">
        <f t="shared" si="450"/>
        <v>68.965517241379317</v>
      </c>
      <c r="Q3629" t="str">
        <f t="shared" si="451"/>
        <v>theater</v>
      </c>
      <c r="R3629" t="str">
        <f t="shared" si="452"/>
        <v>plays</v>
      </c>
      <c r="S3629" s="10">
        <f t="shared" si="453"/>
        <v>42460.533414351848</v>
      </c>
      <c r="T3629" s="10">
        <f t="shared" si="454"/>
        <v>42510.957638888889</v>
      </c>
      <c r="U3629" s="12">
        <f t="shared" si="455"/>
        <v>42460.533414351848</v>
      </c>
      <c r="V3629" s="11">
        <f t="shared" si="456"/>
        <v>42460.533414351848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449"/>
        <v>0</v>
      </c>
      <c r="P3630" s="6" t="e">
        <f t="shared" si="450"/>
        <v>#DIV/0!</v>
      </c>
      <c r="Q3630" t="str">
        <f t="shared" si="451"/>
        <v>theater</v>
      </c>
      <c r="R3630" t="str">
        <f t="shared" si="452"/>
        <v>musical</v>
      </c>
      <c r="S3630" s="10">
        <f t="shared" si="453"/>
        <v>42291.6249537037</v>
      </c>
      <c r="T3630" s="10">
        <f t="shared" si="454"/>
        <v>42351.666620370372</v>
      </c>
      <c r="U3630" s="12">
        <f t="shared" si="455"/>
        <v>42291.6249537037</v>
      </c>
      <c r="V3630" s="11">
        <f t="shared" si="456"/>
        <v>42291.6249537037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449"/>
        <v>1.9999999999999999E-6</v>
      </c>
      <c r="P3631" s="6">
        <f t="shared" si="450"/>
        <v>1</v>
      </c>
      <c r="Q3631" t="str">
        <f t="shared" si="451"/>
        <v>theater</v>
      </c>
      <c r="R3631" t="str">
        <f t="shared" si="452"/>
        <v>musical</v>
      </c>
      <c r="S3631" s="10">
        <f t="shared" si="453"/>
        <v>42436.886157407404</v>
      </c>
      <c r="T3631" s="10">
        <f t="shared" si="454"/>
        <v>42495.499999999993</v>
      </c>
      <c r="U3631" s="12">
        <f t="shared" si="455"/>
        <v>42436.886157407404</v>
      </c>
      <c r="V3631" s="11">
        <f t="shared" si="456"/>
        <v>42436.886157407404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449"/>
        <v>3.3333333333333332E-4</v>
      </c>
      <c r="P3632" s="6">
        <f t="shared" si="450"/>
        <v>1</v>
      </c>
      <c r="Q3632" t="str">
        <f t="shared" si="451"/>
        <v>theater</v>
      </c>
      <c r="R3632" t="str">
        <f t="shared" si="452"/>
        <v>musical</v>
      </c>
      <c r="S3632" s="10">
        <f t="shared" si="453"/>
        <v>41942.638773148145</v>
      </c>
      <c r="T3632" s="10">
        <f t="shared" si="454"/>
        <v>41972.680439814816</v>
      </c>
      <c r="U3632" s="12">
        <f t="shared" si="455"/>
        <v>41942.638773148145</v>
      </c>
      <c r="V3632" s="11">
        <f t="shared" si="456"/>
        <v>41942.638773148145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449"/>
        <v>0.51023391812865493</v>
      </c>
      <c r="P3633" s="6">
        <f t="shared" si="450"/>
        <v>147.88135593220338</v>
      </c>
      <c r="Q3633" t="str">
        <f t="shared" si="451"/>
        <v>theater</v>
      </c>
      <c r="R3633" t="str">
        <f t="shared" si="452"/>
        <v>musical</v>
      </c>
      <c r="S3633" s="10">
        <f t="shared" si="453"/>
        <v>41880.54510416666</v>
      </c>
      <c r="T3633" s="10">
        <f t="shared" si="454"/>
        <v>41904.957638888889</v>
      </c>
      <c r="U3633" s="12">
        <f t="shared" si="455"/>
        <v>41880.54510416666</v>
      </c>
      <c r="V3633" s="11">
        <f t="shared" si="456"/>
        <v>41880.54510416666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449"/>
        <v>0.2</v>
      </c>
      <c r="P3634" s="6">
        <f t="shared" si="450"/>
        <v>100</v>
      </c>
      <c r="Q3634" t="str">
        <f t="shared" si="451"/>
        <v>theater</v>
      </c>
      <c r="R3634" t="str">
        <f t="shared" si="452"/>
        <v>musical</v>
      </c>
      <c r="S3634" s="10">
        <f t="shared" si="453"/>
        <v>41946.728576388887</v>
      </c>
      <c r="T3634" s="10">
        <f t="shared" si="454"/>
        <v>41966.728576388887</v>
      </c>
      <c r="U3634" s="12">
        <f t="shared" si="455"/>
        <v>41946.728576388887</v>
      </c>
      <c r="V3634" s="11">
        <f t="shared" si="456"/>
        <v>41946.728576388887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449"/>
        <v>0.35239999999999999</v>
      </c>
      <c r="P3635" s="6">
        <f t="shared" si="450"/>
        <v>56.838709677419352</v>
      </c>
      <c r="Q3635" t="str">
        <f t="shared" si="451"/>
        <v>theater</v>
      </c>
      <c r="R3635" t="str">
        <f t="shared" si="452"/>
        <v>musical</v>
      </c>
      <c r="S3635" s="10">
        <f t="shared" si="453"/>
        <v>42649.415127314809</v>
      </c>
      <c r="T3635" s="10">
        <f t="shared" si="454"/>
        <v>42692.833333333336</v>
      </c>
      <c r="U3635" s="12">
        <f t="shared" si="455"/>
        <v>42649.415127314809</v>
      </c>
      <c r="V3635" s="11">
        <f t="shared" si="456"/>
        <v>42649.415127314809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449"/>
        <v>4.2466666666666666E-2</v>
      </c>
      <c r="P3636" s="6">
        <f t="shared" si="450"/>
        <v>176.94444444444446</v>
      </c>
      <c r="Q3636" t="str">
        <f t="shared" si="451"/>
        <v>theater</v>
      </c>
      <c r="R3636" t="str">
        <f t="shared" si="452"/>
        <v>musical</v>
      </c>
      <c r="S3636" s="10">
        <f t="shared" si="453"/>
        <v>42700.958032407405</v>
      </c>
      <c r="T3636" s="10">
        <f t="shared" si="454"/>
        <v>42748.957638888889</v>
      </c>
      <c r="U3636" s="12">
        <f t="shared" si="455"/>
        <v>42700.958032407405</v>
      </c>
      <c r="V3636" s="11">
        <f t="shared" si="456"/>
        <v>42700.958032407405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449"/>
        <v>0.36457142857142855</v>
      </c>
      <c r="P3637" s="6">
        <f t="shared" si="450"/>
        <v>127.6</v>
      </c>
      <c r="Q3637" t="str">
        <f t="shared" si="451"/>
        <v>theater</v>
      </c>
      <c r="R3637" t="str">
        <f t="shared" si="452"/>
        <v>musical</v>
      </c>
      <c r="S3637" s="10">
        <f t="shared" si="453"/>
        <v>42450.674490740734</v>
      </c>
      <c r="T3637" s="10">
        <f t="shared" si="454"/>
        <v>42480.674490740734</v>
      </c>
      <c r="U3637" s="12">
        <f t="shared" si="455"/>
        <v>42450.674490740734</v>
      </c>
      <c r="V3637" s="11">
        <f t="shared" si="456"/>
        <v>42450.674490740734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449"/>
        <v>0</v>
      </c>
      <c r="P3638" s="6" t="e">
        <f t="shared" si="450"/>
        <v>#DIV/0!</v>
      </c>
      <c r="Q3638" t="str">
        <f t="shared" si="451"/>
        <v>theater</v>
      </c>
      <c r="R3638" t="str">
        <f t="shared" si="452"/>
        <v>musical</v>
      </c>
      <c r="S3638" s="10">
        <f t="shared" si="453"/>
        <v>42226.486446759263</v>
      </c>
      <c r="T3638" s="10">
        <f t="shared" si="454"/>
        <v>42261.486446759263</v>
      </c>
      <c r="U3638" s="12">
        <f t="shared" si="455"/>
        <v>42226.486446759263</v>
      </c>
      <c r="V3638" s="11">
        <f t="shared" si="456"/>
        <v>42226.486446759263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449"/>
        <v>0.30866666666666664</v>
      </c>
      <c r="P3639" s="6">
        <f t="shared" si="450"/>
        <v>66.142857142857139</v>
      </c>
      <c r="Q3639" t="str">
        <f t="shared" si="451"/>
        <v>theater</v>
      </c>
      <c r="R3639" t="str">
        <f t="shared" si="452"/>
        <v>musical</v>
      </c>
      <c r="S3639" s="10">
        <f t="shared" si="453"/>
        <v>41975.492303240739</v>
      </c>
      <c r="T3639" s="10">
        <f t="shared" si="454"/>
        <v>42005.492303240739</v>
      </c>
      <c r="U3639" s="12">
        <f t="shared" si="455"/>
        <v>41975.492303240739</v>
      </c>
      <c r="V3639" s="11">
        <f t="shared" si="456"/>
        <v>41975.492303240739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449"/>
        <v>6.545454545454546E-2</v>
      </c>
      <c r="P3640" s="6">
        <f t="shared" si="450"/>
        <v>108</v>
      </c>
      <c r="Q3640" t="str">
        <f t="shared" si="451"/>
        <v>theater</v>
      </c>
      <c r="R3640" t="str">
        <f t="shared" si="452"/>
        <v>musical</v>
      </c>
      <c r="S3640" s="10">
        <f t="shared" si="453"/>
        <v>42053.464490740742</v>
      </c>
      <c r="T3640" s="10">
        <f t="shared" si="454"/>
        <v>42113.42282407407</v>
      </c>
      <c r="U3640" s="12">
        <f t="shared" si="455"/>
        <v>42053.464490740742</v>
      </c>
      <c r="V3640" s="11">
        <f t="shared" si="456"/>
        <v>42053.464490740742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449"/>
        <v>4.0000000000000003E-5</v>
      </c>
      <c r="P3641" s="6">
        <f t="shared" si="450"/>
        <v>1</v>
      </c>
      <c r="Q3641" t="str">
        <f t="shared" si="451"/>
        <v>theater</v>
      </c>
      <c r="R3641" t="str">
        <f t="shared" si="452"/>
        <v>musical</v>
      </c>
      <c r="S3641" s="10">
        <f t="shared" si="453"/>
        <v>42590.468819444439</v>
      </c>
      <c r="T3641" s="10">
        <f t="shared" si="454"/>
        <v>42650.424305555549</v>
      </c>
      <c r="U3641" s="12">
        <f t="shared" si="455"/>
        <v>42590.468819444439</v>
      </c>
      <c r="V3641" s="11">
        <f t="shared" si="456"/>
        <v>42590.468819444439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449"/>
        <v>5.5E-2</v>
      </c>
      <c r="P3642" s="6">
        <f t="shared" si="450"/>
        <v>18.333333333333332</v>
      </c>
      <c r="Q3642" t="str">
        <f t="shared" si="451"/>
        <v>theater</v>
      </c>
      <c r="R3642" t="str">
        <f t="shared" si="452"/>
        <v>musical</v>
      </c>
      <c r="S3642" s="10">
        <f t="shared" si="453"/>
        <v>42104.573263888888</v>
      </c>
      <c r="T3642" s="10">
        <f t="shared" si="454"/>
        <v>42134.573263888888</v>
      </c>
      <c r="U3642" s="12">
        <f t="shared" si="455"/>
        <v>42104.573263888888</v>
      </c>
      <c r="V3642" s="11">
        <f t="shared" si="456"/>
        <v>42104.573263888888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449"/>
        <v>0</v>
      </c>
      <c r="P3643" s="6" t="e">
        <f t="shared" si="450"/>
        <v>#DIV/0!</v>
      </c>
      <c r="Q3643" t="str">
        <f t="shared" si="451"/>
        <v>theater</v>
      </c>
      <c r="R3643" t="str">
        <f t="shared" si="452"/>
        <v>musical</v>
      </c>
      <c r="S3643" s="10">
        <f t="shared" si="453"/>
        <v>41899.418738425928</v>
      </c>
      <c r="T3643" s="10">
        <f t="shared" si="454"/>
        <v>41917</v>
      </c>
      <c r="U3643" s="12">
        <f t="shared" si="455"/>
        <v>41899.418738425928</v>
      </c>
      <c r="V3643" s="11">
        <f t="shared" si="456"/>
        <v>41899.418738425928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449"/>
        <v>2.1428571428571429E-2</v>
      </c>
      <c r="P3644" s="6">
        <f t="shared" si="450"/>
        <v>7.5</v>
      </c>
      <c r="Q3644" t="str">
        <f t="shared" si="451"/>
        <v>theater</v>
      </c>
      <c r="R3644" t="str">
        <f t="shared" si="452"/>
        <v>musical</v>
      </c>
      <c r="S3644" s="10">
        <f t="shared" si="453"/>
        <v>42297.607951388891</v>
      </c>
      <c r="T3644" s="10">
        <f t="shared" si="454"/>
        <v>42338.499999999993</v>
      </c>
      <c r="U3644" s="12">
        <f t="shared" si="455"/>
        <v>42297.607951388891</v>
      </c>
      <c r="V3644" s="11">
        <f t="shared" si="456"/>
        <v>42297.607951388891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449"/>
        <v>0</v>
      </c>
      <c r="P3645" s="6" t="e">
        <f t="shared" si="450"/>
        <v>#DIV/0!</v>
      </c>
      <c r="Q3645" t="str">
        <f t="shared" si="451"/>
        <v>theater</v>
      </c>
      <c r="R3645" t="str">
        <f t="shared" si="452"/>
        <v>musical</v>
      </c>
      <c r="S3645" s="10">
        <f t="shared" si="453"/>
        <v>42284.935636574075</v>
      </c>
      <c r="T3645" s="10">
        <f t="shared" si="454"/>
        <v>42324.977303240739</v>
      </c>
      <c r="U3645" s="12">
        <f t="shared" si="455"/>
        <v>42284.935636574075</v>
      </c>
      <c r="V3645" s="11">
        <f t="shared" si="456"/>
        <v>42284.935636574075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449"/>
        <v>0.16420000000000001</v>
      </c>
      <c r="P3646" s="6">
        <f t="shared" si="450"/>
        <v>68.416666666666671</v>
      </c>
      <c r="Q3646" t="str">
        <f t="shared" si="451"/>
        <v>theater</v>
      </c>
      <c r="R3646" t="str">
        <f t="shared" si="452"/>
        <v>musical</v>
      </c>
      <c r="S3646" s="10">
        <f t="shared" si="453"/>
        <v>42409.033414351848</v>
      </c>
      <c r="T3646" s="10">
        <f t="shared" si="454"/>
        <v>42436.999305555553</v>
      </c>
      <c r="U3646" s="12">
        <f t="shared" si="455"/>
        <v>42409.033414351848</v>
      </c>
      <c r="V3646" s="11">
        <f t="shared" si="456"/>
        <v>42409.033414351848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449"/>
        <v>1E-3</v>
      </c>
      <c r="P3647" s="6">
        <f t="shared" si="450"/>
        <v>1</v>
      </c>
      <c r="Q3647" t="str">
        <f t="shared" si="451"/>
        <v>theater</v>
      </c>
      <c r="R3647" t="str">
        <f t="shared" si="452"/>
        <v>musical</v>
      </c>
      <c r="S3647" s="10">
        <f t="shared" si="453"/>
        <v>42665.762013888881</v>
      </c>
      <c r="T3647" s="10">
        <f t="shared" si="454"/>
        <v>42695.803680555553</v>
      </c>
      <c r="U3647" s="12">
        <f t="shared" si="455"/>
        <v>42665.762013888881</v>
      </c>
      <c r="V3647" s="11">
        <f t="shared" si="456"/>
        <v>42665.762013888881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449"/>
        <v>4.8099999999999997E-2</v>
      </c>
      <c r="P3648" s="6">
        <f t="shared" si="450"/>
        <v>60.125</v>
      </c>
      <c r="Q3648" t="str">
        <f t="shared" si="451"/>
        <v>theater</v>
      </c>
      <c r="R3648" t="str">
        <f t="shared" si="452"/>
        <v>musical</v>
      </c>
      <c r="S3648" s="10">
        <f t="shared" si="453"/>
        <v>42140.21298611111</v>
      </c>
      <c r="T3648" s="10">
        <f t="shared" si="454"/>
        <v>42171.770833333336</v>
      </c>
      <c r="U3648" s="12">
        <f t="shared" si="455"/>
        <v>42140.21298611111</v>
      </c>
      <c r="V3648" s="11">
        <f t="shared" si="456"/>
        <v>42140.21298611111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449"/>
        <v>0.06</v>
      </c>
      <c r="P3649" s="6">
        <f t="shared" si="450"/>
        <v>15</v>
      </c>
      <c r="Q3649" t="str">
        <f t="shared" si="451"/>
        <v>theater</v>
      </c>
      <c r="R3649" t="str">
        <f t="shared" si="452"/>
        <v>musical</v>
      </c>
      <c r="S3649" s="10">
        <f t="shared" si="453"/>
        <v>42598.540821759256</v>
      </c>
      <c r="T3649" s="10">
        <f t="shared" si="454"/>
        <v>42643.540821759256</v>
      </c>
      <c r="U3649" s="12">
        <f t="shared" si="455"/>
        <v>42598.540821759256</v>
      </c>
      <c r="V3649" s="11">
        <f t="shared" si="456"/>
        <v>42598.540821759256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457">E3650/D3650</f>
        <v>1.003825</v>
      </c>
      <c r="P3650" s="6">
        <f t="shared" si="450"/>
        <v>550.04109589041093</v>
      </c>
      <c r="Q3650" t="str">
        <f t="shared" si="451"/>
        <v>theater</v>
      </c>
      <c r="R3650" t="str">
        <f t="shared" si="452"/>
        <v>plays</v>
      </c>
      <c r="S3650" s="10">
        <f t="shared" si="453"/>
        <v>41887.083854166667</v>
      </c>
      <c r="T3650" s="10">
        <f t="shared" si="454"/>
        <v>41917.083854166667</v>
      </c>
      <c r="U3650" s="12">
        <f t="shared" si="455"/>
        <v>41887.083854166667</v>
      </c>
      <c r="V3650" s="11">
        <f t="shared" si="456"/>
        <v>41887.083854166667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457"/>
        <v>1.04</v>
      </c>
      <c r="P3651" s="6">
        <f t="shared" ref="P3651:P3714" si="458">E3651/L3651</f>
        <v>97.5</v>
      </c>
      <c r="Q3651" t="str">
        <f t="shared" ref="Q3651:Q3714" si="459">LEFT(N3651,SEARCH("/",N3651)-1)</f>
        <v>theater</v>
      </c>
      <c r="R3651" t="str">
        <f t="shared" ref="R3651:R3714" si="460">RIGHT(N3651,LEN(N3651)-SEARCH("/",N3651))</f>
        <v>plays</v>
      </c>
      <c r="S3651" s="10">
        <f t="shared" ref="S3651:S3714" si="461">(((J3651/60)/60)/24)+DATE(1970,1,1)+(-5/24)</f>
        <v>41780.504560185182</v>
      </c>
      <c r="T3651" s="10">
        <f t="shared" ref="T3651:T3714" si="462">(((I3651/60)/60)/24)+DATE(1970,1,1)+(-5/24)</f>
        <v>41806.504560185182</v>
      </c>
      <c r="U3651" s="12">
        <f t="shared" ref="U3651:U3714" si="463">S3651</f>
        <v>41780.504560185182</v>
      </c>
      <c r="V3651" s="11">
        <f t="shared" ref="V3651:V3714" si="464">S3651</f>
        <v>41780.504560185182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457"/>
        <v>1</v>
      </c>
      <c r="P3652" s="6">
        <f t="shared" si="458"/>
        <v>29.411764705882351</v>
      </c>
      <c r="Q3652" t="str">
        <f t="shared" si="459"/>
        <v>theater</v>
      </c>
      <c r="R3652" t="str">
        <f t="shared" si="460"/>
        <v>plays</v>
      </c>
      <c r="S3652" s="10">
        <f t="shared" si="461"/>
        <v>42381.270648148151</v>
      </c>
      <c r="T3652" s="10">
        <f t="shared" si="462"/>
        <v>42402.270648148151</v>
      </c>
      <c r="U3652" s="12">
        <f t="shared" si="463"/>
        <v>42381.270648148151</v>
      </c>
      <c r="V3652" s="11">
        <f t="shared" si="464"/>
        <v>42381.270648148151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457"/>
        <v>1.04</v>
      </c>
      <c r="P3653" s="6">
        <f t="shared" si="458"/>
        <v>57.777777777777779</v>
      </c>
      <c r="Q3653" t="str">
        <f t="shared" si="459"/>
        <v>theater</v>
      </c>
      <c r="R3653" t="str">
        <f t="shared" si="460"/>
        <v>plays</v>
      </c>
      <c r="S3653" s="10">
        <f t="shared" si="461"/>
        <v>41828.437986111108</v>
      </c>
      <c r="T3653" s="10">
        <f t="shared" si="462"/>
        <v>41861.457638888889</v>
      </c>
      <c r="U3653" s="12">
        <f t="shared" si="463"/>
        <v>41828.437986111108</v>
      </c>
      <c r="V3653" s="11">
        <f t="shared" si="464"/>
        <v>41828.437986111108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457"/>
        <v>2.5066666666666668</v>
      </c>
      <c r="P3654" s="6">
        <f t="shared" si="458"/>
        <v>44.235294117647058</v>
      </c>
      <c r="Q3654" t="str">
        <f t="shared" si="459"/>
        <v>theater</v>
      </c>
      <c r="R3654" t="str">
        <f t="shared" si="460"/>
        <v>plays</v>
      </c>
      <c r="S3654" s="10">
        <f t="shared" si="461"/>
        <v>42596.436365740738</v>
      </c>
      <c r="T3654" s="10">
        <f t="shared" si="462"/>
        <v>42606.957638888889</v>
      </c>
      <c r="U3654" s="12">
        <f t="shared" si="463"/>
        <v>42596.436365740738</v>
      </c>
      <c r="V3654" s="11">
        <f t="shared" si="464"/>
        <v>42596.436365740738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457"/>
        <v>1.0049999999999999</v>
      </c>
      <c r="P3655" s="6">
        <f t="shared" si="458"/>
        <v>60.909090909090907</v>
      </c>
      <c r="Q3655" t="str">
        <f t="shared" si="459"/>
        <v>theater</v>
      </c>
      <c r="R3655" t="str">
        <f t="shared" si="460"/>
        <v>plays</v>
      </c>
      <c r="S3655" s="10">
        <f t="shared" si="461"/>
        <v>42191.155173611107</v>
      </c>
      <c r="T3655" s="10">
        <f t="shared" si="462"/>
        <v>42221.155173611107</v>
      </c>
      <c r="U3655" s="12">
        <f t="shared" si="463"/>
        <v>42191.155173611107</v>
      </c>
      <c r="V3655" s="11">
        <f t="shared" si="464"/>
        <v>42191.155173611107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457"/>
        <v>1.744</v>
      </c>
      <c r="P3656" s="6">
        <f t="shared" si="458"/>
        <v>68.84210526315789</v>
      </c>
      <c r="Q3656" t="str">
        <f t="shared" si="459"/>
        <v>theater</v>
      </c>
      <c r="R3656" t="str">
        <f t="shared" si="460"/>
        <v>plays</v>
      </c>
      <c r="S3656" s="10">
        <f t="shared" si="461"/>
        <v>42440.20817129629</v>
      </c>
      <c r="T3656" s="10">
        <f t="shared" si="462"/>
        <v>42463.499999999993</v>
      </c>
      <c r="U3656" s="12">
        <f t="shared" si="463"/>
        <v>42440.20817129629</v>
      </c>
      <c r="V3656" s="11">
        <f t="shared" si="464"/>
        <v>42440.20817129629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457"/>
        <v>1.1626000000000001</v>
      </c>
      <c r="P3657" s="6">
        <f t="shared" si="458"/>
        <v>73.582278481012665</v>
      </c>
      <c r="Q3657" t="str">
        <f t="shared" si="459"/>
        <v>theater</v>
      </c>
      <c r="R3657" t="str">
        <f t="shared" si="460"/>
        <v>plays</v>
      </c>
      <c r="S3657" s="10">
        <f t="shared" si="461"/>
        <v>42173.594884259255</v>
      </c>
      <c r="T3657" s="10">
        <f t="shared" si="462"/>
        <v>42203.082638888889</v>
      </c>
      <c r="U3657" s="12">
        <f t="shared" si="463"/>
        <v>42173.594884259255</v>
      </c>
      <c r="V3657" s="11">
        <f t="shared" si="464"/>
        <v>42173.594884259255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457"/>
        <v>1.0582</v>
      </c>
      <c r="P3658" s="6">
        <f t="shared" si="458"/>
        <v>115.02173913043478</v>
      </c>
      <c r="Q3658" t="str">
        <f t="shared" si="459"/>
        <v>theater</v>
      </c>
      <c r="R3658" t="str">
        <f t="shared" si="460"/>
        <v>plays</v>
      </c>
      <c r="S3658" s="10">
        <f t="shared" si="461"/>
        <v>42737.70180555556</v>
      </c>
      <c r="T3658" s="10">
        <f t="shared" si="462"/>
        <v>42767.749305555553</v>
      </c>
      <c r="U3658" s="12">
        <f t="shared" si="463"/>
        <v>42737.70180555556</v>
      </c>
      <c r="V3658" s="11">
        <f t="shared" si="464"/>
        <v>42737.70180555556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457"/>
        <v>1.1074999999999999</v>
      </c>
      <c r="P3659" s="6">
        <f t="shared" si="458"/>
        <v>110.75</v>
      </c>
      <c r="Q3659" t="str">
        <f t="shared" si="459"/>
        <v>theater</v>
      </c>
      <c r="R3659" t="str">
        <f t="shared" si="460"/>
        <v>plays</v>
      </c>
      <c r="S3659" s="10">
        <f t="shared" si="461"/>
        <v>42499.421516203707</v>
      </c>
      <c r="T3659" s="10">
        <f t="shared" si="462"/>
        <v>42522.695833333331</v>
      </c>
      <c r="U3659" s="12">
        <f t="shared" si="463"/>
        <v>42499.421516203707</v>
      </c>
      <c r="V3659" s="11">
        <f t="shared" si="464"/>
        <v>42499.421516203707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457"/>
        <v>1.0066666666666666</v>
      </c>
      <c r="P3660" s="6">
        <f t="shared" si="458"/>
        <v>75.5</v>
      </c>
      <c r="Q3660" t="str">
        <f t="shared" si="459"/>
        <v>theater</v>
      </c>
      <c r="R3660" t="str">
        <f t="shared" si="460"/>
        <v>plays</v>
      </c>
      <c r="S3660" s="10">
        <f t="shared" si="461"/>
        <v>41775.650231481479</v>
      </c>
      <c r="T3660" s="10">
        <f t="shared" si="462"/>
        <v>41821.957638888889</v>
      </c>
      <c r="U3660" s="12">
        <f t="shared" si="463"/>
        <v>41775.650231481479</v>
      </c>
      <c r="V3660" s="11">
        <f t="shared" si="464"/>
        <v>41775.650231481479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457"/>
        <v>1.0203333333333333</v>
      </c>
      <c r="P3661" s="6">
        <f t="shared" si="458"/>
        <v>235.46153846153845</v>
      </c>
      <c r="Q3661" t="str">
        <f t="shared" si="459"/>
        <v>theater</v>
      </c>
      <c r="R3661" t="str">
        <f t="shared" si="460"/>
        <v>plays</v>
      </c>
      <c r="S3661" s="10">
        <f t="shared" si="461"/>
        <v>42055.068865740737</v>
      </c>
      <c r="T3661" s="10">
        <f t="shared" si="462"/>
        <v>42082.402083333327</v>
      </c>
      <c r="U3661" s="12">
        <f t="shared" si="463"/>
        <v>42055.068865740737</v>
      </c>
      <c r="V3661" s="11">
        <f t="shared" si="464"/>
        <v>42055.068865740737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457"/>
        <v>1</v>
      </c>
      <c r="P3662" s="6">
        <f t="shared" si="458"/>
        <v>11.363636363636363</v>
      </c>
      <c r="Q3662" t="str">
        <f t="shared" si="459"/>
        <v>theater</v>
      </c>
      <c r="R3662" t="str">
        <f t="shared" si="460"/>
        <v>plays</v>
      </c>
      <c r="S3662" s="10">
        <f t="shared" si="461"/>
        <v>41971.672743055555</v>
      </c>
      <c r="T3662" s="10">
        <f t="shared" si="462"/>
        <v>41996.672743055555</v>
      </c>
      <c r="U3662" s="12">
        <f t="shared" si="463"/>
        <v>41971.672743055555</v>
      </c>
      <c r="V3662" s="11">
        <f t="shared" si="464"/>
        <v>41971.672743055555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457"/>
        <v>1.1100000000000001</v>
      </c>
      <c r="P3663" s="6">
        <f t="shared" si="458"/>
        <v>92.5</v>
      </c>
      <c r="Q3663" t="str">
        <f t="shared" si="459"/>
        <v>theater</v>
      </c>
      <c r="R3663" t="str">
        <f t="shared" si="460"/>
        <v>plays</v>
      </c>
      <c r="S3663" s="10">
        <f t="shared" si="461"/>
        <v>42447.688333333332</v>
      </c>
      <c r="T3663" s="10">
        <f t="shared" si="462"/>
        <v>42469.958333333336</v>
      </c>
      <c r="U3663" s="12">
        <f t="shared" si="463"/>
        <v>42447.688333333332</v>
      </c>
      <c r="V3663" s="11">
        <f t="shared" si="464"/>
        <v>42447.688333333332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457"/>
        <v>1.0142500000000001</v>
      </c>
      <c r="P3664" s="6">
        <f t="shared" si="458"/>
        <v>202.85</v>
      </c>
      <c r="Q3664" t="str">
        <f t="shared" si="459"/>
        <v>theater</v>
      </c>
      <c r="R3664" t="str">
        <f t="shared" si="460"/>
        <v>plays</v>
      </c>
      <c r="S3664" s="10">
        <f t="shared" si="461"/>
        <v>42064.011736111112</v>
      </c>
      <c r="T3664" s="10">
        <f t="shared" si="462"/>
        <v>42093.97006944444</v>
      </c>
      <c r="U3664" s="12">
        <f t="shared" si="463"/>
        <v>42064.011736111112</v>
      </c>
      <c r="V3664" s="11">
        <f t="shared" si="464"/>
        <v>42064.011736111112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457"/>
        <v>1.04</v>
      </c>
      <c r="P3665" s="6">
        <f t="shared" si="458"/>
        <v>26</v>
      </c>
      <c r="Q3665" t="str">
        <f t="shared" si="459"/>
        <v>theater</v>
      </c>
      <c r="R3665" t="str">
        <f t="shared" si="460"/>
        <v>plays</v>
      </c>
      <c r="S3665" s="10">
        <f t="shared" si="461"/>
        <v>42665.243402777771</v>
      </c>
      <c r="T3665" s="10">
        <f t="shared" si="462"/>
        <v>42725.285069444442</v>
      </c>
      <c r="U3665" s="12">
        <f t="shared" si="463"/>
        <v>42665.243402777771</v>
      </c>
      <c r="V3665" s="11">
        <f t="shared" si="464"/>
        <v>42665.243402777771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457"/>
        <v>1.09375</v>
      </c>
      <c r="P3666" s="6">
        <f t="shared" si="458"/>
        <v>46.05263157894737</v>
      </c>
      <c r="Q3666" t="str">
        <f t="shared" si="459"/>
        <v>theater</v>
      </c>
      <c r="R3666" t="str">
        <f t="shared" si="460"/>
        <v>plays</v>
      </c>
      <c r="S3666" s="10">
        <f t="shared" si="461"/>
        <v>42523.04038194444</v>
      </c>
      <c r="T3666" s="10">
        <f t="shared" si="462"/>
        <v>42537.04038194444</v>
      </c>
      <c r="U3666" s="12">
        <f t="shared" si="463"/>
        <v>42523.04038194444</v>
      </c>
      <c r="V3666" s="11">
        <f t="shared" si="464"/>
        <v>42523.04038194444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457"/>
        <v>1.1516129032258065</v>
      </c>
      <c r="P3667" s="6">
        <f t="shared" si="458"/>
        <v>51</v>
      </c>
      <c r="Q3667" t="str">
        <f t="shared" si="459"/>
        <v>theater</v>
      </c>
      <c r="R3667" t="str">
        <f t="shared" si="460"/>
        <v>plays</v>
      </c>
      <c r="S3667" s="10">
        <f t="shared" si="461"/>
        <v>42294.59979166666</v>
      </c>
      <c r="T3667" s="10">
        <f t="shared" si="462"/>
        <v>42305.620833333327</v>
      </c>
      <c r="U3667" s="12">
        <f t="shared" si="463"/>
        <v>42294.59979166666</v>
      </c>
      <c r="V3667" s="11">
        <f t="shared" si="464"/>
        <v>42294.59979166666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457"/>
        <v>1</v>
      </c>
      <c r="P3668" s="6">
        <f t="shared" si="458"/>
        <v>31.578947368421051</v>
      </c>
      <c r="Q3668" t="str">
        <f t="shared" si="459"/>
        <v>theater</v>
      </c>
      <c r="R3668" t="str">
        <f t="shared" si="460"/>
        <v>plays</v>
      </c>
      <c r="S3668" s="10">
        <f t="shared" si="461"/>
        <v>41822.696550925924</v>
      </c>
      <c r="T3668" s="10">
        <f t="shared" si="462"/>
        <v>41844.083333333328</v>
      </c>
      <c r="U3668" s="12">
        <f t="shared" si="463"/>
        <v>41822.696550925924</v>
      </c>
      <c r="V3668" s="11">
        <f t="shared" si="464"/>
        <v>41822.696550925924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457"/>
        <v>1.0317033333333334</v>
      </c>
      <c r="P3669" s="6">
        <f t="shared" si="458"/>
        <v>53.363965517241382</v>
      </c>
      <c r="Q3669" t="str">
        <f t="shared" si="459"/>
        <v>theater</v>
      </c>
      <c r="R3669" t="str">
        <f t="shared" si="460"/>
        <v>plays</v>
      </c>
      <c r="S3669" s="10">
        <f t="shared" si="461"/>
        <v>42173.761793981481</v>
      </c>
      <c r="T3669" s="10">
        <f t="shared" si="462"/>
        <v>42203.761793981481</v>
      </c>
      <c r="U3669" s="12">
        <f t="shared" si="463"/>
        <v>42173.761793981481</v>
      </c>
      <c r="V3669" s="11">
        <f t="shared" si="464"/>
        <v>42173.761793981481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457"/>
        <v>1.0349999999999999</v>
      </c>
      <c r="P3670" s="6">
        <f t="shared" si="458"/>
        <v>36.964285714285715</v>
      </c>
      <c r="Q3670" t="str">
        <f t="shared" si="459"/>
        <v>theater</v>
      </c>
      <c r="R3670" t="str">
        <f t="shared" si="460"/>
        <v>plays</v>
      </c>
      <c r="S3670" s="10">
        <f t="shared" si="461"/>
        <v>42185.347824074073</v>
      </c>
      <c r="T3670" s="10">
        <f t="shared" si="462"/>
        <v>42208.564583333333</v>
      </c>
      <c r="U3670" s="12">
        <f t="shared" si="463"/>
        <v>42185.347824074073</v>
      </c>
      <c r="V3670" s="11">
        <f t="shared" si="464"/>
        <v>42185.347824074073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457"/>
        <v>1.3819999999999999</v>
      </c>
      <c r="P3671" s="6">
        <f t="shared" si="458"/>
        <v>81.294117647058826</v>
      </c>
      <c r="Q3671" t="str">
        <f t="shared" si="459"/>
        <v>theater</v>
      </c>
      <c r="R3671" t="str">
        <f t="shared" si="460"/>
        <v>plays</v>
      </c>
      <c r="S3671" s="10">
        <f t="shared" si="461"/>
        <v>42136.466863425921</v>
      </c>
      <c r="T3671" s="10">
        <f t="shared" si="462"/>
        <v>42166.466863425921</v>
      </c>
      <c r="U3671" s="12">
        <f t="shared" si="463"/>
        <v>42136.466863425921</v>
      </c>
      <c r="V3671" s="11">
        <f t="shared" si="464"/>
        <v>42136.466863425921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457"/>
        <v>1.0954545454545455</v>
      </c>
      <c r="P3672" s="6">
        <f t="shared" si="458"/>
        <v>20.083333333333332</v>
      </c>
      <c r="Q3672" t="str">
        <f t="shared" si="459"/>
        <v>theater</v>
      </c>
      <c r="R3672" t="str">
        <f t="shared" si="460"/>
        <v>plays</v>
      </c>
      <c r="S3672" s="10">
        <f t="shared" si="461"/>
        <v>42142.305682870363</v>
      </c>
      <c r="T3672" s="10">
        <f t="shared" si="462"/>
        <v>42155.749999999993</v>
      </c>
      <c r="U3672" s="12">
        <f t="shared" si="463"/>
        <v>42142.305682870363</v>
      </c>
      <c r="V3672" s="11">
        <f t="shared" si="464"/>
        <v>42142.305682870363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457"/>
        <v>1.0085714285714287</v>
      </c>
      <c r="P3673" s="6">
        <f t="shared" si="458"/>
        <v>88.25</v>
      </c>
      <c r="Q3673" t="str">
        <f t="shared" si="459"/>
        <v>theater</v>
      </c>
      <c r="R3673" t="str">
        <f t="shared" si="460"/>
        <v>plays</v>
      </c>
      <c r="S3673" s="10">
        <f t="shared" si="461"/>
        <v>41820.419756944444</v>
      </c>
      <c r="T3673" s="10">
        <f t="shared" si="462"/>
        <v>41840.957638888889</v>
      </c>
      <c r="U3673" s="12">
        <f t="shared" si="463"/>
        <v>41820.419756944444</v>
      </c>
      <c r="V3673" s="11">
        <f t="shared" si="464"/>
        <v>41820.419756944444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457"/>
        <v>1.0153333333333334</v>
      </c>
      <c r="P3674" s="6">
        <f t="shared" si="458"/>
        <v>53.438596491228068</v>
      </c>
      <c r="Q3674" t="str">
        <f t="shared" si="459"/>
        <v>theater</v>
      </c>
      <c r="R3674" t="str">
        <f t="shared" si="460"/>
        <v>plays</v>
      </c>
      <c r="S3674" s="10">
        <f t="shared" si="461"/>
        <v>41878.738240740735</v>
      </c>
      <c r="T3674" s="10">
        <f t="shared" si="462"/>
        <v>41908.738240740735</v>
      </c>
      <c r="U3674" s="12">
        <f t="shared" si="463"/>
        <v>41878.738240740735</v>
      </c>
      <c r="V3674" s="11">
        <f t="shared" si="464"/>
        <v>41878.738240740735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457"/>
        <v>1.13625</v>
      </c>
      <c r="P3675" s="6">
        <f t="shared" si="458"/>
        <v>39.868421052631582</v>
      </c>
      <c r="Q3675" t="str">
        <f t="shared" si="459"/>
        <v>theater</v>
      </c>
      <c r="R3675" t="str">
        <f t="shared" si="460"/>
        <v>plays</v>
      </c>
      <c r="S3675" s="10">
        <f t="shared" si="461"/>
        <v>41914.086770833332</v>
      </c>
      <c r="T3675" s="10">
        <f t="shared" si="462"/>
        <v>41948.327777777777</v>
      </c>
      <c r="U3675" s="12">
        <f t="shared" si="463"/>
        <v>41914.086770833332</v>
      </c>
      <c r="V3675" s="11">
        <f t="shared" si="464"/>
        <v>41914.086770833332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457"/>
        <v>1</v>
      </c>
      <c r="P3676" s="6">
        <f t="shared" si="458"/>
        <v>145.16129032258064</v>
      </c>
      <c r="Q3676" t="str">
        <f t="shared" si="459"/>
        <v>theater</v>
      </c>
      <c r="R3676" t="str">
        <f t="shared" si="460"/>
        <v>plays</v>
      </c>
      <c r="S3676" s="10">
        <f t="shared" si="461"/>
        <v>42556.664687499993</v>
      </c>
      <c r="T3676" s="10">
        <f t="shared" si="462"/>
        <v>42616.664687499993</v>
      </c>
      <c r="U3676" s="12">
        <f t="shared" si="463"/>
        <v>42556.664687499993</v>
      </c>
      <c r="V3676" s="11">
        <f t="shared" si="464"/>
        <v>42556.664687499993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457"/>
        <v>1.4</v>
      </c>
      <c r="P3677" s="6">
        <f t="shared" si="458"/>
        <v>23.333333333333332</v>
      </c>
      <c r="Q3677" t="str">
        <f t="shared" si="459"/>
        <v>theater</v>
      </c>
      <c r="R3677" t="str">
        <f t="shared" si="460"/>
        <v>plays</v>
      </c>
      <c r="S3677" s="10">
        <f t="shared" si="461"/>
        <v>42493.388680555552</v>
      </c>
      <c r="T3677" s="10">
        <f t="shared" si="462"/>
        <v>42505.749999999993</v>
      </c>
      <c r="U3677" s="12">
        <f t="shared" si="463"/>
        <v>42493.388680555552</v>
      </c>
      <c r="V3677" s="11">
        <f t="shared" si="464"/>
        <v>42493.388680555552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457"/>
        <v>1.2875000000000001</v>
      </c>
      <c r="P3678" s="6">
        <f t="shared" si="458"/>
        <v>64.375</v>
      </c>
      <c r="Q3678" t="str">
        <f t="shared" si="459"/>
        <v>theater</v>
      </c>
      <c r="R3678" t="str">
        <f t="shared" si="460"/>
        <v>plays</v>
      </c>
      <c r="S3678" s="10">
        <f t="shared" si="461"/>
        <v>41876.607453703698</v>
      </c>
      <c r="T3678" s="10">
        <f t="shared" si="462"/>
        <v>41894.607453703698</v>
      </c>
      <c r="U3678" s="12">
        <f t="shared" si="463"/>
        <v>41876.607453703698</v>
      </c>
      <c r="V3678" s="11">
        <f t="shared" si="464"/>
        <v>41876.607453703698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457"/>
        <v>1.0290416666666666</v>
      </c>
      <c r="P3679" s="6">
        <f t="shared" si="458"/>
        <v>62.052763819095475</v>
      </c>
      <c r="Q3679" t="str">
        <f t="shared" si="459"/>
        <v>theater</v>
      </c>
      <c r="R3679" t="str">
        <f t="shared" si="460"/>
        <v>plays</v>
      </c>
      <c r="S3679" s="10">
        <f t="shared" si="461"/>
        <v>41802.365949074068</v>
      </c>
      <c r="T3679" s="10">
        <f t="shared" si="462"/>
        <v>41822.957638888889</v>
      </c>
      <c r="U3679" s="12">
        <f t="shared" si="463"/>
        <v>41802.365949074068</v>
      </c>
      <c r="V3679" s="11">
        <f t="shared" si="464"/>
        <v>41802.365949074068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457"/>
        <v>1.0249999999999999</v>
      </c>
      <c r="P3680" s="6">
        <f t="shared" si="458"/>
        <v>66.129032258064512</v>
      </c>
      <c r="Q3680" t="str">
        <f t="shared" si="459"/>
        <v>theater</v>
      </c>
      <c r="R3680" t="str">
        <f t="shared" si="460"/>
        <v>plays</v>
      </c>
      <c r="S3680" s="10">
        <f t="shared" si="461"/>
        <v>42120.322893518511</v>
      </c>
      <c r="T3680" s="10">
        <f t="shared" si="462"/>
        <v>42155.322893518511</v>
      </c>
      <c r="U3680" s="12">
        <f t="shared" si="463"/>
        <v>42120.322893518511</v>
      </c>
      <c r="V3680" s="11">
        <f t="shared" si="464"/>
        <v>42120.322893518511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457"/>
        <v>1.101</v>
      </c>
      <c r="P3681" s="6">
        <f t="shared" si="458"/>
        <v>73.400000000000006</v>
      </c>
      <c r="Q3681" t="str">
        <f t="shared" si="459"/>
        <v>theater</v>
      </c>
      <c r="R3681" t="str">
        <f t="shared" si="460"/>
        <v>plays</v>
      </c>
      <c r="S3681" s="10">
        <f t="shared" si="461"/>
        <v>41786.553020833329</v>
      </c>
      <c r="T3681" s="10">
        <f t="shared" si="462"/>
        <v>41820.999305555553</v>
      </c>
      <c r="U3681" s="12">
        <f t="shared" si="463"/>
        <v>41786.553020833329</v>
      </c>
      <c r="V3681" s="11">
        <f t="shared" si="464"/>
        <v>41786.553020833329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457"/>
        <v>1.1276666666666666</v>
      </c>
      <c r="P3682" s="6">
        <f t="shared" si="458"/>
        <v>99.5</v>
      </c>
      <c r="Q3682" t="str">
        <f t="shared" si="459"/>
        <v>theater</v>
      </c>
      <c r="R3682" t="str">
        <f t="shared" si="460"/>
        <v>plays</v>
      </c>
      <c r="S3682" s="10">
        <f t="shared" si="461"/>
        <v>42627.245763888881</v>
      </c>
      <c r="T3682" s="10">
        <f t="shared" si="462"/>
        <v>42648.245763888881</v>
      </c>
      <c r="U3682" s="12">
        <f t="shared" si="463"/>
        <v>42627.245763888881</v>
      </c>
      <c r="V3682" s="11">
        <f t="shared" si="464"/>
        <v>42627.245763888881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457"/>
        <v>1.119</v>
      </c>
      <c r="P3683" s="6">
        <f t="shared" si="458"/>
        <v>62.166666666666664</v>
      </c>
      <c r="Q3683" t="str">
        <f t="shared" si="459"/>
        <v>theater</v>
      </c>
      <c r="R3683" t="str">
        <f t="shared" si="460"/>
        <v>plays</v>
      </c>
      <c r="S3683" s="10">
        <f t="shared" si="461"/>
        <v>42374.443171296291</v>
      </c>
      <c r="T3683" s="10">
        <f t="shared" si="462"/>
        <v>42384.443171296291</v>
      </c>
      <c r="U3683" s="12">
        <f t="shared" si="463"/>
        <v>42374.443171296291</v>
      </c>
      <c r="V3683" s="11">
        <f t="shared" si="464"/>
        <v>42374.443171296291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457"/>
        <v>1.3919999999999999</v>
      </c>
      <c r="P3684" s="6">
        <f t="shared" si="458"/>
        <v>62.328358208955223</v>
      </c>
      <c r="Q3684" t="str">
        <f t="shared" si="459"/>
        <v>theater</v>
      </c>
      <c r="R3684" t="str">
        <f t="shared" si="460"/>
        <v>plays</v>
      </c>
      <c r="S3684" s="10">
        <f t="shared" si="461"/>
        <v>41772.477060185185</v>
      </c>
      <c r="T3684" s="10">
        <f t="shared" si="462"/>
        <v>41806.082638888889</v>
      </c>
      <c r="U3684" s="12">
        <f t="shared" si="463"/>
        <v>41772.477060185185</v>
      </c>
      <c r="V3684" s="11">
        <f t="shared" si="464"/>
        <v>41772.477060185185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457"/>
        <v>1.1085714285714285</v>
      </c>
      <c r="P3685" s="6">
        <f t="shared" si="458"/>
        <v>58.787878787878789</v>
      </c>
      <c r="Q3685" t="str">
        <f t="shared" si="459"/>
        <v>theater</v>
      </c>
      <c r="R3685" t="str">
        <f t="shared" si="460"/>
        <v>plays</v>
      </c>
      <c r="S3685" s="10">
        <f t="shared" si="461"/>
        <v>42632.908518518518</v>
      </c>
      <c r="T3685" s="10">
        <f t="shared" si="462"/>
        <v>42662.908518518518</v>
      </c>
      <c r="U3685" s="12">
        <f t="shared" si="463"/>
        <v>42632.908518518518</v>
      </c>
      <c r="V3685" s="11">
        <f t="shared" si="464"/>
        <v>42632.908518518518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457"/>
        <v>1.3906666666666667</v>
      </c>
      <c r="P3686" s="6">
        <f t="shared" si="458"/>
        <v>45.347826086956523</v>
      </c>
      <c r="Q3686" t="str">
        <f t="shared" si="459"/>
        <v>theater</v>
      </c>
      <c r="R3686" t="str">
        <f t="shared" si="460"/>
        <v>plays</v>
      </c>
      <c r="S3686" s="10">
        <f t="shared" si="461"/>
        <v>42218.97206018518</v>
      </c>
      <c r="T3686" s="10">
        <f t="shared" si="462"/>
        <v>42248.97206018518</v>
      </c>
      <c r="U3686" s="12">
        <f t="shared" si="463"/>
        <v>42218.97206018518</v>
      </c>
      <c r="V3686" s="11">
        <f t="shared" si="464"/>
        <v>42218.97206018518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457"/>
        <v>1.0569999999999999</v>
      </c>
      <c r="P3687" s="6">
        <f t="shared" si="458"/>
        <v>41.944444444444443</v>
      </c>
      <c r="Q3687" t="str">
        <f t="shared" si="459"/>
        <v>theater</v>
      </c>
      <c r="R3687" t="str">
        <f t="shared" si="460"/>
        <v>plays</v>
      </c>
      <c r="S3687" s="10">
        <f t="shared" si="461"/>
        <v>41753.384942129625</v>
      </c>
      <c r="T3687" s="10">
        <f t="shared" si="462"/>
        <v>41778.666666666664</v>
      </c>
      <c r="U3687" s="12">
        <f t="shared" si="463"/>
        <v>41753.384942129625</v>
      </c>
      <c r="V3687" s="11">
        <f t="shared" si="464"/>
        <v>41753.384942129625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457"/>
        <v>1.0142857142857142</v>
      </c>
      <c r="P3688" s="6">
        <f t="shared" si="458"/>
        <v>59.166666666666664</v>
      </c>
      <c r="Q3688" t="str">
        <f t="shared" si="459"/>
        <v>theater</v>
      </c>
      <c r="R3688" t="str">
        <f t="shared" si="460"/>
        <v>plays</v>
      </c>
      <c r="S3688" s="10">
        <f t="shared" si="461"/>
        <v>42230.454398148147</v>
      </c>
      <c r="T3688" s="10">
        <f t="shared" si="462"/>
        <v>42244.957638888889</v>
      </c>
      <c r="U3688" s="12">
        <f t="shared" si="463"/>
        <v>42230.454398148147</v>
      </c>
      <c r="V3688" s="11">
        <f t="shared" si="464"/>
        <v>42230.454398148147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457"/>
        <v>1.0024500000000001</v>
      </c>
      <c r="P3689" s="6">
        <f t="shared" si="458"/>
        <v>200.49</v>
      </c>
      <c r="Q3689" t="str">
        <f t="shared" si="459"/>
        <v>theater</v>
      </c>
      <c r="R3689" t="str">
        <f t="shared" si="460"/>
        <v>plays</v>
      </c>
      <c r="S3689" s="10">
        <f t="shared" si="461"/>
        <v>41787.009895833333</v>
      </c>
      <c r="T3689" s="10">
        <f t="shared" si="462"/>
        <v>41817.009895833333</v>
      </c>
      <c r="U3689" s="12">
        <f t="shared" si="463"/>
        <v>41787.009895833333</v>
      </c>
      <c r="V3689" s="11">
        <f t="shared" si="464"/>
        <v>41787.009895833333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457"/>
        <v>1.0916666666666666</v>
      </c>
      <c r="P3690" s="6">
        <f t="shared" si="458"/>
        <v>83.974358974358978</v>
      </c>
      <c r="Q3690" t="str">
        <f t="shared" si="459"/>
        <v>theater</v>
      </c>
      <c r="R3690" t="str">
        <f t="shared" si="460"/>
        <v>plays</v>
      </c>
      <c r="S3690" s="10">
        <f t="shared" si="461"/>
        <v>41829.578749999993</v>
      </c>
      <c r="T3690" s="10">
        <f t="shared" si="462"/>
        <v>41859.578749999993</v>
      </c>
      <c r="U3690" s="12">
        <f t="shared" si="463"/>
        <v>41829.578749999993</v>
      </c>
      <c r="V3690" s="11">
        <f t="shared" si="464"/>
        <v>41829.578749999993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457"/>
        <v>1.1833333333333333</v>
      </c>
      <c r="P3691" s="6">
        <f t="shared" si="458"/>
        <v>57.258064516129032</v>
      </c>
      <c r="Q3691" t="str">
        <f t="shared" si="459"/>
        <v>theater</v>
      </c>
      <c r="R3691" t="str">
        <f t="shared" si="460"/>
        <v>plays</v>
      </c>
      <c r="S3691" s="10">
        <f t="shared" si="461"/>
        <v>42147.61850694444</v>
      </c>
      <c r="T3691" s="10">
        <f t="shared" si="462"/>
        <v>42176.725694444445</v>
      </c>
      <c r="U3691" s="12">
        <f t="shared" si="463"/>
        <v>42147.61850694444</v>
      </c>
      <c r="V3691" s="11">
        <f t="shared" si="464"/>
        <v>42147.61850694444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457"/>
        <v>1.2</v>
      </c>
      <c r="P3692" s="6">
        <f t="shared" si="458"/>
        <v>58.064516129032256</v>
      </c>
      <c r="Q3692" t="str">
        <f t="shared" si="459"/>
        <v>theater</v>
      </c>
      <c r="R3692" t="str">
        <f t="shared" si="460"/>
        <v>plays</v>
      </c>
      <c r="S3692" s="10">
        <f t="shared" si="461"/>
        <v>41940.389849537038</v>
      </c>
      <c r="T3692" s="10">
        <f t="shared" si="462"/>
        <v>41970.431516203702</v>
      </c>
      <c r="U3692" s="12">
        <f t="shared" si="463"/>
        <v>41940.389849537038</v>
      </c>
      <c r="V3692" s="11">
        <f t="shared" si="464"/>
        <v>41940.389849537038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457"/>
        <v>1.2796000000000001</v>
      </c>
      <c r="P3693" s="6">
        <f t="shared" si="458"/>
        <v>186.80291970802921</v>
      </c>
      <c r="Q3693" t="str">
        <f t="shared" si="459"/>
        <v>theater</v>
      </c>
      <c r="R3693" t="str">
        <f t="shared" si="460"/>
        <v>plays</v>
      </c>
      <c r="S3693" s="10">
        <f t="shared" si="461"/>
        <v>42020.492233796293</v>
      </c>
      <c r="T3693" s="10">
        <f t="shared" si="462"/>
        <v>42064.999305555553</v>
      </c>
      <c r="U3693" s="12">
        <f t="shared" si="463"/>
        <v>42020.492233796293</v>
      </c>
      <c r="V3693" s="11">
        <f t="shared" si="464"/>
        <v>42020.492233796293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457"/>
        <v>1.26</v>
      </c>
      <c r="P3694" s="6">
        <f t="shared" si="458"/>
        <v>74.117647058823536</v>
      </c>
      <c r="Q3694" t="str">
        <f t="shared" si="459"/>
        <v>theater</v>
      </c>
      <c r="R3694" t="str">
        <f t="shared" si="460"/>
        <v>plays</v>
      </c>
      <c r="S3694" s="10">
        <f t="shared" si="461"/>
        <v>41891.756701388884</v>
      </c>
      <c r="T3694" s="10">
        <f t="shared" si="462"/>
        <v>41900.791666666664</v>
      </c>
      <c r="U3694" s="12">
        <f t="shared" si="463"/>
        <v>41891.756701388884</v>
      </c>
      <c r="V3694" s="11">
        <f t="shared" si="464"/>
        <v>41891.756701388884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457"/>
        <v>1.2912912912912913</v>
      </c>
      <c r="P3695" s="6">
        <f t="shared" si="458"/>
        <v>30.714285714285715</v>
      </c>
      <c r="Q3695" t="str">
        <f t="shared" si="459"/>
        <v>theater</v>
      </c>
      <c r="R3695" t="str">
        <f t="shared" si="460"/>
        <v>plays</v>
      </c>
      <c r="S3695" s="10">
        <f t="shared" si="461"/>
        <v>42308.98297453703</v>
      </c>
      <c r="T3695" s="10">
        <f t="shared" si="462"/>
        <v>42338.729166666664</v>
      </c>
      <c r="U3695" s="12">
        <f t="shared" si="463"/>
        <v>42308.98297453703</v>
      </c>
      <c r="V3695" s="11">
        <f t="shared" si="464"/>
        <v>42308.98297453703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457"/>
        <v>1.0742857142857143</v>
      </c>
      <c r="P3696" s="6">
        <f t="shared" si="458"/>
        <v>62.666666666666664</v>
      </c>
      <c r="Q3696" t="str">
        <f t="shared" si="459"/>
        <v>theater</v>
      </c>
      <c r="R3696" t="str">
        <f t="shared" si="460"/>
        <v>plays</v>
      </c>
      <c r="S3696" s="10">
        <f t="shared" si="461"/>
        <v>42489.925543981481</v>
      </c>
      <c r="T3696" s="10">
        <f t="shared" si="462"/>
        <v>42526.874999999993</v>
      </c>
      <c r="U3696" s="12">
        <f t="shared" si="463"/>
        <v>42489.925543981481</v>
      </c>
      <c r="V3696" s="11">
        <f t="shared" si="464"/>
        <v>42489.925543981481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457"/>
        <v>1.00125</v>
      </c>
      <c r="P3697" s="6">
        <f t="shared" si="458"/>
        <v>121.36363636363636</v>
      </c>
      <c r="Q3697" t="str">
        <f t="shared" si="459"/>
        <v>theater</v>
      </c>
      <c r="R3697" t="str">
        <f t="shared" si="460"/>
        <v>plays</v>
      </c>
      <c r="S3697" s="10">
        <f t="shared" si="461"/>
        <v>41995.662152777775</v>
      </c>
      <c r="T3697" s="10">
        <f t="shared" si="462"/>
        <v>42015.662152777775</v>
      </c>
      <c r="U3697" s="12">
        <f t="shared" si="463"/>
        <v>41995.662152777775</v>
      </c>
      <c r="V3697" s="11">
        <f t="shared" si="464"/>
        <v>41995.662152777775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457"/>
        <v>1.55</v>
      </c>
      <c r="P3698" s="6">
        <f t="shared" si="458"/>
        <v>39.743589743589745</v>
      </c>
      <c r="Q3698" t="str">
        <f t="shared" si="459"/>
        <v>theater</v>
      </c>
      <c r="R3698" t="str">
        <f t="shared" si="460"/>
        <v>plays</v>
      </c>
      <c r="S3698" s="10">
        <f t="shared" si="461"/>
        <v>41988.408749999995</v>
      </c>
      <c r="T3698" s="10">
        <f t="shared" si="462"/>
        <v>42048.408749999995</v>
      </c>
      <c r="U3698" s="12">
        <f t="shared" si="463"/>
        <v>41988.408749999995</v>
      </c>
      <c r="V3698" s="11">
        <f t="shared" si="464"/>
        <v>41988.408749999995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457"/>
        <v>1.08</v>
      </c>
      <c r="P3699" s="6">
        <f t="shared" si="458"/>
        <v>72</v>
      </c>
      <c r="Q3699" t="str">
        <f t="shared" si="459"/>
        <v>theater</v>
      </c>
      <c r="R3699" t="str">
        <f t="shared" si="460"/>
        <v>plays</v>
      </c>
      <c r="S3699" s="10">
        <f t="shared" si="461"/>
        <v>42479.2575</v>
      </c>
      <c r="T3699" s="10">
        <f t="shared" si="462"/>
        <v>42500.2575</v>
      </c>
      <c r="U3699" s="12">
        <f t="shared" si="463"/>
        <v>42479.2575</v>
      </c>
      <c r="V3699" s="11">
        <f t="shared" si="464"/>
        <v>42479.2575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457"/>
        <v>1.1052</v>
      </c>
      <c r="P3700" s="6">
        <f t="shared" si="458"/>
        <v>40.632352941176471</v>
      </c>
      <c r="Q3700" t="str">
        <f t="shared" si="459"/>
        <v>theater</v>
      </c>
      <c r="R3700" t="str">
        <f t="shared" si="460"/>
        <v>plays</v>
      </c>
      <c r="S3700" s="10">
        <f t="shared" si="461"/>
        <v>42401.598229166666</v>
      </c>
      <c r="T3700" s="10">
        <f t="shared" si="462"/>
        <v>42431.598229166666</v>
      </c>
      <c r="U3700" s="12">
        <f t="shared" si="463"/>
        <v>42401.598229166666</v>
      </c>
      <c r="V3700" s="11">
        <f t="shared" si="464"/>
        <v>42401.598229166666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457"/>
        <v>1.008</v>
      </c>
      <c r="P3701" s="6">
        <f t="shared" si="458"/>
        <v>63</v>
      </c>
      <c r="Q3701" t="str">
        <f t="shared" si="459"/>
        <v>theater</v>
      </c>
      <c r="R3701" t="str">
        <f t="shared" si="460"/>
        <v>plays</v>
      </c>
      <c r="S3701" s="10">
        <f t="shared" si="461"/>
        <v>41897.393703703703</v>
      </c>
      <c r="T3701" s="10">
        <f t="shared" si="462"/>
        <v>41927.393703703703</v>
      </c>
      <c r="U3701" s="12">
        <f t="shared" si="463"/>
        <v>41897.393703703703</v>
      </c>
      <c r="V3701" s="11">
        <f t="shared" si="464"/>
        <v>41897.393703703703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457"/>
        <v>1.212</v>
      </c>
      <c r="P3702" s="6">
        <f t="shared" si="458"/>
        <v>33.666666666666664</v>
      </c>
      <c r="Q3702" t="str">
        <f t="shared" si="459"/>
        <v>theater</v>
      </c>
      <c r="R3702" t="str">
        <f t="shared" si="460"/>
        <v>plays</v>
      </c>
      <c r="S3702" s="10">
        <f t="shared" si="461"/>
        <v>41882.37731481481</v>
      </c>
      <c r="T3702" s="10">
        <f t="shared" si="462"/>
        <v>41912.458333333328</v>
      </c>
      <c r="U3702" s="12">
        <f t="shared" si="463"/>
        <v>41882.37731481481</v>
      </c>
      <c r="V3702" s="11">
        <f t="shared" si="464"/>
        <v>41882.37731481481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457"/>
        <v>1.0033333333333334</v>
      </c>
      <c r="P3703" s="6">
        <f t="shared" si="458"/>
        <v>38.589743589743591</v>
      </c>
      <c r="Q3703" t="str">
        <f t="shared" si="459"/>
        <v>theater</v>
      </c>
      <c r="R3703" t="str">
        <f t="shared" si="460"/>
        <v>plays</v>
      </c>
      <c r="S3703" s="10">
        <f t="shared" si="461"/>
        <v>42129.333252314813</v>
      </c>
      <c r="T3703" s="10">
        <f t="shared" si="462"/>
        <v>42159.333252314813</v>
      </c>
      <c r="U3703" s="12">
        <f t="shared" si="463"/>
        <v>42129.333252314813</v>
      </c>
      <c r="V3703" s="11">
        <f t="shared" si="464"/>
        <v>42129.333252314813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457"/>
        <v>1.0916666666666666</v>
      </c>
      <c r="P3704" s="6">
        <f t="shared" si="458"/>
        <v>155.95238095238096</v>
      </c>
      <c r="Q3704" t="str">
        <f t="shared" si="459"/>
        <v>theater</v>
      </c>
      <c r="R3704" t="str">
        <f t="shared" si="460"/>
        <v>plays</v>
      </c>
      <c r="S3704" s="10">
        <f t="shared" si="461"/>
        <v>42524.329675925925</v>
      </c>
      <c r="T3704" s="10">
        <f t="shared" si="462"/>
        <v>42561.749305555553</v>
      </c>
      <c r="U3704" s="12">
        <f t="shared" si="463"/>
        <v>42524.329675925925</v>
      </c>
      <c r="V3704" s="11">
        <f t="shared" si="464"/>
        <v>42524.329675925925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457"/>
        <v>1.2342857142857142</v>
      </c>
      <c r="P3705" s="6">
        <f t="shared" si="458"/>
        <v>43.2</v>
      </c>
      <c r="Q3705" t="str">
        <f t="shared" si="459"/>
        <v>theater</v>
      </c>
      <c r="R3705" t="str">
        <f t="shared" si="460"/>
        <v>plays</v>
      </c>
      <c r="S3705" s="10">
        <f t="shared" si="461"/>
        <v>42556.296157407407</v>
      </c>
      <c r="T3705" s="10">
        <f t="shared" si="462"/>
        <v>42595.082638888889</v>
      </c>
      <c r="U3705" s="12">
        <f t="shared" si="463"/>
        <v>42556.296157407407</v>
      </c>
      <c r="V3705" s="11">
        <f t="shared" si="464"/>
        <v>42556.296157407407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457"/>
        <v>1.3633666666666666</v>
      </c>
      <c r="P3706" s="6">
        <f t="shared" si="458"/>
        <v>15.148518518518518</v>
      </c>
      <c r="Q3706" t="str">
        <f t="shared" si="459"/>
        <v>theater</v>
      </c>
      <c r="R3706" t="str">
        <f t="shared" si="460"/>
        <v>plays</v>
      </c>
      <c r="S3706" s="10">
        <f t="shared" si="461"/>
        <v>42461.481412037036</v>
      </c>
      <c r="T3706" s="10">
        <f t="shared" si="462"/>
        <v>42521.481412037036</v>
      </c>
      <c r="U3706" s="12">
        <f t="shared" si="463"/>
        <v>42461.481412037036</v>
      </c>
      <c r="V3706" s="11">
        <f t="shared" si="464"/>
        <v>42461.481412037036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457"/>
        <v>1.0346657233816767</v>
      </c>
      <c r="P3707" s="6">
        <f t="shared" si="458"/>
        <v>83.571428571428569</v>
      </c>
      <c r="Q3707" t="str">
        <f t="shared" si="459"/>
        <v>theater</v>
      </c>
      <c r="R3707" t="str">
        <f t="shared" si="460"/>
        <v>plays</v>
      </c>
      <c r="S3707" s="10">
        <f t="shared" si="461"/>
        <v>41792.334652777776</v>
      </c>
      <c r="T3707" s="10">
        <f t="shared" si="462"/>
        <v>41813.541666666664</v>
      </c>
      <c r="U3707" s="12">
        <f t="shared" si="463"/>
        <v>41792.334652777776</v>
      </c>
      <c r="V3707" s="11">
        <f t="shared" si="464"/>
        <v>41792.334652777776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457"/>
        <v>1.2133333333333334</v>
      </c>
      <c r="P3708" s="6">
        <f t="shared" si="458"/>
        <v>140</v>
      </c>
      <c r="Q3708" t="str">
        <f t="shared" si="459"/>
        <v>theater</v>
      </c>
      <c r="R3708" t="str">
        <f t="shared" si="460"/>
        <v>plays</v>
      </c>
      <c r="S3708" s="10">
        <f t="shared" si="461"/>
        <v>41879.705428240741</v>
      </c>
      <c r="T3708" s="10">
        <f t="shared" si="462"/>
        <v>41894.705428240741</v>
      </c>
      <c r="U3708" s="12">
        <f t="shared" si="463"/>
        <v>41879.705428240741</v>
      </c>
      <c r="V3708" s="11">
        <f t="shared" si="464"/>
        <v>41879.705428240741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457"/>
        <v>1.86</v>
      </c>
      <c r="P3709" s="6">
        <f t="shared" si="458"/>
        <v>80.869565217391298</v>
      </c>
      <c r="Q3709" t="str">
        <f t="shared" si="459"/>
        <v>theater</v>
      </c>
      <c r="R3709" t="str">
        <f t="shared" si="460"/>
        <v>plays</v>
      </c>
      <c r="S3709" s="10">
        <f t="shared" si="461"/>
        <v>42551.840023148143</v>
      </c>
      <c r="T3709" s="10">
        <f t="shared" si="462"/>
        <v>42573.018055555549</v>
      </c>
      <c r="U3709" s="12">
        <f t="shared" si="463"/>
        <v>42551.840023148143</v>
      </c>
      <c r="V3709" s="11">
        <f t="shared" si="464"/>
        <v>42551.840023148143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457"/>
        <v>3</v>
      </c>
      <c r="P3710" s="6">
        <f t="shared" si="458"/>
        <v>53.846153846153847</v>
      </c>
      <c r="Q3710" t="str">
        <f t="shared" si="459"/>
        <v>theater</v>
      </c>
      <c r="R3710" t="str">
        <f t="shared" si="460"/>
        <v>plays</v>
      </c>
      <c r="S3710" s="10">
        <f t="shared" si="461"/>
        <v>41809.933865740735</v>
      </c>
      <c r="T3710" s="10">
        <f t="shared" si="462"/>
        <v>41823.933865740735</v>
      </c>
      <c r="U3710" s="12">
        <f t="shared" si="463"/>
        <v>41809.933865740735</v>
      </c>
      <c r="V3710" s="11">
        <f t="shared" si="464"/>
        <v>41809.933865740735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457"/>
        <v>1.0825</v>
      </c>
      <c r="P3711" s="6">
        <f t="shared" si="458"/>
        <v>30.928571428571427</v>
      </c>
      <c r="Q3711" t="str">
        <f t="shared" si="459"/>
        <v>theater</v>
      </c>
      <c r="R3711" t="str">
        <f t="shared" si="460"/>
        <v>plays</v>
      </c>
      <c r="S3711" s="10">
        <f t="shared" si="461"/>
        <v>41785.499374999999</v>
      </c>
      <c r="T3711" s="10">
        <f t="shared" si="462"/>
        <v>41815.499374999999</v>
      </c>
      <c r="U3711" s="12">
        <f t="shared" si="463"/>
        <v>41785.499374999999</v>
      </c>
      <c r="V3711" s="11">
        <f t="shared" si="464"/>
        <v>41785.499374999999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457"/>
        <v>1.4115384615384616</v>
      </c>
      <c r="P3712" s="6">
        <f t="shared" si="458"/>
        <v>67.962962962962962</v>
      </c>
      <c r="Q3712" t="str">
        <f t="shared" si="459"/>
        <v>theater</v>
      </c>
      <c r="R3712" t="str">
        <f t="shared" si="460"/>
        <v>plays</v>
      </c>
      <c r="S3712" s="10">
        <f t="shared" si="461"/>
        <v>42072.367916666662</v>
      </c>
      <c r="T3712" s="10">
        <f t="shared" si="462"/>
        <v>42097.367916666662</v>
      </c>
      <c r="U3712" s="12">
        <f t="shared" si="463"/>
        <v>42072.367916666662</v>
      </c>
      <c r="V3712" s="11">
        <f t="shared" si="464"/>
        <v>42072.367916666662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457"/>
        <v>1.1399999999999999</v>
      </c>
      <c r="P3713" s="6">
        <f t="shared" si="458"/>
        <v>27.142857142857142</v>
      </c>
      <c r="Q3713" t="str">
        <f t="shared" si="459"/>
        <v>theater</v>
      </c>
      <c r="R3713" t="str">
        <f t="shared" si="460"/>
        <v>plays</v>
      </c>
      <c r="S3713" s="10">
        <f t="shared" si="461"/>
        <v>41779.5158912037</v>
      </c>
      <c r="T3713" s="10">
        <f t="shared" si="462"/>
        <v>41805.458333333328</v>
      </c>
      <c r="U3713" s="12">
        <f t="shared" si="463"/>
        <v>41779.5158912037</v>
      </c>
      <c r="V3713" s="11">
        <f t="shared" si="464"/>
        <v>41779.5158912037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465">E3714/D3714</f>
        <v>1.5373333333333334</v>
      </c>
      <c r="P3714" s="6">
        <f t="shared" si="458"/>
        <v>110.86538461538461</v>
      </c>
      <c r="Q3714" t="str">
        <f t="shared" si="459"/>
        <v>theater</v>
      </c>
      <c r="R3714" t="str">
        <f t="shared" si="460"/>
        <v>plays</v>
      </c>
      <c r="S3714" s="10">
        <f t="shared" si="461"/>
        <v>42133.963738425926</v>
      </c>
      <c r="T3714" s="10">
        <f t="shared" si="462"/>
        <v>42155.082638888889</v>
      </c>
      <c r="U3714" s="12">
        <f t="shared" si="463"/>
        <v>42133.963738425926</v>
      </c>
      <c r="V3714" s="11">
        <f t="shared" si="464"/>
        <v>42133.963738425926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465"/>
        <v>1.0149999999999999</v>
      </c>
      <c r="P3715" s="6">
        <f t="shared" ref="P3715:P3778" si="466">E3715/L3715</f>
        <v>106.84210526315789</v>
      </c>
      <c r="Q3715" t="str">
        <f t="shared" ref="Q3715:Q3778" si="467">LEFT(N3715,SEARCH("/",N3715)-1)</f>
        <v>theater</v>
      </c>
      <c r="R3715" t="str">
        <f t="shared" ref="R3715:R3778" si="468">RIGHT(N3715,LEN(N3715)-SEARCH("/",N3715))</f>
        <v>plays</v>
      </c>
      <c r="S3715" s="10">
        <f t="shared" ref="S3715:S3778" si="469">(((J3715/60)/60)/24)+DATE(1970,1,1)+(-5/24)</f>
        <v>42505.529699074068</v>
      </c>
      <c r="T3715" s="10">
        <f t="shared" ref="T3715:T3778" si="470">(((I3715/60)/60)/24)+DATE(1970,1,1)+(-5/24)</f>
        <v>42525.529699074068</v>
      </c>
      <c r="U3715" s="12">
        <f t="shared" ref="U3715:U3778" si="471">S3715</f>
        <v>42505.529699074068</v>
      </c>
      <c r="V3715" s="11">
        <f t="shared" ref="V3715:V3778" si="472">S3715</f>
        <v>42505.529699074068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465"/>
        <v>1.0235000000000001</v>
      </c>
      <c r="P3716" s="6">
        <f t="shared" si="466"/>
        <v>105.51546391752578</v>
      </c>
      <c r="Q3716" t="str">
        <f t="shared" si="467"/>
        <v>theater</v>
      </c>
      <c r="R3716" t="str">
        <f t="shared" si="468"/>
        <v>plays</v>
      </c>
      <c r="S3716" s="10">
        <f t="shared" si="469"/>
        <v>42118.347997685189</v>
      </c>
      <c r="T3716" s="10">
        <f t="shared" si="470"/>
        <v>42149.957638888889</v>
      </c>
      <c r="U3716" s="12">
        <f t="shared" si="471"/>
        <v>42118.347997685189</v>
      </c>
      <c r="V3716" s="11">
        <f t="shared" si="472"/>
        <v>42118.347997685189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465"/>
        <v>1.0257142857142858</v>
      </c>
      <c r="P3717" s="6">
        <f t="shared" si="466"/>
        <v>132.96296296296296</v>
      </c>
      <c r="Q3717" t="str">
        <f t="shared" si="467"/>
        <v>theater</v>
      </c>
      <c r="R3717" t="str">
        <f t="shared" si="468"/>
        <v>plays</v>
      </c>
      <c r="S3717" s="10">
        <f t="shared" si="469"/>
        <v>42036.787256944437</v>
      </c>
      <c r="T3717" s="10">
        <f t="shared" si="470"/>
        <v>42094.327777777777</v>
      </c>
      <c r="U3717" s="12">
        <f t="shared" si="471"/>
        <v>42036.787256944437</v>
      </c>
      <c r="V3717" s="11">
        <f t="shared" si="472"/>
        <v>42036.787256944437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465"/>
        <v>1.5575000000000001</v>
      </c>
      <c r="P3718" s="6">
        <f t="shared" si="466"/>
        <v>51.916666666666664</v>
      </c>
      <c r="Q3718" t="str">
        <f t="shared" si="467"/>
        <v>theater</v>
      </c>
      <c r="R3718" t="str">
        <f t="shared" si="468"/>
        <v>plays</v>
      </c>
      <c r="S3718" s="10">
        <f t="shared" si="469"/>
        <v>42360.679502314808</v>
      </c>
      <c r="T3718" s="10">
        <f t="shared" si="470"/>
        <v>42390.679502314808</v>
      </c>
      <c r="U3718" s="12">
        <f t="shared" si="471"/>
        <v>42360.679502314808</v>
      </c>
      <c r="V3718" s="11">
        <f t="shared" si="472"/>
        <v>42360.679502314808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465"/>
        <v>1.0075000000000001</v>
      </c>
      <c r="P3719" s="6">
        <f t="shared" si="466"/>
        <v>310</v>
      </c>
      <c r="Q3719" t="str">
        <f t="shared" si="467"/>
        <v>theater</v>
      </c>
      <c r="R3719" t="str">
        <f t="shared" si="468"/>
        <v>plays</v>
      </c>
      <c r="S3719" s="10">
        <f t="shared" si="469"/>
        <v>42102.657974537033</v>
      </c>
      <c r="T3719" s="10">
        <f t="shared" si="470"/>
        <v>42133.657974537033</v>
      </c>
      <c r="U3719" s="12">
        <f t="shared" si="471"/>
        <v>42102.657974537033</v>
      </c>
      <c r="V3719" s="11">
        <f t="shared" si="472"/>
        <v>42102.657974537033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465"/>
        <v>2.3940000000000001</v>
      </c>
      <c r="P3720" s="6">
        <f t="shared" si="466"/>
        <v>26.021739130434781</v>
      </c>
      <c r="Q3720" t="str">
        <f t="shared" si="467"/>
        <v>theater</v>
      </c>
      <c r="R3720" t="str">
        <f t="shared" si="468"/>
        <v>plays</v>
      </c>
      <c r="S3720" s="10">
        <f t="shared" si="469"/>
        <v>42032.507812499993</v>
      </c>
      <c r="T3720" s="10">
        <f t="shared" si="470"/>
        <v>42062.507812499993</v>
      </c>
      <c r="U3720" s="12">
        <f t="shared" si="471"/>
        <v>42032.507812499993</v>
      </c>
      <c r="V3720" s="11">
        <f t="shared" si="472"/>
        <v>42032.507812499993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465"/>
        <v>2.1</v>
      </c>
      <c r="P3721" s="6">
        <f t="shared" si="466"/>
        <v>105</v>
      </c>
      <c r="Q3721" t="str">
        <f t="shared" si="467"/>
        <v>theater</v>
      </c>
      <c r="R3721" t="str">
        <f t="shared" si="468"/>
        <v>plays</v>
      </c>
      <c r="S3721" s="10">
        <f t="shared" si="469"/>
        <v>42147.521597222221</v>
      </c>
      <c r="T3721" s="10">
        <f t="shared" si="470"/>
        <v>42177.521597222221</v>
      </c>
      <c r="U3721" s="12">
        <f t="shared" si="471"/>
        <v>42147.521597222221</v>
      </c>
      <c r="V3721" s="11">
        <f t="shared" si="472"/>
        <v>42147.521597222221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465"/>
        <v>1.0451515151515152</v>
      </c>
      <c r="P3722" s="6">
        <f t="shared" si="466"/>
        <v>86.224999999999994</v>
      </c>
      <c r="Q3722" t="str">
        <f t="shared" si="467"/>
        <v>theater</v>
      </c>
      <c r="R3722" t="str">
        <f t="shared" si="468"/>
        <v>plays</v>
      </c>
      <c r="S3722" s="10">
        <f t="shared" si="469"/>
        <v>42165.784791666665</v>
      </c>
      <c r="T3722" s="10">
        <f t="shared" si="470"/>
        <v>42187.784791666665</v>
      </c>
      <c r="U3722" s="12">
        <f t="shared" si="471"/>
        <v>42165.784791666665</v>
      </c>
      <c r="V3722" s="11">
        <f t="shared" si="472"/>
        <v>42165.784791666665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465"/>
        <v>1.008</v>
      </c>
      <c r="P3723" s="6">
        <f t="shared" si="466"/>
        <v>114.54545454545455</v>
      </c>
      <c r="Q3723" t="str">
        <f t="shared" si="467"/>
        <v>theater</v>
      </c>
      <c r="R3723" t="str">
        <f t="shared" si="468"/>
        <v>plays</v>
      </c>
      <c r="S3723" s="10">
        <f t="shared" si="469"/>
        <v>41927.727824074071</v>
      </c>
      <c r="T3723" s="10">
        <f t="shared" si="470"/>
        <v>41948.769490740735</v>
      </c>
      <c r="U3723" s="12">
        <f t="shared" si="471"/>
        <v>41927.727824074071</v>
      </c>
      <c r="V3723" s="11">
        <f t="shared" si="472"/>
        <v>41927.727824074071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465"/>
        <v>1.1120000000000001</v>
      </c>
      <c r="P3724" s="6">
        <f t="shared" si="466"/>
        <v>47.657142857142858</v>
      </c>
      <c r="Q3724" t="str">
        <f t="shared" si="467"/>
        <v>theater</v>
      </c>
      <c r="R3724" t="str">
        <f t="shared" si="468"/>
        <v>plays</v>
      </c>
      <c r="S3724" s="10">
        <f t="shared" si="469"/>
        <v>42381.463506944441</v>
      </c>
      <c r="T3724" s="10">
        <f t="shared" si="470"/>
        <v>42411.749305555553</v>
      </c>
      <c r="U3724" s="12">
        <f t="shared" si="471"/>
        <v>42381.463506944441</v>
      </c>
      <c r="V3724" s="11">
        <f t="shared" si="472"/>
        <v>42381.463506944441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465"/>
        <v>1.0204444444444445</v>
      </c>
      <c r="P3725" s="6">
        <f t="shared" si="466"/>
        <v>72.888888888888886</v>
      </c>
      <c r="Q3725" t="str">
        <f t="shared" si="467"/>
        <v>theater</v>
      </c>
      <c r="R3725" t="str">
        <f t="shared" si="468"/>
        <v>plays</v>
      </c>
      <c r="S3725" s="10">
        <f t="shared" si="469"/>
        <v>41943.544699074075</v>
      </c>
      <c r="T3725" s="10">
        <f t="shared" si="470"/>
        <v>41973.586365740739</v>
      </c>
      <c r="U3725" s="12">
        <f t="shared" si="471"/>
        <v>41943.544699074075</v>
      </c>
      <c r="V3725" s="11">
        <f t="shared" si="472"/>
        <v>41943.544699074075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465"/>
        <v>1.0254767441860466</v>
      </c>
      <c r="P3726" s="6">
        <f t="shared" si="466"/>
        <v>49.545505617977533</v>
      </c>
      <c r="Q3726" t="str">
        <f t="shared" si="467"/>
        <v>theater</v>
      </c>
      <c r="R3726" t="str">
        <f t="shared" si="468"/>
        <v>plays</v>
      </c>
      <c r="S3726" s="10">
        <f t="shared" si="469"/>
        <v>42465.283101851855</v>
      </c>
      <c r="T3726" s="10">
        <f t="shared" si="470"/>
        <v>42494.749999999993</v>
      </c>
      <c r="U3726" s="12">
        <f t="shared" si="471"/>
        <v>42465.283101851855</v>
      </c>
      <c r="V3726" s="11">
        <f t="shared" si="472"/>
        <v>42465.283101851855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465"/>
        <v>1.27</v>
      </c>
      <c r="P3727" s="6">
        <f t="shared" si="466"/>
        <v>25.4</v>
      </c>
      <c r="Q3727" t="str">
        <f t="shared" si="467"/>
        <v>theater</v>
      </c>
      <c r="R3727" t="str">
        <f t="shared" si="468"/>
        <v>plays</v>
      </c>
      <c r="S3727" s="10">
        <f t="shared" si="469"/>
        <v>42401.736886574072</v>
      </c>
      <c r="T3727" s="10">
        <f t="shared" si="470"/>
        <v>42418.687499999993</v>
      </c>
      <c r="U3727" s="12">
        <f t="shared" si="471"/>
        <v>42401.736886574072</v>
      </c>
      <c r="V3727" s="11">
        <f t="shared" si="472"/>
        <v>42401.736886574072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465"/>
        <v>3.3870588235294119</v>
      </c>
      <c r="P3728" s="6">
        <f t="shared" si="466"/>
        <v>62.586956521739133</v>
      </c>
      <c r="Q3728" t="str">
        <f t="shared" si="467"/>
        <v>theater</v>
      </c>
      <c r="R3728" t="str">
        <f t="shared" si="468"/>
        <v>plays</v>
      </c>
      <c r="S3728" s="10">
        <f t="shared" si="469"/>
        <v>42461.932534722226</v>
      </c>
      <c r="T3728" s="10">
        <f t="shared" si="470"/>
        <v>42489.666666666664</v>
      </c>
      <c r="U3728" s="12">
        <f t="shared" si="471"/>
        <v>42461.932534722226</v>
      </c>
      <c r="V3728" s="11">
        <f t="shared" si="472"/>
        <v>42461.932534722226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465"/>
        <v>1.0075000000000001</v>
      </c>
      <c r="P3729" s="6">
        <f t="shared" si="466"/>
        <v>61.060606060606062</v>
      </c>
      <c r="Q3729" t="str">
        <f t="shared" si="467"/>
        <v>theater</v>
      </c>
      <c r="R3729" t="str">
        <f t="shared" si="468"/>
        <v>plays</v>
      </c>
      <c r="S3729" s="10">
        <f t="shared" si="469"/>
        <v>42632.139976851853</v>
      </c>
      <c r="T3729" s="10">
        <f t="shared" si="470"/>
        <v>42662.996527777774</v>
      </c>
      <c r="U3729" s="12">
        <f t="shared" si="471"/>
        <v>42632.139976851853</v>
      </c>
      <c r="V3729" s="11">
        <f t="shared" si="472"/>
        <v>42632.139976851853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465"/>
        <v>9.3100000000000002E-2</v>
      </c>
      <c r="P3730" s="6">
        <f t="shared" si="466"/>
        <v>60.064516129032256</v>
      </c>
      <c r="Q3730" t="str">
        <f t="shared" si="467"/>
        <v>theater</v>
      </c>
      <c r="R3730" t="str">
        <f t="shared" si="468"/>
        <v>plays</v>
      </c>
      <c r="S3730" s="10">
        <f t="shared" si="469"/>
        <v>42204.962685185186</v>
      </c>
      <c r="T3730" s="10">
        <f t="shared" si="470"/>
        <v>42234.962685185186</v>
      </c>
      <c r="U3730" s="12">
        <f t="shared" si="471"/>
        <v>42204.962685185186</v>
      </c>
      <c r="V3730" s="11">
        <f t="shared" si="472"/>
        <v>42204.962685185186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465"/>
        <v>7.2400000000000006E-2</v>
      </c>
      <c r="P3731" s="6">
        <f t="shared" si="466"/>
        <v>72.400000000000006</v>
      </c>
      <c r="Q3731" t="str">
        <f t="shared" si="467"/>
        <v>theater</v>
      </c>
      <c r="R3731" t="str">
        <f t="shared" si="468"/>
        <v>plays</v>
      </c>
      <c r="S3731" s="10">
        <f t="shared" si="469"/>
        <v>42040.996666666666</v>
      </c>
      <c r="T3731" s="10">
        <f t="shared" si="470"/>
        <v>42085.954999999994</v>
      </c>
      <c r="U3731" s="12">
        <f t="shared" si="471"/>
        <v>42040.996666666666</v>
      </c>
      <c r="V3731" s="11">
        <f t="shared" si="472"/>
        <v>42040.996666666666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465"/>
        <v>0.1</v>
      </c>
      <c r="P3732" s="6">
        <f t="shared" si="466"/>
        <v>100</v>
      </c>
      <c r="Q3732" t="str">
        <f t="shared" si="467"/>
        <v>theater</v>
      </c>
      <c r="R3732" t="str">
        <f t="shared" si="468"/>
        <v>plays</v>
      </c>
      <c r="S3732" s="10">
        <f t="shared" si="469"/>
        <v>42203.46943287037</v>
      </c>
      <c r="T3732" s="10">
        <f t="shared" si="470"/>
        <v>42233.46943287037</v>
      </c>
      <c r="U3732" s="12">
        <f t="shared" si="471"/>
        <v>42203.46943287037</v>
      </c>
      <c r="V3732" s="11">
        <f t="shared" si="472"/>
        <v>42203.46943287037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465"/>
        <v>0.11272727272727273</v>
      </c>
      <c r="P3733" s="6">
        <f t="shared" si="466"/>
        <v>51.666666666666664</v>
      </c>
      <c r="Q3733" t="str">
        <f t="shared" si="467"/>
        <v>theater</v>
      </c>
      <c r="R3733" t="str">
        <f t="shared" si="468"/>
        <v>plays</v>
      </c>
      <c r="S3733" s="10">
        <f t="shared" si="469"/>
        <v>41983.544513888883</v>
      </c>
      <c r="T3733" s="10">
        <f t="shared" si="470"/>
        <v>42013.932638888888</v>
      </c>
      <c r="U3733" s="12">
        <f t="shared" si="471"/>
        <v>41983.544513888883</v>
      </c>
      <c r="V3733" s="11">
        <f t="shared" si="472"/>
        <v>41983.544513888883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465"/>
        <v>0.15411764705882353</v>
      </c>
      <c r="P3734" s="6">
        <f t="shared" si="466"/>
        <v>32.75</v>
      </c>
      <c r="Q3734" t="str">
        <f t="shared" si="467"/>
        <v>theater</v>
      </c>
      <c r="R3734" t="str">
        <f t="shared" si="468"/>
        <v>plays</v>
      </c>
      <c r="S3734" s="10">
        <f t="shared" si="469"/>
        <v>41968.469131944446</v>
      </c>
      <c r="T3734" s="10">
        <f t="shared" si="470"/>
        <v>42028.291666666664</v>
      </c>
      <c r="U3734" s="12">
        <f t="shared" si="471"/>
        <v>41968.469131944446</v>
      </c>
      <c r="V3734" s="11">
        <f t="shared" si="472"/>
        <v>41968.469131944446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465"/>
        <v>0</v>
      </c>
      <c r="P3735" s="6" t="e">
        <f t="shared" si="466"/>
        <v>#DIV/0!</v>
      </c>
      <c r="Q3735" t="str">
        <f t="shared" si="467"/>
        <v>theater</v>
      </c>
      <c r="R3735" t="str">
        <f t="shared" si="468"/>
        <v>plays</v>
      </c>
      <c r="S3735" s="10">
        <f t="shared" si="469"/>
        <v>42102.816064814811</v>
      </c>
      <c r="T3735" s="10">
        <f t="shared" si="470"/>
        <v>42112.729166666664</v>
      </c>
      <c r="U3735" s="12">
        <f t="shared" si="471"/>
        <v>42102.816064814811</v>
      </c>
      <c r="V3735" s="11">
        <f t="shared" si="472"/>
        <v>42102.816064814811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465"/>
        <v>0.28466666666666668</v>
      </c>
      <c r="P3736" s="6">
        <f t="shared" si="466"/>
        <v>61</v>
      </c>
      <c r="Q3736" t="str">
        <f t="shared" si="467"/>
        <v>theater</v>
      </c>
      <c r="R3736" t="str">
        <f t="shared" si="468"/>
        <v>plays</v>
      </c>
      <c r="S3736" s="10">
        <f t="shared" si="469"/>
        <v>42089.693240740737</v>
      </c>
      <c r="T3736" s="10">
        <f t="shared" si="470"/>
        <v>42149.693240740737</v>
      </c>
      <c r="U3736" s="12">
        <f t="shared" si="471"/>
        <v>42089.693240740737</v>
      </c>
      <c r="V3736" s="11">
        <f t="shared" si="472"/>
        <v>42089.693240740737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465"/>
        <v>0.13333333333333333</v>
      </c>
      <c r="P3737" s="6">
        <f t="shared" si="466"/>
        <v>10</v>
      </c>
      <c r="Q3737" t="str">
        <f t="shared" si="467"/>
        <v>theater</v>
      </c>
      <c r="R3737" t="str">
        <f t="shared" si="468"/>
        <v>plays</v>
      </c>
      <c r="S3737" s="10">
        <f t="shared" si="469"/>
        <v>42122.484826388885</v>
      </c>
      <c r="T3737" s="10">
        <f t="shared" si="470"/>
        <v>42152.484826388885</v>
      </c>
      <c r="U3737" s="12">
        <f t="shared" si="471"/>
        <v>42122.484826388885</v>
      </c>
      <c r="V3737" s="11">
        <f t="shared" si="472"/>
        <v>42122.484826388885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465"/>
        <v>6.6666666666666671E-3</v>
      </c>
      <c r="P3738" s="6">
        <f t="shared" si="466"/>
        <v>10</v>
      </c>
      <c r="Q3738" t="str">
        <f t="shared" si="467"/>
        <v>theater</v>
      </c>
      <c r="R3738" t="str">
        <f t="shared" si="468"/>
        <v>plays</v>
      </c>
      <c r="S3738" s="10">
        <f t="shared" si="469"/>
        <v>42048.503391203696</v>
      </c>
      <c r="T3738" s="10">
        <f t="shared" si="470"/>
        <v>42086.541666666664</v>
      </c>
      <c r="U3738" s="12">
        <f t="shared" si="471"/>
        <v>42048.503391203696</v>
      </c>
      <c r="V3738" s="11">
        <f t="shared" si="472"/>
        <v>42048.503391203696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465"/>
        <v>0.21428571428571427</v>
      </c>
      <c r="P3739" s="6">
        <f t="shared" si="466"/>
        <v>37.5</v>
      </c>
      <c r="Q3739" t="str">
        <f t="shared" si="467"/>
        <v>theater</v>
      </c>
      <c r="R3739" t="str">
        <f t="shared" si="468"/>
        <v>plays</v>
      </c>
      <c r="S3739" s="10">
        <f t="shared" si="469"/>
        <v>42297.482673611106</v>
      </c>
      <c r="T3739" s="10">
        <f t="shared" si="470"/>
        <v>42320.082638888889</v>
      </c>
      <c r="U3739" s="12">
        <f t="shared" si="471"/>
        <v>42297.482673611106</v>
      </c>
      <c r="V3739" s="11">
        <f t="shared" si="472"/>
        <v>42297.482673611106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465"/>
        <v>0.18</v>
      </c>
      <c r="P3740" s="6">
        <f t="shared" si="466"/>
        <v>45</v>
      </c>
      <c r="Q3740" t="str">
        <f t="shared" si="467"/>
        <v>theater</v>
      </c>
      <c r="R3740" t="str">
        <f t="shared" si="468"/>
        <v>plays</v>
      </c>
      <c r="S3740" s="10">
        <f t="shared" si="469"/>
        <v>41813.730381944442</v>
      </c>
      <c r="T3740" s="10">
        <f t="shared" si="470"/>
        <v>41835.708333333328</v>
      </c>
      <c r="U3740" s="12">
        <f t="shared" si="471"/>
        <v>41813.730381944442</v>
      </c>
      <c r="V3740" s="11">
        <f t="shared" si="472"/>
        <v>41813.730381944442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465"/>
        <v>0.20125000000000001</v>
      </c>
      <c r="P3741" s="6">
        <f t="shared" si="466"/>
        <v>100.625</v>
      </c>
      <c r="Q3741" t="str">
        <f t="shared" si="467"/>
        <v>theater</v>
      </c>
      <c r="R3741" t="str">
        <f t="shared" si="468"/>
        <v>plays</v>
      </c>
      <c r="S3741" s="10">
        <f t="shared" si="469"/>
        <v>42548.241527777776</v>
      </c>
      <c r="T3741" s="10">
        <f t="shared" si="470"/>
        <v>42568.241527777776</v>
      </c>
      <c r="U3741" s="12">
        <f t="shared" si="471"/>
        <v>42548.241527777776</v>
      </c>
      <c r="V3741" s="11">
        <f t="shared" si="472"/>
        <v>42548.241527777776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465"/>
        <v>0.17899999999999999</v>
      </c>
      <c r="P3742" s="6">
        <f t="shared" si="466"/>
        <v>25.571428571428573</v>
      </c>
      <c r="Q3742" t="str">
        <f t="shared" si="467"/>
        <v>theater</v>
      </c>
      <c r="R3742" t="str">
        <f t="shared" si="468"/>
        <v>plays</v>
      </c>
      <c r="S3742" s="10">
        <f t="shared" si="469"/>
        <v>41832.881423611107</v>
      </c>
      <c r="T3742" s="10">
        <f t="shared" si="470"/>
        <v>41862.870810185181</v>
      </c>
      <c r="U3742" s="12">
        <f t="shared" si="471"/>
        <v>41832.881423611107</v>
      </c>
      <c r="V3742" s="11">
        <f t="shared" si="472"/>
        <v>41832.881423611107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465"/>
        <v>0</v>
      </c>
      <c r="P3743" s="6" t="e">
        <f t="shared" si="466"/>
        <v>#DIV/0!</v>
      </c>
      <c r="Q3743" t="str">
        <f t="shared" si="467"/>
        <v>theater</v>
      </c>
      <c r="R3743" t="str">
        <f t="shared" si="468"/>
        <v>plays</v>
      </c>
      <c r="S3743" s="10">
        <f t="shared" si="469"/>
        <v>42325.712384259255</v>
      </c>
      <c r="T3743" s="10">
        <f t="shared" si="470"/>
        <v>42355.712384259255</v>
      </c>
      <c r="U3743" s="12">
        <f t="shared" si="471"/>
        <v>42325.712384259255</v>
      </c>
      <c r="V3743" s="11">
        <f t="shared" si="472"/>
        <v>42325.712384259255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465"/>
        <v>0.02</v>
      </c>
      <c r="P3744" s="6">
        <f t="shared" si="466"/>
        <v>25</v>
      </c>
      <c r="Q3744" t="str">
        <f t="shared" si="467"/>
        <v>theater</v>
      </c>
      <c r="R3744" t="str">
        <f t="shared" si="468"/>
        <v>plays</v>
      </c>
      <c r="S3744" s="10">
        <f t="shared" si="469"/>
        <v>41858.006296296291</v>
      </c>
      <c r="T3744" s="10">
        <f t="shared" si="470"/>
        <v>41888.006296296291</v>
      </c>
      <c r="U3744" s="12">
        <f t="shared" si="471"/>
        <v>41858.006296296291</v>
      </c>
      <c r="V3744" s="11">
        <f t="shared" si="472"/>
        <v>41858.006296296291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465"/>
        <v>0</v>
      </c>
      <c r="P3745" s="6" t="e">
        <f t="shared" si="466"/>
        <v>#DIV/0!</v>
      </c>
      <c r="Q3745" t="str">
        <f t="shared" si="467"/>
        <v>theater</v>
      </c>
      <c r="R3745" t="str">
        <f t="shared" si="468"/>
        <v>plays</v>
      </c>
      <c r="S3745" s="10">
        <f t="shared" si="469"/>
        <v>41793.501898148148</v>
      </c>
      <c r="T3745" s="10">
        <f t="shared" si="470"/>
        <v>41823.501898148148</v>
      </c>
      <c r="U3745" s="12">
        <f t="shared" si="471"/>
        <v>41793.501898148148</v>
      </c>
      <c r="V3745" s="11">
        <f t="shared" si="472"/>
        <v>41793.501898148148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465"/>
        <v>0</v>
      </c>
      <c r="P3746" s="6" t="e">
        <f t="shared" si="466"/>
        <v>#DIV/0!</v>
      </c>
      <c r="Q3746" t="str">
        <f t="shared" si="467"/>
        <v>theater</v>
      </c>
      <c r="R3746" t="str">
        <f t="shared" si="468"/>
        <v>plays</v>
      </c>
      <c r="S3746" s="10">
        <f t="shared" si="469"/>
        <v>41793.605925925927</v>
      </c>
      <c r="T3746" s="10">
        <f t="shared" si="470"/>
        <v>41824.957638888889</v>
      </c>
      <c r="U3746" s="12">
        <f t="shared" si="471"/>
        <v>41793.605925925927</v>
      </c>
      <c r="V3746" s="11">
        <f t="shared" si="472"/>
        <v>41793.605925925927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465"/>
        <v>0.1</v>
      </c>
      <c r="P3747" s="6">
        <f t="shared" si="466"/>
        <v>10</v>
      </c>
      <c r="Q3747" t="str">
        <f t="shared" si="467"/>
        <v>theater</v>
      </c>
      <c r="R3747" t="str">
        <f t="shared" si="468"/>
        <v>plays</v>
      </c>
      <c r="S3747" s="10">
        <f t="shared" si="469"/>
        <v>41831.489606481482</v>
      </c>
      <c r="T3747" s="10">
        <f t="shared" si="470"/>
        <v>41861.489606481482</v>
      </c>
      <c r="U3747" s="12">
        <f t="shared" si="471"/>
        <v>41831.489606481482</v>
      </c>
      <c r="V3747" s="11">
        <f t="shared" si="472"/>
        <v>41831.489606481482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465"/>
        <v>2.3764705882352941E-2</v>
      </c>
      <c r="P3748" s="6">
        <f t="shared" si="466"/>
        <v>202</v>
      </c>
      <c r="Q3748" t="str">
        <f t="shared" si="467"/>
        <v>theater</v>
      </c>
      <c r="R3748" t="str">
        <f t="shared" si="468"/>
        <v>plays</v>
      </c>
      <c r="S3748" s="10">
        <f t="shared" si="469"/>
        <v>42621.18100694444</v>
      </c>
      <c r="T3748" s="10">
        <f t="shared" si="470"/>
        <v>42651.18100694444</v>
      </c>
      <c r="U3748" s="12">
        <f t="shared" si="471"/>
        <v>42621.18100694444</v>
      </c>
      <c r="V3748" s="11">
        <f t="shared" si="472"/>
        <v>42621.18100694444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465"/>
        <v>0.01</v>
      </c>
      <c r="P3749" s="6">
        <f t="shared" si="466"/>
        <v>25</v>
      </c>
      <c r="Q3749" t="str">
        <f t="shared" si="467"/>
        <v>theater</v>
      </c>
      <c r="R3749" t="str">
        <f t="shared" si="468"/>
        <v>plays</v>
      </c>
      <c r="S3749" s="10">
        <f t="shared" si="469"/>
        <v>42164.091388888883</v>
      </c>
      <c r="T3749" s="10">
        <f t="shared" si="470"/>
        <v>42190.749305555553</v>
      </c>
      <c r="U3749" s="12">
        <f t="shared" si="471"/>
        <v>42164.091388888883</v>
      </c>
      <c r="V3749" s="11">
        <f t="shared" si="472"/>
        <v>42164.091388888883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465"/>
        <v>1.0351999999999999</v>
      </c>
      <c r="P3750" s="6">
        <f t="shared" si="466"/>
        <v>99.538461538461533</v>
      </c>
      <c r="Q3750" t="str">
        <f t="shared" si="467"/>
        <v>theater</v>
      </c>
      <c r="R3750" t="str">
        <f t="shared" si="468"/>
        <v>musical</v>
      </c>
      <c r="S3750" s="10">
        <f t="shared" si="469"/>
        <v>42395.498101851852</v>
      </c>
      <c r="T3750" s="10">
        <f t="shared" si="470"/>
        <v>42416.040972222218</v>
      </c>
      <c r="U3750" s="12">
        <f t="shared" si="471"/>
        <v>42395.498101851852</v>
      </c>
      <c r="V3750" s="11">
        <f t="shared" si="472"/>
        <v>42395.498101851852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465"/>
        <v>1.05</v>
      </c>
      <c r="P3751" s="6">
        <f t="shared" si="466"/>
        <v>75</v>
      </c>
      <c r="Q3751" t="str">
        <f t="shared" si="467"/>
        <v>theater</v>
      </c>
      <c r="R3751" t="str">
        <f t="shared" si="468"/>
        <v>musical</v>
      </c>
      <c r="S3751" s="10">
        <f t="shared" si="469"/>
        <v>42457.918842592589</v>
      </c>
      <c r="T3751" s="10">
        <f t="shared" si="470"/>
        <v>42488.957638888889</v>
      </c>
      <c r="U3751" s="12">
        <f t="shared" si="471"/>
        <v>42457.918842592589</v>
      </c>
      <c r="V3751" s="11">
        <f t="shared" si="472"/>
        <v>42457.918842592589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465"/>
        <v>1.0044999999999999</v>
      </c>
      <c r="P3752" s="6">
        <f t="shared" si="466"/>
        <v>215.25</v>
      </c>
      <c r="Q3752" t="str">
        <f t="shared" si="467"/>
        <v>theater</v>
      </c>
      <c r="R3752" t="str">
        <f t="shared" si="468"/>
        <v>musical</v>
      </c>
      <c r="S3752" s="10">
        <f t="shared" si="469"/>
        <v>42016.773240740738</v>
      </c>
      <c r="T3752" s="10">
        <f t="shared" si="470"/>
        <v>42045.124305555553</v>
      </c>
      <c r="U3752" s="12">
        <f t="shared" si="471"/>
        <v>42016.773240740738</v>
      </c>
      <c r="V3752" s="11">
        <f t="shared" si="472"/>
        <v>42016.773240740738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465"/>
        <v>1.3260000000000001</v>
      </c>
      <c r="P3753" s="6">
        <f t="shared" si="466"/>
        <v>120.54545454545455</v>
      </c>
      <c r="Q3753" t="str">
        <f t="shared" si="467"/>
        <v>theater</v>
      </c>
      <c r="R3753" t="str">
        <f t="shared" si="468"/>
        <v>musical</v>
      </c>
      <c r="S3753" s="10">
        <f t="shared" si="469"/>
        <v>42402.827233796292</v>
      </c>
      <c r="T3753" s="10">
        <f t="shared" si="470"/>
        <v>42462.78556712962</v>
      </c>
      <c r="U3753" s="12">
        <f t="shared" si="471"/>
        <v>42402.827233796292</v>
      </c>
      <c r="V3753" s="11">
        <f t="shared" si="472"/>
        <v>42402.827233796292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465"/>
        <v>1.1299999999999999</v>
      </c>
      <c r="P3754" s="6">
        <f t="shared" si="466"/>
        <v>37.666666666666664</v>
      </c>
      <c r="Q3754" t="str">
        <f t="shared" si="467"/>
        <v>theater</v>
      </c>
      <c r="R3754" t="str">
        <f t="shared" si="468"/>
        <v>musical</v>
      </c>
      <c r="S3754" s="10">
        <f t="shared" si="469"/>
        <v>42619.594155092585</v>
      </c>
      <c r="T3754" s="10">
        <f t="shared" si="470"/>
        <v>42659.666666666664</v>
      </c>
      <c r="U3754" s="12">
        <f t="shared" si="471"/>
        <v>42619.594155092585</v>
      </c>
      <c r="V3754" s="11">
        <f t="shared" si="472"/>
        <v>42619.594155092585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465"/>
        <v>1.0334000000000001</v>
      </c>
      <c r="P3755" s="6">
        <f t="shared" si="466"/>
        <v>172.23333333333332</v>
      </c>
      <c r="Q3755" t="str">
        <f t="shared" si="467"/>
        <v>theater</v>
      </c>
      <c r="R3755" t="str">
        <f t="shared" si="468"/>
        <v>musical</v>
      </c>
      <c r="S3755" s="10">
        <f t="shared" si="469"/>
        <v>42128.615740740737</v>
      </c>
      <c r="T3755" s="10">
        <f t="shared" si="470"/>
        <v>42157.791666666664</v>
      </c>
      <c r="U3755" s="12">
        <f t="shared" si="471"/>
        <v>42128.615740740737</v>
      </c>
      <c r="V3755" s="11">
        <f t="shared" si="472"/>
        <v>42128.615740740737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465"/>
        <v>1.2</v>
      </c>
      <c r="P3756" s="6">
        <f t="shared" si="466"/>
        <v>111.11111111111111</v>
      </c>
      <c r="Q3756" t="str">
        <f t="shared" si="467"/>
        <v>theater</v>
      </c>
      <c r="R3756" t="str">
        <f t="shared" si="468"/>
        <v>musical</v>
      </c>
      <c r="S3756" s="10">
        <f t="shared" si="469"/>
        <v>41808.67288194444</v>
      </c>
      <c r="T3756" s="10">
        <f t="shared" si="470"/>
        <v>41845.999305555553</v>
      </c>
      <c r="U3756" s="12">
        <f t="shared" si="471"/>
        <v>41808.67288194444</v>
      </c>
      <c r="V3756" s="11">
        <f t="shared" si="472"/>
        <v>41808.67288194444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465"/>
        <v>1.2963636363636364</v>
      </c>
      <c r="P3757" s="6">
        <f t="shared" si="466"/>
        <v>25.464285714285715</v>
      </c>
      <c r="Q3757" t="str">
        <f t="shared" si="467"/>
        <v>theater</v>
      </c>
      <c r="R3757" t="str">
        <f t="shared" si="468"/>
        <v>musical</v>
      </c>
      <c r="S3757" s="10">
        <f t="shared" si="469"/>
        <v>42445.658645833326</v>
      </c>
      <c r="T3757" s="10">
        <f t="shared" si="470"/>
        <v>42475.658645833326</v>
      </c>
      <c r="U3757" s="12">
        <f t="shared" si="471"/>
        <v>42445.658645833326</v>
      </c>
      <c r="V3757" s="11">
        <f t="shared" si="472"/>
        <v>42445.658645833326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465"/>
        <v>1.0111111111111111</v>
      </c>
      <c r="P3758" s="6">
        <f t="shared" si="466"/>
        <v>267.64705882352939</v>
      </c>
      <c r="Q3758" t="str">
        <f t="shared" si="467"/>
        <v>theater</v>
      </c>
      <c r="R3758" t="str">
        <f t="shared" si="468"/>
        <v>musical</v>
      </c>
      <c r="S3758" s="10">
        <f t="shared" si="469"/>
        <v>41771.606458333328</v>
      </c>
      <c r="T3758" s="10">
        <f t="shared" si="470"/>
        <v>41801.606458333328</v>
      </c>
      <c r="U3758" s="12">
        <f t="shared" si="471"/>
        <v>41771.606458333328</v>
      </c>
      <c r="V3758" s="11">
        <f t="shared" si="472"/>
        <v>41771.606458333328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465"/>
        <v>1.0851428571428572</v>
      </c>
      <c r="P3759" s="6">
        <f t="shared" si="466"/>
        <v>75.959999999999994</v>
      </c>
      <c r="Q3759" t="str">
        <f t="shared" si="467"/>
        <v>theater</v>
      </c>
      <c r="R3759" t="str">
        <f t="shared" si="468"/>
        <v>musical</v>
      </c>
      <c r="S3759" s="10">
        <f t="shared" si="469"/>
        <v>41954.642534722218</v>
      </c>
      <c r="T3759" s="10">
        <f t="shared" si="470"/>
        <v>41974.642534722218</v>
      </c>
      <c r="U3759" s="12">
        <f t="shared" si="471"/>
        <v>41954.642534722218</v>
      </c>
      <c r="V3759" s="11">
        <f t="shared" si="472"/>
        <v>41954.642534722218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465"/>
        <v>1.0233333333333334</v>
      </c>
      <c r="P3760" s="6">
        <f t="shared" si="466"/>
        <v>59.03846153846154</v>
      </c>
      <c r="Q3760" t="str">
        <f t="shared" si="467"/>
        <v>theater</v>
      </c>
      <c r="R3760" t="str">
        <f t="shared" si="468"/>
        <v>musical</v>
      </c>
      <c r="S3760" s="10">
        <f t="shared" si="469"/>
        <v>41747.26317129629</v>
      </c>
      <c r="T3760" s="10">
        <f t="shared" si="470"/>
        <v>41778</v>
      </c>
      <c r="U3760" s="12">
        <f t="shared" si="471"/>
        <v>41747.26317129629</v>
      </c>
      <c r="V3760" s="11">
        <f t="shared" si="472"/>
        <v>41747.26317129629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465"/>
        <v>1.1024425000000002</v>
      </c>
      <c r="P3761" s="6">
        <f t="shared" si="466"/>
        <v>50.111022727272733</v>
      </c>
      <c r="Q3761" t="str">
        <f t="shared" si="467"/>
        <v>theater</v>
      </c>
      <c r="R3761" t="str">
        <f t="shared" si="468"/>
        <v>musical</v>
      </c>
      <c r="S3761" s="10">
        <f t="shared" si="469"/>
        <v>42181.899918981479</v>
      </c>
      <c r="T3761" s="10">
        <f t="shared" si="470"/>
        <v>42241.899918981479</v>
      </c>
      <c r="U3761" s="12">
        <f t="shared" si="471"/>
        <v>42181.899918981479</v>
      </c>
      <c r="V3761" s="11">
        <f t="shared" si="472"/>
        <v>42181.899918981479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465"/>
        <v>1.010154</v>
      </c>
      <c r="P3762" s="6">
        <f t="shared" si="466"/>
        <v>55.502967032967035</v>
      </c>
      <c r="Q3762" t="str">
        <f t="shared" si="467"/>
        <v>theater</v>
      </c>
      <c r="R3762" t="str">
        <f t="shared" si="468"/>
        <v>musical</v>
      </c>
      <c r="S3762" s="10">
        <f t="shared" si="469"/>
        <v>41739.316967592589</v>
      </c>
      <c r="T3762" s="10">
        <f t="shared" si="470"/>
        <v>41764.316967592589</v>
      </c>
      <c r="U3762" s="12">
        <f t="shared" si="471"/>
        <v>41739.316967592589</v>
      </c>
      <c r="V3762" s="11">
        <f t="shared" si="472"/>
        <v>41739.316967592589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465"/>
        <v>1</v>
      </c>
      <c r="P3763" s="6">
        <f t="shared" si="466"/>
        <v>166.66666666666666</v>
      </c>
      <c r="Q3763" t="str">
        <f t="shared" si="467"/>
        <v>theater</v>
      </c>
      <c r="R3763" t="str">
        <f t="shared" si="468"/>
        <v>musical</v>
      </c>
      <c r="S3763" s="10">
        <f t="shared" si="469"/>
        <v>42173.258530092593</v>
      </c>
      <c r="T3763" s="10">
        <f t="shared" si="470"/>
        <v>42226.749999999993</v>
      </c>
      <c r="U3763" s="12">
        <f t="shared" si="471"/>
        <v>42173.258530092593</v>
      </c>
      <c r="V3763" s="11">
        <f t="shared" si="472"/>
        <v>42173.258530092593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465"/>
        <v>1.0624</v>
      </c>
      <c r="P3764" s="6">
        <f t="shared" si="466"/>
        <v>47.428571428571431</v>
      </c>
      <c r="Q3764" t="str">
        <f t="shared" si="467"/>
        <v>theater</v>
      </c>
      <c r="R3764" t="str">
        <f t="shared" si="468"/>
        <v>musical</v>
      </c>
      <c r="S3764" s="10">
        <f t="shared" si="469"/>
        <v>42193.605196759258</v>
      </c>
      <c r="T3764" s="10">
        <f t="shared" si="470"/>
        <v>42218.605196759258</v>
      </c>
      <c r="U3764" s="12">
        <f t="shared" si="471"/>
        <v>42193.605196759258</v>
      </c>
      <c r="V3764" s="11">
        <f t="shared" si="472"/>
        <v>42193.605196759258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465"/>
        <v>1</v>
      </c>
      <c r="P3765" s="6">
        <f t="shared" si="466"/>
        <v>64.935064935064929</v>
      </c>
      <c r="Q3765" t="str">
        <f t="shared" si="467"/>
        <v>theater</v>
      </c>
      <c r="R3765" t="str">
        <f t="shared" si="468"/>
        <v>musical</v>
      </c>
      <c r="S3765" s="10">
        <f t="shared" si="469"/>
        <v>42065.541967592588</v>
      </c>
      <c r="T3765" s="10">
        <f t="shared" si="470"/>
        <v>42095.500300925924</v>
      </c>
      <c r="U3765" s="12">
        <f t="shared" si="471"/>
        <v>42065.541967592588</v>
      </c>
      <c r="V3765" s="11">
        <f t="shared" si="472"/>
        <v>42065.541967592588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465"/>
        <v>1</v>
      </c>
      <c r="P3766" s="6">
        <f t="shared" si="466"/>
        <v>55.555555555555557</v>
      </c>
      <c r="Q3766" t="str">
        <f t="shared" si="467"/>
        <v>theater</v>
      </c>
      <c r="R3766" t="str">
        <f t="shared" si="468"/>
        <v>musical</v>
      </c>
      <c r="S3766" s="10">
        <f t="shared" si="469"/>
        <v>42499.634629629632</v>
      </c>
      <c r="T3766" s="10">
        <f t="shared" si="470"/>
        <v>42518.816666666658</v>
      </c>
      <c r="U3766" s="12">
        <f t="shared" si="471"/>
        <v>42499.634629629632</v>
      </c>
      <c r="V3766" s="11">
        <f t="shared" si="472"/>
        <v>42499.634629629632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465"/>
        <v>1.1345714285714286</v>
      </c>
      <c r="P3767" s="6">
        <f t="shared" si="466"/>
        <v>74.224299065420567</v>
      </c>
      <c r="Q3767" t="str">
        <f t="shared" si="467"/>
        <v>theater</v>
      </c>
      <c r="R3767" t="str">
        <f t="shared" si="468"/>
        <v>musical</v>
      </c>
      <c r="S3767" s="10">
        <f t="shared" si="469"/>
        <v>41820.568078703705</v>
      </c>
      <c r="T3767" s="10">
        <f t="shared" si="470"/>
        <v>41850.568078703705</v>
      </c>
      <c r="U3767" s="12">
        <f t="shared" si="471"/>
        <v>41820.568078703705</v>
      </c>
      <c r="V3767" s="11">
        <f t="shared" si="472"/>
        <v>41820.568078703705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465"/>
        <v>1.0265010000000001</v>
      </c>
      <c r="P3768" s="6">
        <f t="shared" si="466"/>
        <v>106.9271875</v>
      </c>
      <c r="Q3768" t="str">
        <f t="shared" si="467"/>
        <v>theater</v>
      </c>
      <c r="R3768" t="str">
        <f t="shared" si="468"/>
        <v>musical</v>
      </c>
      <c r="S3768" s="10">
        <f t="shared" si="469"/>
        <v>41787.958854166667</v>
      </c>
      <c r="T3768" s="10">
        <f t="shared" si="470"/>
        <v>41822.958854166667</v>
      </c>
      <c r="U3768" s="12">
        <f t="shared" si="471"/>
        <v>41787.958854166667</v>
      </c>
      <c r="V3768" s="11">
        <f t="shared" si="472"/>
        <v>41787.958854166667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465"/>
        <v>1.1675</v>
      </c>
      <c r="P3769" s="6">
        <f t="shared" si="466"/>
        <v>41.696428571428569</v>
      </c>
      <c r="Q3769" t="str">
        <f t="shared" si="467"/>
        <v>theater</v>
      </c>
      <c r="R3769" t="str">
        <f t="shared" si="468"/>
        <v>musical</v>
      </c>
      <c r="S3769" s="10">
        <f t="shared" si="469"/>
        <v>42049.811307870368</v>
      </c>
      <c r="T3769" s="10">
        <f t="shared" si="470"/>
        <v>42063.999305555553</v>
      </c>
      <c r="U3769" s="12">
        <f t="shared" si="471"/>
        <v>42049.811307870368</v>
      </c>
      <c r="V3769" s="11">
        <f t="shared" si="472"/>
        <v>42049.811307870368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465"/>
        <v>1.0765274999999999</v>
      </c>
      <c r="P3770" s="6">
        <f t="shared" si="466"/>
        <v>74.243275862068955</v>
      </c>
      <c r="Q3770" t="str">
        <f t="shared" si="467"/>
        <v>theater</v>
      </c>
      <c r="R3770" t="str">
        <f t="shared" si="468"/>
        <v>musical</v>
      </c>
      <c r="S3770" s="10">
        <f t="shared" si="469"/>
        <v>41772.519560185181</v>
      </c>
      <c r="T3770" s="10">
        <f t="shared" si="470"/>
        <v>41802.519560185181</v>
      </c>
      <c r="U3770" s="12">
        <f t="shared" si="471"/>
        <v>41772.519560185181</v>
      </c>
      <c r="V3770" s="11">
        <f t="shared" si="472"/>
        <v>41772.519560185181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465"/>
        <v>1</v>
      </c>
      <c r="P3771" s="6">
        <f t="shared" si="466"/>
        <v>73.333333333333329</v>
      </c>
      <c r="Q3771" t="str">
        <f t="shared" si="467"/>
        <v>theater</v>
      </c>
      <c r="R3771" t="str">
        <f t="shared" si="468"/>
        <v>musical</v>
      </c>
      <c r="S3771" s="10">
        <f t="shared" si="469"/>
        <v>42445.389803240738</v>
      </c>
      <c r="T3771" s="10">
        <f t="shared" si="470"/>
        <v>42475.389803240738</v>
      </c>
      <c r="U3771" s="12">
        <f t="shared" si="471"/>
        <v>42445.389803240738</v>
      </c>
      <c r="V3771" s="11">
        <f t="shared" si="472"/>
        <v>42445.389803240738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465"/>
        <v>1</v>
      </c>
      <c r="P3772" s="6">
        <f t="shared" si="466"/>
        <v>100</v>
      </c>
      <c r="Q3772" t="str">
        <f t="shared" si="467"/>
        <v>theater</v>
      </c>
      <c r="R3772" t="str">
        <f t="shared" si="468"/>
        <v>musical</v>
      </c>
      <c r="S3772" s="10">
        <f t="shared" si="469"/>
        <v>42138.722337962965</v>
      </c>
      <c r="T3772" s="10">
        <f t="shared" si="470"/>
        <v>42168.722337962965</v>
      </c>
      <c r="U3772" s="12">
        <f t="shared" si="471"/>
        <v>42138.722337962965</v>
      </c>
      <c r="V3772" s="11">
        <f t="shared" si="472"/>
        <v>42138.722337962965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465"/>
        <v>1.46</v>
      </c>
      <c r="P3773" s="6">
        <f t="shared" si="466"/>
        <v>38.421052631578945</v>
      </c>
      <c r="Q3773" t="str">
        <f t="shared" si="467"/>
        <v>theater</v>
      </c>
      <c r="R3773" t="str">
        <f t="shared" si="468"/>
        <v>musical</v>
      </c>
      <c r="S3773" s="10">
        <f t="shared" si="469"/>
        <v>42493.64875</v>
      </c>
      <c r="T3773" s="10">
        <f t="shared" si="470"/>
        <v>42507.791666666664</v>
      </c>
      <c r="U3773" s="12">
        <f t="shared" si="471"/>
        <v>42493.64875</v>
      </c>
      <c r="V3773" s="11">
        <f t="shared" si="472"/>
        <v>42493.64875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465"/>
        <v>1.1020000000000001</v>
      </c>
      <c r="P3774" s="6">
        <f t="shared" si="466"/>
        <v>166.96969696969697</v>
      </c>
      <c r="Q3774" t="str">
        <f t="shared" si="467"/>
        <v>theater</v>
      </c>
      <c r="R3774" t="str">
        <f t="shared" si="468"/>
        <v>musical</v>
      </c>
      <c r="S3774" s="10">
        <f t="shared" si="469"/>
        <v>42682.408634259256</v>
      </c>
      <c r="T3774" s="10">
        <f t="shared" si="470"/>
        <v>42703.041666666664</v>
      </c>
      <c r="U3774" s="12">
        <f t="shared" si="471"/>
        <v>42682.408634259256</v>
      </c>
      <c r="V3774" s="11">
        <f t="shared" si="472"/>
        <v>42682.408634259256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465"/>
        <v>1.0820000000000001</v>
      </c>
      <c r="P3775" s="6">
        <f t="shared" si="466"/>
        <v>94.912280701754383</v>
      </c>
      <c r="Q3775" t="str">
        <f t="shared" si="467"/>
        <v>theater</v>
      </c>
      <c r="R3775" t="str">
        <f t="shared" si="468"/>
        <v>musical</v>
      </c>
      <c r="S3775" s="10">
        <f t="shared" si="469"/>
        <v>42655.79684027777</v>
      </c>
      <c r="T3775" s="10">
        <f t="shared" si="470"/>
        <v>42688.880555555552</v>
      </c>
      <c r="U3775" s="12">
        <f t="shared" si="471"/>
        <v>42655.79684027777</v>
      </c>
      <c r="V3775" s="11">
        <f t="shared" si="472"/>
        <v>42655.79684027777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465"/>
        <v>1</v>
      </c>
      <c r="P3776" s="6">
        <f t="shared" si="466"/>
        <v>100</v>
      </c>
      <c r="Q3776" t="str">
        <f t="shared" si="467"/>
        <v>theater</v>
      </c>
      <c r="R3776" t="str">
        <f t="shared" si="468"/>
        <v>musical</v>
      </c>
      <c r="S3776" s="10">
        <f t="shared" si="469"/>
        <v>42087.583969907406</v>
      </c>
      <c r="T3776" s="10">
        <f t="shared" si="470"/>
        <v>42103.583969907406</v>
      </c>
      <c r="U3776" s="12">
        <f t="shared" si="471"/>
        <v>42087.583969907406</v>
      </c>
      <c r="V3776" s="11">
        <f t="shared" si="472"/>
        <v>42087.583969907406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465"/>
        <v>1.0024999999999999</v>
      </c>
      <c r="P3777" s="6">
        <f t="shared" si="466"/>
        <v>143.21428571428572</v>
      </c>
      <c r="Q3777" t="str">
        <f t="shared" si="467"/>
        <v>theater</v>
      </c>
      <c r="R3777" t="str">
        <f t="shared" si="468"/>
        <v>musical</v>
      </c>
      <c r="S3777" s="10">
        <f t="shared" si="469"/>
        <v>42075.734293981477</v>
      </c>
      <c r="T3777" s="10">
        <f t="shared" si="470"/>
        <v>42102.958333333336</v>
      </c>
      <c r="U3777" s="12">
        <f t="shared" si="471"/>
        <v>42075.734293981477</v>
      </c>
      <c r="V3777" s="11">
        <f t="shared" si="472"/>
        <v>42075.734293981477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473">E3778/D3778</f>
        <v>1.0671250000000001</v>
      </c>
      <c r="P3778" s="6">
        <f t="shared" si="466"/>
        <v>90.819148936170208</v>
      </c>
      <c r="Q3778" t="str">
        <f t="shared" si="467"/>
        <v>theater</v>
      </c>
      <c r="R3778" t="str">
        <f t="shared" si="468"/>
        <v>musical</v>
      </c>
      <c r="S3778" s="10">
        <f t="shared" si="469"/>
        <v>41814.159467592588</v>
      </c>
      <c r="T3778" s="10">
        <f t="shared" si="470"/>
        <v>41851.833333333328</v>
      </c>
      <c r="U3778" s="12">
        <f t="shared" si="471"/>
        <v>41814.159467592588</v>
      </c>
      <c r="V3778" s="11">
        <f t="shared" si="472"/>
        <v>41814.159467592588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473"/>
        <v>1.4319999999999999</v>
      </c>
      <c r="P3779" s="6">
        <f t="shared" ref="P3779:P3842" si="474">E3779/L3779</f>
        <v>48.542372881355931</v>
      </c>
      <c r="Q3779" t="str">
        <f t="shared" ref="Q3779:Q3842" si="475">LEFT(N3779,SEARCH("/",N3779)-1)</f>
        <v>theater</v>
      </c>
      <c r="R3779" t="str">
        <f t="shared" ref="R3779:R3842" si="476">RIGHT(N3779,LEN(N3779)-SEARCH("/",N3779))</f>
        <v>musical</v>
      </c>
      <c r="S3779" s="10">
        <f t="shared" ref="S3779:S3842" si="477">(((J3779/60)/60)/24)+DATE(1970,1,1)+(-5/24)</f>
        <v>41886.903020833335</v>
      </c>
      <c r="T3779" s="10">
        <f t="shared" ref="T3779:T3842" si="478">(((I3779/60)/60)/24)+DATE(1970,1,1)+(-5/24)</f>
        <v>41908.958333333328</v>
      </c>
      <c r="U3779" s="12">
        <f t="shared" ref="U3779:U3842" si="479">S3779</f>
        <v>41886.903020833335</v>
      </c>
      <c r="V3779" s="11">
        <f t="shared" ref="V3779:V3842" si="480">S3779</f>
        <v>41886.903020833335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473"/>
        <v>1.0504166666666668</v>
      </c>
      <c r="P3780" s="6">
        <f t="shared" si="474"/>
        <v>70.027777777777771</v>
      </c>
      <c r="Q3780" t="str">
        <f t="shared" si="475"/>
        <v>theater</v>
      </c>
      <c r="R3780" t="str">
        <f t="shared" si="476"/>
        <v>musical</v>
      </c>
      <c r="S3780" s="10">
        <f t="shared" si="477"/>
        <v>41989.610879629625</v>
      </c>
      <c r="T3780" s="10">
        <f t="shared" si="478"/>
        <v>42049.610879629625</v>
      </c>
      <c r="U3780" s="12">
        <f t="shared" si="479"/>
        <v>41989.610879629625</v>
      </c>
      <c r="V3780" s="11">
        <f t="shared" si="480"/>
        <v>41989.610879629625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473"/>
        <v>1.0398000000000001</v>
      </c>
      <c r="P3781" s="6">
        <f t="shared" si="474"/>
        <v>135.62608695652173</v>
      </c>
      <c r="Q3781" t="str">
        <f t="shared" si="475"/>
        <v>theater</v>
      </c>
      <c r="R3781" t="str">
        <f t="shared" si="476"/>
        <v>musical</v>
      </c>
      <c r="S3781" s="10">
        <f t="shared" si="477"/>
        <v>42425.527083333327</v>
      </c>
      <c r="T3781" s="10">
        <f t="shared" si="478"/>
        <v>42455.48541666667</v>
      </c>
      <c r="U3781" s="12">
        <f t="shared" si="479"/>
        <v>42425.527083333327</v>
      </c>
      <c r="V3781" s="11">
        <f t="shared" si="480"/>
        <v>42425.527083333327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473"/>
        <v>1.2</v>
      </c>
      <c r="P3782" s="6">
        <f t="shared" si="474"/>
        <v>100</v>
      </c>
      <c r="Q3782" t="str">
        <f t="shared" si="475"/>
        <v>theater</v>
      </c>
      <c r="R3782" t="str">
        <f t="shared" si="476"/>
        <v>musical</v>
      </c>
      <c r="S3782" s="10">
        <f t="shared" si="477"/>
        <v>42166.011400462965</v>
      </c>
      <c r="T3782" s="10">
        <f t="shared" si="478"/>
        <v>42198.629166666658</v>
      </c>
      <c r="U3782" s="12">
        <f t="shared" si="479"/>
        <v>42166.011400462965</v>
      </c>
      <c r="V3782" s="11">
        <f t="shared" si="480"/>
        <v>42166.011400462965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473"/>
        <v>1.0966666666666667</v>
      </c>
      <c r="P3783" s="6">
        <f t="shared" si="474"/>
        <v>94.90384615384616</v>
      </c>
      <c r="Q3783" t="str">
        <f t="shared" si="475"/>
        <v>theater</v>
      </c>
      <c r="R3783" t="str">
        <f t="shared" si="476"/>
        <v>musical</v>
      </c>
      <c r="S3783" s="10">
        <f t="shared" si="477"/>
        <v>41865.674594907403</v>
      </c>
      <c r="T3783" s="10">
        <f t="shared" si="478"/>
        <v>41890.674594907403</v>
      </c>
      <c r="U3783" s="12">
        <f t="shared" si="479"/>
        <v>41865.674594907403</v>
      </c>
      <c r="V3783" s="11">
        <f t="shared" si="480"/>
        <v>41865.674594907403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473"/>
        <v>1.0175000000000001</v>
      </c>
      <c r="P3784" s="6">
        <f t="shared" si="474"/>
        <v>75.370370370370367</v>
      </c>
      <c r="Q3784" t="str">
        <f t="shared" si="475"/>
        <v>theater</v>
      </c>
      <c r="R3784" t="str">
        <f t="shared" si="476"/>
        <v>musical</v>
      </c>
      <c r="S3784" s="10">
        <f t="shared" si="477"/>
        <v>42546.653900462967</v>
      </c>
      <c r="T3784" s="10">
        <f t="shared" si="478"/>
        <v>42575.749999999993</v>
      </c>
      <c r="U3784" s="12">
        <f t="shared" si="479"/>
        <v>42546.653900462967</v>
      </c>
      <c r="V3784" s="11">
        <f t="shared" si="480"/>
        <v>42546.653900462967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473"/>
        <v>1.2891666666666666</v>
      </c>
      <c r="P3785" s="6">
        <f t="shared" si="474"/>
        <v>64.458333333333329</v>
      </c>
      <c r="Q3785" t="str">
        <f t="shared" si="475"/>
        <v>theater</v>
      </c>
      <c r="R3785" t="str">
        <f t="shared" si="476"/>
        <v>musical</v>
      </c>
      <c r="S3785" s="10">
        <f t="shared" si="477"/>
        <v>42419.931944444441</v>
      </c>
      <c r="T3785" s="10">
        <f t="shared" si="478"/>
        <v>42444.458333333336</v>
      </c>
      <c r="U3785" s="12">
        <f t="shared" si="479"/>
        <v>42419.931944444441</v>
      </c>
      <c r="V3785" s="11">
        <f t="shared" si="480"/>
        <v>42419.931944444441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473"/>
        <v>1.1499999999999999</v>
      </c>
      <c r="P3786" s="6">
        <f t="shared" si="474"/>
        <v>115</v>
      </c>
      <c r="Q3786" t="str">
        <f t="shared" si="475"/>
        <v>theater</v>
      </c>
      <c r="R3786" t="str">
        <f t="shared" si="476"/>
        <v>musical</v>
      </c>
      <c r="S3786" s="10">
        <f t="shared" si="477"/>
        <v>42531.772361111107</v>
      </c>
      <c r="T3786" s="10">
        <f t="shared" si="478"/>
        <v>42561.772361111107</v>
      </c>
      <c r="U3786" s="12">
        <f t="shared" si="479"/>
        <v>42531.772361111107</v>
      </c>
      <c r="V3786" s="11">
        <f t="shared" si="480"/>
        <v>42531.772361111107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473"/>
        <v>1.5075000000000001</v>
      </c>
      <c r="P3787" s="6">
        <f t="shared" si="474"/>
        <v>100.5</v>
      </c>
      <c r="Q3787" t="str">
        <f t="shared" si="475"/>
        <v>theater</v>
      </c>
      <c r="R3787" t="str">
        <f t="shared" si="476"/>
        <v>musical</v>
      </c>
      <c r="S3787" s="10">
        <f t="shared" si="477"/>
        <v>42548.430196759255</v>
      </c>
      <c r="T3787" s="10">
        <f t="shared" si="478"/>
        <v>42584.210416666661</v>
      </c>
      <c r="U3787" s="12">
        <f t="shared" si="479"/>
        <v>42548.430196759255</v>
      </c>
      <c r="V3787" s="11">
        <f t="shared" si="480"/>
        <v>42548.430196759255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473"/>
        <v>1.1096666666666666</v>
      </c>
      <c r="P3788" s="6">
        <f t="shared" si="474"/>
        <v>93.774647887323937</v>
      </c>
      <c r="Q3788" t="str">
        <f t="shared" si="475"/>
        <v>theater</v>
      </c>
      <c r="R3788" t="str">
        <f t="shared" si="476"/>
        <v>musical</v>
      </c>
      <c r="S3788" s="10">
        <f t="shared" si="477"/>
        <v>42486.829571759255</v>
      </c>
      <c r="T3788" s="10">
        <f t="shared" si="478"/>
        <v>42516.829571759255</v>
      </c>
      <c r="U3788" s="12">
        <f t="shared" si="479"/>
        <v>42486.829571759255</v>
      </c>
      <c r="V3788" s="11">
        <f t="shared" si="480"/>
        <v>42486.829571759255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473"/>
        <v>1.0028571428571429</v>
      </c>
      <c r="P3789" s="6">
        <f t="shared" si="474"/>
        <v>35.1</v>
      </c>
      <c r="Q3789" t="str">
        <f t="shared" si="475"/>
        <v>theater</v>
      </c>
      <c r="R3789" t="str">
        <f t="shared" si="476"/>
        <v>musical</v>
      </c>
      <c r="S3789" s="10">
        <f t="shared" si="477"/>
        <v>42167.326458333329</v>
      </c>
      <c r="T3789" s="10">
        <f t="shared" si="478"/>
        <v>42195.957638888889</v>
      </c>
      <c r="U3789" s="12">
        <f t="shared" si="479"/>
        <v>42167.326458333329</v>
      </c>
      <c r="V3789" s="11">
        <f t="shared" si="480"/>
        <v>42167.326458333329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473"/>
        <v>6.6666666666666671E-3</v>
      </c>
      <c r="P3790" s="6">
        <f t="shared" si="474"/>
        <v>500</v>
      </c>
      <c r="Q3790" t="str">
        <f t="shared" si="475"/>
        <v>theater</v>
      </c>
      <c r="R3790" t="str">
        <f t="shared" si="476"/>
        <v>musical</v>
      </c>
      <c r="S3790" s="10">
        <f t="shared" si="477"/>
        <v>42333.487488425926</v>
      </c>
      <c r="T3790" s="10">
        <f t="shared" si="478"/>
        <v>42361.470833333333</v>
      </c>
      <c r="U3790" s="12">
        <f t="shared" si="479"/>
        <v>42333.487488425926</v>
      </c>
      <c r="V3790" s="11">
        <f t="shared" si="480"/>
        <v>42333.487488425926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473"/>
        <v>3.267605633802817E-2</v>
      </c>
      <c r="P3791" s="6">
        <f t="shared" si="474"/>
        <v>29</v>
      </c>
      <c r="Q3791" t="str">
        <f t="shared" si="475"/>
        <v>theater</v>
      </c>
      <c r="R3791" t="str">
        <f t="shared" si="476"/>
        <v>musical</v>
      </c>
      <c r="S3791" s="10">
        <f t="shared" si="477"/>
        <v>42138.590486111112</v>
      </c>
      <c r="T3791" s="10">
        <f t="shared" si="478"/>
        <v>42170.590486111112</v>
      </c>
      <c r="U3791" s="12">
        <f t="shared" si="479"/>
        <v>42138.590486111112</v>
      </c>
      <c r="V3791" s="11">
        <f t="shared" si="480"/>
        <v>42138.590486111112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473"/>
        <v>0</v>
      </c>
      <c r="P3792" s="6" t="e">
        <f t="shared" si="474"/>
        <v>#DIV/0!</v>
      </c>
      <c r="Q3792" t="str">
        <f t="shared" si="475"/>
        <v>theater</v>
      </c>
      <c r="R3792" t="str">
        <f t="shared" si="476"/>
        <v>musical</v>
      </c>
      <c r="S3792" s="10">
        <f t="shared" si="477"/>
        <v>42666.458599537036</v>
      </c>
      <c r="T3792" s="10">
        <f t="shared" si="478"/>
        <v>42696.5002662037</v>
      </c>
      <c r="U3792" s="12">
        <f t="shared" si="479"/>
        <v>42666.458599537036</v>
      </c>
      <c r="V3792" s="11">
        <f t="shared" si="480"/>
        <v>42666.458599537036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473"/>
        <v>0</v>
      </c>
      <c r="P3793" s="6" t="e">
        <f t="shared" si="474"/>
        <v>#DIV/0!</v>
      </c>
      <c r="Q3793" t="str">
        <f t="shared" si="475"/>
        <v>theater</v>
      </c>
      <c r="R3793" t="str">
        <f t="shared" si="476"/>
        <v>musical</v>
      </c>
      <c r="S3793" s="10">
        <f t="shared" si="477"/>
        <v>41766.4837037037</v>
      </c>
      <c r="T3793" s="10">
        <f t="shared" si="478"/>
        <v>41826.4837037037</v>
      </c>
      <c r="U3793" s="12">
        <f t="shared" si="479"/>
        <v>41766.4837037037</v>
      </c>
      <c r="V3793" s="11">
        <f t="shared" si="480"/>
        <v>41766.4837037037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473"/>
        <v>2.8E-3</v>
      </c>
      <c r="P3794" s="6">
        <f t="shared" si="474"/>
        <v>17.5</v>
      </c>
      <c r="Q3794" t="str">
        <f t="shared" si="475"/>
        <v>theater</v>
      </c>
      <c r="R3794" t="str">
        <f t="shared" si="476"/>
        <v>musical</v>
      </c>
      <c r="S3794" s="10">
        <f t="shared" si="477"/>
        <v>42170.238680555551</v>
      </c>
      <c r="T3794" s="10">
        <f t="shared" si="478"/>
        <v>42200.238680555551</v>
      </c>
      <c r="U3794" s="12">
        <f t="shared" si="479"/>
        <v>42170.238680555551</v>
      </c>
      <c r="V3794" s="11">
        <f t="shared" si="480"/>
        <v>42170.238680555551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473"/>
        <v>0.59657142857142853</v>
      </c>
      <c r="P3795" s="6">
        <f t="shared" si="474"/>
        <v>174</v>
      </c>
      <c r="Q3795" t="str">
        <f t="shared" si="475"/>
        <v>theater</v>
      </c>
      <c r="R3795" t="str">
        <f t="shared" si="476"/>
        <v>musical</v>
      </c>
      <c r="S3795" s="10">
        <f t="shared" si="477"/>
        <v>41968.73065972222</v>
      </c>
      <c r="T3795" s="10">
        <f t="shared" si="478"/>
        <v>41989.73065972222</v>
      </c>
      <c r="U3795" s="12">
        <f t="shared" si="479"/>
        <v>41968.73065972222</v>
      </c>
      <c r="V3795" s="11">
        <f t="shared" si="480"/>
        <v>41968.73065972222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473"/>
        <v>0.01</v>
      </c>
      <c r="P3796" s="6">
        <f t="shared" si="474"/>
        <v>50</v>
      </c>
      <c r="Q3796" t="str">
        <f t="shared" si="475"/>
        <v>theater</v>
      </c>
      <c r="R3796" t="str">
        <f t="shared" si="476"/>
        <v>musical</v>
      </c>
      <c r="S3796" s="10">
        <f t="shared" si="477"/>
        <v>42132.372152777774</v>
      </c>
      <c r="T3796" s="10">
        <f t="shared" si="478"/>
        <v>42162.372152777774</v>
      </c>
      <c r="U3796" s="12">
        <f t="shared" si="479"/>
        <v>42132.372152777774</v>
      </c>
      <c r="V3796" s="11">
        <f t="shared" si="480"/>
        <v>42132.372152777774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473"/>
        <v>1.6666666666666666E-2</v>
      </c>
      <c r="P3797" s="6">
        <f t="shared" si="474"/>
        <v>5</v>
      </c>
      <c r="Q3797" t="str">
        <f t="shared" si="475"/>
        <v>theater</v>
      </c>
      <c r="R3797" t="str">
        <f t="shared" si="476"/>
        <v>musical</v>
      </c>
      <c r="S3797" s="10">
        <f t="shared" si="477"/>
        <v>42201.227893518517</v>
      </c>
      <c r="T3797" s="10">
        <f t="shared" si="478"/>
        <v>42244.729166666664</v>
      </c>
      <c r="U3797" s="12">
        <f t="shared" si="479"/>
        <v>42201.227893518517</v>
      </c>
      <c r="V3797" s="11">
        <f t="shared" si="480"/>
        <v>42201.227893518517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473"/>
        <v>4.4444444444444447E-5</v>
      </c>
      <c r="P3798" s="6">
        <f t="shared" si="474"/>
        <v>1</v>
      </c>
      <c r="Q3798" t="str">
        <f t="shared" si="475"/>
        <v>theater</v>
      </c>
      <c r="R3798" t="str">
        <f t="shared" si="476"/>
        <v>musical</v>
      </c>
      <c r="S3798" s="10">
        <f t="shared" si="477"/>
        <v>42688.821250000001</v>
      </c>
      <c r="T3798" s="10">
        <f t="shared" si="478"/>
        <v>42748.821250000001</v>
      </c>
      <c r="U3798" s="12">
        <f t="shared" si="479"/>
        <v>42688.821250000001</v>
      </c>
      <c r="V3798" s="11">
        <f t="shared" si="480"/>
        <v>42688.821250000001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473"/>
        <v>0.89666666666666661</v>
      </c>
      <c r="P3799" s="6">
        <f t="shared" si="474"/>
        <v>145.40540540540542</v>
      </c>
      <c r="Q3799" t="str">
        <f t="shared" si="475"/>
        <v>theater</v>
      </c>
      <c r="R3799" t="str">
        <f t="shared" si="476"/>
        <v>musical</v>
      </c>
      <c r="S3799" s="10">
        <f t="shared" si="477"/>
        <v>42084.673206018517</v>
      </c>
      <c r="T3799" s="10">
        <f t="shared" si="478"/>
        <v>42114.673206018517</v>
      </c>
      <c r="U3799" s="12">
        <f t="shared" si="479"/>
        <v>42084.673206018517</v>
      </c>
      <c r="V3799" s="11">
        <f t="shared" si="480"/>
        <v>42084.673206018517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473"/>
        <v>1.4642857142857143E-2</v>
      </c>
      <c r="P3800" s="6">
        <f t="shared" si="474"/>
        <v>205</v>
      </c>
      <c r="Q3800" t="str">
        <f t="shared" si="475"/>
        <v>theater</v>
      </c>
      <c r="R3800" t="str">
        <f t="shared" si="476"/>
        <v>musical</v>
      </c>
      <c r="S3800" s="10">
        <f t="shared" si="477"/>
        <v>41831.514444444445</v>
      </c>
      <c r="T3800" s="10">
        <f t="shared" si="478"/>
        <v>41861.514444444445</v>
      </c>
      <c r="U3800" s="12">
        <f t="shared" si="479"/>
        <v>41831.514444444445</v>
      </c>
      <c r="V3800" s="11">
        <f t="shared" si="480"/>
        <v>41831.514444444445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473"/>
        <v>4.02E-2</v>
      </c>
      <c r="P3801" s="6">
        <f t="shared" si="474"/>
        <v>100.5</v>
      </c>
      <c r="Q3801" t="str">
        <f t="shared" si="475"/>
        <v>theater</v>
      </c>
      <c r="R3801" t="str">
        <f t="shared" si="476"/>
        <v>musical</v>
      </c>
      <c r="S3801" s="10">
        <f t="shared" si="477"/>
        <v>42410.722719907404</v>
      </c>
      <c r="T3801" s="10">
        <f t="shared" si="478"/>
        <v>42440.722719907404</v>
      </c>
      <c r="U3801" s="12">
        <f t="shared" si="479"/>
        <v>42410.722719907404</v>
      </c>
      <c r="V3801" s="11">
        <f t="shared" si="480"/>
        <v>42410.722719907404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473"/>
        <v>4.0045454545454544E-2</v>
      </c>
      <c r="P3802" s="6">
        <f t="shared" si="474"/>
        <v>55.0625</v>
      </c>
      <c r="Q3802" t="str">
        <f t="shared" si="475"/>
        <v>theater</v>
      </c>
      <c r="R3802" t="str">
        <f t="shared" si="476"/>
        <v>musical</v>
      </c>
      <c r="S3802" s="10">
        <f t="shared" si="477"/>
        <v>41982.528738425921</v>
      </c>
      <c r="T3802" s="10">
        <f t="shared" si="478"/>
        <v>42014.999305555553</v>
      </c>
      <c r="U3802" s="12">
        <f t="shared" si="479"/>
        <v>41982.528738425921</v>
      </c>
      <c r="V3802" s="11">
        <f t="shared" si="480"/>
        <v>41982.528738425921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473"/>
        <v>8.5199999999999998E-2</v>
      </c>
      <c r="P3803" s="6">
        <f t="shared" si="474"/>
        <v>47.333333333333336</v>
      </c>
      <c r="Q3803" t="str">
        <f t="shared" si="475"/>
        <v>theater</v>
      </c>
      <c r="R3803" t="str">
        <f t="shared" si="476"/>
        <v>musical</v>
      </c>
      <c r="S3803" s="10">
        <f t="shared" si="477"/>
        <v>41975.467777777776</v>
      </c>
      <c r="T3803" s="10">
        <f t="shared" si="478"/>
        <v>42006.467777777776</v>
      </c>
      <c r="U3803" s="12">
        <f t="shared" si="479"/>
        <v>41975.467777777776</v>
      </c>
      <c r="V3803" s="11">
        <f t="shared" si="480"/>
        <v>41975.467777777776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473"/>
        <v>0</v>
      </c>
      <c r="P3804" s="6" t="e">
        <f t="shared" si="474"/>
        <v>#DIV/0!</v>
      </c>
      <c r="Q3804" t="str">
        <f t="shared" si="475"/>
        <v>theater</v>
      </c>
      <c r="R3804" t="str">
        <f t="shared" si="476"/>
        <v>musical</v>
      </c>
      <c r="S3804" s="10">
        <f t="shared" si="477"/>
        <v>42268.917893518512</v>
      </c>
      <c r="T3804" s="10">
        <f t="shared" si="478"/>
        <v>42298.917893518512</v>
      </c>
      <c r="U3804" s="12">
        <f t="shared" si="479"/>
        <v>42268.917893518512</v>
      </c>
      <c r="V3804" s="11">
        <f t="shared" si="480"/>
        <v>42268.917893518512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473"/>
        <v>0.19650000000000001</v>
      </c>
      <c r="P3805" s="6">
        <f t="shared" si="474"/>
        <v>58.95</v>
      </c>
      <c r="Q3805" t="str">
        <f t="shared" si="475"/>
        <v>theater</v>
      </c>
      <c r="R3805" t="str">
        <f t="shared" si="476"/>
        <v>musical</v>
      </c>
      <c r="S3805" s="10">
        <f t="shared" si="477"/>
        <v>42403.763518518514</v>
      </c>
      <c r="T3805" s="10">
        <f t="shared" si="478"/>
        <v>42433.763518518514</v>
      </c>
      <c r="U3805" s="12">
        <f t="shared" si="479"/>
        <v>42403.763518518514</v>
      </c>
      <c r="V3805" s="11">
        <f t="shared" si="480"/>
        <v>42403.763518518514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473"/>
        <v>0</v>
      </c>
      <c r="P3806" s="6" t="e">
        <f t="shared" si="474"/>
        <v>#DIV/0!</v>
      </c>
      <c r="Q3806" t="str">
        <f t="shared" si="475"/>
        <v>theater</v>
      </c>
      <c r="R3806" t="str">
        <f t="shared" si="476"/>
        <v>musical</v>
      </c>
      <c r="S3806" s="10">
        <f t="shared" si="477"/>
        <v>42526.801203703704</v>
      </c>
      <c r="T3806" s="10">
        <f t="shared" si="478"/>
        <v>42582.083333333336</v>
      </c>
      <c r="U3806" s="12">
        <f t="shared" si="479"/>
        <v>42526.801203703704</v>
      </c>
      <c r="V3806" s="11">
        <f t="shared" si="480"/>
        <v>42526.801203703704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473"/>
        <v>2.0000000000000002E-5</v>
      </c>
      <c r="P3807" s="6">
        <f t="shared" si="474"/>
        <v>1.5</v>
      </c>
      <c r="Q3807" t="str">
        <f t="shared" si="475"/>
        <v>theater</v>
      </c>
      <c r="R3807" t="str">
        <f t="shared" si="476"/>
        <v>musical</v>
      </c>
      <c r="S3807" s="10">
        <f t="shared" si="477"/>
        <v>41849.678703703699</v>
      </c>
      <c r="T3807" s="10">
        <f t="shared" si="478"/>
        <v>41909.678703703699</v>
      </c>
      <c r="U3807" s="12">
        <f t="shared" si="479"/>
        <v>41849.678703703699</v>
      </c>
      <c r="V3807" s="11">
        <f t="shared" si="480"/>
        <v>41849.678703703699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473"/>
        <v>6.6666666666666664E-4</v>
      </c>
      <c r="P3808" s="6">
        <f t="shared" si="474"/>
        <v>5</v>
      </c>
      <c r="Q3808" t="str">
        <f t="shared" si="475"/>
        <v>theater</v>
      </c>
      <c r="R3808" t="str">
        <f t="shared" si="476"/>
        <v>musical</v>
      </c>
      <c r="S3808" s="10">
        <f t="shared" si="477"/>
        <v>41799.050706018512</v>
      </c>
      <c r="T3808" s="10">
        <f t="shared" si="478"/>
        <v>41819.050706018512</v>
      </c>
      <c r="U3808" s="12">
        <f t="shared" si="479"/>
        <v>41799.050706018512</v>
      </c>
      <c r="V3808" s="11">
        <f t="shared" si="480"/>
        <v>41799.050706018512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473"/>
        <v>0.30333333333333334</v>
      </c>
      <c r="P3809" s="6">
        <f t="shared" si="474"/>
        <v>50.555555555555557</v>
      </c>
      <c r="Q3809" t="str">
        <f t="shared" si="475"/>
        <v>theater</v>
      </c>
      <c r="R3809" t="str">
        <f t="shared" si="476"/>
        <v>musical</v>
      </c>
      <c r="S3809" s="10">
        <f t="shared" si="477"/>
        <v>42090.700682870367</v>
      </c>
      <c r="T3809" s="10">
        <f t="shared" si="478"/>
        <v>42097.700682870367</v>
      </c>
      <c r="U3809" s="12">
        <f t="shared" si="479"/>
        <v>42090.700682870367</v>
      </c>
      <c r="V3809" s="11">
        <f t="shared" si="480"/>
        <v>42090.700682870367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473"/>
        <v>1</v>
      </c>
      <c r="P3810" s="6">
        <f t="shared" si="474"/>
        <v>41.666666666666664</v>
      </c>
      <c r="Q3810" t="str">
        <f t="shared" si="475"/>
        <v>theater</v>
      </c>
      <c r="R3810" t="str">
        <f t="shared" si="476"/>
        <v>plays</v>
      </c>
      <c r="S3810" s="10">
        <f t="shared" si="477"/>
        <v>42059.24559027778</v>
      </c>
      <c r="T3810" s="10">
        <f t="shared" si="478"/>
        <v>42119.203923611109</v>
      </c>
      <c r="U3810" s="12">
        <f t="shared" si="479"/>
        <v>42059.24559027778</v>
      </c>
      <c r="V3810" s="11">
        <f t="shared" si="480"/>
        <v>42059.24559027778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473"/>
        <v>1.0125</v>
      </c>
      <c r="P3811" s="6">
        <f t="shared" si="474"/>
        <v>53.289473684210527</v>
      </c>
      <c r="Q3811" t="str">
        <f t="shared" si="475"/>
        <v>theater</v>
      </c>
      <c r="R3811" t="str">
        <f t="shared" si="476"/>
        <v>plays</v>
      </c>
      <c r="S3811" s="10">
        <f t="shared" si="477"/>
        <v>41800.318368055552</v>
      </c>
      <c r="T3811" s="10">
        <f t="shared" si="478"/>
        <v>41850.75</v>
      </c>
      <c r="U3811" s="12">
        <f t="shared" si="479"/>
        <v>41800.318368055552</v>
      </c>
      <c r="V3811" s="11">
        <f t="shared" si="480"/>
        <v>41800.318368055552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473"/>
        <v>1.2173333333333334</v>
      </c>
      <c r="P3812" s="6">
        <f t="shared" si="474"/>
        <v>70.230769230769226</v>
      </c>
      <c r="Q3812" t="str">
        <f t="shared" si="475"/>
        <v>theater</v>
      </c>
      <c r="R3812" t="str">
        <f t="shared" si="476"/>
        <v>plays</v>
      </c>
      <c r="S3812" s="10">
        <f t="shared" si="477"/>
        <v>42054.640717592592</v>
      </c>
      <c r="T3812" s="10">
        <f t="shared" si="478"/>
        <v>42084.599050925921</v>
      </c>
      <c r="U3812" s="12">
        <f t="shared" si="479"/>
        <v>42054.640717592592</v>
      </c>
      <c r="V3812" s="11">
        <f t="shared" si="480"/>
        <v>42054.640717592592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473"/>
        <v>3.3</v>
      </c>
      <c r="P3813" s="6">
        <f t="shared" si="474"/>
        <v>43.421052631578945</v>
      </c>
      <c r="Q3813" t="str">
        <f t="shared" si="475"/>
        <v>theater</v>
      </c>
      <c r="R3813" t="str">
        <f t="shared" si="476"/>
        <v>plays</v>
      </c>
      <c r="S3813" s="10">
        <f t="shared" si="477"/>
        <v>42487.418668981474</v>
      </c>
      <c r="T3813" s="10">
        <f t="shared" si="478"/>
        <v>42521.249999999993</v>
      </c>
      <c r="U3813" s="12">
        <f t="shared" si="479"/>
        <v>42487.418668981474</v>
      </c>
      <c r="V3813" s="11">
        <f t="shared" si="480"/>
        <v>42487.418668981474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473"/>
        <v>1.0954999999999999</v>
      </c>
      <c r="P3814" s="6">
        <f t="shared" si="474"/>
        <v>199.18181818181819</v>
      </c>
      <c r="Q3814" t="str">
        <f t="shared" si="475"/>
        <v>theater</v>
      </c>
      <c r="R3814" t="str">
        <f t="shared" si="476"/>
        <v>plays</v>
      </c>
      <c r="S3814" s="10">
        <f t="shared" si="477"/>
        <v>42109.542916666665</v>
      </c>
      <c r="T3814" s="10">
        <f t="shared" si="478"/>
        <v>42155.957638888889</v>
      </c>
      <c r="U3814" s="12">
        <f t="shared" si="479"/>
        <v>42109.542916666665</v>
      </c>
      <c r="V3814" s="11">
        <f t="shared" si="480"/>
        <v>42109.542916666665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473"/>
        <v>1.0095190476190474</v>
      </c>
      <c r="P3815" s="6">
        <f t="shared" si="474"/>
        <v>78.518148148148143</v>
      </c>
      <c r="Q3815" t="str">
        <f t="shared" si="475"/>
        <v>theater</v>
      </c>
      <c r="R3815" t="str">
        <f t="shared" si="476"/>
        <v>plays</v>
      </c>
      <c r="S3815" s="10">
        <f t="shared" si="477"/>
        <v>42497.067372685182</v>
      </c>
      <c r="T3815" s="10">
        <f t="shared" si="478"/>
        <v>42535.696527777771</v>
      </c>
      <c r="U3815" s="12">
        <f t="shared" si="479"/>
        <v>42497.067372685182</v>
      </c>
      <c r="V3815" s="11">
        <f t="shared" si="480"/>
        <v>42497.067372685182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473"/>
        <v>1.4013333333333333</v>
      </c>
      <c r="P3816" s="6">
        <f t="shared" si="474"/>
        <v>61.823529411764703</v>
      </c>
      <c r="Q3816" t="str">
        <f t="shared" si="475"/>
        <v>theater</v>
      </c>
      <c r="R3816" t="str">
        <f t="shared" si="476"/>
        <v>plays</v>
      </c>
      <c r="S3816" s="10">
        <f t="shared" si="477"/>
        <v>42058.695740740739</v>
      </c>
      <c r="T3816" s="10">
        <f t="shared" si="478"/>
        <v>42094.957638888889</v>
      </c>
      <c r="U3816" s="12">
        <f t="shared" si="479"/>
        <v>42058.695740740739</v>
      </c>
      <c r="V3816" s="11">
        <f t="shared" si="480"/>
        <v>42058.695740740739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473"/>
        <v>1.0000100000000001</v>
      </c>
      <c r="P3817" s="6">
        <f t="shared" si="474"/>
        <v>50.000500000000002</v>
      </c>
      <c r="Q3817" t="str">
        <f t="shared" si="475"/>
        <v>theater</v>
      </c>
      <c r="R3817" t="str">
        <f t="shared" si="476"/>
        <v>plays</v>
      </c>
      <c r="S3817" s="10">
        <f t="shared" si="477"/>
        <v>42207.051585648143</v>
      </c>
      <c r="T3817" s="10">
        <f t="shared" si="478"/>
        <v>42236.749999999993</v>
      </c>
      <c r="U3817" s="12">
        <f t="shared" si="479"/>
        <v>42207.051585648143</v>
      </c>
      <c r="V3817" s="11">
        <f t="shared" si="480"/>
        <v>42207.051585648143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473"/>
        <v>1.19238</v>
      </c>
      <c r="P3818" s="6">
        <f t="shared" si="474"/>
        <v>48.339729729729726</v>
      </c>
      <c r="Q3818" t="str">
        <f t="shared" si="475"/>
        <v>theater</v>
      </c>
      <c r="R3818" t="str">
        <f t="shared" si="476"/>
        <v>plays</v>
      </c>
      <c r="S3818" s="10">
        <f t="shared" si="477"/>
        <v>41807.481747685182</v>
      </c>
      <c r="T3818" s="10">
        <f t="shared" si="478"/>
        <v>41837.481747685182</v>
      </c>
      <c r="U3818" s="12">
        <f t="shared" si="479"/>
        <v>41807.481747685182</v>
      </c>
      <c r="V3818" s="11">
        <f t="shared" si="480"/>
        <v>41807.481747685182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473"/>
        <v>1.0725</v>
      </c>
      <c r="P3819" s="6">
        <f t="shared" si="474"/>
        <v>107.25</v>
      </c>
      <c r="Q3819" t="str">
        <f t="shared" si="475"/>
        <v>theater</v>
      </c>
      <c r="R3819" t="str">
        <f t="shared" si="476"/>
        <v>plays</v>
      </c>
      <c r="S3819" s="10">
        <f t="shared" si="477"/>
        <v>42284.488611111105</v>
      </c>
      <c r="T3819" s="10">
        <f t="shared" si="478"/>
        <v>42300.957638888889</v>
      </c>
      <c r="U3819" s="12">
        <f t="shared" si="479"/>
        <v>42284.488611111105</v>
      </c>
      <c r="V3819" s="11">
        <f t="shared" si="480"/>
        <v>42284.488611111105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473"/>
        <v>2.2799999999999998</v>
      </c>
      <c r="P3820" s="6">
        <f t="shared" si="474"/>
        <v>57</v>
      </c>
      <c r="Q3820" t="str">
        <f t="shared" si="475"/>
        <v>theater</v>
      </c>
      <c r="R3820" t="str">
        <f t="shared" si="476"/>
        <v>plays</v>
      </c>
      <c r="S3820" s="10">
        <f t="shared" si="477"/>
        <v>42045.634050925924</v>
      </c>
      <c r="T3820" s="10">
        <f t="shared" si="478"/>
        <v>42075.592384259253</v>
      </c>
      <c r="U3820" s="12">
        <f t="shared" si="479"/>
        <v>42045.634050925924</v>
      </c>
      <c r="V3820" s="11">
        <f t="shared" si="480"/>
        <v>42045.634050925924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473"/>
        <v>1.0640000000000001</v>
      </c>
      <c r="P3821" s="6">
        <f t="shared" si="474"/>
        <v>40.92307692307692</v>
      </c>
      <c r="Q3821" t="str">
        <f t="shared" si="475"/>
        <v>theater</v>
      </c>
      <c r="R3821" t="str">
        <f t="shared" si="476"/>
        <v>plays</v>
      </c>
      <c r="S3821" s="10">
        <f t="shared" si="477"/>
        <v>42184.001203703701</v>
      </c>
      <c r="T3821" s="10">
        <f t="shared" si="478"/>
        <v>42202.668055555558</v>
      </c>
      <c r="U3821" s="12">
        <f t="shared" si="479"/>
        <v>42184.001203703701</v>
      </c>
      <c r="V3821" s="11">
        <f t="shared" si="480"/>
        <v>42184.001203703701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473"/>
        <v>1.4333333333333333</v>
      </c>
      <c r="P3822" s="6">
        <f t="shared" si="474"/>
        <v>21.5</v>
      </c>
      <c r="Q3822" t="str">
        <f t="shared" si="475"/>
        <v>theater</v>
      </c>
      <c r="R3822" t="str">
        <f t="shared" si="476"/>
        <v>plays</v>
      </c>
      <c r="S3822" s="10">
        <f t="shared" si="477"/>
        <v>42160.443483796298</v>
      </c>
      <c r="T3822" s="10">
        <f t="shared" si="478"/>
        <v>42190.443483796298</v>
      </c>
      <c r="U3822" s="12">
        <f t="shared" si="479"/>
        <v>42160.443483796298</v>
      </c>
      <c r="V3822" s="11">
        <f t="shared" si="480"/>
        <v>42160.443483796298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473"/>
        <v>1.0454285714285714</v>
      </c>
      <c r="P3823" s="6">
        <f t="shared" si="474"/>
        <v>79.543478260869563</v>
      </c>
      <c r="Q3823" t="str">
        <f t="shared" si="475"/>
        <v>theater</v>
      </c>
      <c r="R3823" t="str">
        <f t="shared" si="476"/>
        <v>plays</v>
      </c>
      <c r="S3823" s="10">
        <f t="shared" si="477"/>
        <v>42340.972303240742</v>
      </c>
      <c r="T3823" s="10">
        <f t="shared" si="478"/>
        <v>42372.972303240742</v>
      </c>
      <c r="U3823" s="12">
        <f t="shared" si="479"/>
        <v>42340.972303240742</v>
      </c>
      <c r="V3823" s="11">
        <f t="shared" si="480"/>
        <v>42340.972303240742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473"/>
        <v>1.1002000000000001</v>
      </c>
      <c r="P3824" s="6">
        <f t="shared" si="474"/>
        <v>72.381578947368425</v>
      </c>
      <c r="Q3824" t="str">
        <f t="shared" si="475"/>
        <v>theater</v>
      </c>
      <c r="R3824" t="str">
        <f t="shared" si="476"/>
        <v>plays</v>
      </c>
      <c r="S3824" s="10">
        <f t="shared" si="477"/>
        <v>42329.629826388882</v>
      </c>
      <c r="T3824" s="10">
        <f t="shared" si="478"/>
        <v>42388.749305555553</v>
      </c>
      <c r="U3824" s="12">
        <f t="shared" si="479"/>
        <v>42329.629826388882</v>
      </c>
      <c r="V3824" s="11">
        <f t="shared" si="480"/>
        <v>42329.629826388882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473"/>
        <v>1.06</v>
      </c>
      <c r="P3825" s="6">
        <f t="shared" si="474"/>
        <v>64.634146341463421</v>
      </c>
      <c r="Q3825" t="str">
        <f t="shared" si="475"/>
        <v>theater</v>
      </c>
      <c r="R3825" t="str">
        <f t="shared" si="476"/>
        <v>plays</v>
      </c>
      <c r="S3825" s="10">
        <f t="shared" si="477"/>
        <v>42170.701898148145</v>
      </c>
      <c r="T3825" s="10">
        <f t="shared" si="478"/>
        <v>42204.957638888889</v>
      </c>
      <c r="U3825" s="12">
        <f t="shared" si="479"/>
        <v>42170.701898148145</v>
      </c>
      <c r="V3825" s="11">
        <f t="shared" si="480"/>
        <v>42170.701898148145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473"/>
        <v>1.08</v>
      </c>
      <c r="P3826" s="6">
        <f t="shared" si="474"/>
        <v>38.571428571428569</v>
      </c>
      <c r="Q3826" t="str">
        <f t="shared" si="475"/>
        <v>theater</v>
      </c>
      <c r="R3826" t="str">
        <f t="shared" si="476"/>
        <v>plays</v>
      </c>
      <c r="S3826" s="10">
        <f t="shared" si="477"/>
        <v>42571.417858796289</v>
      </c>
      <c r="T3826" s="10">
        <f t="shared" si="478"/>
        <v>42583.361805555549</v>
      </c>
      <c r="U3826" s="12">
        <f t="shared" si="479"/>
        <v>42571.417858796289</v>
      </c>
      <c r="V3826" s="11">
        <f t="shared" si="480"/>
        <v>42571.417858796289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473"/>
        <v>1.0542</v>
      </c>
      <c r="P3827" s="6">
        <f t="shared" si="474"/>
        <v>107.57142857142857</v>
      </c>
      <c r="Q3827" t="str">
        <f t="shared" si="475"/>
        <v>theater</v>
      </c>
      <c r="R3827" t="str">
        <f t="shared" si="476"/>
        <v>plays</v>
      </c>
      <c r="S3827" s="10">
        <f t="shared" si="477"/>
        <v>42150.861273148148</v>
      </c>
      <c r="T3827" s="10">
        <f t="shared" si="478"/>
        <v>42171.861273148148</v>
      </c>
      <c r="U3827" s="12">
        <f t="shared" si="479"/>
        <v>42150.861273148148</v>
      </c>
      <c r="V3827" s="11">
        <f t="shared" si="480"/>
        <v>42150.861273148148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473"/>
        <v>1.1916666666666667</v>
      </c>
      <c r="P3828" s="6">
        <f t="shared" si="474"/>
        <v>27.5</v>
      </c>
      <c r="Q3828" t="str">
        <f t="shared" si="475"/>
        <v>theater</v>
      </c>
      <c r="R3828" t="str">
        <f t="shared" si="476"/>
        <v>plays</v>
      </c>
      <c r="S3828" s="10">
        <f t="shared" si="477"/>
        <v>42101.215208333328</v>
      </c>
      <c r="T3828" s="10">
        <f t="shared" si="478"/>
        <v>42131.215208333328</v>
      </c>
      <c r="U3828" s="12">
        <f t="shared" si="479"/>
        <v>42101.215208333328</v>
      </c>
      <c r="V3828" s="11">
        <f t="shared" si="480"/>
        <v>42101.215208333328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473"/>
        <v>1.5266666666666666</v>
      </c>
      <c r="P3829" s="6">
        <f t="shared" si="474"/>
        <v>70.461538461538467</v>
      </c>
      <c r="Q3829" t="str">
        <f t="shared" si="475"/>
        <v>theater</v>
      </c>
      <c r="R3829" t="str">
        <f t="shared" si="476"/>
        <v>plays</v>
      </c>
      <c r="S3829" s="10">
        <f t="shared" si="477"/>
        <v>42034.719918981478</v>
      </c>
      <c r="T3829" s="10">
        <f t="shared" si="478"/>
        <v>42089.791666666664</v>
      </c>
      <c r="U3829" s="12">
        <f t="shared" si="479"/>
        <v>42034.719918981478</v>
      </c>
      <c r="V3829" s="11">
        <f t="shared" si="480"/>
        <v>42034.719918981478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473"/>
        <v>1</v>
      </c>
      <c r="P3830" s="6">
        <f t="shared" si="474"/>
        <v>178.57142857142858</v>
      </c>
      <c r="Q3830" t="str">
        <f t="shared" si="475"/>
        <v>theater</v>
      </c>
      <c r="R3830" t="str">
        <f t="shared" si="476"/>
        <v>plays</v>
      </c>
      <c r="S3830" s="10">
        <f t="shared" si="477"/>
        <v>41944.319293981483</v>
      </c>
      <c r="T3830" s="10">
        <f t="shared" si="478"/>
        <v>42004.360960648148</v>
      </c>
      <c r="U3830" s="12">
        <f t="shared" si="479"/>
        <v>41944.319293981483</v>
      </c>
      <c r="V3830" s="11">
        <f t="shared" si="480"/>
        <v>41944.319293981483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473"/>
        <v>1.002</v>
      </c>
      <c r="P3831" s="6">
        <f t="shared" si="474"/>
        <v>62.625</v>
      </c>
      <c r="Q3831" t="str">
        <f t="shared" si="475"/>
        <v>theater</v>
      </c>
      <c r="R3831" t="str">
        <f t="shared" si="476"/>
        <v>plays</v>
      </c>
      <c r="S3831" s="10">
        <f t="shared" si="477"/>
        <v>42593.657071759262</v>
      </c>
      <c r="T3831" s="10">
        <f t="shared" si="478"/>
        <v>42613.657071759262</v>
      </c>
      <c r="U3831" s="12">
        <f t="shared" si="479"/>
        <v>42593.657071759262</v>
      </c>
      <c r="V3831" s="11">
        <f t="shared" si="480"/>
        <v>42593.657071759262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473"/>
        <v>2.25</v>
      </c>
      <c r="P3832" s="6">
        <f t="shared" si="474"/>
        <v>75</v>
      </c>
      <c r="Q3832" t="str">
        <f t="shared" si="475"/>
        <v>theater</v>
      </c>
      <c r="R3832" t="str">
        <f t="shared" si="476"/>
        <v>plays</v>
      </c>
      <c r="S3832" s="10">
        <f t="shared" si="477"/>
        <v>42503.532534722217</v>
      </c>
      <c r="T3832" s="10">
        <f t="shared" si="478"/>
        <v>42517.532534722217</v>
      </c>
      <c r="U3832" s="12">
        <f t="shared" si="479"/>
        <v>42503.532534722217</v>
      </c>
      <c r="V3832" s="11">
        <f t="shared" si="480"/>
        <v>42503.532534722217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473"/>
        <v>1.0602199999999999</v>
      </c>
      <c r="P3833" s="6">
        <f t="shared" si="474"/>
        <v>58.901111111111113</v>
      </c>
      <c r="Q3833" t="str">
        <f t="shared" si="475"/>
        <v>theater</v>
      </c>
      <c r="R3833" t="str">
        <f t="shared" si="476"/>
        <v>plays</v>
      </c>
      <c r="S3833" s="10">
        <f t="shared" si="477"/>
        <v>41927.640567129631</v>
      </c>
      <c r="T3833" s="10">
        <f t="shared" si="478"/>
        <v>41948.682233796295</v>
      </c>
      <c r="U3833" s="12">
        <f t="shared" si="479"/>
        <v>41927.640567129631</v>
      </c>
      <c r="V3833" s="11">
        <f t="shared" si="480"/>
        <v>41927.640567129631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473"/>
        <v>1.0466666666666666</v>
      </c>
      <c r="P3834" s="6">
        <f t="shared" si="474"/>
        <v>139.55555555555554</v>
      </c>
      <c r="Q3834" t="str">
        <f t="shared" si="475"/>
        <v>theater</v>
      </c>
      <c r="R3834" t="str">
        <f t="shared" si="476"/>
        <v>plays</v>
      </c>
      <c r="S3834" s="10">
        <f t="shared" si="477"/>
        <v>42374.906655092585</v>
      </c>
      <c r="T3834" s="10">
        <f t="shared" si="478"/>
        <v>42419.906655092585</v>
      </c>
      <c r="U3834" s="12">
        <f t="shared" si="479"/>
        <v>42374.906655092585</v>
      </c>
      <c r="V3834" s="11">
        <f t="shared" si="480"/>
        <v>42374.906655092585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473"/>
        <v>1.1666666666666667</v>
      </c>
      <c r="P3835" s="6">
        <f t="shared" si="474"/>
        <v>70</v>
      </c>
      <c r="Q3835" t="str">
        <f t="shared" si="475"/>
        <v>theater</v>
      </c>
      <c r="R3835" t="str">
        <f t="shared" si="476"/>
        <v>plays</v>
      </c>
      <c r="S3835" s="10">
        <f t="shared" si="477"/>
        <v>41963.66402777777</v>
      </c>
      <c r="T3835" s="10">
        <f t="shared" si="478"/>
        <v>41974.589583333327</v>
      </c>
      <c r="U3835" s="12">
        <f t="shared" si="479"/>
        <v>41963.66402777777</v>
      </c>
      <c r="V3835" s="11">
        <f t="shared" si="480"/>
        <v>41963.66402777777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473"/>
        <v>1.0903333333333334</v>
      </c>
      <c r="P3836" s="6">
        <f t="shared" si="474"/>
        <v>57.385964912280699</v>
      </c>
      <c r="Q3836" t="str">
        <f t="shared" si="475"/>
        <v>theater</v>
      </c>
      <c r="R3836" t="str">
        <f t="shared" si="476"/>
        <v>plays</v>
      </c>
      <c r="S3836" s="10">
        <f t="shared" si="477"/>
        <v>42143.236886574072</v>
      </c>
      <c r="T3836" s="10">
        <f t="shared" si="478"/>
        <v>42173.236886574072</v>
      </c>
      <c r="U3836" s="12">
        <f t="shared" si="479"/>
        <v>42143.236886574072</v>
      </c>
      <c r="V3836" s="11">
        <f t="shared" si="480"/>
        <v>42143.236886574072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473"/>
        <v>1.6</v>
      </c>
      <c r="P3837" s="6">
        <f t="shared" si="474"/>
        <v>40</v>
      </c>
      <c r="Q3837" t="str">
        <f t="shared" si="475"/>
        <v>theater</v>
      </c>
      <c r="R3837" t="str">
        <f t="shared" si="476"/>
        <v>plays</v>
      </c>
      <c r="S3837" s="10">
        <f t="shared" si="477"/>
        <v>42460.733888888884</v>
      </c>
      <c r="T3837" s="10">
        <f t="shared" si="478"/>
        <v>42481.733888888884</v>
      </c>
      <c r="U3837" s="12">
        <f t="shared" si="479"/>
        <v>42460.733888888884</v>
      </c>
      <c r="V3837" s="11">
        <f t="shared" si="480"/>
        <v>42460.733888888884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473"/>
        <v>1.125</v>
      </c>
      <c r="P3838" s="6">
        <f t="shared" si="474"/>
        <v>64.285714285714292</v>
      </c>
      <c r="Q3838" t="str">
        <f t="shared" si="475"/>
        <v>theater</v>
      </c>
      <c r="R3838" t="str">
        <f t="shared" si="476"/>
        <v>plays</v>
      </c>
      <c r="S3838" s="10">
        <f t="shared" si="477"/>
        <v>42553.718194444438</v>
      </c>
      <c r="T3838" s="10">
        <f t="shared" si="478"/>
        <v>42584.964583333327</v>
      </c>
      <c r="U3838" s="12">
        <f t="shared" si="479"/>
        <v>42553.718194444438</v>
      </c>
      <c r="V3838" s="11">
        <f t="shared" si="480"/>
        <v>42553.718194444438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473"/>
        <v>1.0209999999999999</v>
      </c>
      <c r="P3839" s="6">
        <f t="shared" si="474"/>
        <v>120.11764705882354</v>
      </c>
      <c r="Q3839" t="str">
        <f t="shared" si="475"/>
        <v>theater</v>
      </c>
      <c r="R3839" t="str">
        <f t="shared" si="476"/>
        <v>plays</v>
      </c>
      <c r="S3839" s="10">
        <f t="shared" si="477"/>
        <v>42152.557384259257</v>
      </c>
      <c r="T3839" s="10">
        <f t="shared" si="478"/>
        <v>42188.557384259257</v>
      </c>
      <c r="U3839" s="12">
        <f t="shared" si="479"/>
        <v>42152.557384259257</v>
      </c>
      <c r="V3839" s="11">
        <f t="shared" si="480"/>
        <v>42152.557384259257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473"/>
        <v>1.00824</v>
      </c>
      <c r="P3840" s="6">
        <f t="shared" si="474"/>
        <v>1008.24</v>
      </c>
      <c r="Q3840" t="str">
        <f t="shared" si="475"/>
        <v>theater</v>
      </c>
      <c r="R3840" t="str">
        <f t="shared" si="476"/>
        <v>plays</v>
      </c>
      <c r="S3840" s="10">
        <f t="shared" si="477"/>
        <v>42116.502418981479</v>
      </c>
      <c r="T3840" s="10">
        <f t="shared" si="478"/>
        <v>42146.502418981479</v>
      </c>
      <c r="U3840" s="12">
        <f t="shared" si="479"/>
        <v>42116.502418981479</v>
      </c>
      <c r="V3840" s="11">
        <f t="shared" si="480"/>
        <v>42116.502418981479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473"/>
        <v>1.0125</v>
      </c>
      <c r="P3841" s="6">
        <f t="shared" si="474"/>
        <v>63.28125</v>
      </c>
      <c r="Q3841" t="str">
        <f t="shared" si="475"/>
        <v>theater</v>
      </c>
      <c r="R3841" t="str">
        <f t="shared" si="476"/>
        <v>plays</v>
      </c>
      <c r="S3841" s="10">
        <f t="shared" si="477"/>
        <v>42154.934305555551</v>
      </c>
      <c r="T3841" s="10">
        <f t="shared" si="478"/>
        <v>42214.934305555551</v>
      </c>
      <c r="U3841" s="12">
        <f t="shared" si="479"/>
        <v>42154.934305555551</v>
      </c>
      <c r="V3841" s="11">
        <f t="shared" si="480"/>
        <v>42154.934305555551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481">E3842/D3842</f>
        <v>65</v>
      </c>
      <c r="P3842" s="6">
        <f t="shared" si="474"/>
        <v>21.666666666666668</v>
      </c>
      <c r="Q3842" t="str">
        <f t="shared" si="475"/>
        <v>theater</v>
      </c>
      <c r="R3842" t="str">
        <f t="shared" si="476"/>
        <v>plays</v>
      </c>
      <c r="S3842" s="10">
        <f t="shared" si="477"/>
        <v>42432.493391203701</v>
      </c>
      <c r="T3842" s="10">
        <f t="shared" si="478"/>
        <v>42457.45172453703</v>
      </c>
      <c r="U3842" s="12">
        <f t="shared" si="479"/>
        <v>42432.493391203701</v>
      </c>
      <c r="V3842" s="11">
        <f t="shared" si="480"/>
        <v>42432.493391203701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481"/>
        <v>8.72E-2</v>
      </c>
      <c r="P3843" s="6">
        <f t="shared" ref="P3843:P3906" si="482">E3843/L3843</f>
        <v>25.647058823529413</v>
      </c>
      <c r="Q3843" t="str">
        <f t="shared" ref="Q3843:Q3906" si="483">LEFT(N3843,SEARCH("/",N3843)-1)</f>
        <v>theater</v>
      </c>
      <c r="R3843" t="str">
        <f t="shared" ref="R3843:R3906" si="484">RIGHT(N3843,LEN(N3843)-SEARCH("/",N3843))</f>
        <v>plays</v>
      </c>
      <c r="S3843" s="10">
        <f t="shared" ref="S3843:S3906" si="485">(((J3843/60)/60)/24)+DATE(1970,1,1)+(-5/24)</f>
        <v>41780.57739583333</v>
      </c>
      <c r="T3843" s="10">
        <f t="shared" ref="T3843:T3906" si="486">(((I3843/60)/60)/24)+DATE(1970,1,1)+(-5/24)</f>
        <v>41840.57739583333</v>
      </c>
      <c r="U3843" s="12">
        <f t="shared" ref="U3843:U3906" si="487">S3843</f>
        <v>41780.57739583333</v>
      </c>
      <c r="V3843" s="11">
        <f t="shared" ref="V3843:V3906" si="488">S3843</f>
        <v>41780.57739583333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481"/>
        <v>0.21940000000000001</v>
      </c>
      <c r="P3844" s="6">
        <f t="shared" si="482"/>
        <v>47.695652173913047</v>
      </c>
      <c r="Q3844" t="str">
        <f t="shared" si="483"/>
        <v>theater</v>
      </c>
      <c r="R3844" t="str">
        <f t="shared" si="484"/>
        <v>plays</v>
      </c>
      <c r="S3844" s="10">
        <f t="shared" si="485"/>
        <v>41740.285324074073</v>
      </c>
      <c r="T3844" s="10">
        <f t="shared" si="486"/>
        <v>41770.285324074073</v>
      </c>
      <c r="U3844" s="12">
        <f t="shared" si="487"/>
        <v>41740.285324074073</v>
      </c>
      <c r="V3844" s="11">
        <f t="shared" si="488"/>
        <v>41740.285324074073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481"/>
        <v>0.21299999999999999</v>
      </c>
      <c r="P3845" s="6">
        <f t="shared" si="482"/>
        <v>56.05263157894737</v>
      </c>
      <c r="Q3845" t="str">
        <f t="shared" si="483"/>
        <v>theater</v>
      </c>
      <c r="R3845" t="str">
        <f t="shared" si="484"/>
        <v>plays</v>
      </c>
      <c r="S3845" s="10">
        <f t="shared" si="485"/>
        <v>41765.864166666666</v>
      </c>
      <c r="T3845" s="10">
        <f t="shared" si="486"/>
        <v>41790.864166666666</v>
      </c>
      <c r="U3845" s="12">
        <f t="shared" si="487"/>
        <v>41765.864166666666</v>
      </c>
      <c r="V3845" s="11">
        <f t="shared" si="488"/>
        <v>41765.864166666666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481"/>
        <v>0.41489795918367345</v>
      </c>
      <c r="P3846" s="6">
        <f t="shared" si="482"/>
        <v>81.319999999999993</v>
      </c>
      <c r="Q3846" t="str">
        <f t="shared" si="483"/>
        <v>theater</v>
      </c>
      <c r="R3846" t="str">
        <f t="shared" si="484"/>
        <v>plays</v>
      </c>
      <c r="S3846" s="10">
        <f t="shared" si="485"/>
        <v>41766.408958333333</v>
      </c>
      <c r="T3846" s="10">
        <f t="shared" si="486"/>
        <v>41793.082638888889</v>
      </c>
      <c r="U3846" s="12">
        <f t="shared" si="487"/>
        <v>41766.408958333333</v>
      </c>
      <c r="V3846" s="11">
        <f t="shared" si="488"/>
        <v>41766.408958333333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481"/>
        <v>2.1049999999999999E-2</v>
      </c>
      <c r="P3847" s="6">
        <f t="shared" si="482"/>
        <v>70.166666666666671</v>
      </c>
      <c r="Q3847" t="str">
        <f t="shared" si="483"/>
        <v>theater</v>
      </c>
      <c r="R3847" t="str">
        <f t="shared" si="484"/>
        <v>plays</v>
      </c>
      <c r="S3847" s="10">
        <f t="shared" si="485"/>
        <v>42248.418680555551</v>
      </c>
      <c r="T3847" s="10">
        <f t="shared" si="486"/>
        <v>42278.418680555551</v>
      </c>
      <c r="U3847" s="12">
        <f t="shared" si="487"/>
        <v>42248.418680555551</v>
      </c>
      <c r="V3847" s="11">
        <f t="shared" si="488"/>
        <v>42248.418680555551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481"/>
        <v>2.7E-2</v>
      </c>
      <c r="P3848" s="6">
        <f t="shared" si="482"/>
        <v>23.625</v>
      </c>
      <c r="Q3848" t="str">
        <f t="shared" si="483"/>
        <v>theater</v>
      </c>
      <c r="R3848" t="str">
        <f t="shared" si="484"/>
        <v>plays</v>
      </c>
      <c r="S3848" s="10">
        <f t="shared" si="485"/>
        <v>41885.01321759259</v>
      </c>
      <c r="T3848" s="10">
        <f t="shared" si="486"/>
        <v>41916.082638888889</v>
      </c>
      <c r="U3848" s="12">
        <f t="shared" si="487"/>
        <v>41885.01321759259</v>
      </c>
      <c r="V3848" s="11">
        <f t="shared" si="488"/>
        <v>41885.01321759259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481"/>
        <v>0.16161904761904761</v>
      </c>
      <c r="P3849" s="6">
        <f t="shared" si="482"/>
        <v>188.55555555555554</v>
      </c>
      <c r="Q3849" t="str">
        <f t="shared" si="483"/>
        <v>theater</v>
      </c>
      <c r="R3849" t="str">
        <f t="shared" si="484"/>
        <v>plays</v>
      </c>
      <c r="S3849" s="10">
        <f t="shared" si="485"/>
        <v>42159.016099537032</v>
      </c>
      <c r="T3849" s="10">
        <f t="shared" si="486"/>
        <v>42204.016099537032</v>
      </c>
      <c r="U3849" s="12">
        <f t="shared" si="487"/>
        <v>42159.016099537032</v>
      </c>
      <c r="V3849" s="11">
        <f t="shared" si="488"/>
        <v>42159.016099537032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481"/>
        <v>0.16376923076923078</v>
      </c>
      <c r="P3850" s="6">
        <f t="shared" si="482"/>
        <v>49.511627906976742</v>
      </c>
      <c r="Q3850" t="str">
        <f t="shared" si="483"/>
        <v>theater</v>
      </c>
      <c r="R3850" t="str">
        <f t="shared" si="484"/>
        <v>plays</v>
      </c>
      <c r="S3850" s="10">
        <f t="shared" si="485"/>
        <v>42265.608668981477</v>
      </c>
      <c r="T3850" s="10">
        <f t="shared" si="486"/>
        <v>42295.608668981477</v>
      </c>
      <c r="U3850" s="12">
        <f t="shared" si="487"/>
        <v>42265.608668981477</v>
      </c>
      <c r="V3850" s="11">
        <f t="shared" si="488"/>
        <v>42265.608668981477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481"/>
        <v>7.0433333333333334E-2</v>
      </c>
      <c r="P3851" s="6">
        <f t="shared" si="482"/>
        <v>75.464285714285708</v>
      </c>
      <c r="Q3851" t="str">
        <f t="shared" si="483"/>
        <v>theater</v>
      </c>
      <c r="R3851" t="str">
        <f t="shared" si="484"/>
        <v>plays</v>
      </c>
      <c r="S3851" s="10">
        <f t="shared" si="485"/>
        <v>42136.558842592589</v>
      </c>
      <c r="T3851" s="10">
        <f t="shared" si="486"/>
        <v>42166.558842592589</v>
      </c>
      <c r="U3851" s="12">
        <f t="shared" si="487"/>
        <v>42136.558842592589</v>
      </c>
      <c r="V3851" s="11">
        <f t="shared" si="488"/>
        <v>42136.558842592589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481"/>
        <v>3.7999999999999999E-2</v>
      </c>
      <c r="P3852" s="6">
        <f t="shared" si="482"/>
        <v>9.5</v>
      </c>
      <c r="Q3852" t="str">
        <f t="shared" si="483"/>
        <v>theater</v>
      </c>
      <c r="R3852" t="str">
        <f t="shared" si="484"/>
        <v>plays</v>
      </c>
      <c r="S3852" s="10">
        <f t="shared" si="485"/>
        <v>41974.916006944441</v>
      </c>
      <c r="T3852" s="10">
        <f t="shared" si="486"/>
        <v>42004.916006944441</v>
      </c>
      <c r="U3852" s="12">
        <f t="shared" si="487"/>
        <v>41974.916006944441</v>
      </c>
      <c r="V3852" s="11">
        <f t="shared" si="488"/>
        <v>41974.916006944441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481"/>
        <v>0.34079999999999999</v>
      </c>
      <c r="P3853" s="6">
        <f t="shared" si="482"/>
        <v>35.5</v>
      </c>
      <c r="Q3853" t="str">
        <f t="shared" si="483"/>
        <v>theater</v>
      </c>
      <c r="R3853" t="str">
        <f t="shared" si="484"/>
        <v>plays</v>
      </c>
      <c r="S3853" s="10">
        <f t="shared" si="485"/>
        <v>42172.23123842592</v>
      </c>
      <c r="T3853" s="10">
        <f t="shared" si="486"/>
        <v>42202.23123842592</v>
      </c>
      <c r="U3853" s="12">
        <f t="shared" si="487"/>
        <v>42172.23123842592</v>
      </c>
      <c r="V3853" s="11">
        <f t="shared" si="488"/>
        <v>42172.23123842592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481"/>
        <v>2E-3</v>
      </c>
      <c r="P3854" s="6">
        <f t="shared" si="482"/>
        <v>10</v>
      </c>
      <c r="Q3854" t="str">
        <f t="shared" si="483"/>
        <v>theater</v>
      </c>
      <c r="R3854" t="str">
        <f t="shared" si="484"/>
        <v>plays</v>
      </c>
      <c r="S3854" s="10">
        <f t="shared" si="485"/>
        <v>42064.982361111113</v>
      </c>
      <c r="T3854" s="10">
        <f t="shared" si="486"/>
        <v>42089.940694444442</v>
      </c>
      <c r="U3854" s="12">
        <f t="shared" si="487"/>
        <v>42064.982361111113</v>
      </c>
      <c r="V3854" s="11">
        <f t="shared" si="488"/>
        <v>42064.982361111113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481"/>
        <v>2.5999999999999998E-4</v>
      </c>
      <c r="P3855" s="6">
        <f t="shared" si="482"/>
        <v>13</v>
      </c>
      <c r="Q3855" t="str">
        <f t="shared" si="483"/>
        <v>theater</v>
      </c>
      <c r="R3855" t="str">
        <f t="shared" si="484"/>
        <v>plays</v>
      </c>
      <c r="S3855" s="10">
        <f t="shared" si="485"/>
        <v>41848.631689814814</v>
      </c>
      <c r="T3855" s="10">
        <f t="shared" si="486"/>
        <v>41883.631689814814</v>
      </c>
      <c r="U3855" s="12">
        <f t="shared" si="487"/>
        <v>41848.631689814814</v>
      </c>
      <c r="V3855" s="11">
        <f t="shared" si="488"/>
        <v>41848.631689814814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481"/>
        <v>0.16254545454545455</v>
      </c>
      <c r="P3856" s="6">
        <f t="shared" si="482"/>
        <v>89.4</v>
      </c>
      <c r="Q3856" t="str">
        <f t="shared" si="483"/>
        <v>theater</v>
      </c>
      <c r="R3856" t="str">
        <f t="shared" si="484"/>
        <v>plays</v>
      </c>
      <c r="S3856" s="10">
        <f t="shared" si="485"/>
        <v>42103.67659722222</v>
      </c>
      <c r="T3856" s="10">
        <f t="shared" si="486"/>
        <v>42133.67659722222</v>
      </c>
      <c r="U3856" s="12">
        <f t="shared" si="487"/>
        <v>42103.67659722222</v>
      </c>
      <c r="V3856" s="11">
        <f t="shared" si="488"/>
        <v>42103.67659722222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481"/>
        <v>2.5000000000000001E-2</v>
      </c>
      <c r="P3857" s="6">
        <f t="shared" si="482"/>
        <v>25</v>
      </c>
      <c r="Q3857" t="str">
        <f t="shared" si="483"/>
        <v>theater</v>
      </c>
      <c r="R3857" t="str">
        <f t="shared" si="484"/>
        <v>plays</v>
      </c>
      <c r="S3857" s="10">
        <f t="shared" si="485"/>
        <v>42059.762395833335</v>
      </c>
      <c r="T3857" s="10">
        <f t="shared" si="486"/>
        <v>42089.720729166664</v>
      </c>
      <c r="U3857" s="12">
        <f t="shared" si="487"/>
        <v>42059.762395833335</v>
      </c>
      <c r="V3857" s="11">
        <f t="shared" si="488"/>
        <v>42059.762395833335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481"/>
        <v>2.0000000000000001E-4</v>
      </c>
      <c r="P3858" s="6">
        <f t="shared" si="482"/>
        <v>1</v>
      </c>
      <c r="Q3858" t="str">
        <f t="shared" si="483"/>
        <v>theater</v>
      </c>
      <c r="R3858" t="str">
        <f t="shared" si="484"/>
        <v>plays</v>
      </c>
      <c r="S3858" s="10">
        <f t="shared" si="485"/>
        <v>42041.534756944442</v>
      </c>
      <c r="T3858" s="10">
        <f t="shared" si="486"/>
        <v>42071.493090277778</v>
      </c>
      <c r="U3858" s="12">
        <f t="shared" si="487"/>
        <v>42041.534756944442</v>
      </c>
      <c r="V3858" s="11">
        <f t="shared" si="488"/>
        <v>42041.534756944442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481"/>
        <v>5.1999999999999998E-2</v>
      </c>
      <c r="P3859" s="6">
        <f t="shared" si="482"/>
        <v>65</v>
      </c>
      <c r="Q3859" t="str">
        <f t="shared" si="483"/>
        <v>theater</v>
      </c>
      <c r="R3859" t="str">
        <f t="shared" si="484"/>
        <v>plays</v>
      </c>
      <c r="S3859" s="10">
        <f t="shared" si="485"/>
        <v>41829.528819444444</v>
      </c>
      <c r="T3859" s="10">
        <f t="shared" si="486"/>
        <v>41852.508333333331</v>
      </c>
      <c r="U3859" s="12">
        <f t="shared" si="487"/>
        <v>41829.528819444444</v>
      </c>
      <c r="V3859" s="11">
        <f t="shared" si="488"/>
        <v>41829.528819444444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481"/>
        <v>0.02</v>
      </c>
      <c r="P3860" s="6">
        <f t="shared" si="482"/>
        <v>10</v>
      </c>
      <c r="Q3860" t="str">
        <f t="shared" si="483"/>
        <v>theater</v>
      </c>
      <c r="R3860" t="str">
        <f t="shared" si="484"/>
        <v>plays</v>
      </c>
      <c r="S3860" s="10">
        <f t="shared" si="485"/>
        <v>42128.222731481481</v>
      </c>
      <c r="T3860" s="10">
        <f t="shared" si="486"/>
        <v>42146.666666666664</v>
      </c>
      <c r="U3860" s="12">
        <f t="shared" si="487"/>
        <v>42128.222731481481</v>
      </c>
      <c r="V3860" s="11">
        <f t="shared" si="488"/>
        <v>42128.222731481481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481"/>
        <v>4.0000000000000002E-4</v>
      </c>
      <c r="P3861" s="6">
        <f t="shared" si="482"/>
        <v>1</v>
      </c>
      <c r="Q3861" t="str">
        <f t="shared" si="483"/>
        <v>theater</v>
      </c>
      <c r="R3861" t="str">
        <f t="shared" si="484"/>
        <v>plays</v>
      </c>
      <c r="S3861" s="10">
        <f t="shared" si="485"/>
        <v>41789.685266203705</v>
      </c>
      <c r="T3861" s="10">
        <f t="shared" si="486"/>
        <v>41815.666666666664</v>
      </c>
      <c r="U3861" s="12">
        <f t="shared" si="487"/>
        <v>41789.685266203705</v>
      </c>
      <c r="V3861" s="11">
        <f t="shared" si="488"/>
        <v>41789.685266203705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481"/>
        <v>0.17666666666666667</v>
      </c>
      <c r="P3862" s="6">
        <f t="shared" si="482"/>
        <v>81.538461538461533</v>
      </c>
      <c r="Q3862" t="str">
        <f t="shared" si="483"/>
        <v>theater</v>
      </c>
      <c r="R3862" t="str">
        <f t="shared" si="484"/>
        <v>plays</v>
      </c>
      <c r="S3862" s="10">
        <f t="shared" si="485"/>
        <v>41833.452662037031</v>
      </c>
      <c r="T3862" s="10">
        <f t="shared" si="486"/>
        <v>41863.452662037031</v>
      </c>
      <c r="U3862" s="12">
        <f t="shared" si="487"/>
        <v>41833.452662037031</v>
      </c>
      <c r="V3862" s="11">
        <f t="shared" si="488"/>
        <v>41833.452662037031</v>
      </c>
    </row>
    <row r="3863" spans="1:22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481"/>
        <v>0.05</v>
      </c>
      <c r="P3863" s="6">
        <f t="shared" si="482"/>
        <v>100</v>
      </c>
      <c r="Q3863" t="str">
        <f t="shared" si="483"/>
        <v>theater</v>
      </c>
      <c r="R3863" t="str">
        <f t="shared" si="484"/>
        <v>plays</v>
      </c>
      <c r="S3863" s="10">
        <f t="shared" si="485"/>
        <v>41914.381678240738</v>
      </c>
      <c r="T3863" s="10">
        <f t="shared" si="486"/>
        <v>41955.699305555558</v>
      </c>
      <c r="U3863" s="12">
        <f t="shared" si="487"/>
        <v>41914.381678240738</v>
      </c>
      <c r="V3863" s="11">
        <f t="shared" si="488"/>
        <v>41914.381678240738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481"/>
        <v>1.3333333333333334E-4</v>
      </c>
      <c r="P3864" s="6">
        <f t="shared" si="482"/>
        <v>1</v>
      </c>
      <c r="Q3864" t="str">
        <f t="shared" si="483"/>
        <v>theater</v>
      </c>
      <c r="R3864" t="str">
        <f t="shared" si="484"/>
        <v>plays</v>
      </c>
      <c r="S3864" s="10">
        <f t="shared" si="485"/>
        <v>42611.052731481475</v>
      </c>
      <c r="T3864" s="10">
        <f t="shared" si="486"/>
        <v>42625.499305555553</v>
      </c>
      <c r="U3864" s="12">
        <f t="shared" si="487"/>
        <v>42611.052731481475</v>
      </c>
      <c r="V3864" s="11">
        <f t="shared" si="488"/>
        <v>42611.052731481475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481"/>
        <v>0</v>
      </c>
      <c r="P3865" s="6" t="e">
        <f t="shared" si="482"/>
        <v>#DIV/0!</v>
      </c>
      <c r="Q3865" t="str">
        <f t="shared" si="483"/>
        <v>theater</v>
      </c>
      <c r="R3865" t="str">
        <f t="shared" si="484"/>
        <v>plays</v>
      </c>
      <c r="S3865" s="10">
        <f t="shared" si="485"/>
        <v>42253.424826388888</v>
      </c>
      <c r="T3865" s="10">
        <f t="shared" si="486"/>
        <v>42313.466493055552</v>
      </c>
      <c r="U3865" s="12">
        <f t="shared" si="487"/>
        <v>42253.424826388888</v>
      </c>
      <c r="V3865" s="11">
        <f t="shared" si="488"/>
        <v>42253.424826388888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481"/>
        <v>1.2E-2</v>
      </c>
      <c r="P3866" s="6">
        <f t="shared" si="482"/>
        <v>20</v>
      </c>
      <c r="Q3866" t="str">
        <f t="shared" si="483"/>
        <v>theater</v>
      </c>
      <c r="R3866" t="str">
        <f t="shared" si="484"/>
        <v>plays</v>
      </c>
      <c r="S3866" s="10">
        <f t="shared" si="485"/>
        <v>42295.683495370373</v>
      </c>
      <c r="T3866" s="10">
        <f t="shared" si="486"/>
        <v>42325.72516203703</v>
      </c>
      <c r="U3866" s="12">
        <f t="shared" si="487"/>
        <v>42295.683495370373</v>
      </c>
      <c r="V3866" s="11">
        <f t="shared" si="488"/>
        <v>42295.683495370373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481"/>
        <v>0.26937422295897223</v>
      </c>
      <c r="P3867" s="6">
        <f t="shared" si="482"/>
        <v>46.428571428571431</v>
      </c>
      <c r="Q3867" t="str">
        <f t="shared" si="483"/>
        <v>theater</v>
      </c>
      <c r="R3867" t="str">
        <f t="shared" si="484"/>
        <v>plays</v>
      </c>
      <c r="S3867" s="10">
        <f t="shared" si="485"/>
        <v>41841.44326388889</v>
      </c>
      <c r="T3867" s="10">
        <f t="shared" si="486"/>
        <v>41881.020833333328</v>
      </c>
      <c r="U3867" s="12">
        <f t="shared" si="487"/>
        <v>41841.44326388889</v>
      </c>
      <c r="V3867" s="11">
        <f t="shared" si="488"/>
        <v>41841.44326388889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481"/>
        <v>5.4999999999999997E-3</v>
      </c>
      <c r="P3868" s="6">
        <f t="shared" si="482"/>
        <v>5.5</v>
      </c>
      <c r="Q3868" t="str">
        <f t="shared" si="483"/>
        <v>theater</v>
      </c>
      <c r="R3868" t="str">
        <f t="shared" si="484"/>
        <v>plays</v>
      </c>
      <c r="S3868" s="10">
        <f t="shared" si="485"/>
        <v>42402.738668981481</v>
      </c>
      <c r="T3868" s="10">
        <f t="shared" si="486"/>
        <v>42451.936805555553</v>
      </c>
      <c r="U3868" s="12">
        <f t="shared" si="487"/>
        <v>42402.738668981481</v>
      </c>
      <c r="V3868" s="11">
        <f t="shared" si="488"/>
        <v>42402.738668981481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481"/>
        <v>0.1255</v>
      </c>
      <c r="P3869" s="6">
        <f t="shared" si="482"/>
        <v>50.2</v>
      </c>
      <c r="Q3869" t="str">
        <f t="shared" si="483"/>
        <v>theater</v>
      </c>
      <c r="R3869" t="str">
        <f t="shared" si="484"/>
        <v>plays</v>
      </c>
      <c r="S3869" s="10">
        <f t="shared" si="485"/>
        <v>42509.605775462966</v>
      </c>
      <c r="T3869" s="10">
        <f t="shared" si="486"/>
        <v>42539.605775462966</v>
      </c>
      <c r="U3869" s="12">
        <f t="shared" si="487"/>
        <v>42509.605775462966</v>
      </c>
      <c r="V3869" s="11">
        <f t="shared" si="488"/>
        <v>42509.605775462966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481"/>
        <v>2E-3</v>
      </c>
      <c r="P3870" s="6">
        <f t="shared" si="482"/>
        <v>10</v>
      </c>
      <c r="Q3870" t="str">
        <f t="shared" si="483"/>
        <v>theater</v>
      </c>
      <c r="R3870" t="str">
        <f t="shared" si="484"/>
        <v>musical</v>
      </c>
      <c r="S3870" s="10">
        <f t="shared" si="485"/>
        <v>41865.451446759253</v>
      </c>
      <c r="T3870" s="10">
        <f t="shared" si="486"/>
        <v>41890.451446759253</v>
      </c>
      <c r="U3870" s="12">
        <f t="shared" si="487"/>
        <v>41865.451446759253</v>
      </c>
      <c r="V3870" s="11">
        <f t="shared" si="488"/>
        <v>41865.451446759253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481"/>
        <v>3.44748684310884E-2</v>
      </c>
      <c r="P3871" s="6">
        <f t="shared" si="482"/>
        <v>30.133333333333333</v>
      </c>
      <c r="Q3871" t="str">
        <f t="shared" si="483"/>
        <v>theater</v>
      </c>
      <c r="R3871" t="str">
        <f t="shared" si="484"/>
        <v>musical</v>
      </c>
      <c r="S3871" s="10">
        <f t="shared" si="485"/>
        <v>42047.516111111108</v>
      </c>
      <c r="T3871" s="10">
        <f t="shared" si="486"/>
        <v>42076.924305555549</v>
      </c>
      <c r="U3871" s="12">
        <f t="shared" si="487"/>
        <v>42047.516111111108</v>
      </c>
      <c r="V3871" s="11">
        <f t="shared" si="488"/>
        <v>42047.516111111108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481"/>
        <v>0.15</v>
      </c>
      <c r="P3872" s="6">
        <f t="shared" si="482"/>
        <v>150</v>
      </c>
      <c r="Q3872" t="str">
        <f t="shared" si="483"/>
        <v>theater</v>
      </c>
      <c r="R3872" t="str">
        <f t="shared" si="484"/>
        <v>musical</v>
      </c>
      <c r="S3872" s="10">
        <f t="shared" si="485"/>
        <v>41792.963865740734</v>
      </c>
      <c r="T3872" s="10">
        <f t="shared" si="486"/>
        <v>41822.963865740734</v>
      </c>
      <c r="U3872" s="12">
        <f t="shared" si="487"/>
        <v>41792.963865740734</v>
      </c>
      <c r="V3872" s="11">
        <f t="shared" si="488"/>
        <v>41792.963865740734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481"/>
        <v>2.6666666666666668E-2</v>
      </c>
      <c r="P3873" s="6">
        <f t="shared" si="482"/>
        <v>13.333333333333334</v>
      </c>
      <c r="Q3873" t="str">
        <f t="shared" si="483"/>
        <v>theater</v>
      </c>
      <c r="R3873" t="str">
        <f t="shared" si="484"/>
        <v>musical</v>
      </c>
      <c r="S3873" s="10">
        <f t="shared" si="485"/>
        <v>42763.572337962956</v>
      </c>
      <c r="T3873" s="10">
        <f t="shared" si="486"/>
        <v>42823.530671296299</v>
      </c>
      <c r="U3873" s="12">
        <f t="shared" si="487"/>
        <v>42763.572337962956</v>
      </c>
      <c r="V3873" s="11">
        <f t="shared" si="488"/>
        <v>42763.572337962956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481"/>
        <v>0</v>
      </c>
      <c r="P3874" s="6" t="e">
        <f t="shared" si="482"/>
        <v>#DIV/0!</v>
      </c>
      <c r="Q3874" t="str">
        <f t="shared" si="483"/>
        <v>theater</v>
      </c>
      <c r="R3874" t="str">
        <f t="shared" si="484"/>
        <v>musical</v>
      </c>
      <c r="S3874" s="10">
        <f t="shared" si="485"/>
        <v>42179.9374537037</v>
      </c>
      <c r="T3874" s="10">
        <f t="shared" si="486"/>
        <v>42229.9374537037</v>
      </c>
      <c r="U3874" s="12">
        <f t="shared" si="487"/>
        <v>42179.9374537037</v>
      </c>
      <c r="V3874" s="11">
        <f t="shared" si="488"/>
        <v>42179.9374537037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481"/>
        <v>0</v>
      </c>
      <c r="P3875" s="6" t="e">
        <f t="shared" si="482"/>
        <v>#DIV/0!</v>
      </c>
      <c r="Q3875" t="str">
        <f t="shared" si="483"/>
        <v>theater</v>
      </c>
      <c r="R3875" t="str">
        <f t="shared" si="484"/>
        <v>musical</v>
      </c>
      <c r="S3875" s="10">
        <f t="shared" si="485"/>
        <v>42255.487673611111</v>
      </c>
      <c r="T3875" s="10">
        <f t="shared" si="486"/>
        <v>42285.487673611111</v>
      </c>
      <c r="U3875" s="12">
        <f t="shared" si="487"/>
        <v>42255.487673611111</v>
      </c>
      <c r="V3875" s="11">
        <f t="shared" si="488"/>
        <v>42255.487673611111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481"/>
        <v>0</v>
      </c>
      <c r="P3876" s="6" t="e">
        <f t="shared" si="482"/>
        <v>#DIV/0!</v>
      </c>
      <c r="Q3876" t="str">
        <f t="shared" si="483"/>
        <v>theater</v>
      </c>
      <c r="R3876" t="str">
        <f t="shared" si="484"/>
        <v>musical</v>
      </c>
      <c r="S3876" s="10">
        <f t="shared" si="485"/>
        <v>42006.808124999996</v>
      </c>
      <c r="T3876" s="10">
        <f t="shared" si="486"/>
        <v>42027.833333333336</v>
      </c>
      <c r="U3876" s="12">
        <f t="shared" si="487"/>
        <v>42006.808124999996</v>
      </c>
      <c r="V3876" s="11">
        <f t="shared" si="488"/>
        <v>42006.808124999996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481"/>
        <v>0</v>
      </c>
      <c r="P3877" s="6" t="e">
        <f t="shared" si="482"/>
        <v>#DIV/0!</v>
      </c>
      <c r="Q3877" t="str">
        <f t="shared" si="483"/>
        <v>theater</v>
      </c>
      <c r="R3877" t="str">
        <f t="shared" si="484"/>
        <v>musical</v>
      </c>
      <c r="S3877" s="10">
        <f t="shared" si="485"/>
        <v>42615.138483796291</v>
      </c>
      <c r="T3877" s="10">
        <f t="shared" si="486"/>
        <v>42616.208333333336</v>
      </c>
      <c r="U3877" s="12">
        <f t="shared" si="487"/>
        <v>42615.138483796291</v>
      </c>
      <c r="V3877" s="11">
        <f t="shared" si="488"/>
        <v>42615.138483796291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481"/>
        <v>0.52794871794871789</v>
      </c>
      <c r="P3878" s="6">
        <f t="shared" si="482"/>
        <v>44.760869565217391</v>
      </c>
      <c r="Q3878" t="str">
        <f t="shared" si="483"/>
        <v>theater</v>
      </c>
      <c r="R3878" t="str">
        <f t="shared" si="484"/>
        <v>musical</v>
      </c>
      <c r="S3878" s="10">
        <f t="shared" si="485"/>
        <v>42372.415833333333</v>
      </c>
      <c r="T3878" s="10">
        <f t="shared" si="486"/>
        <v>42402.415833333333</v>
      </c>
      <c r="U3878" s="12">
        <f t="shared" si="487"/>
        <v>42372.415833333333</v>
      </c>
      <c r="V3878" s="11">
        <f t="shared" si="488"/>
        <v>42372.415833333333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481"/>
        <v>4.9639999999999997E-2</v>
      </c>
      <c r="P3879" s="6">
        <f t="shared" si="482"/>
        <v>88.642857142857139</v>
      </c>
      <c r="Q3879" t="str">
        <f t="shared" si="483"/>
        <v>theater</v>
      </c>
      <c r="R3879" t="str">
        <f t="shared" si="484"/>
        <v>musical</v>
      </c>
      <c r="S3879" s="10">
        <f t="shared" si="485"/>
        <v>42682.469351851854</v>
      </c>
      <c r="T3879" s="10">
        <f t="shared" si="486"/>
        <v>42712.469351851854</v>
      </c>
      <c r="U3879" s="12">
        <f t="shared" si="487"/>
        <v>42682.469351851854</v>
      </c>
      <c r="V3879" s="11">
        <f t="shared" si="488"/>
        <v>42682.469351851854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481"/>
        <v>5.5555555555555556E-4</v>
      </c>
      <c r="P3880" s="6">
        <f t="shared" si="482"/>
        <v>10</v>
      </c>
      <c r="Q3880" t="str">
        <f t="shared" si="483"/>
        <v>theater</v>
      </c>
      <c r="R3880" t="str">
        <f t="shared" si="484"/>
        <v>musical</v>
      </c>
      <c r="S3880" s="10">
        <f t="shared" si="485"/>
        <v>42154.610486111109</v>
      </c>
      <c r="T3880" s="10">
        <f t="shared" si="486"/>
        <v>42184.957638888889</v>
      </c>
      <c r="U3880" s="12">
        <f t="shared" si="487"/>
        <v>42154.610486111109</v>
      </c>
      <c r="V3880" s="11">
        <f t="shared" si="488"/>
        <v>42154.610486111109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481"/>
        <v>0</v>
      </c>
      <c r="P3881" s="6" t="e">
        <f t="shared" si="482"/>
        <v>#DIV/0!</v>
      </c>
      <c r="Q3881" t="str">
        <f t="shared" si="483"/>
        <v>theater</v>
      </c>
      <c r="R3881" t="str">
        <f t="shared" si="484"/>
        <v>musical</v>
      </c>
      <c r="S3881" s="10">
        <f t="shared" si="485"/>
        <v>41999.652731481481</v>
      </c>
      <c r="T3881" s="10">
        <f t="shared" si="486"/>
        <v>42029.652731481481</v>
      </c>
      <c r="U3881" s="12">
        <f t="shared" si="487"/>
        <v>41999.652731481481</v>
      </c>
      <c r="V3881" s="11">
        <f t="shared" si="488"/>
        <v>41999.652731481481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481"/>
        <v>0.13066666666666665</v>
      </c>
      <c r="P3882" s="6">
        <f t="shared" si="482"/>
        <v>57.647058823529413</v>
      </c>
      <c r="Q3882" t="str">
        <f t="shared" si="483"/>
        <v>theater</v>
      </c>
      <c r="R3882" t="str">
        <f t="shared" si="484"/>
        <v>musical</v>
      </c>
      <c r="S3882" s="10">
        <f t="shared" si="485"/>
        <v>41815.606712962959</v>
      </c>
      <c r="T3882" s="10">
        <f t="shared" si="486"/>
        <v>41850.75</v>
      </c>
      <c r="U3882" s="12">
        <f t="shared" si="487"/>
        <v>41815.606712962959</v>
      </c>
      <c r="V3882" s="11">
        <f t="shared" si="488"/>
        <v>41815.606712962959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481"/>
        <v>0.05</v>
      </c>
      <c r="P3883" s="6">
        <f t="shared" si="482"/>
        <v>25</v>
      </c>
      <c r="Q3883" t="str">
        <f t="shared" si="483"/>
        <v>theater</v>
      </c>
      <c r="R3883" t="str">
        <f t="shared" si="484"/>
        <v>musical</v>
      </c>
      <c r="S3883" s="10">
        <f t="shared" si="485"/>
        <v>42755.810173611106</v>
      </c>
      <c r="T3883" s="10">
        <f t="shared" si="486"/>
        <v>42785.810173611106</v>
      </c>
      <c r="U3883" s="12">
        <f t="shared" si="487"/>
        <v>42755.810173611106</v>
      </c>
      <c r="V3883" s="11">
        <f t="shared" si="488"/>
        <v>42755.810173611106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481"/>
        <v>0</v>
      </c>
      <c r="P3884" s="6" t="e">
        <f t="shared" si="482"/>
        <v>#DIV/0!</v>
      </c>
      <c r="Q3884" t="str">
        <f t="shared" si="483"/>
        <v>theater</v>
      </c>
      <c r="R3884" t="str">
        <f t="shared" si="484"/>
        <v>musical</v>
      </c>
      <c r="S3884" s="10">
        <f t="shared" si="485"/>
        <v>42373.77511574074</v>
      </c>
      <c r="T3884" s="10">
        <f t="shared" si="486"/>
        <v>42400.752083333333</v>
      </c>
      <c r="U3884" s="12">
        <f t="shared" si="487"/>
        <v>42373.77511574074</v>
      </c>
      <c r="V3884" s="11">
        <f t="shared" si="488"/>
        <v>42373.77511574074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481"/>
        <v>0</v>
      </c>
      <c r="P3885" s="6" t="e">
        <f t="shared" si="482"/>
        <v>#DIV/0!</v>
      </c>
      <c r="Q3885" t="str">
        <f t="shared" si="483"/>
        <v>theater</v>
      </c>
      <c r="R3885" t="str">
        <f t="shared" si="484"/>
        <v>musical</v>
      </c>
      <c r="S3885" s="10">
        <f t="shared" si="485"/>
        <v>41854.394317129627</v>
      </c>
      <c r="T3885" s="10">
        <f t="shared" si="486"/>
        <v>41884.394317129627</v>
      </c>
      <c r="U3885" s="12">
        <f t="shared" si="487"/>
        <v>41854.394317129627</v>
      </c>
      <c r="V3885" s="11">
        <f t="shared" si="488"/>
        <v>41854.394317129627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481"/>
        <v>0</v>
      </c>
      <c r="P3886" s="6" t="e">
        <f t="shared" si="482"/>
        <v>#DIV/0!</v>
      </c>
      <c r="Q3886" t="str">
        <f t="shared" si="483"/>
        <v>theater</v>
      </c>
      <c r="R3886" t="str">
        <f t="shared" si="484"/>
        <v>musical</v>
      </c>
      <c r="S3886" s="10">
        <f t="shared" si="485"/>
        <v>42065.583240740736</v>
      </c>
      <c r="T3886" s="10">
        <f t="shared" si="486"/>
        <v>42090.541574074072</v>
      </c>
      <c r="U3886" s="12">
        <f t="shared" si="487"/>
        <v>42065.583240740736</v>
      </c>
      <c r="V3886" s="11">
        <f t="shared" si="488"/>
        <v>42065.583240740736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481"/>
        <v>0</v>
      </c>
      <c r="P3887" s="6" t="e">
        <f t="shared" si="482"/>
        <v>#DIV/0!</v>
      </c>
      <c r="Q3887" t="str">
        <f t="shared" si="483"/>
        <v>theater</v>
      </c>
      <c r="R3887" t="str">
        <f t="shared" si="484"/>
        <v>musical</v>
      </c>
      <c r="S3887" s="10">
        <f t="shared" si="485"/>
        <v>42469.742951388886</v>
      </c>
      <c r="T3887" s="10">
        <f t="shared" si="486"/>
        <v>42499.742951388886</v>
      </c>
      <c r="U3887" s="12">
        <f t="shared" si="487"/>
        <v>42469.742951388886</v>
      </c>
      <c r="V3887" s="11">
        <f t="shared" si="488"/>
        <v>42469.742951388886</v>
      </c>
    </row>
    <row r="3888" spans="1:22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481"/>
        <v>0</v>
      </c>
      <c r="P3888" s="6" t="e">
        <f t="shared" si="482"/>
        <v>#DIV/0!</v>
      </c>
      <c r="Q3888" t="str">
        <f t="shared" si="483"/>
        <v>theater</v>
      </c>
      <c r="R3888" t="str">
        <f t="shared" si="484"/>
        <v>musical</v>
      </c>
      <c r="S3888" s="10">
        <f t="shared" si="485"/>
        <v>41954.019699074073</v>
      </c>
      <c r="T3888" s="10">
        <f t="shared" si="486"/>
        <v>41984.019699074073</v>
      </c>
      <c r="U3888" s="12">
        <f t="shared" si="487"/>
        <v>41954.019699074073</v>
      </c>
      <c r="V3888" s="11">
        <f t="shared" si="488"/>
        <v>41954.019699074073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481"/>
        <v>1.7500000000000002E-2</v>
      </c>
      <c r="P3889" s="6">
        <f t="shared" si="482"/>
        <v>17.5</v>
      </c>
      <c r="Q3889" t="str">
        <f t="shared" si="483"/>
        <v>theater</v>
      </c>
      <c r="R3889" t="str">
        <f t="shared" si="484"/>
        <v>musical</v>
      </c>
      <c r="S3889" s="10">
        <f t="shared" si="485"/>
        <v>42079.649641203701</v>
      </c>
      <c r="T3889" s="10">
        <f t="shared" si="486"/>
        <v>42125.708333333336</v>
      </c>
      <c r="U3889" s="12">
        <f t="shared" si="487"/>
        <v>42079.649641203701</v>
      </c>
      <c r="V3889" s="11">
        <f t="shared" si="488"/>
        <v>42079.649641203701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481"/>
        <v>0.27100000000000002</v>
      </c>
      <c r="P3890" s="6">
        <f t="shared" si="482"/>
        <v>38.714285714285715</v>
      </c>
      <c r="Q3890" t="str">
        <f t="shared" si="483"/>
        <v>theater</v>
      </c>
      <c r="R3890" t="str">
        <f t="shared" si="484"/>
        <v>plays</v>
      </c>
      <c r="S3890" s="10">
        <f t="shared" si="485"/>
        <v>42762.337476851848</v>
      </c>
      <c r="T3890" s="10">
        <f t="shared" si="486"/>
        <v>42792.337476851848</v>
      </c>
      <c r="U3890" s="12">
        <f t="shared" si="487"/>
        <v>42762.337476851848</v>
      </c>
      <c r="V3890" s="11">
        <f t="shared" si="488"/>
        <v>42762.337476851848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481"/>
        <v>1.4749999999999999E-2</v>
      </c>
      <c r="P3891" s="6">
        <f t="shared" si="482"/>
        <v>13.111111111111111</v>
      </c>
      <c r="Q3891" t="str">
        <f t="shared" si="483"/>
        <v>theater</v>
      </c>
      <c r="R3891" t="str">
        <f t="shared" si="484"/>
        <v>plays</v>
      </c>
      <c r="S3891" s="10">
        <f t="shared" si="485"/>
        <v>41976.796643518515</v>
      </c>
      <c r="T3891" s="10">
        <f t="shared" si="486"/>
        <v>42008.768055555549</v>
      </c>
      <c r="U3891" s="12">
        <f t="shared" si="487"/>
        <v>41976.796643518515</v>
      </c>
      <c r="V3891" s="11">
        <f t="shared" si="488"/>
        <v>41976.796643518515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481"/>
        <v>0.16826666666666668</v>
      </c>
      <c r="P3892" s="6">
        <f t="shared" si="482"/>
        <v>315.5</v>
      </c>
      <c r="Q3892" t="str">
        <f t="shared" si="483"/>
        <v>theater</v>
      </c>
      <c r="R3892" t="str">
        <f t="shared" si="484"/>
        <v>plays</v>
      </c>
      <c r="S3892" s="10">
        <f t="shared" si="485"/>
        <v>42171.55027777778</v>
      </c>
      <c r="T3892" s="10">
        <f t="shared" si="486"/>
        <v>42231.55027777778</v>
      </c>
      <c r="U3892" s="12">
        <f t="shared" si="487"/>
        <v>42171.55027777778</v>
      </c>
      <c r="V3892" s="11">
        <f t="shared" si="488"/>
        <v>42171.55027777778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481"/>
        <v>0.32500000000000001</v>
      </c>
      <c r="P3893" s="6">
        <f t="shared" si="482"/>
        <v>37.142857142857146</v>
      </c>
      <c r="Q3893" t="str">
        <f t="shared" si="483"/>
        <v>theater</v>
      </c>
      <c r="R3893" t="str">
        <f t="shared" si="484"/>
        <v>plays</v>
      </c>
      <c r="S3893" s="10">
        <f t="shared" si="485"/>
        <v>42055.924120370364</v>
      </c>
      <c r="T3893" s="10">
        <f t="shared" si="486"/>
        <v>42085.999305555553</v>
      </c>
      <c r="U3893" s="12">
        <f t="shared" si="487"/>
        <v>42055.924120370364</v>
      </c>
      <c r="V3893" s="11">
        <f t="shared" si="488"/>
        <v>42055.924120370364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481"/>
        <v>0</v>
      </c>
      <c r="P3894" s="6" t="e">
        <f t="shared" si="482"/>
        <v>#DIV/0!</v>
      </c>
      <c r="Q3894" t="str">
        <f t="shared" si="483"/>
        <v>theater</v>
      </c>
      <c r="R3894" t="str">
        <f t="shared" si="484"/>
        <v>plays</v>
      </c>
      <c r="S3894" s="10">
        <f t="shared" si="485"/>
        <v>41867.44394675926</v>
      </c>
      <c r="T3894" s="10">
        <f t="shared" si="486"/>
        <v>41875.083333333328</v>
      </c>
      <c r="U3894" s="12">
        <f t="shared" si="487"/>
        <v>41867.44394675926</v>
      </c>
      <c r="V3894" s="11">
        <f t="shared" si="488"/>
        <v>41867.44394675926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481"/>
        <v>0.2155</v>
      </c>
      <c r="P3895" s="6">
        <f t="shared" si="482"/>
        <v>128.27380952380952</v>
      </c>
      <c r="Q3895" t="str">
        <f t="shared" si="483"/>
        <v>theater</v>
      </c>
      <c r="R3895" t="str">
        <f t="shared" si="484"/>
        <v>plays</v>
      </c>
      <c r="S3895" s="10">
        <f t="shared" si="485"/>
        <v>41779.449537037035</v>
      </c>
      <c r="T3895" s="10">
        <f t="shared" si="486"/>
        <v>41821.041666666664</v>
      </c>
      <c r="U3895" s="12">
        <f t="shared" si="487"/>
        <v>41779.449537037035</v>
      </c>
      <c r="V3895" s="11">
        <f t="shared" si="488"/>
        <v>41779.449537037035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481"/>
        <v>3.4666666666666665E-2</v>
      </c>
      <c r="P3896" s="6">
        <f t="shared" si="482"/>
        <v>47.272727272727273</v>
      </c>
      <c r="Q3896" t="str">
        <f t="shared" si="483"/>
        <v>theater</v>
      </c>
      <c r="R3896" t="str">
        <f t="shared" si="484"/>
        <v>plays</v>
      </c>
      <c r="S3896" s="10">
        <f t="shared" si="485"/>
        <v>42679.750138888885</v>
      </c>
      <c r="T3896" s="10">
        <f t="shared" si="486"/>
        <v>42709.999305555553</v>
      </c>
      <c r="U3896" s="12">
        <f t="shared" si="487"/>
        <v>42679.750138888885</v>
      </c>
      <c r="V3896" s="11">
        <f t="shared" si="488"/>
        <v>42679.750138888885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481"/>
        <v>0.05</v>
      </c>
      <c r="P3897" s="6">
        <f t="shared" si="482"/>
        <v>50</v>
      </c>
      <c r="Q3897" t="str">
        <f t="shared" si="483"/>
        <v>theater</v>
      </c>
      <c r="R3897" t="str">
        <f t="shared" si="484"/>
        <v>plays</v>
      </c>
      <c r="S3897" s="10">
        <f t="shared" si="485"/>
        <v>42032.041875000003</v>
      </c>
      <c r="T3897" s="10">
        <f t="shared" si="486"/>
        <v>42063.041875000003</v>
      </c>
      <c r="U3897" s="12">
        <f t="shared" si="487"/>
        <v>42032.041875000003</v>
      </c>
      <c r="V3897" s="11">
        <f t="shared" si="488"/>
        <v>42032.041875000003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481"/>
        <v>0.10625</v>
      </c>
      <c r="P3898" s="6">
        <f t="shared" si="482"/>
        <v>42.5</v>
      </c>
      <c r="Q3898" t="str">
        <f t="shared" si="483"/>
        <v>theater</v>
      </c>
      <c r="R3898" t="str">
        <f t="shared" si="484"/>
        <v>plays</v>
      </c>
      <c r="S3898" s="10">
        <f t="shared" si="485"/>
        <v>41792.983541666668</v>
      </c>
      <c r="T3898" s="10">
        <f t="shared" si="486"/>
        <v>41806.983541666668</v>
      </c>
      <c r="U3898" s="12">
        <f t="shared" si="487"/>
        <v>41792.983541666668</v>
      </c>
      <c r="V3898" s="11">
        <f t="shared" si="488"/>
        <v>41792.983541666668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481"/>
        <v>0.17599999999999999</v>
      </c>
      <c r="P3899" s="6">
        <f t="shared" si="482"/>
        <v>44</v>
      </c>
      <c r="Q3899" t="str">
        <f t="shared" si="483"/>
        <v>theater</v>
      </c>
      <c r="R3899" t="str">
        <f t="shared" si="484"/>
        <v>plays</v>
      </c>
      <c r="S3899" s="10">
        <f t="shared" si="485"/>
        <v>41982.665312499994</v>
      </c>
      <c r="T3899" s="10">
        <f t="shared" si="486"/>
        <v>42012.665312499994</v>
      </c>
      <c r="U3899" s="12">
        <f t="shared" si="487"/>
        <v>41982.665312499994</v>
      </c>
      <c r="V3899" s="11">
        <f t="shared" si="488"/>
        <v>41982.665312499994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481"/>
        <v>0.3256</v>
      </c>
      <c r="P3900" s="6">
        <f t="shared" si="482"/>
        <v>50.875</v>
      </c>
      <c r="Q3900" t="str">
        <f t="shared" si="483"/>
        <v>theater</v>
      </c>
      <c r="R3900" t="str">
        <f t="shared" si="484"/>
        <v>plays</v>
      </c>
      <c r="S3900" s="10">
        <f t="shared" si="485"/>
        <v>42193.273958333331</v>
      </c>
      <c r="T3900" s="10">
        <f t="shared" si="486"/>
        <v>42233.458333333336</v>
      </c>
      <c r="U3900" s="12">
        <f t="shared" si="487"/>
        <v>42193.273958333331</v>
      </c>
      <c r="V3900" s="11">
        <f t="shared" si="488"/>
        <v>42193.273958333331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481"/>
        <v>1.2500000000000001E-2</v>
      </c>
      <c r="P3901" s="6">
        <f t="shared" si="482"/>
        <v>62.5</v>
      </c>
      <c r="Q3901" t="str">
        <f t="shared" si="483"/>
        <v>theater</v>
      </c>
      <c r="R3901" t="str">
        <f t="shared" si="484"/>
        <v>plays</v>
      </c>
      <c r="S3901" s="10">
        <f t="shared" si="485"/>
        <v>41843.566678240735</v>
      </c>
      <c r="T3901" s="10">
        <f t="shared" si="486"/>
        <v>41863.566678240735</v>
      </c>
      <c r="U3901" s="12">
        <f t="shared" si="487"/>
        <v>41843.566678240735</v>
      </c>
      <c r="V3901" s="11">
        <f t="shared" si="488"/>
        <v>41843.566678240735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481"/>
        <v>5.3999999999999999E-2</v>
      </c>
      <c r="P3902" s="6">
        <f t="shared" si="482"/>
        <v>27</v>
      </c>
      <c r="Q3902" t="str">
        <f t="shared" si="483"/>
        <v>theater</v>
      </c>
      <c r="R3902" t="str">
        <f t="shared" si="484"/>
        <v>plays</v>
      </c>
      <c r="S3902" s="10">
        <f t="shared" si="485"/>
        <v>42135.884155092594</v>
      </c>
      <c r="T3902" s="10">
        <f t="shared" si="486"/>
        <v>42165.884155092594</v>
      </c>
      <c r="U3902" s="12">
        <f t="shared" si="487"/>
        <v>42135.884155092594</v>
      </c>
      <c r="V3902" s="11">
        <f t="shared" si="488"/>
        <v>42135.884155092594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481"/>
        <v>8.3333333333333332E-3</v>
      </c>
      <c r="P3903" s="6">
        <f t="shared" si="482"/>
        <v>25</v>
      </c>
      <c r="Q3903" t="str">
        <f t="shared" si="483"/>
        <v>theater</v>
      </c>
      <c r="R3903" t="str">
        <f t="shared" si="484"/>
        <v>plays</v>
      </c>
      <c r="S3903" s="10">
        <f t="shared" si="485"/>
        <v>42317.618043981485</v>
      </c>
      <c r="T3903" s="10">
        <f t="shared" si="486"/>
        <v>42357.618043981485</v>
      </c>
      <c r="U3903" s="12">
        <f t="shared" si="487"/>
        <v>42317.618043981485</v>
      </c>
      <c r="V3903" s="11">
        <f t="shared" si="488"/>
        <v>42317.618043981485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481"/>
        <v>0.48833333333333334</v>
      </c>
      <c r="P3904" s="6">
        <f t="shared" si="482"/>
        <v>47.258064516129032</v>
      </c>
      <c r="Q3904" t="str">
        <f t="shared" si="483"/>
        <v>theater</v>
      </c>
      <c r="R3904" t="str">
        <f t="shared" si="484"/>
        <v>plays</v>
      </c>
      <c r="S3904" s="10">
        <f t="shared" si="485"/>
        <v>42663.259745370371</v>
      </c>
      <c r="T3904" s="10">
        <f t="shared" si="486"/>
        <v>42688.301412037035</v>
      </c>
      <c r="U3904" s="12">
        <f t="shared" si="487"/>
        <v>42663.259745370371</v>
      </c>
      <c r="V3904" s="11">
        <f t="shared" si="488"/>
        <v>42663.259745370371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481"/>
        <v>0</v>
      </c>
      <c r="P3905" s="6" t="e">
        <f t="shared" si="482"/>
        <v>#DIV/0!</v>
      </c>
      <c r="Q3905" t="str">
        <f t="shared" si="483"/>
        <v>theater</v>
      </c>
      <c r="R3905" t="str">
        <f t="shared" si="484"/>
        <v>plays</v>
      </c>
      <c r="S3905" s="10">
        <f t="shared" si="485"/>
        <v>42185.802835648145</v>
      </c>
      <c r="T3905" s="10">
        <f t="shared" si="486"/>
        <v>42230.609722222223</v>
      </c>
      <c r="U3905" s="12">
        <f t="shared" si="487"/>
        <v>42185.802835648145</v>
      </c>
      <c r="V3905" s="11">
        <f t="shared" si="488"/>
        <v>42185.802835648145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489">E3906/D3906</f>
        <v>2.9999999999999997E-4</v>
      </c>
      <c r="P3906" s="6">
        <f t="shared" si="482"/>
        <v>1.5</v>
      </c>
      <c r="Q3906" t="str">
        <f t="shared" si="483"/>
        <v>theater</v>
      </c>
      <c r="R3906" t="str">
        <f t="shared" si="484"/>
        <v>plays</v>
      </c>
      <c r="S3906" s="10">
        <f t="shared" si="485"/>
        <v>42095.020833333336</v>
      </c>
      <c r="T3906" s="10">
        <f t="shared" si="486"/>
        <v>42109.00277777778</v>
      </c>
      <c r="U3906" s="12">
        <f t="shared" si="487"/>
        <v>42095.020833333336</v>
      </c>
      <c r="V3906" s="11">
        <f t="shared" si="488"/>
        <v>42095.020833333336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489"/>
        <v>0.11533333333333333</v>
      </c>
      <c r="P3907" s="6">
        <f t="shared" ref="P3907:P3970" si="490">E3907/L3907</f>
        <v>24.714285714285715</v>
      </c>
      <c r="Q3907" t="str">
        <f t="shared" ref="Q3907:Q3970" si="491">LEFT(N3907,SEARCH("/",N3907)-1)</f>
        <v>theater</v>
      </c>
      <c r="R3907" t="str">
        <f t="shared" ref="R3907:R3970" si="492">RIGHT(N3907,LEN(N3907)-SEARCH("/",N3907))</f>
        <v>plays</v>
      </c>
      <c r="S3907" s="10">
        <f t="shared" ref="S3907:S3970" si="493">(((J3907/60)/60)/24)+DATE(1970,1,1)+(-5/24)</f>
        <v>42124.415543981479</v>
      </c>
      <c r="T3907" s="10">
        <f t="shared" ref="T3907:T3970" si="494">(((I3907/60)/60)/24)+DATE(1970,1,1)+(-5/24)</f>
        <v>42166.749999999993</v>
      </c>
      <c r="U3907" s="12">
        <f t="shared" ref="U3907:U3970" si="495">S3907</f>
        <v>42124.415543981479</v>
      </c>
      <c r="V3907" s="11">
        <f t="shared" ref="V3907:V3970" si="496">S3907</f>
        <v>42124.415543981479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489"/>
        <v>0.67333333333333334</v>
      </c>
      <c r="P3908" s="6">
        <f t="shared" si="490"/>
        <v>63.125</v>
      </c>
      <c r="Q3908" t="str">
        <f t="shared" si="491"/>
        <v>theater</v>
      </c>
      <c r="R3908" t="str">
        <f t="shared" si="492"/>
        <v>plays</v>
      </c>
      <c r="S3908" s="10">
        <f t="shared" si="493"/>
        <v>42143.709409722222</v>
      </c>
      <c r="T3908" s="10">
        <f t="shared" si="494"/>
        <v>42181.350694444445</v>
      </c>
      <c r="U3908" s="12">
        <f t="shared" si="495"/>
        <v>42143.709409722222</v>
      </c>
      <c r="V3908" s="11">
        <f t="shared" si="496"/>
        <v>42143.709409722222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489"/>
        <v>0.153</v>
      </c>
      <c r="P3909" s="6">
        <f t="shared" si="490"/>
        <v>38.25</v>
      </c>
      <c r="Q3909" t="str">
        <f t="shared" si="491"/>
        <v>theater</v>
      </c>
      <c r="R3909" t="str">
        <f t="shared" si="492"/>
        <v>plays</v>
      </c>
      <c r="S3909" s="10">
        <f t="shared" si="493"/>
        <v>41906.611180555556</v>
      </c>
      <c r="T3909" s="10">
        <f t="shared" si="494"/>
        <v>41938.630555555552</v>
      </c>
      <c r="U3909" s="12">
        <f t="shared" si="495"/>
        <v>41906.611180555556</v>
      </c>
      <c r="V3909" s="11">
        <f t="shared" si="496"/>
        <v>41906.611180555556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489"/>
        <v>8.666666666666667E-2</v>
      </c>
      <c r="P3910" s="6">
        <f t="shared" si="490"/>
        <v>16.25</v>
      </c>
      <c r="Q3910" t="str">
        <f t="shared" si="491"/>
        <v>theater</v>
      </c>
      <c r="R3910" t="str">
        <f t="shared" si="492"/>
        <v>plays</v>
      </c>
      <c r="S3910" s="10">
        <f t="shared" si="493"/>
        <v>41833.927037037036</v>
      </c>
      <c r="T3910" s="10">
        <f t="shared" si="494"/>
        <v>41848.927037037036</v>
      </c>
      <c r="U3910" s="12">
        <f t="shared" si="495"/>
        <v>41833.927037037036</v>
      </c>
      <c r="V3910" s="11">
        <f t="shared" si="496"/>
        <v>41833.927037037036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489"/>
        <v>2.2499999999999998E-3</v>
      </c>
      <c r="P3911" s="6">
        <f t="shared" si="490"/>
        <v>33.75</v>
      </c>
      <c r="Q3911" t="str">
        <f t="shared" si="491"/>
        <v>theater</v>
      </c>
      <c r="R3911" t="str">
        <f t="shared" si="492"/>
        <v>plays</v>
      </c>
      <c r="S3911" s="10">
        <f t="shared" si="493"/>
        <v>41863.150949074072</v>
      </c>
      <c r="T3911" s="10">
        <f t="shared" si="494"/>
        <v>41893.150949074072</v>
      </c>
      <c r="U3911" s="12">
        <f t="shared" si="495"/>
        <v>41863.150949074072</v>
      </c>
      <c r="V3911" s="11">
        <f t="shared" si="496"/>
        <v>41863.150949074072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489"/>
        <v>3.0833333333333334E-2</v>
      </c>
      <c r="P3912" s="6">
        <f t="shared" si="490"/>
        <v>61.666666666666664</v>
      </c>
      <c r="Q3912" t="str">
        <f t="shared" si="491"/>
        <v>theater</v>
      </c>
      <c r="R3912" t="str">
        <f t="shared" si="492"/>
        <v>plays</v>
      </c>
      <c r="S3912" s="10">
        <f t="shared" si="493"/>
        <v>42224.548576388886</v>
      </c>
      <c r="T3912" s="10">
        <f t="shared" si="494"/>
        <v>42254.548576388886</v>
      </c>
      <c r="U3912" s="12">
        <f t="shared" si="495"/>
        <v>42224.548576388886</v>
      </c>
      <c r="V3912" s="11">
        <f t="shared" si="496"/>
        <v>42224.548576388886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489"/>
        <v>0.37412499999999999</v>
      </c>
      <c r="P3913" s="6">
        <f t="shared" si="490"/>
        <v>83.138888888888886</v>
      </c>
      <c r="Q3913" t="str">
        <f t="shared" si="491"/>
        <v>theater</v>
      </c>
      <c r="R3913" t="str">
        <f t="shared" si="492"/>
        <v>plays</v>
      </c>
      <c r="S3913" s="10">
        <f t="shared" si="493"/>
        <v>41939.603900462964</v>
      </c>
      <c r="T3913" s="10">
        <f t="shared" si="494"/>
        <v>41969.645567129628</v>
      </c>
      <c r="U3913" s="12">
        <f t="shared" si="495"/>
        <v>41939.603900462964</v>
      </c>
      <c r="V3913" s="11">
        <f t="shared" si="496"/>
        <v>41939.603900462964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489"/>
        <v>6.666666666666667E-5</v>
      </c>
      <c r="P3914" s="6">
        <f t="shared" si="490"/>
        <v>1</v>
      </c>
      <c r="Q3914" t="str">
        <f t="shared" si="491"/>
        <v>theater</v>
      </c>
      <c r="R3914" t="str">
        <f t="shared" si="492"/>
        <v>plays</v>
      </c>
      <c r="S3914" s="10">
        <f t="shared" si="493"/>
        <v>42059.061689814807</v>
      </c>
      <c r="T3914" s="10">
        <f t="shared" si="494"/>
        <v>42118.982638888883</v>
      </c>
      <c r="U3914" s="12">
        <f t="shared" si="495"/>
        <v>42059.061689814807</v>
      </c>
      <c r="V3914" s="11">
        <f t="shared" si="496"/>
        <v>42059.061689814807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489"/>
        <v>0.1</v>
      </c>
      <c r="P3915" s="6">
        <f t="shared" si="490"/>
        <v>142.85714285714286</v>
      </c>
      <c r="Q3915" t="str">
        <f t="shared" si="491"/>
        <v>theater</v>
      </c>
      <c r="R3915" t="str">
        <f t="shared" si="492"/>
        <v>plays</v>
      </c>
      <c r="S3915" s="10">
        <f t="shared" si="493"/>
        <v>42308.002881944441</v>
      </c>
      <c r="T3915" s="10">
        <f t="shared" si="494"/>
        <v>42338.044548611106</v>
      </c>
      <c r="U3915" s="12">
        <f t="shared" si="495"/>
        <v>42308.002881944441</v>
      </c>
      <c r="V3915" s="11">
        <f t="shared" si="496"/>
        <v>42308.002881944441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489"/>
        <v>0.36359999999999998</v>
      </c>
      <c r="P3916" s="6">
        <f t="shared" si="490"/>
        <v>33.666666666666664</v>
      </c>
      <c r="Q3916" t="str">
        <f t="shared" si="491"/>
        <v>theater</v>
      </c>
      <c r="R3916" t="str">
        <f t="shared" si="492"/>
        <v>plays</v>
      </c>
      <c r="S3916" s="10">
        <f t="shared" si="493"/>
        <v>42114.610601851848</v>
      </c>
      <c r="T3916" s="10">
        <f t="shared" si="494"/>
        <v>42134.749305555553</v>
      </c>
      <c r="U3916" s="12">
        <f t="shared" si="495"/>
        <v>42114.610601851848</v>
      </c>
      <c r="V3916" s="11">
        <f t="shared" si="496"/>
        <v>42114.610601851848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489"/>
        <v>3.3333333333333335E-3</v>
      </c>
      <c r="P3917" s="6">
        <f t="shared" si="490"/>
        <v>5</v>
      </c>
      <c r="Q3917" t="str">
        <f t="shared" si="491"/>
        <v>theater</v>
      </c>
      <c r="R3917" t="str">
        <f t="shared" si="492"/>
        <v>plays</v>
      </c>
      <c r="S3917" s="10">
        <f t="shared" si="493"/>
        <v>42492.776724537034</v>
      </c>
      <c r="T3917" s="10">
        <f t="shared" si="494"/>
        <v>42522.776724537034</v>
      </c>
      <c r="U3917" s="12">
        <f t="shared" si="495"/>
        <v>42492.776724537034</v>
      </c>
      <c r="V3917" s="11">
        <f t="shared" si="496"/>
        <v>42492.776724537034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489"/>
        <v>0</v>
      </c>
      <c r="P3918" s="6" t="e">
        <f t="shared" si="490"/>
        <v>#DIV/0!</v>
      </c>
      <c r="Q3918" t="str">
        <f t="shared" si="491"/>
        <v>theater</v>
      </c>
      <c r="R3918" t="str">
        <f t="shared" si="492"/>
        <v>plays</v>
      </c>
      <c r="S3918" s="10">
        <f t="shared" si="493"/>
        <v>42494.263333333329</v>
      </c>
      <c r="T3918" s="10">
        <f t="shared" si="494"/>
        <v>42524.263333333329</v>
      </c>
      <c r="U3918" s="12">
        <f t="shared" si="495"/>
        <v>42494.263333333329</v>
      </c>
      <c r="V3918" s="11">
        <f t="shared" si="496"/>
        <v>42494.263333333329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489"/>
        <v>2.8571428571428571E-3</v>
      </c>
      <c r="P3919" s="6">
        <f t="shared" si="490"/>
        <v>10</v>
      </c>
      <c r="Q3919" t="str">
        <f t="shared" si="491"/>
        <v>theater</v>
      </c>
      <c r="R3919" t="str">
        <f t="shared" si="492"/>
        <v>plays</v>
      </c>
      <c r="S3919" s="10">
        <f t="shared" si="493"/>
        <v>41863.318993055553</v>
      </c>
      <c r="T3919" s="10">
        <f t="shared" si="494"/>
        <v>41893.318993055553</v>
      </c>
      <c r="U3919" s="12">
        <f t="shared" si="495"/>
        <v>41863.318993055553</v>
      </c>
      <c r="V3919" s="11">
        <f t="shared" si="496"/>
        <v>41863.318993055553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489"/>
        <v>2E-3</v>
      </c>
      <c r="P3920" s="6">
        <f t="shared" si="490"/>
        <v>40</v>
      </c>
      <c r="Q3920" t="str">
        <f t="shared" si="491"/>
        <v>theater</v>
      </c>
      <c r="R3920" t="str">
        <f t="shared" si="492"/>
        <v>plays</v>
      </c>
      <c r="S3920" s="10">
        <f t="shared" si="493"/>
        <v>41843.456284722219</v>
      </c>
      <c r="T3920" s="10">
        <f t="shared" si="494"/>
        <v>41855.458333333328</v>
      </c>
      <c r="U3920" s="12">
        <f t="shared" si="495"/>
        <v>41843.456284722219</v>
      </c>
      <c r="V3920" s="11">
        <f t="shared" si="496"/>
        <v>41843.456284722219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489"/>
        <v>1.7999999999999999E-2</v>
      </c>
      <c r="P3921" s="6">
        <f t="shared" si="490"/>
        <v>30</v>
      </c>
      <c r="Q3921" t="str">
        <f t="shared" si="491"/>
        <v>theater</v>
      </c>
      <c r="R3921" t="str">
        <f t="shared" si="492"/>
        <v>plays</v>
      </c>
      <c r="S3921" s="10">
        <f t="shared" si="493"/>
        <v>42358.476539351854</v>
      </c>
      <c r="T3921" s="10">
        <f t="shared" si="494"/>
        <v>42386.791666666664</v>
      </c>
      <c r="U3921" s="12">
        <f t="shared" si="495"/>
        <v>42358.476539351854</v>
      </c>
      <c r="V3921" s="11">
        <f t="shared" si="496"/>
        <v>42358.476539351854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489"/>
        <v>5.3999999999999999E-2</v>
      </c>
      <c r="P3922" s="6">
        <f t="shared" si="490"/>
        <v>45</v>
      </c>
      <c r="Q3922" t="str">
        <f t="shared" si="491"/>
        <v>theater</v>
      </c>
      <c r="R3922" t="str">
        <f t="shared" si="492"/>
        <v>plays</v>
      </c>
      <c r="S3922" s="10">
        <f t="shared" si="493"/>
        <v>42657.178935185184</v>
      </c>
      <c r="T3922" s="10">
        <f t="shared" si="494"/>
        <v>42687.220601851855</v>
      </c>
      <c r="U3922" s="12">
        <f t="shared" si="495"/>
        <v>42657.178935185184</v>
      </c>
      <c r="V3922" s="11">
        <f t="shared" si="496"/>
        <v>42657.178935185184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489"/>
        <v>0</v>
      </c>
      <c r="P3923" s="6" t="e">
        <f t="shared" si="490"/>
        <v>#DIV/0!</v>
      </c>
      <c r="Q3923" t="str">
        <f t="shared" si="491"/>
        <v>theater</v>
      </c>
      <c r="R3923" t="str">
        <f t="shared" si="492"/>
        <v>plays</v>
      </c>
      <c r="S3923" s="10">
        <f t="shared" si="493"/>
        <v>41926.333969907406</v>
      </c>
      <c r="T3923" s="10">
        <f t="shared" si="494"/>
        <v>41938.541666666664</v>
      </c>
      <c r="U3923" s="12">
        <f t="shared" si="495"/>
        <v>41926.333969907406</v>
      </c>
      <c r="V3923" s="11">
        <f t="shared" si="496"/>
        <v>41926.333969907406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489"/>
        <v>8.1333333333333327E-2</v>
      </c>
      <c r="P3924" s="6">
        <f t="shared" si="490"/>
        <v>10.166666666666666</v>
      </c>
      <c r="Q3924" t="str">
        <f t="shared" si="491"/>
        <v>theater</v>
      </c>
      <c r="R3924" t="str">
        <f t="shared" si="492"/>
        <v>plays</v>
      </c>
      <c r="S3924" s="10">
        <f t="shared" si="493"/>
        <v>42020.560300925928</v>
      </c>
      <c r="T3924" s="10">
        <f t="shared" si="494"/>
        <v>42065.749999999993</v>
      </c>
      <c r="U3924" s="12">
        <f t="shared" si="495"/>
        <v>42020.560300925928</v>
      </c>
      <c r="V3924" s="11">
        <f t="shared" si="496"/>
        <v>42020.560300925928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489"/>
        <v>0.12034782608695652</v>
      </c>
      <c r="P3925" s="6">
        <f t="shared" si="490"/>
        <v>81.411764705882348</v>
      </c>
      <c r="Q3925" t="str">
        <f t="shared" si="491"/>
        <v>theater</v>
      </c>
      <c r="R3925" t="str">
        <f t="shared" si="492"/>
        <v>plays</v>
      </c>
      <c r="S3925" s="10">
        <f t="shared" si="493"/>
        <v>42075.771655092591</v>
      </c>
      <c r="T3925" s="10">
        <f t="shared" si="494"/>
        <v>42103.771655092591</v>
      </c>
      <c r="U3925" s="12">
        <f t="shared" si="495"/>
        <v>42075.771655092591</v>
      </c>
      <c r="V3925" s="11">
        <f t="shared" si="496"/>
        <v>42075.771655092591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489"/>
        <v>0.15266666666666667</v>
      </c>
      <c r="P3926" s="6">
        <f t="shared" si="490"/>
        <v>57.25</v>
      </c>
      <c r="Q3926" t="str">
        <f t="shared" si="491"/>
        <v>theater</v>
      </c>
      <c r="R3926" t="str">
        <f t="shared" si="492"/>
        <v>plays</v>
      </c>
      <c r="S3926" s="10">
        <f t="shared" si="493"/>
        <v>41786.751412037032</v>
      </c>
      <c r="T3926" s="10">
        <f t="shared" si="494"/>
        <v>41816.751412037032</v>
      </c>
      <c r="U3926" s="12">
        <f t="shared" si="495"/>
        <v>41786.751412037032</v>
      </c>
      <c r="V3926" s="11">
        <f t="shared" si="496"/>
        <v>41786.751412037032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489"/>
        <v>0.1</v>
      </c>
      <c r="P3927" s="6">
        <f t="shared" si="490"/>
        <v>5</v>
      </c>
      <c r="Q3927" t="str">
        <f t="shared" si="491"/>
        <v>theater</v>
      </c>
      <c r="R3927" t="str">
        <f t="shared" si="492"/>
        <v>plays</v>
      </c>
      <c r="S3927" s="10">
        <f t="shared" si="493"/>
        <v>41820.662488425922</v>
      </c>
      <c r="T3927" s="10">
        <f t="shared" si="494"/>
        <v>41850.662488425922</v>
      </c>
      <c r="U3927" s="12">
        <f t="shared" si="495"/>
        <v>41820.662488425922</v>
      </c>
      <c r="V3927" s="11">
        <f t="shared" si="496"/>
        <v>41820.662488425922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489"/>
        <v>3.0000000000000001E-3</v>
      </c>
      <c r="P3928" s="6">
        <f t="shared" si="490"/>
        <v>15</v>
      </c>
      <c r="Q3928" t="str">
        <f t="shared" si="491"/>
        <v>theater</v>
      </c>
      <c r="R3928" t="str">
        <f t="shared" si="492"/>
        <v>plays</v>
      </c>
      <c r="S3928" s="10">
        <f t="shared" si="493"/>
        <v>41969.876712962963</v>
      </c>
      <c r="T3928" s="10">
        <f t="shared" si="494"/>
        <v>41999.876712962963</v>
      </c>
      <c r="U3928" s="12">
        <f t="shared" si="495"/>
        <v>41969.876712962963</v>
      </c>
      <c r="V3928" s="11">
        <f t="shared" si="496"/>
        <v>41969.876712962963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489"/>
        <v>0.01</v>
      </c>
      <c r="P3929" s="6">
        <f t="shared" si="490"/>
        <v>12.5</v>
      </c>
      <c r="Q3929" t="str">
        <f t="shared" si="491"/>
        <v>theater</v>
      </c>
      <c r="R3929" t="str">
        <f t="shared" si="492"/>
        <v>plays</v>
      </c>
      <c r="S3929" s="10">
        <f t="shared" si="493"/>
        <v>41830.059074074074</v>
      </c>
      <c r="T3929" s="10">
        <f t="shared" si="494"/>
        <v>41860.059074074074</v>
      </c>
      <c r="U3929" s="12">
        <f t="shared" si="495"/>
        <v>41830.059074074074</v>
      </c>
      <c r="V3929" s="11">
        <f t="shared" si="496"/>
        <v>41830.059074074074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489"/>
        <v>0.13020000000000001</v>
      </c>
      <c r="P3930" s="6">
        <f t="shared" si="490"/>
        <v>93</v>
      </c>
      <c r="Q3930" t="str">
        <f t="shared" si="491"/>
        <v>theater</v>
      </c>
      <c r="R3930" t="str">
        <f t="shared" si="492"/>
        <v>plays</v>
      </c>
      <c r="S3930" s="10">
        <f t="shared" si="493"/>
        <v>42265.474849537037</v>
      </c>
      <c r="T3930" s="10">
        <f t="shared" si="494"/>
        <v>42292.999305555553</v>
      </c>
      <c r="U3930" s="12">
        <f t="shared" si="495"/>
        <v>42265.474849537037</v>
      </c>
      <c r="V3930" s="11">
        <f t="shared" si="496"/>
        <v>42265.474849537037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489"/>
        <v>2.265E-2</v>
      </c>
      <c r="P3931" s="6">
        <f t="shared" si="490"/>
        <v>32.357142857142854</v>
      </c>
      <c r="Q3931" t="str">
        <f t="shared" si="491"/>
        <v>theater</v>
      </c>
      <c r="R3931" t="str">
        <f t="shared" si="492"/>
        <v>plays</v>
      </c>
      <c r="S3931" s="10">
        <f t="shared" si="493"/>
        <v>42601.618807870364</v>
      </c>
      <c r="T3931" s="10">
        <f t="shared" si="494"/>
        <v>42631.618807870364</v>
      </c>
      <c r="U3931" s="12">
        <f t="shared" si="495"/>
        <v>42601.618807870364</v>
      </c>
      <c r="V3931" s="11">
        <f t="shared" si="496"/>
        <v>42601.618807870364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489"/>
        <v>0</v>
      </c>
      <c r="P3932" s="6" t="e">
        <f t="shared" si="490"/>
        <v>#DIV/0!</v>
      </c>
      <c r="Q3932" t="str">
        <f t="shared" si="491"/>
        <v>theater</v>
      </c>
      <c r="R3932" t="str">
        <f t="shared" si="492"/>
        <v>plays</v>
      </c>
      <c r="S3932" s="10">
        <f t="shared" si="493"/>
        <v>42433.13041666666</v>
      </c>
      <c r="T3932" s="10">
        <f t="shared" si="494"/>
        <v>42461.041666666664</v>
      </c>
      <c r="U3932" s="12">
        <f t="shared" si="495"/>
        <v>42433.13041666666</v>
      </c>
      <c r="V3932" s="11">
        <f t="shared" si="496"/>
        <v>42433.13041666666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489"/>
        <v>0</v>
      </c>
      <c r="P3933" s="6" t="e">
        <f t="shared" si="490"/>
        <v>#DIV/0!</v>
      </c>
      <c r="Q3933" t="str">
        <f t="shared" si="491"/>
        <v>theater</v>
      </c>
      <c r="R3933" t="str">
        <f t="shared" si="492"/>
        <v>plays</v>
      </c>
      <c r="S3933" s="10">
        <f t="shared" si="493"/>
        <v>42227.943368055552</v>
      </c>
      <c r="T3933" s="10">
        <f t="shared" si="494"/>
        <v>42252.943368055552</v>
      </c>
      <c r="U3933" s="12">
        <f t="shared" si="495"/>
        <v>42227.943368055552</v>
      </c>
      <c r="V3933" s="11">
        <f t="shared" si="496"/>
        <v>42227.943368055552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489"/>
        <v>8.3333333333333331E-5</v>
      </c>
      <c r="P3934" s="6">
        <f t="shared" si="490"/>
        <v>1</v>
      </c>
      <c r="Q3934" t="str">
        <f t="shared" si="491"/>
        <v>theater</v>
      </c>
      <c r="R3934" t="str">
        <f t="shared" si="492"/>
        <v>plays</v>
      </c>
      <c r="S3934" s="10">
        <f t="shared" si="493"/>
        <v>42414.960231481477</v>
      </c>
      <c r="T3934" s="10">
        <f t="shared" si="494"/>
        <v>42444.918564814812</v>
      </c>
      <c r="U3934" s="12">
        <f t="shared" si="495"/>
        <v>42414.960231481477</v>
      </c>
      <c r="V3934" s="11">
        <f t="shared" si="496"/>
        <v>42414.960231481477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489"/>
        <v>0.15742857142857142</v>
      </c>
      <c r="P3935" s="6">
        <f t="shared" si="490"/>
        <v>91.833333333333329</v>
      </c>
      <c r="Q3935" t="str">
        <f t="shared" si="491"/>
        <v>theater</v>
      </c>
      <c r="R3935" t="str">
        <f t="shared" si="492"/>
        <v>plays</v>
      </c>
      <c r="S3935" s="10">
        <f t="shared" si="493"/>
        <v>42538.759976851848</v>
      </c>
      <c r="T3935" s="10">
        <f t="shared" si="494"/>
        <v>42567.821527777771</v>
      </c>
      <c r="U3935" s="12">
        <f t="shared" si="495"/>
        <v>42538.759976851848</v>
      </c>
      <c r="V3935" s="11">
        <f t="shared" si="496"/>
        <v>42538.759976851848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489"/>
        <v>0.11</v>
      </c>
      <c r="P3936" s="6">
        <f t="shared" si="490"/>
        <v>45.833333333333336</v>
      </c>
      <c r="Q3936" t="str">
        <f t="shared" si="491"/>
        <v>theater</v>
      </c>
      <c r="R3936" t="str">
        <f t="shared" si="492"/>
        <v>plays</v>
      </c>
      <c r="S3936" s="10">
        <f t="shared" si="493"/>
        <v>42233.463414351849</v>
      </c>
      <c r="T3936" s="10">
        <f t="shared" si="494"/>
        <v>42278.333333333336</v>
      </c>
      <c r="U3936" s="12">
        <f t="shared" si="495"/>
        <v>42233.463414351849</v>
      </c>
      <c r="V3936" s="11">
        <f t="shared" si="496"/>
        <v>42233.463414351849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489"/>
        <v>0.43833333333333335</v>
      </c>
      <c r="P3937" s="6">
        <f t="shared" si="490"/>
        <v>57.173913043478258</v>
      </c>
      <c r="Q3937" t="str">
        <f t="shared" si="491"/>
        <v>theater</v>
      </c>
      <c r="R3937" t="str">
        <f t="shared" si="492"/>
        <v>plays</v>
      </c>
      <c r="S3937" s="10">
        <f t="shared" si="493"/>
        <v>42221.448449074065</v>
      </c>
      <c r="T3937" s="10">
        <f t="shared" si="494"/>
        <v>42281.448449074065</v>
      </c>
      <c r="U3937" s="12">
        <f t="shared" si="495"/>
        <v>42221.448449074065</v>
      </c>
      <c r="V3937" s="11">
        <f t="shared" si="496"/>
        <v>42221.448449074065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489"/>
        <v>0</v>
      </c>
      <c r="P3938" s="6" t="e">
        <f t="shared" si="490"/>
        <v>#DIV/0!</v>
      </c>
      <c r="Q3938" t="str">
        <f t="shared" si="491"/>
        <v>theater</v>
      </c>
      <c r="R3938" t="str">
        <f t="shared" si="492"/>
        <v>plays</v>
      </c>
      <c r="S3938" s="10">
        <f t="shared" si="493"/>
        <v>42675.054629629631</v>
      </c>
      <c r="T3938" s="10">
        <f t="shared" si="494"/>
        <v>42705.096296296295</v>
      </c>
      <c r="U3938" s="12">
        <f t="shared" si="495"/>
        <v>42675.054629629631</v>
      </c>
      <c r="V3938" s="11">
        <f t="shared" si="496"/>
        <v>42675.054629629631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489"/>
        <v>0.86135181975736563</v>
      </c>
      <c r="P3939" s="6">
        <f t="shared" si="490"/>
        <v>248.5</v>
      </c>
      <c r="Q3939" t="str">
        <f t="shared" si="491"/>
        <v>theater</v>
      </c>
      <c r="R3939" t="str">
        <f t="shared" si="492"/>
        <v>plays</v>
      </c>
      <c r="S3939" s="10">
        <f t="shared" si="493"/>
        <v>42534.423148148147</v>
      </c>
      <c r="T3939" s="10">
        <f t="shared" si="494"/>
        <v>42562.423148148147</v>
      </c>
      <c r="U3939" s="12">
        <f t="shared" si="495"/>
        <v>42534.423148148147</v>
      </c>
      <c r="V3939" s="11">
        <f t="shared" si="496"/>
        <v>42534.423148148147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489"/>
        <v>0.12196620583717357</v>
      </c>
      <c r="P3940" s="6">
        <f t="shared" si="490"/>
        <v>79.400000000000006</v>
      </c>
      <c r="Q3940" t="str">
        <f t="shared" si="491"/>
        <v>theater</v>
      </c>
      <c r="R3940" t="str">
        <f t="shared" si="492"/>
        <v>plays</v>
      </c>
      <c r="S3940" s="10">
        <f t="shared" si="493"/>
        <v>42151.697384259263</v>
      </c>
      <c r="T3940" s="10">
        <f t="shared" si="494"/>
        <v>42182.697384259263</v>
      </c>
      <c r="U3940" s="12">
        <f t="shared" si="495"/>
        <v>42151.697384259263</v>
      </c>
      <c r="V3940" s="11">
        <f t="shared" si="496"/>
        <v>42151.697384259263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489"/>
        <v>1E-3</v>
      </c>
      <c r="P3941" s="6">
        <f t="shared" si="490"/>
        <v>5</v>
      </c>
      <c r="Q3941" t="str">
        <f t="shared" si="491"/>
        <v>theater</v>
      </c>
      <c r="R3941" t="str">
        <f t="shared" si="492"/>
        <v>plays</v>
      </c>
      <c r="S3941" s="10">
        <f t="shared" si="493"/>
        <v>41915.191886574074</v>
      </c>
      <c r="T3941" s="10">
        <f t="shared" si="494"/>
        <v>41918.979166666664</v>
      </c>
      <c r="U3941" s="12">
        <f t="shared" si="495"/>
        <v>41915.191886574074</v>
      </c>
      <c r="V3941" s="11">
        <f t="shared" si="496"/>
        <v>41915.191886574074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489"/>
        <v>2.2000000000000001E-3</v>
      </c>
      <c r="P3942" s="6">
        <f t="shared" si="490"/>
        <v>5.5</v>
      </c>
      <c r="Q3942" t="str">
        <f t="shared" si="491"/>
        <v>theater</v>
      </c>
      <c r="R3942" t="str">
        <f t="shared" si="492"/>
        <v>plays</v>
      </c>
      <c r="S3942" s="10">
        <f t="shared" si="493"/>
        <v>41961.284155092588</v>
      </c>
      <c r="T3942" s="10">
        <f t="shared" si="494"/>
        <v>42006.284155092588</v>
      </c>
      <c r="U3942" s="12">
        <f t="shared" si="495"/>
        <v>41961.284155092588</v>
      </c>
      <c r="V3942" s="11">
        <f t="shared" si="496"/>
        <v>41961.284155092588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489"/>
        <v>9.0909090909090905E-3</v>
      </c>
      <c r="P3943" s="6">
        <f t="shared" si="490"/>
        <v>25</v>
      </c>
      <c r="Q3943" t="str">
        <f t="shared" si="491"/>
        <v>theater</v>
      </c>
      <c r="R3943" t="str">
        <f t="shared" si="492"/>
        <v>plays</v>
      </c>
      <c r="S3943" s="10">
        <f t="shared" si="493"/>
        <v>41940.378900462958</v>
      </c>
      <c r="T3943" s="10">
        <f t="shared" si="494"/>
        <v>41967.833333333336</v>
      </c>
      <c r="U3943" s="12">
        <f t="shared" si="495"/>
        <v>41940.378900462958</v>
      </c>
      <c r="V3943" s="11">
        <f t="shared" si="496"/>
        <v>41940.378900462958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489"/>
        <v>0</v>
      </c>
      <c r="P3944" s="6" t="e">
        <f t="shared" si="490"/>
        <v>#DIV/0!</v>
      </c>
      <c r="Q3944" t="str">
        <f t="shared" si="491"/>
        <v>theater</v>
      </c>
      <c r="R3944" t="str">
        <f t="shared" si="492"/>
        <v>plays</v>
      </c>
      <c r="S3944" s="10">
        <f t="shared" si="493"/>
        <v>42111.695763888885</v>
      </c>
      <c r="T3944" s="10">
        <f t="shared" si="494"/>
        <v>42171.695763888885</v>
      </c>
      <c r="U3944" s="12">
        <f t="shared" si="495"/>
        <v>42111.695763888885</v>
      </c>
      <c r="V3944" s="11">
        <f t="shared" si="496"/>
        <v>42111.695763888885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489"/>
        <v>0.35639999999999999</v>
      </c>
      <c r="P3945" s="6">
        <f t="shared" si="490"/>
        <v>137.07692307692307</v>
      </c>
      <c r="Q3945" t="str">
        <f t="shared" si="491"/>
        <v>theater</v>
      </c>
      <c r="R3945" t="str">
        <f t="shared" si="492"/>
        <v>plays</v>
      </c>
      <c r="S3945" s="10">
        <f t="shared" si="493"/>
        <v>42279.570231481477</v>
      </c>
      <c r="T3945" s="10">
        <f t="shared" si="494"/>
        <v>42310.493055555555</v>
      </c>
      <c r="U3945" s="12">
        <f t="shared" si="495"/>
        <v>42279.570231481477</v>
      </c>
      <c r="V3945" s="11">
        <f t="shared" si="496"/>
        <v>42279.570231481477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489"/>
        <v>0</v>
      </c>
      <c r="P3946" s="6" t="e">
        <f t="shared" si="490"/>
        <v>#DIV/0!</v>
      </c>
      <c r="Q3946" t="str">
        <f t="shared" si="491"/>
        <v>theater</v>
      </c>
      <c r="R3946" t="str">
        <f t="shared" si="492"/>
        <v>plays</v>
      </c>
      <c r="S3946" s="10">
        <f t="shared" si="493"/>
        <v>42213.454571759255</v>
      </c>
      <c r="T3946" s="10">
        <f t="shared" si="494"/>
        <v>42243.454571759255</v>
      </c>
      <c r="U3946" s="12">
        <f t="shared" si="495"/>
        <v>42213.454571759255</v>
      </c>
      <c r="V3946" s="11">
        <f t="shared" si="496"/>
        <v>42213.454571759255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489"/>
        <v>2.5000000000000001E-3</v>
      </c>
      <c r="P3947" s="6">
        <f t="shared" si="490"/>
        <v>5</v>
      </c>
      <c r="Q3947" t="str">
        <f t="shared" si="491"/>
        <v>theater</v>
      </c>
      <c r="R3947" t="str">
        <f t="shared" si="492"/>
        <v>plays</v>
      </c>
      <c r="S3947" s="10">
        <f t="shared" si="493"/>
        <v>42109.593379629623</v>
      </c>
      <c r="T3947" s="10">
        <f t="shared" si="494"/>
        <v>42139.593379629623</v>
      </c>
      <c r="U3947" s="12">
        <f t="shared" si="495"/>
        <v>42109.593379629623</v>
      </c>
      <c r="V3947" s="11">
        <f t="shared" si="496"/>
        <v>42109.593379629623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489"/>
        <v>3.2500000000000001E-2</v>
      </c>
      <c r="P3948" s="6">
        <f t="shared" si="490"/>
        <v>39</v>
      </c>
      <c r="Q3948" t="str">
        <f t="shared" si="491"/>
        <v>theater</v>
      </c>
      <c r="R3948" t="str">
        <f t="shared" si="492"/>
        <v>plays</v>
      </c>
      <c r="S3948" s="10">
        <f t="shared" si="493"/>
        <v>42031.625254629624</v>
      </c>
      <c r="T3948" s="10">
        <f t="shared" si="494"/>
        <v>42063.124999999993</v>
      </c>
      <c r="U3948" s="12">
        <f t="shared" si="495"/>
        <v>42031.625254629624</v>
      </c>
      <c r="V3948" s="11">
        <f t="shared" si="496"/>
        <v>42031.625254629624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489"/>
        <v>3.3666666666666664E-2</v>
      </c>
      <c r="P3949" s="6">
        <f t="shared" si="490"/>
        <v>50.5</v>
      </c>
      <c r="Q3949" t="str">
        <f t="shared" si="491"/>
        <v>theater</v>
      </c>
      <c r="R3949" t="str">
        <f t="shared" si="492"/>
        <v>plays</v>
      </c>
      <c r="S3949" s="10">
        <f t="shared" si="493"/>
        <v>42614.934537037036</v>
      </c>
      <c r="T3949" s="10">
        <f t="shared" si="494"/>
        <v>42644.934537037036</v>
      </c>
      <c r="U3949" s="12">
        <f t="shared" si="495"/>
        <v>42614.934537037036</v>
      </c>
      <c r="V3949" s="11">
        <f t="shared" si="496"/>
        <v>42614.934537037036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489"/>
        <v>0</v>
      </c>
      <c r="P3950" s="6" t="e">
        <f t="shared" si="490"/>
        <v>#DIV/0!</v>
      </c>
      <c r="Q3950" t="str">
        <f t="shared" si="491"/>
        <v>theater</v>
      </c>
      <c r="R3950" t="str">
        <f t="shared" si="492"/>
        <v>plays</v>
      </c>
      <c r="S3950" s="10">
        <f t="shared" si="493"/>
        <v>41829.117164351846</v>
      </c>
      <c r="T3950" s="10">
        <f t="shared" si="494"/>
        <v>41889.117164351846</v>
      </c>
      <c r="U3950" s="12">
        <f t="shared" si="495"/>
        <v>41829.117164351846</v>
      </c>
      <c r="V3950" s="11">
        <f t="shared" si="496"/>
        <v>41829.117164351846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489"/>
        <v>0.15770000000000001</v>
      </c>
      <c r="P3951" s="6">
        <f t="shared" si="490"/>
        <v>49.28125</v>
      </c>
      <c r="Q3951" t="str">
        <f t="shared" si="491"/>
        <v>theater</v>
      </c>
      <c r="R3951" t="str">
        <f t="shared" si="492"/>
        <v>plays</v>
      </c>
      <c r="S3951" s="10">
        <f t="shared" si="493"/>
        <v>42015.912280092591</v>
      </c>
      <c r="T3951" s="10">
        <f t="shared" si="494"/>
        <v>42045.912280092591</v>
      </c>
      <c r="U3951" s="12">
        <f t="shared" si="495"/>
        <v>42015.912280092591</v>
      </c>
      <c r="V3951" s="11">
        <f t="shared" si="496"/>
        <v>42015.912280092591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489"/>
        <v>6.2500000000000003E-3</v>
      </c>
      <c r="P3952" s="6">
        <f t="shared" si="490"/>
        <v>25</v>
      </c>
      <c r="Q3952" t="str">
        <f t="shared" si="491"/>
        <v>theater</v>
      </c>
      <c r="R3952" t="str">
        <f t="shared" si="492"/>
        <v>plays</v>
      </c>
      <c r="S3952" s="10">
        <f t="shared" si="493"/>
        <v>42439.493981481479</v>
      </c>
      <c r="T3952" s="10">
        <f t="shared" si="494"/>
        <v>42468.565972222219</v>
      </c>
      <c r="U3952" s="12">
        <f t="shared" si="495"/>
        <v>42439.493981481479</v>
      </c>
      <c r="V3952" s="11">
        <f t="shared" si="496"/>
        <v>42439.493981481479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489"/>
        <v>5.0000000000000004E-6</v>
      </c>
      <c r="P3953" s="6">
        <f t="shared" si="490"/>
        <v>1</v>
      </c>
      <c r="Q3953" t="str">
        <f t="shared" si="491"/>
        <v>theater</v>
      </c>
      <c r="R3953" t="str">
        <f t="shared" si="492"/>
        <v>plays</v>
      </c>
      <c r="S3953" s="10">
        <f t="shared" si="493"/>
        <v>42433.617384259262</v>
      </c>
      <c r="T3953" s="10">
        <f t="shared" si="494"/>
        <v>42493.57571759259</v>
      </c>
      <c r="U3953" s="12">
        <f t="shared" si="495"/>
        <v>42433.617384259262</v>
      </c>
      <c r="V3953" s="11">
        <f t="shared" si="496"/>
        <v>42433.617384259262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489"/>
        <v>9.6153846153846159E-4</v>
      </c>
      <c r="P3954" s="6">
        <f t="shared" si="490"/>
        <v>25</v>
      </c>
      <c r="Q3954" t="str">
        <f t="shared" si="491"/>
        <v>theater</v>
      </c>
      <c r="R3954" t="str">
        <f t="shared" si="492"/>
        <v>plays</v>
      </c>
      <c r="S3954" s="10">
        <f t="shared" si="493"/>
        <v>42243.582060185181</v>
      </c>
      <c r="T3954" s="10">
        <f t="shared" si="494"/>
        <v>42303.582060185181</v>
      </c>
      <c r="U3954" s="12">
        <f t="shared" si="495"/>
        <v>42243.582060185181</v>
      </c>
      <c r="V3954" s="11">
        <f t="shared" si="496"/>
        <v>42243.582060185181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489"/>
        <v>0</v>
      </c>
      <c r="P3955" s="6" t="e">
        <f t="shared" si="490"/>
        <v>#DIV/0!</v>
      </c>
      <c r="Q3955" t="str">
        <f t="shared" si="491"/>
        <v>theater</v>
      </c>
      <c r="R3955" t="str">
        <f t="shared" si="492"/>
        <v>plays</v>
      </c>
      <c r="S3955" s="10">
        <f t="shared" si="493"/>
        <v>42549.840115740742</v>
      </c>
      <c r="T3955" s="10">
        <f t="shared" si="494"/>
        <v>42580.770138888889</v>
      </c>
      <c r="U3955" s="12">
        <f t="shared" si="495"/>
        <v>42549.840115740742</v>
      </c>
      <c r="V3955" s="11">
        <f t="shared" si="496"/>
        <v>42549.840115740742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489"/>
        <v>0</v>
      </c>
      <c r="P3956" s="6" t="e">
        <f t="shared" si="490"/>
        <v>#DIV/0!</v>
      </c>
      <c r="Q3956" t="str">
        <f t="shared" si="491"/>
        <v>theater</v>
      </c>
      <c r="R3956" t="str">
        <f t="shared" si="492"/>
        <v>plays</v>
      </c>
      <c r="S3956" s="10">
        <f t="shared" si="493"/>
        <v>41774.442870370367</v>
      </c>
      <c r="T3956" s="10">
        <f t="shared" si="494"/>
        <v>41834.442870370367</v>
      </c>
      <c r="U3956" s="12">
        <f t="shared" si="495"/>
        <v>41774.442870370367</v>
      </c>
      <c r="V3956" s="11">
        <f t="shared" si="496"/>
        <v>41774.442870370367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489"/>
        <v>0.24285714285714285</v>
      </c>
      <c r="P3957" s="6">
        <f t="shared" si="490"/>
        <v>53.125</v>
      </c>
      <c r="Q3957" t="str">
        <f t="shared" si="491"/>
        <v>theater</v>
      </c>
      <c r="R3957" t="str">
        <f t="shared" si="492"/>
        <v>plays</v>
      </c>
      <c r="S3957" s="10">
        <f t="shared" si="493"/>
        <v>42306.640520833331</v>
      </c>
      <c r="T3957" s="10">
        <f t="shared" si="494"/>
        <v>42336.682187499995</v>
      </c>
      <c r="U3957" s="12">
        <f t="shared" si="495"/>
        <v>42306.640520833331</v>
      </c>
      <c r="V3957" s="11">
        <f t="shared" si="496"/>
        <v>42306.640520833331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489"/>
        <v>0</v>
      </c>
      <c r="P3958" s="6" t="e">
        <f t="shared" si="490"/>
        <v>#DIV/0!</v>
      </c>
      <c r="Q3958" t="str">
        <f t="shared" si="491"/>
        <v>theater</v>
      </c>
      <c r="R3958" t="str">
        <f t="shared" si="492"/>
        <v>plays</v>
      </c>
      <c r="S3958" s="10">
        <f t="shared" si="493"/>
        <v>42457.723692129628</v>
      </c>
      <c r="T3958" s="10">
        <f t="shared" si="494"/>
        <v>42484.805555555555</v>
      </c>
      <c r="U3958" s="12">
        <f t="shared" si="495"/>
        <v>42457.723692129628</v>
      </c>
      <c r="V3958" s="11">
        <f t="shared" si="496"/>
        <v>42457.723692129628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489"/>
        <v>2.5000000000000001E-4</v>
      </c>
      <c r="P3959" s="6">
        <f t="shared" si="490"/>
        <v>7</v>
      </c>
      <c r="Q3959" t="str">
        <f t="shared" si="491"/>
        <v>theater</v>
      </c>
      <c r="R3959" t="str">
        <f t="shared" si="492"/>
        <v>plays</v>
      </c>
      <c r="S3959" s="10">
        <f t="shared" si="493"/>
        <v>42513.767986111103</v>
      </c>
      <c r="T3959" s="10">
        <f t="shared" si="494"/>
        <v>42559.767986111103</v>
      </c>
      <c r="U3959" s="12">
        <f t="shared" si="495"/>
        <v>42513.767986111103</v>
      </c>
      <c r="V3959" s="11">
        <f t="shared" si="496"/>
        <v>42513.767986111103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489"/>
        <v>0.32050000000000001</v>
      </c>
      <c r="P3960" s="6">
        <f t="shared" si="490"/>
        <v>40.0625</v>
      </c>
      <c r="Q3960" t="str">
        <f t="shared" si="491"/>
        <v>theater</v>
      </c>
      <c r="R3960" t="str">
        <f t="shared" si="492"/>
        <v>plays</v>
      </c>
      <c r="S3960" s="10">
        <f t="shared" si="493"/>
        <v>41816.742037037038</v>
      </c>
      <c r="T3960" s="10">
        <f t="shared" si="494"/>
        <v>41853.375</v>
      </c>
      <c r="U3960" s="12">
        <f t="shared" si="495"/>
        <v>41816.742037037038</v>
      </c>
      <c r="V3960" s="11">
        <f t="shared" si="496"/>
        <v>41816.742037037038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489"/>
        <v>0.24333333333333335</v>
      </c>
      <c r="P3961" s="6">
        <f t="shared" si="490"/>
        <v>24.333333333333332</v>
      </c>
      <c r="Q3961" t="str">
        <f t="shared" si="491"/>
        <v>theater</v>
      </c>
      <c r="R3961" t="str">
        <f t="shared" si="492"/>
        <v>plays</v>
      </c>
      <c r="S3961" s="10">
        <f t="shared" si="493"/>
        <v>41880.580509259256</v>
      </c>
      <c r="T3961" s="10">
        <f t="shared" si="494"/>
        <v>41910.580509259256</v>
      </c>
      <c r="U3961" s="12">
        <f t="shared" si="495"/>
        <v>41880.580509259256</v>
      </c>
      <c r="V3961" s="11">
        <f t="shared" si="496"/>
        <v>41880.580509259256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489"/>
        <v>1.4999999999999999E-2</v>
      </c>
      <c r="P3962" s="6">
        <f t="shared" si="490"/>
        <v>11.25</v>
      </c>
      <c r="Q3962" t="str">
        <f t="shared" si="491"/>
        <v>theater</v>
      </c>
      <c r="R3962" t="str">
        <f t="shared" si="492"/>
        <v>plays</v>
      </c>
      <c r="S3962" s="10">
        <f t="shared" si="493"/>
        <v>42342.63722222222</v>
      </c>
      <c r="T3962" s="10">
        <f t="shared" si="494"/>
        <v>42372.63722222222</v>
      </c>
      <c r="U3962" s="12">
        <f t="shared" si="495"/>
        <v>42342.63722222222</v>
      </c>
      <c r="V3962" s="11">
        <f t="shared" si="496"/>
        <v>42342.63722222222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489"/>
        <v>4.1999999999999997E-3</v>
      </c>
      <c r="P3963" s="6">
        <f t="shared" si="490"/>
        <v>10.5</v>
      </c>
      <c r="Q3963" t="str">
        <f t="shared" si="491"/>
        <v>theater</v>
      </c>
      <c r="R3963" t="str">
        <f t="shared" si="492"/>
        <v>plays</v>
      </c>
      <c r="S3963" s="10">
        <f t="shared" si="493"/>
        <v>41745.682986111111</v>
      </c>
      <c r="T3963" s="10">
        <f t="shared" si="494"/>
        <v>41767.682986111111</v>
      </c>
      <c r="U3963" s="12">
        <f t="shared" si="495"/>
        <v>41745.682986111111</v>
      </c>
      <c r="V3963" s="11">
        <f t="shared" si="496"/>
        <v>41745.682986111111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489"/>
        <v>3.214285714285714E-2</v>
      </c>
      <c r="P3964" s="6">
        <f t="shared" si="490"/>
        <v>15</v>
      </c>
      <c r="Q3964" t="str">
        <f t="shared" si="491"/>
        <v>theater</v>
      </c>
      <c r="R3964" t="str">
        <f t="shared" si="492"/>
        <v>plays</v>
      </c>
      <c r="S3964" s="10">
        <f t="shared" si="493"/>
        <v>42311.413124999999</v>
      </c>
      <c r="T3964" s="10">
        <f t="shared" si="494"/>
        <v>42336.413124999999</v>
      </c>
      <c r="U3964" s="12">
        <f t="shared" si="495"/>
        <v>42311.413124999999</v>
      </c>
      <c r="V3964" s="11">
        <f t="shared" si="496"/>
        <v>42311.413124999999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489"/>
        <v>0</v>
      </c>
      <c r="P3965" s="6" t="e">
        <f t="shared" si="490"/>
        <v>#DIV/0!</v>
      </c>
      <c r="Q3965" t="str">
        <f t="shared" si="491"/>
        <v>theater</v>
      </c>
      <c r="R3965" t="str">
        <f t="shared" si="492"/>
        <v>plays</v>
      </c>
      <c r="S3965" s="10">
        <f t="shared" si="493"/>
        <v>42295.945798611108</v>
      </c>
      <c r="T3965" s="10">
        <f t="shared" si="494"/>
        <v>42325.987465277773</v>
      </c>
      <c r="U3965" s="12">
        <f t="shared" si="495"/>
        <v>42295.945798611108</v>
      </c>
      <c r="V3965" s="11">
        <f t="shared" si="496"/>
        <v>42295.945798611108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489"/>
        <v>6.3E-2</v>
      </c>
      <c r="P3966" s="6">
        <f t="shared" si="490"/>
        <v>42</v>
      </c>
      <c r="Q3966" t="str">
        <f t="shared" si="491"/>
        <v>theater</v>
      </c>
      <c r="R3966" t="str">
        <f t="shared" si="492"/>
        <v>plays</v>
      </c>
      <c r="S3966" s="10">
        <f t="shared" si="493"/>
        <v>42053.513726851852</v>
      </c>
      <c r="T3966" s="10">
        <f t="shared" si="494"/>
        <v>42113.47206018518</v>
      </c>
      <c r="U3966" s="12">
        <f t="shared" si="495"/>
        <v>42053.513726851852</v>
      </c>
      <c r="V3966" s="11">
        <f t="shared" si="496"/>
        <v>42053.513726851852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489"/>
        <v>0.14249999999999999</v>
      </c>
      <c r="P3967" s="6">
        <f t="shared" si="490"/>
        <v>71.25</v>
      </c>
      <c r="Q3967" t="str">
        <f t="shared" si="491"/>
        <v>theater</v>
      </c>
      <c r="R3967" t="str">
        <f t="shared" si="492"/>
        <v>plays</v>
      </c>
      <c r="S3967" s="10">
        <f t="shared" si="493"/>
        <v>42414.027546296296</v>
      </c>
      <c r="T3967" s="10">
        <f t="shared" si="494"/>
        <v>42473.985879629625</v>
      </c>
      <c r="U3967" s="12">
        <f t="shared" si="495"/>
        <v>42414.027546296296</v>
      </c>
      <c r="V3967" s="11">
        <f t="shared" si="496"/>
        <v>42414.027546296296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489"/>
        <v>6.0000000000000001E-3</v>
      </c>
      <c r="P3968" s="6">
        <f t="shared" si="490"/>
        <v>22.5</v>
      </c>
      <c r="Q3968" t="str">
        <f t="shared" si="491"/>
        <v>theater</v>
      </c>
      <c r="R3968" t="str">
        <f t="shared" si="492"/>
        <v>plays</v>
      </c>
      <c r="S3968" s="10">
        <f t="shared" si="493"/>
        <v>41801.503217592588</v>
      </c>
      <c r="T3968" s="10">
        <f t="shared" si="494"/>
        <v>41843.915972222218</v>
      </c>
      <c r="U3968" s="12">
        <f t="shared" si="495"/>
        <v>41801.503217592588</v>
      </c>
      <c r="V3968" s="11">
        <f t="shared" si="496"/>
        <v>41801.503217592588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489"/>
        <v>0.2411764705882353</v>
      </c>
      <c r="P3969" s="6">
        <f t="shared" si="490"/>
        <v>41</v>
      </c>
      <c r="Q3969" t="str">
        <f t="shared" si="491"/>
        <v>theater</v>
      </c>
      <c r="R3969" t="str">
        <f t="shared" si="492"/>
        <v>plays</v>
      </c>
      <c r="S3969" s="10">
        <f t="shared" si="493"/>
        <v>42770.082256944443</v>
      </c>
      <c r="T3969" s="10">
        <f t="shared" si="494"/>
        <v>42800.082256944443</v>
      </c>
      <c r="U3969" s="12">
        <f t="shared" si="495"/>
        <v>42770.082256944443</v>
      </c>
      <c r="V3969" s="11">
        <f t="shared" si="496"/>
        <v>42770.082256944443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497">E3970/D3970</f>
        <v>0.10539999999999999</v>
      </c>
      <c r="P3970" s="6">
        <f t="shared" si="490"/>
        <v>47.909090909090907</v>
      </c>
      <c r="Q3970" t="str">
        <f t="shared" si="491"/>
        <v>theater</v>
      </c>
      <c r="R3970" t="str">
        <f t="shared" si="492"/>
        <v>plays</v>
      </c>
      <c r="S3970" s="10">
        <f t="shared" si="493"/>
        <v>42452.60732638889</v>
      </c>
      <c r="T3970" s="10">
        <f t="shared" si="494"/>
        <v>42512.60732638889</v>
      </c>
      <c r="U3970" s="12">
        <f t="shared" si="495"/>
        <v>42452.60732638889</v>
      </c>
      <c r="V3970" s="11">
        <f t="shared" si="496"/>
        <v>42452.60732638889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497"/>
        <v>7.4690265486725665E-2</v>
      </c>
      <c r="P3971" s="6">
        <f t="shared" ref="P3971:P4034" si="498">E3971/L3971</f>
        <v>35.166666666666664</v>
      </c>
      <c r="Q3971" t="str">
        <f t="shared" ref="Q3971:Q4034" si="499">LEFT(N3971,SEARCH("/",N3971)-1)</f>
        <v>theater</v>
      </c>
      <c r="R3971" t="str">
        <f t="shared" ref="R3971:R4034" si="500">RIGHT(N3971,LEN(N3971)-SEARCH("/",N3971))</f>
        <v>plays</v>
      </c>
      <c r="S3971" s="10">
        <f t="shared" ref="S3971:S4034" si="501">(((J3971/60)/60)/24)+DATE(1970,1,1)+(-5/24)</f>
        <v>42601.646365740737</v>
      </c>
      <c r="T3971" s="10">
        <f t="shared" ref="T3971:T4034" si="502">(((I3971/60)/60)/24)+DATE(1970,1,1)+(-5/24)</f>
        <v>42610.954861111109</v>
      </c>
      <c r="U3971" s="12">
        <f t="shared" ref="U3971:U4034" si="503">S3971</f>
        <v>42601.646365740737</v>
      </c>
      <c r="V3971" s="11">
        <f t="shared" ref="V3971:V4034" si="504">S3971</f>
        <v>42601.646365740737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497"/>
        <v>7.3333333333333334E-4</v>
      </c>
      <c r="P3972" s="6">
        <f t="shared" si="498"/>
        <v>5.5</v>
      </c>
      <c r="Q3972" t="str">
        <f t="shared" si="499"/>
        <v>theater</v>
      </c>
      <c r="R3972" t="str">
        <f t="shared" si="500"/>
        <v>plays</v>
      </c>
      <c r="S3972" s="10">
        <f t="shared" si="501"/>
        <v>42447.655219907399</v>
      </c>
      <c r="T3972" s="10">
        <f t="shared" si="502"/>
        <v>42477.655219907399</v>
      </c>
      <c r="U3972" s="12">
        <f t="shared" si="503"/>
        <v>42447.655219907399</v>
      </c>
      <c r="V3972" s="11">
        <f t="shared" si="504"/>
        <v>42447.655219907399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497"/>
        <v>9.7142857142857135E-3</v>
      </c>
      <c r="P3973" s="6">
        <f t="shared" si="498"/>
        <v>22.666666666666668</v>
      </c>
      <c r="Q3973" t="str">
        <f t="shared" si="499"/>
        <v>theater</v>
      </c>
      <c r="R3973" t="str">
        <f t="shared" si="500"/>
        <v>plays</v>
      </c>
      <c r="S3973" s="10">
        <f t="shared" si="501"/>
        <v>41811.327847222223</v>
      </c>
      <c r="T3973" s="10">
        <f t="shared" si="502"/>
        <v>41841.327847222223</v>
      </c>
      <c r="U3973" s="12">
        <f t="shared" si="503"/>
        <v>41811.327847222223</v>
      </c>
      <c r="V3973" s="11">
        <f t="shared" si="504"/>
        <v>41811.327847222223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497"/>
        <v>0.21099999999999999</v>
      </c>
      <c r="P3974" s="6">
        <f t="shared" si="498"/>
        <v>26.375</v>
      </c>
      <c r="Q3974" t="str">
        <f t="shared" si="499"/>
        <v>theater</v>
      </c>
      <c r="R3974" t="str">
        <f t="shared" si="500"/>
        <v>plays</v>
      </c>
      <c r="S3974" s="10">
        <f t="shared" si="501"/>
        <v>41980.859189814808</v>
      </c>
      <c r="T3974" s="10">
        <f t="shared" si="502"/>
        <v>42040.859189814808</v>
      </c>
      <c r="U3974" s="12">
        <f t="shared" si="503"/>
        <v>41980.859189814808</v>
      </c>
      <c r="V3974" s="11">
        <f t="shared" si="504"/>
        <v>41980.859189814808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497"/>
        <v>0.78100000000000003</v>
      </c>
      <c r="P3975" s="6">
        <f t="shared" si="498"/>
        <v>105.54054054054055</v>
      </c>
      <c r="Q3975" t="str">
        <f t="shared" si="499"/>
        <v>theater</v>
      </c>
      <c r="R3975" t="str">
        <f t="shared" si="500"/>
        <v>plays</v>
      </c>
      <c r="S3975" s="10">
        <f t="shared" si="501"/>
        <v>42469.475810185184</v>
      </c>
      <c r="T3975" s="10">
        <f t="shared" si="502"/>
        <v>42498.958333333336</v>
      </c>
      <c r="U3975" s="12">
        <f t="shared" si="503"/>
        <v>42469.475810185184</v>
      </c>
      <c r="V3975" s="11">
        <f t="shared" si="504"/>
        <v>42469.475810185184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497"/>
        <v>0.32</v>
      </c>
      <c r="P3976" s="6">
        <f t="shared" si="498"/>
        <v>29.09090909090909</v>
      </c>
      <c r="Q3976" t="str">
        <f t="shared" si="499"/>
        <v>theater</v>
      </c>
      <c r="R3976" t="str">
        <f t="shared" si="500"/>
        <v>plays</v>
      </c>
      <c r="S3976" s="10">
        <f t="shared" si="501"/>
        <v>42493.338518518511</v>
      </c>
      <c r="T3976" s="10">
        <f t="shared" si="502"/>
        <v>42523.338518518511</v>
      </c>
      <c r="U3976" s="12">
        <f t="shared" si="503"/>
        <v>42493.338518518511</v>
      </c>
      <c r="V3976" s="11">
        <f t="shared" si="504"/>
        <v>42493.338518518511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497"/>
        <v>0</v>
      </c>
      <c r="P3977" s="6" t="e">
        <f t="shared" si="498"/>
        <v>#DIV/0!</v>
      </c>
      <c r="Q3977" t="str">
        <f t="shared" si="499"/>
        <v>theater</v>
      </c>
      <c r="R3977" t="str">
        <f t="shared" si="500"/>
        <v>plays</v>
      </c>
      <c r="S3977" s="10">
        <f t="shared" si="501"/>
        <v>42534.658541666664</v>
      </c>
      <c r="T3977" s="10">
        <f t="shared" si="502"/>
        <v>42564.658541666664</v>
      </c>
      <c r="U3977" s="12">
        <f t="shared" si="503"/>
        <v>42534.658541666664</v>
      </c>
      <c r="V3977" s="11">
        <f t="shared" si="504"/>
        <v>42534.658541666664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497"/>
        <v>0.47692307692307695</v>
      </c>
      <c r="P3978" s="6">
        <f t="shared" si="498"/>
        <v>62</v>
      </c>
      <c r="Q3978" t="str">
        <f t="shared" si="499"/>
        <v>theater</v>
      </c>
      <c r="R3978" t="str">
        <f t="shared" si="500"/>
        <v>plays</v>
      </c>
      <c r="S3978" s="10">
        <f t="shared" si="501"/>
        <v>41830.650011574071</v>
      </c>
      <c r="T3978" s="10">
        <f t="shared" si="502"/>
        <v>41852.083333333328</v>
      </c>
      <c r="U3978" s="12">
        <f t="shared" si="503"/>
        <v>41830.650011574071</v>
      </c>
      <c r="V3978" s="11">
        <f t="shared" si="504"/>
        <v>41830.650011574071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497"/>
        <v>1.4500000000000001E-2</v>
      </c>
      <c r="P3979" s="6">
        <f t="shared" si="498"/>
        <v>217.5</v>
      </c>
      <c r="Q3979" t="str">
        <f t="shared" si="499"/>
        <v>theater</v>
      </c>
      <c r="R3979" t="str">
        <f t="shared" si="500"/>
        <v>plays</v>
      </c>
      <c r="S3979" s="10">
        <f t="shared" si="501"/>
        <v>42543.580231481479</v>
      </c>
      <c r="T3979" s="10">
        <f t="shared" si="502"/>
        <v>42573.580231481479</v>
      </c>
      <c r="U3979" s="12">
        <f t="shared" si="503"/>
        <v>42543.580231481479</v>
      </c>
      <c r="V3979" s="11">
        <f t="shared" si="504"/>
        <v>42543.580231481479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497"/>
        <v>0.107</v>
      </c>
      <c r="P3980" s="6">
        <f t="shared" si="498"/>
        <v>26.75</v>
      </c>
      <c r="Q3980" t="str">
        <f t="shared" si="499"/>
        <v>theater</v>
      </c>
      <c r="R3980" t="str">
        <f t="shared" si="500"/>
        <v>plays</v>
      </c>
      <c r="S3980" s="10">
        <f t="shared" si="501"/>
        <v>41975.434641203705</v>
      </c>
      <c r="T3980" s="10">
        <f t="shared" si="502"/>
        <v>42035.434641203705</v>
      </c>
      <c r="U3980" s="12">
        <f t="shared" si="503"/>
        <v>41975.434641203705</v>
      </c>
      <c r="V3980" s="11">
        <f t="shared" si="504"/>
        <v>41975.434641203705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497"/>
        <v>1.8333333333333333E-2</v>
      </c>
      <c r="P3981" s="6">
        <f t="shared" si="498"/>
        <v>18.333333333333332</v>
      </c>
      <c r="Q3981" t="str">
        <f t="shared" si="499"/>
        <v>theater</v>
      </c>
      <c r="R3981" t="str">
        <f t="shared" si="500"/>
        <v>plays</v>
      </c>
      <c r="S3981" s="10">
        <f t="shared" si="501"/>
        <v>42069.695104166669</v>
      </c>
      <c r="T3981" s="10">
        <f t="shared" si="502"/>
        <v>42092.624999999993</v>
      </c>
      <c r="U3981" s="12">
        <f t="shared" si="503"/>
        <v>42069.695104166669</v>
      </c>
      <c r="V3981" s="11">
        <f t="shared" si="504"/>
        <v>42069.695104166669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497"/>
        <v>0.18</v>
      </c>
      <c r="P3982" s="6">
        <f t="shared" si="498"/>
        <v>64.285714285714292</v>
      </c>
      <c r="Q3982" t="str">
        <f t="shared" si="499"/>
        <v>theater</v>
      </c>
      <c r="R3982" t="str">
        <f t="shared" si="500"/>
        <v>plays</v>
      </c>
      <c r="S3982" s="10">
        <f t="shared" si="501"/>
        <v>41795.390590277777</v>
      </c>
      <c r="T3982" s="10">
        <f t="shared" si="502"/>
        <v>41825.390590277777</v>
      </c>
      <c r="U3982" s="12">
        <f t="shared" si="503"/>
        <v>41795.390590277777</v>
      </c>
      <c r="V3982" s="11">
        <f t="shared" si="504"/>
        <v>41795.390590277777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497"/>
        <v>4.0833333333333333E-2</v>
      </c>
      <c r="P3983" s="6">
        <f t="shared" si="498"/>
        <v>175</v>
      </c>
      <c r="Q3983" t="str">
        <f t="shared" si="499"/>
        <v>theater</v>
      </c>
      <c r="R3983" t="str">
        <f t="shared" si="500"/>
        <v>plays</v>
      </c>
      <c r="S3983" s="10">
        <f t="shared" si="501"/>
        <v>42507.971631944441</v>
      </c>
      <c r="T3983" s="10">
        <f t="shared" si="502"/>
        <v>42567.971631944441</v>
      </c>
      <c r="U3983" s="12">
        <f t="shared" si="503"/>
        <v>42507.971631944441</v>
      </c>
      <c r="V3983" s="11">
        <f t="shared" si="504"/>
        <v>42507.971631944441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497"/>
        <v>0.2</v>
      </c>
      <c r="P3984" s="6">
        <f t="shared" si="498"/>
        <v>34</v>
      </c>
      <c r="Q3984" t="str">
        <f t="shared" si="499"/>
        <v>theater</v>
      </c>
      <c r="R3984" t="str">
        <f t="shared" si="500"/>
        <v>plays</v>
      </c>
      <c r="S3984" s="10">
        <f t="shared" si="501"/>
        <v>42132.601620370369</v>
      </c>
      <c r="T3984" s="10">
        <f t="shared" si="502"/>
        <v>42192.601620370369</v>
      </c>
      <c r="U3984" s="12">
        <f t="shared" si="503"/>
        <v>42132.601620370369</v>
      </c>
      <c r="V3984" s="11">
        <f t="shared" si="504"/>
        <v>42132.601620370369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497"/>
        <v>0.34802513464991025</v>
      </c>
      <c r="P3985" s="6">
        <f t="shared" si="498"/>
        <v>84.282608695652172</v>
      </c>
      <c r="Q3985" t="str">
        <f t="shared" si="499"/>
        <v>theater</v>
      </c>
      <c r="R3985" t="str">
        <f t="shared" si="500"/>
        <v>plays</v>
      </c>
      <c r="S3985" s="10">
        <f t="shared" si="501"/>
        <v>41747.661527777775</v>
      </c>
      <c r="T3985" s="10">
        <f t="shared" si="502"/>
        <v>41779.082638888889</v>
      </c>
      <c r="U3985" s="12">
        <f t="shared" si="503"/>
        <v>41747.661527777775</v>
      </c>
      <c r="V3985" s="11">
        <f t="shared" si="504"/>
        <v>41747.661527777775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497"/>
        <v>6.3333333333333339E-2</v>
      </c>
      <c r="P3986" s="6">
        <f t="shared" si="498"/>
        <v>9.5</v>
      </c>
      <c r="Q3986" t="str">
        <f t="shared" si="499"/>
        <v>theater</v>
      </c>
      <c r="R3986" t="str">
        <f t="shared" si="500"/>
        <v>plays</v>
      </c>
      <c r="S3986" s="10">
        <f t="shared" si="501"/>
        <v>41920.755138888882</v>
      </c>
      <c r="T3986" s="10">
        <f t="shared" si="502"/>
        <v>41950.791666666664</v>
      </c>
      <c r="U3986" s="12">
        <f t="shared" si="503"/>
        <v>41920.755138888882</v>
      </c>
      <c r="V3986" s="11">
        <f t="shared" si="504"/>
        <v>41920.755138888882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497"/>
        <v>0.32050000000000001</v>
      </c>
      <c r="P3987" s="6">
        <f t="shared" si="498"/>
        <v>33.736842105263158</v>
      </c>
      <c r="Q3987" t="str">
        <f t="shared" si="499"/>
        <v>theater</v>
      </c>
      <c r="R3987" t="str">
        <f t="shared" si="500"/>
        <v>plays</v>
      </c>
      <c r="S3987" s="10">
        <f t="shared" si="501"/>
        <v>42399.499074074069</v>
      </c>
      <c r="T3987" s="10">
        <f t="shared" si="502"/>
        <v>42420.670138888883</v>
      </c>
      <c r="U3987" s="12">
        <f t="shared" si="503"/>
        <v>42399.499074074069</v>
      </c>
      <c r="V3987" s="11">
        <f t="shared" si="504"/>
        <v>42399.499074074069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497"/>
        <v>9.7600000000000006E-2</v>
      </c>
      <c r="P3988" s="6">
        <f t="shared" si="498"/>
        <v>37.53846153846154</v>
      </c>
      <c r="Q3988" t="str">
        <f t="shared" si="499"/>
        <v>theater</v>
      </c>
      <c r="R3988" t="str">
        <f t="shared" si="500"/>
        <v>plays</v>
      </c>
      <c r="S3988" s="10">
        <f t="shared" si="501"/>
        <v>42467.340208333328</v>
      </c>
      <c r="T3988" s="10">
        <f t="shared" si="502"/>
        <v>42496.336111111108</v>
      </c>
      <c r="U3988" s="12">
        <f t="shared" si="503"/>
        <v>42467.340208333328</v>
      </c>
      <c r="V3988" s="11">
        <f t="shared" si="504"/>
        <v>42467.340208333328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497"/>
        <v>0.3775</v>
      </c>
      <c r="P3989" s="6">
        <f t="shared" si="498"/>
        <v>11.615384615384615</v>
      </c>
      <c r="Q3989" t="str">
        <f t="shared" si="499"/>
        <v>theater</v>
      </c>
      <c r="R3989" t="str">
        <f t="shared" si="500"/>
        <v>plays</v>
      </c>
      <c r="S3989" s="10">
        <f t="shared" si="501"/>
        <v>41765.716319444444</v>
      </c>
      <c r="T3989" s="10">
        <f t="shared" si="502"/>
        <v>41775.716319444444</v>
      </c>
      <c r="U3989" s="12">
        <f t="shared" si="503"/>
        <v>41765.716319444444</v>
      </c>
      <c r="V3989" s="11">
        <f t="shared" si="504"/>
        <v>41765.716319444444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497"/>
        <v>2.1333333333333333E-2</v>
      </c>
      <c r="P3990" s="6">
        <f t="shared" si="498"/>
        <v>8</v>
      </c>
      <c r="Q3990" t="str">
        <f t="shared" si="499"/>
        <v>theater</v>
      </c>
      <c r="R3990" t="str">
        <f t="shared" si="500"/>
        <v>plays</v>
      </c>
      <c r="S3990" s="10">
        <f t="shared" si="501"/>
        <v>42229.872835648144</v>
      </c>
      <c r="T3990" s="10">
        <f t="shared" si="502"/>
        <v>42244.872835648144</v>
      </c>
      <c r="U3990" s="12">
        <f t="shared" si="503"/>
        <v>42229.872835648144</v>
      </c>
      <c r="V3990" s="11">
        <f t="shared" si="504"/>
        <v>42229.872835648144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497"/>
        <v>0</v>
      </c>
      <c r="P3991" s="6" t="e">
        <f t="shared" si="498"/>
        <v>#DIV/0!</v>
      </c>
      <c r="Q3991" t="str">
        <f t="shared" si="499"/>
        <v>theater</v>
      </c>
      <c r="R3991" t="str">
        <f t="shared" si="500"/>
        <v>plays</v>
      </c>
      <c r="S3991" s="10">
        <f t="shared" si="501"/>
        <v>42286.541446759256</v>
      </c>
      <c r="T3991" s="10">
        <f t="shared" si="502"/>
        <v>42316.583113425928</v>
      </c>
      <c r="U3991" s="12">
        <f t="shared" si="503"/>
        <v>42286.541446759256</v>
      </c>
      <c r="V3991" s="11">
        <f t="shared" si="504"/>
        <v>42286.541446759256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497"/>
        <v>4.1818181818181817E-2</v>
      </c>
      <c r="P3992" s="6">
        <f t="shared" si="498"/>
        <v>23</v>
      </c>
      <c r="Q3992" t="str">
        <f t="shared" si="499"/>
        <v>theater</v>
      </c>
      <c r="R3992" t="str">
        <f t="shared" si="500"/>
        <v>plays</v>
      </c>
      <c r="S3992" s="10">
        <f t="shared" si="501"/>
        <v>42401.464039351849</v>
      </c>
      <c r="T3992" s="10">
        <f t="shared" si="502"/>
        <v>42431.464039351849</v>
      </c>
      <c r="U3992" s="12">
        <f t="shared" si="503"/>
        <v>42401.464039351849</v>
      </c>
      <c r="V3992" s="11">
        <f t="shared" si="504"/>
        <v>42401.464039351849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497"/>
        <v>0.2</v>
      </c>
      <c r="P3993" s="6">
        <f t="shared" si="498"/>
        <v>100</v>
      </c>
      <c r="Q3993" t="str">
        <f t="shared" si="499"/>
        <v>theater</v>
      </c>
      <c r="R3993" t="str">
        <f t="shared" si="500"/>
        <v>plays</v>
      </c>
      <c r="S3993" s="10">
        <f t="shared" si="501"/>
        <v>42125.436134259253</v>
      </c>
      <c r="T3993" s="10">
        <f t="shared" si="502"/>
        <v>42155.436134259253</v>
      </c>
      <c r="U3993" s="12">
        <f t="shared" si="503"/>
        <v>42125.436134259253</v>
      </c>
      <c r="V3993" s="11">
        <f t="shared" si="504"/>
        <v>42125.436134259253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497"/>
        <v>5.4100000000000002E-2</v>
      </c>
      <c r="P3994" s="6">
        <f t="shared" si="498"/>
        <v>60.111111111111114</v>
      </c>
      <c r="Q3994" t="str">
        <f t="shared" si="499"/>
        <v>theater</v>
      </c>
      <c r="R3994" t="str">
        <f t="shared" si="500"/>
        <v>plays</v>
      </c>
      <c r="S3994" s="10">
        <f t="shared" si="501"/>
        <v>42289.732164351844</v>
      </c>
      <c r="T3994" s="10">
        <f t="shared" si="502"/>
        <v>42349.773831018516</v>
      </c>
      <c r="U3994" s="12">
        <f t="shared" si="503"/>
        <v>42289.732164351844</v>
      </c>
      <c r="V3994" s="11">
        <f t="shared" si="504"/>
        <v>42289.732164351844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497"/>
        <v>6.0000000000000002E-5</v>
      </c>
      <c r="P3995" s="6">
        <f t="shared" si="498"/>
        <v>3</v>
      </c>
      <c r="Q3995" t="str">
        <f t="shared" si="499"/>
        <v>theater</v>
      </c>
      <c r="R3995" t="str">
        <f t="shared" si="500"/>
        <v>plays</v>
      </c>
      <c r="S3995" s="10">
        <f t="shared" si="501"/>
        <v>42107.656388888885</v>
      </c>
      <c r="T3995" s="10">
        <f t="shared" si="502"/>
        <v>42137.656388888885</v>
      </c>
      <c r="U3995" s="12">
        <f t="shared" si="503"/>
        <v>42107.656388888885</v>
      </c>
      <c r="V3995" s="11">
        <f t="shared" si="504"/>
        <v>42107.656388888885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497"/>
        <v>2.5000000000000001E-3</v>
      </c>
      <c r="P3996" s="6">
        <f t="shared" si="498"/>
        <v>5</v>
      </c>
      <c r="Q3996" t="str">
        <f t="shared" si="499"/>
        <v>theater</v>
      </c>
      <c r="R3996" t="str">
        <f t="shared" si="500"/>
        <v>plays</v>
      </c>
      <c r="S3996" s="10">
        <f t="shared" si="501"/>
        <v>41809.181597222218</v>
      </c>
      <c r="T3996" s="10">
        <f t="shared" si="502"/>
        <v>41839.181597222218</v>
      </c>
      <c r="U3996" s="12">
        <f t="shared" si="503"/>
        <v>41809.181597222218</v>
      </c>
      <c r="V3996" s="11">
        <f t="shared" si="504"/>
        <v>41809.181597222218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497"/>
        <v>0.35</v>
      </c>
      <c r="P3997" s="6">
        <f t="shared" si="498"/>
        <v>17.5</v>
      </c>
      <c r="Q3997" t="str">
        <f t="shared" si="499"/>
        <v>theater</v>
      </c>
      <c r="R3997" t="str">
        <f t="shared" si="500"/>
        <v>plays</v>
      </c>
      <c r="S3997" s="10">
        <f t="shared" si="501"/>
        <v>42019.475428240738</v>
      </c>
      <c r="T3997" s="10">
        <f t="shared" si="502"/>
        <v>42049.268749999996</v>
      </c>
      <c r="U3997" s="12">
        <f t="shared" si="503"/>
        <v>42019.475428240738</v>
      </c>
      <c r="V3997" s="11">
        <f t="shared" si="504"/>
        <v>42019.475428240738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497"/>
        <v>0.16566666666666666</v>
      </c>
      <c r="P3998" s="6">
        <f t="shared" si="498"/>
        <v>29.235294117647058</v>
      </c>
      <c r="Q3998" t="str">
        <f t="shared" si="499"/>
        <v>theater</v>
      </c>
      <c r="R3998" t="str">
        <f t="shared" si="500"/>
        <v>plays</v>
      </c>
      <c r="S3998" s="10">
        <f t="shared" si="501"/>
        <v>41950.058611111104</v>
      </c>
      <c r="T3998" s="10">
        <f t="shared" si="502"/>
        <v>41963.461111111108</v>
      </c>
      <c r="U3998" s="12">
        <f t="shared" si="503"/>
        <v>41950.058611111104</v>
      </c>
      <c r="V3998" s="11">
        <f t="shared" si="504"/>
        <v>41950.058611111104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497"/>
        <v>0</v>
      </c>
      <c r="P3999" s="6" t="e">
        <f t="shared" si="498"/>
        <v>#DIV/0!</v>
      </c>
      <c r="Q3999" t="str">
        <f t="shared" si="499"/>
        <v>theater</v>
      </c>
      <c r="R3999" t="str">
        <f t="shared" si="500"/>
        <v>plays</v>
      </c>
      <c r="S3999" s="10">
        <f t="shared" si="501"/>
        <v>42069.183113425919</v>
      </c>
      <c r="T3999" s="10">
        <f t="shared" si="502"/>
        <v>42099.141446759262</v>
      </c>
      <c r="U3999" s="12">
        <f t="shared" si="503"/>
        <v>42069.183113425919</v>
      </c>
      <c r="V3999" s="11">
        <f t="shared" si="504"/>
        <v>42069.183113425919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497"/>
        <v>0.57199999999999995</v>
      </c>
      <c r="P4000" s="6">
        <f t="shared" si="498"/>
        <v>59.583333333333336</v>
      </c>
      <c r="Q4000" t="str">
        <f t="shared" si="499"/>
        <v>theater</v>
      </c>
      <c r="R4000" t="str">
        <f t="shared" si="500"/>
        <v>plays</v>
      </c>
      <c r="S4000" s="10">
        <f t="shared" si="501"/>
        <v>42061.754930555551</v>
      </c>
      <c r="T4000" s="10">
        <f t="shared" si="502"/>
        <v>42091.713263888887</v>
      </c>
      <c r="U4000" s="12">
        <f t="shared" si="503"/>
        <v>42061.754930555551</v>
      </c>
      <c r="V4000" s="11">
        <f t="shared" si="504"/>
        <v>42061.754930555551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497"/>
        <v>0.16514285714285715</v>
      </c>
      <c r="P4001" s="6">
        <f t="shared" si="498"/>
        <v>82.571428571428569</v>
      </c>
      <c r="Q4001" t="str">
        <f t="shared" si="499"/>
        <v>theater</v>
      </c>
      <c r="R4001" t="str">
        <f t="shared" si="500"/>
        <v>plays</v>
      </c>
      <c r="S4001" s="10">
        <f t="shared" si="501"/>
        <v>41842.620347222219</v>
      </c>
      <c r="T4001" s="10">
        <f t="shared" si="502"/>
        <v>41882.619317129625</v>
      </c>
      <c r="U4001" s="12">
        <f t="shared" si="503"/>
        <v>41842.620347222219</v>
      </c>
      <c r="V4001" s="11">
        <f t="shared" si="504"/>
        <v>41842.620347222219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497"/>
        <v>1.25E-3</v>
      </c>
      <c r="P4002" s="6">
        <f t="shared" si="498"/>
        <v>10</v>
      </c>
      <c r="Q4002" t="str">
        <f t="shared" si="499"/>
        <v>theater</v>
      </c>
      <c r="R4002" t="str">
        <f t="shared" si="500"/>
        <v>plays</v>
      </c>
      <c r="S4002" s="10">
        <f t="shared" si="501"/>
        <v>42437.437013888884</v>
      </c>
      <c r="T4002" s="10">
        <f t="shared" si="502"/>
        <v>42497.39534722222</v>
      </c>
      <c r="U4002" s="12">
        <f t="shared" si="503"/>
        <v>42437.437013888884</v>
      </c>
      <c r="V4002" s="11">
        <f t="shared" si="504"/>
        <v>42437.437013888884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497"/>
        <v>0.3775</v>
      </c>
      <c r="P4003" s="6">
        <f t="shared" si="498"/>
        <v>32.357142857142854</v>
      </c>
      <c r="Q4003" t="str">
        <f t="shared" si="499"/>
        <v>theater</v>
      </c>
      <c r="R4003" t="str">
        <f t="shared" si="500"/>
        <v>plays</v>
      </c>
      <c r="S4003" s="10">
        <f t="shared" si="501"/>
        <v>42775.755879629629</v>
      </c>
      <c r="T4003" s="10">
        <f t="shared" si="502"/>
        <v>42795.583333333336</v>
      </c>
      <c r="U4003" s="12">
        <f t="shared" si="503"/>
        <v>42775.755879629629</v>
      </c>
      <c r="V4003" s="11">
        <f t="shared" si="504"/>
        <v>42775.755879629629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497"/>
        <v>1.84E-2</v>
      </c>
      <c r="P4004" s="6">
        <f t="shared" si="498"/>
        <v>5.75</v>
      </c>
      <c r="Q4004" t="str">
        <f t="shared" si="499"/>
        <v>theater</v>
      </c>
      <c r="R4004" t="str">
        <f t="shared" si="500"/>
        <v>plays</v>
      </c>
      <c r="S4004" s="10">
        <f t="shared" si="501"/>
        <v>41878.835196759253</v>
      </c>
      <c r="T4004" s="10">
        <f t="shared" si="502"/>
        <v>41908.835196759253</v>
      </c>
      <c r="U4004" s="12">
        <f t="shared" si="503"/>
        <v>41878.835196759253</v>
      </c>
      <c r="V4004" s="11">
        <f t="shared" si="504"/>
        <v>41878.835196759253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497"/>
        <v>0.10050000000000001</v>
      </c>
      <c r="P4005" s="6">
        <f t="shared" si="498"/>
        <v>100.5</v>
      </c>
      <c r="Q4005" t="str">
        <f t="shared" si="499"/>
        <v>theater</v>
      </c>
      <c r="R4005" t="str">
        <f t="shared" si="500"/>
        <v>plays</v>
      </c>
      <c r="S4005" s="10">
        <f t="shared" si="501"/>
        <v>42020.379016203697</v>
      </c>
      <c r="T4005" s="10">
        <f t="shared" si="502"/>
        <v>42050.379016203697</v>
      </c>
      <c r="U4005" s="12">
        <f t="shared" si="503"/>
        <v>42020.379016203697</v>
      </c>
      <c r="V4005" s="11">
        <f t="shared" si="504"/>
        <v>42020.379016203697</v>
      </c>
    </row>
    <row r="4006" spans="1:22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497"/>
        <v>2E-3</v>
      </c>
      <c r="P4006" s="6">
        <f t="shared" si="498"/>
        <v>1</v>
      </c>
      <c r="Q4006" t="str">
        <f t="shared" si="499"/>
        <v>theater</v>
      </c>
      <c r="R4006" t="str">
        <f t="shared" si="500"/>
        <v>plays</v>
      </c>
      <c r="S4006" s="10">
        <f t="shared" si="501"/>
        <v>41889.954363425924</v>
      </c>
      <c r="T4006" s="10">
        <f t="shared" si="502"/>
        <v>41919.954363425924</v>
      </c>
      <c r="U4006" s="12">
        <f t="shared" si="503"/>
        <v>41889.954363425924</v>
      </c>
      <c r="V4006" s="11">
        <f t="shared" si="504"/>
        <v>41889.954363425924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497"/>
        <v>1.3333333333333334E-2</v>
      </c>
      <c r="P4007" s="6">
        <f t="shared" si="498"/>
        <v>20</v>
      </c>
      <c r="Q4007" t="str">
        <f t="shared" si="499"/>
        <v>theater</v>
      </c>
      <c r="R4007" t="str">
        <f t="shared" si="500"/>
        <v>plays</v>
      </c>
      <c r="S4007" s="10">
        <f t="shared" si="501"/>
        <v>41872.599363425921</v>
      </c>
      <c r="T4007" s="10">
        <f t="shared" si="502"/>
        <v>41932.599363425921</v>
      </c>
      <c r="U4007" s="12">
        <f t="shared" si="503"/>
        <v>41872.599363425921</v>
      </c>
      <c r="V4007" s="11">
        <f t="shared" si="504"/>
        <v>41872.599363425921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497"/>
        <v>6.666666666666667E-5</v>
      </c>
      <c r="P4008" s="6">
        <f t="shared" si="498"/>
        <v>2</v>
      </c>
      <c r="Q4008" t="str">
        <f t="shared" si="499"/>
        <v>theater</v>
      </c>
      <c r="R4008" t="str">
        <f t="shared" si="500"/>
        <v>plays</v>
      </c>
      <c r="S4008" s="10">
        <f t="shared" si="501"/>
        <v>42391.564664351848</v>
      </c>
      <c r="T4008" s="10">
        <f t="shared" si="502"/>
        <v>42416.564664351848</v>
      </c>
      <c r="U4008" s="12">
        <f t="shared" si="503"/>
        <v>42391.564664351848</v>
      </c>
      <c r="V4008" s="11">
        <f t="shared" si="504"/>
        <v>42391.564664351848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497"/>
        <v>2.5000000000000001E-3</v>
      </c>
      <c r="P4009" s="6">
        <f t="shared" si="498"/>
        <v>5</v>
      </c>
      <c r="Q4009" t="str">
        <f t="shared" si="499"/>
        <v>theater</v>
      </c>
      <c r="R4009" t="str">
        <f t="shared" si="500"/>
        <v>plays</v>
      </c>
      <c r="S4009" s="10">
        <f t="shared" si="501"/>
        <v>41848.564594907402</v>
      </c>
      <c r="T4009" s="10">
        <f t="shared" si="502"/>
        <v>41877.477777777778</v>
      </c>
      <c r="U4009" s="12">
        <f t="shared" si="503"/>
        <v>41848.564594907402</v>
      </c>
      <c r="V4009" s="11">
        <f t="shared" si="504"/>
        <v>41848.564594907402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497"/>
        <v>0.06</v>
      </c>
      <c r="P4010" s="6">
        <f t="shared" si="498"/>
        <v>15</v>
      </c>
      <c r="Q4010" t="str">
        <f t="shared" si="499"/>
        <v>theater</v>
      </c>
      <c r="R4010" t="str">
        <f t="shared" si="500"/>
        <v>plays</v>
      </c>
      <c r="S4010" s="10">
        <f t="shared" si="501"/>
        <v>42177.755868055552</v>
      </c>
      <c r="T4010" s="10">
        <f t="shared" si="502"/>
        <v>42207.755868055552</v>
      </c>
      <c r="U4010" s="12">
        <f t="shared" si="503"/>
        <v>42177.755868055552</v>
      </c>
      <c r="V4010" s="11">
        <f t="shared" si="504"/>
        <v>42177.755868055552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497"/>
        <v>3.8860103626943004E-2</v>
      </c>
      <c r="P4011" s="6">
        <f t="shared" si="498"/>
        <v>25</v>
      </c>
      <c r="Q4011" t="str">
        <f t="shared" si="499"/>
        <v>theater</v>
      </c>
      <c r="R4011" t="str">
        <f t="shared" si="500"/>
        <v>plays</v>
      </c>
      <c r="S4011" s="10">
        <f t="shared" si="501"/>
        <v>41851.492592592593</v>
      </c>
      <c r="T4011" s="10">
        <f t="shared" si="502"/>
        <v>41891.492592592593</v>
      </c>
      <c r="U4011" s="12">
        <f t="shared" si="503"/>
        <v>41851.492592592593</v>
      </c>
      <c r="V4011" s="11">
        <f t="shared" si="504"/>
        <v>41851.492592592593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497"/>
        <v>0.24194444444444443</v>
      </c>
      <c r="P4012" s="6">
        <f t="shared" si="498"/>
        <v>45.842105263157897</v>
      </c>
      <c r="Q4012" t="str">
        <f t="shared" si="499"/>
        <v>theater</v>
      </c>
      <c r="R4012" t="str">
        <f t="shared" si="500"/>
        <v>plays</v>
      </c>
      <c r="S4012" s="10">
        <f t="shared" si="501"/>
        <v>41921.562106481477</v>
      </c>
      <c r="T4012" s="10">
        <f t="shared" si="502"/>
        <v>41938.562106481477</v>
      </c>
      <c r="U4012" s="12">
        <f t="shared" si="503"/>
        <v>41921.562106481477</v>
      </c>
      <c r="V4012" s="11">
        <f t="shared" si="504"/>
        <v>41921.562106481477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497"/>
        <v>7.5999999999999998E-2</v>
      </c>
      <c r="P4013" s="6">
        <f t="shared" si="498"/>
        <v>4.75</v>
      </c>
      <c r="Q4013" t="str">
        <f t="shared" si="499"/>
        <v>theater</v>
      </c>
      <c r="R4013" t="str">
        <f t="shared" si="500"/>
        <v>plays</v>
      </c>
      <c r="S4013" s="10">
        <f t="shared" si="501"/>
        <v>42002.336550925924</v>
      </c>
      <c r="T4013" s="10">
        <f t="shared" si="502"/>
        <v>42032.336550925924</v>
      </c>
      <c r="U4013" s="12">
        <f t="shared" si="503"/>
        <v>42002.336550925924</v>
      </c>
      <c r="V4013" s="11">
        <f t="shared" si="504"/>
        <v>42002.336550925924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497"/>
        <v>0</v>
      </c>
      <c r="P4014" s="6" t="e">
        <f t="shared" si="498"/>
        <v>#DIV/0!</v>
      </c>
      <c r="Q4014" t="str">
        <f t="shared" si="499"/>
        <v>theater</v>
      </c>
      <c r="R4014" t="str">
        <f t="shared" si="500"/>
        <v>plays</v>
      </c>
      <c r="S4014" s="10">
        <f t="shared" si="501"/>
        <v>42096.336215277777</v>
      </c>
      <c r="T4014" s="10">
        <f t="shared" si="502"/>
        <v>42126.336215277777</v>
      </c>
      <c r="U4014" s="12">
        <f t="shared" si="503"/>
        <v>42096.336215277777</v>
      </c>
      <c r="V4014" s="11">
        <f t="shared" si="504"/>
        <v>42096.336215277777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497"/>
        <v>1.2999999999999999E-2</v>
      </c>
      <c r="P4015" s="6">
        <f t="shared" si="498"/>
        <v>13</v>
      </c>
      <c r="Q4015" t="str">
        <f t="shared" si="499"/>
        <v>theater</v>
      </c>
      <c r="R4015" t="str">
        <f t="shared" si="500"/>
        <v>plays</v>
      </c>
      <c r="S4015" s="10">
        <f t="shared" si="501"/>
        <v>42021.092858796292</v>
      </c>
      <c r="T4015" s="10">
        <f t="shared" si="502"/>
        <v>42051.092858796292</v>
      </c>
      <c r="U4015" s="12">
        <f t="shared" si="503"/>
        <v>42021.092858796292</v>
      </c>
      <c r="V4015" s="11">
        <f t="shared" si="504"/>
        <v>42021.092858796292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497"/>
        <v>0</v>
      </c>
      <c r="P4016" s="6" t="e">
        <f t="shared" si="498"/>
        <v>#DIV/0!</v>
      </c>
      <c r="Q4016" t="str">
        <f t="shared" si="499"/>
        <v>theater</v>
      </c>
      <c r="R4016" t="str">
        <f t="shared" si="500"/>
        <v>plays</v>
      </c>
      <c r="S4016" s="10">
        <f t="shared" si="501"/>
        <v>42419.037835648145</v>
      </c>
      <c r="T4016" s="10">
        <f t="shared" si="502"/>
        <v>42434.037835648145</v>
      </c>
      <c r="U4016" s="12">
        <f t="shared" si="503"/>
        <v>42419.037835648145</v>
      </c>
      <c r="V4016" s="11">
        <f t="shared" si="504"/>
        <v>42419.037835648145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497"/>
        <v>1.4285714285714287E-4</v>
      </c>
      <c r="P4017" s="6">
        <f t="shared" si="498"/>
        <v>1</v>
      </c>
      <c r="Q4017" t="str">
        <f t="shared" si="499"/>
        <v>theater</v>
      </c>
      <c r="R4017" t="str">
        <f t="shared" si="500"/>
        <v>plays</v>
      </c>
      <c r="S4017" s="10">
        <f t="shared" si="501"/>
        <v>42174.572488425918</v>
      </c>
      <c r="T4017" s="10">
        <f t="shared" si="502"/>
        <v>42204.572488425918</v>
      </c>
      <c r="U4017" s="12">
        <f t="shared" si="503"/>
        <v>42174.572488425918</v>
      </c>
      <c r="V4017" s="11">
        <f t="shared" si="504"/>
        <v>42174.572488425918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497"/>
        <v>0.14000000000000001</v>
      </c>
      <c r="P4018" s="6">
        <f t="shared" si="498"/>
        <v>10</v>
      </c>
      <c r="Q4018" t="str">
        <f t="shared" si="499"/>
        <v>theater</v>
      </c>
      <c r="R4018" t="str">
        <f t="shared" si="500"/>
        <v>plays</v>
      </c>
      <c r="S4018" s="10">
        <f t="shared" si="501"/>
        <v>41869.664351851847</v>
      </c>
      <c r="T4018" s="10">
        <f t="shared" si="502"/>
        <v>41899.664351851847</v>
      </c>
      <c r="U4018" s="12">
        <f t="shared" si="503"/>
        <v>41869.664351851847</v>
      </c>
      <c r="V4018" s="11">
        <f t="shared" si="504"/>
        <v>41869.664351851847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497"/>
        <v>1.0500000000000001E-2</v>
      </c>
      <c r="P4019" s="6">
        <f t="shared" si="498"/>
        <v>52.5</v>
      </c>
      <c r="Q4019" t="str">
        <f t="shared" si="499"/>
        <v>theater</v>
      </c>
      <c r="R4019" t="str">
        <f t="shared" si="500"/>
        <v>plays</v>
      </c>
      <c r="S4019" s="10">
        <f t="shared" si="501"/>
        <v>41856.463819444441</v>
      </c>
      <c r="T4019" s="10">
        <f t="shared" si="502"/>
        <v>41886.463819444441</v>
      </c>
      <c r="U4019" s="12">
        <f t="shared" si="503"/>
        <v>41856.463819444441</v>
      </c>
      <c r="V4019" s="11">
        <f t="shared" si="504"/>
        <v>41856.463819444441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497"/>
        <v>8.666666666666667E-2</v>
      </c>
      <c r="P4020" s="6">
        <f t="shared" si="498"/>
        <v>32.5</v>
      </c>
      <c r="Q4020" t="str">
        <f t="shared" si="499"/>
        <v>theater</v>
      </c>
      <c r="R4020" t="str">
        <f t="shared" si="500"/>
        <v>plays</v>
      </c>
      <c r="S4020" s="10">
        <f t="shared" si="501"/>
        <v>42620.702638888884</v>
      </c>
      <c r="T4020" s="10">
        <f t="shared" si="502"/>
        <v>42650.702638888884</v>
      </c>
      <c r="U4020" s="12">
        <f t="shared" si="503"/>
        <v>42620.702638888884</v>
      </c>
      <c r="V4020" s="11">
        <f t="shared" si="504"/>
        <v>42620.702638888884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497"/>
        <v>8.2857142857142851E-3</v>
      </c>
      <c r="P4021" s="6">
        <f t="shared" si="498"/>
        <v>7.25</v>
      </c>
      <c r="Q4021" t="str">
        <f t="shared" si="499"/>
        <v>theater</v>
      </c>
      <c r="R4021" t="str">
        <f t="shared" si="500"/>
        <v>plays</v>
      </c>
      <c r="S4021" s="10">
        <f t="shared" si="501"/>
        <v>42417.467546296299</v>
      </c>
      <c r="T4021" s="10">
        <f t="shared" si="502"/>
        <v>42475.477777777771</v>
      </c>
      <c r="U4021" s="12">
        <f t="shared" si="503"/>
        <v>42417.467546296299</v>
      </c>
      <c r="V4021" s="11">
        <f t="shared" si="504"/>
        <v>42417.467546296299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497"/>
        <v>0.16666666666666666</v>
      </c>
      <c r="P4022" s="6">
        <f t="shared" si="498"/>
        <v>33.333333333333336</v>
      </c>
      <c r="Q4022" t="str">
        <f t="shared" si="499"/>
        <v>theater</v>
      </c>
      <c r="R4022" t="str">
        <f t="shared" si="500"/>
        <v>plays</v>
      </c>
      <c r="S4022" s="10">
        <f t="shared" si="501"/>
        <v>42056.982627314814</v>
      </c>
      <c r="T4022" s="10">
        <f t="shared" si="502"/>
        <v>42086.940960648142</v>
      </c>
      <c r="U4022" s="12">
        <f t="shared" si="503"/>
        <v>42056.982627314814</v>
      </c>
      <c r="V4022" s="11">
        <f t="shared" si="504"/>
        <v>42056.982627314814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497"/>
        <v>8.3333333333333332E-3</v>
      </c>
      <c r="P4023" s="6">
        <f t="shared" si="498"/>
        <v>62.5</v>
      </c>
      <c r="Q4023" t="str">
        <f t="shared" si="499"/>
        <v>theater</v>
      </c>
      <c r="R4023" t="str">
        <f t="shared" si="500"/>
        <v>plays</v>
      </c>
      <c r="S4023" s="10">
        <f t="shared" si="501"/>
        <v>41878.703217592592</v>
      </c>
      <c r="T4023" s="10">
        <f t="shared" si="502"/>
        <v>41938.703217592592</v>
      </c>
      <c r="U4023" s="12">
        <f t="shared" si="503"/>
        <v>41878.703217592592</v>
      </c>
      <c r="V4023" s="11">
        <f t="shared" si="504"/>
        <v>41878.703217592592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497"/>
        <v>0.69561111111111107</v>
      </c>
      <c r="P4024" s="6">
        <f t="shared" si="498"/>
        <v>63.558375634517766</v>
      </c>
      <c r="Q4024" t="str">
        <f t="shared" si="499"/>
        <v>theater</v>
      </c>
      <c r="R4024" t="str">
        <f t="shared" si="500"/>
        <v>plays</v>
      </c>
      <c r="S4024" s="10">
        <f t="shared" si="501"/>
        <v>41990.375775462955</v>
      </c>
      <c r="T4024" s="10">
        <f t="shared" si="502"/>
        <v>42035.912499999999</v>
      </c>
      <c r="U4024" s="12">
        <f t="shared" si="503"/>
        <v>41990.375775462955</v>
      </c>
      <c r="V4024" s="11">
        <f t="shared" si="504"/>
        <v>41990.375775462955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497"/>
        <v>0</v>
      </c>
      <c r="P4025" s="6" t="e">
        <f t="shared" si="498"/>
        <v>#DIV/0!</v>
      </c>
      <c r="Q4025" t="str">
        <f t="shared" si="499"/>
        <v>theater</v>
      </c>
      <c r="R4025" t="str">
        <f t="shared" si="500"/>
        <v>plays</v>
      </c>
      <c r="S4025" s="10">
        <f t="shared" si="501"/>
        <v>42408.791238425918</v>
      </c>
      <c r="T4025" s="10">
        <f t="shared" si="502"/>
        <v>42453.749571759261</v>
      </c>
      <c r="U4025" s="12">
        <f t="shared" si="503"/>
        <v>42408.791238425918</v>
      </c>
      <c r="V4025" s="11">
        <f t="shared" si="504"/>
        <v>42408.791238425918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497"/>
        <v>1.2500000000000001E-2</v>
      </c>
      <c r="P4026" s="6">
        <f t="shared" si="498"/>
        <v>10</v>
      </c>
      <c r="Q4026" t="str">
        <f t="shared" si="499"/>
        <v>theater</v>
      </c>
      <c r="R4026" t="str">
        <f t="shared" si="500"/>
        <v>plays</v>
      </c>
      <c r="S4026" s="10">
        <f t="shared" si="501"/>
        <v>42217.461770833332</v>
      </c>
      <c r="T4026" s="10">
        <f t="shared" si="502"/>
        <v>42247.461770833332</v>
      </c>
      <c r="U4026" s="12">
        <f t="shared" si="503"/>
        <v>42217.461770833332</v>
      </c>
      <c r="V4026" s="11">
        <f t="shared" si="504"/>
        <v>42217.461770833332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497"/>
        <v>0.05</v>
      </c>
      <c r="P4027" s="6">
        <f t="shared" si="498"/>
        <v>62.5</v>
      </c>
      <c r="Q4027" t="str">
        <f t="shared" si="499"/>
        <v>theater</v>
      </c>
      <c r="R4027" t="str">
        <f t="shared" si="500"/>
        <v>plays</v>
      </c>
      <c r="S4027" s="10">
        <f t="shared" si="501"/>
        <v>42151.029351851852</v>
      </c>
      <c r="T4027" s="10">
        <f t="shared" si="502"/>
        <v>42211.029351851852</v>
      </c>
      <c r="U4027" s="12">
        <f t="shared" si="503"/>
        <v>42151.029351851852</v>
      </c>
      <c r="V4027" s="11">
        <f t="shared" si="504"/>
        <v>42151.029351851852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497"/>
        <v>0</v>
      </c>
      <c r="P4028" s="6" t="e">
        <f t="shared" si="498"/>
        <v>#DIV/0!</v>
      </c>
      <c r="Q4028" t="str">
        <f t="shared" si="499"/>
        <v>theater</v>
      </c>
      <c r="R4028" t="str">
        <f t="shared" si="500"/>
        <v>plays</v>
      </c>
      <c r="S4028" s="10">
        <f t="shared" si="501"/>
        <v>42282.447210648148</v>
      </c>
      <c r="T4028" s="10">
        <f t="shared" si="502"/>
        <v>42342.488877314812</v>
      </c>
      <c r="U4028" s="12">
        <f t="shared" si="503"/>
        <v>42282.447210648148</v>
      </c>
      <c r="V4028" s="11">
        <f t="shared" si="504"/>
        <v>42282.447210648148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497"/>
        <v>7.166666666666667E-2</v>
      </c>
      <c r="P4029" s="6">
        <f t="shared" si="498"/>
        <v>30.714285714285715</v>
      </c>
      <c r="Q4029" t="str">
        <f t="shared" si="499"/>
        <v>theater</v>
      </c>
      <c r="R4029" t="str">
        <f t="shared" si="500"/>
        <v>plays</v>
      </c>
      <c r="S4029" s="10">
        <f t="shared" si="501"/>
        <v>42768.762511574074</v>
      </c>
      <c r="T4029" s="10">
        <f t="shared" si="502"/>
        <v>42788.833333333336</v>
      </c>
      <c r="U4029" s="12">
        <f t="shared" si="503"/>
        <v>42768.762511574074</v>
      </c>
      <c r="V4029" s="11">
        <f t="shared" si="504"/>
        <v>42768.762511574074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497"/>
        <v>0.28050000000000003</v>
      </c>
      <c r="P4030" s="6">
        <f t="shared" si="498"/>
        <v>51</v>
      </c>
      <c r="Q4030" t="str">
        <f t="shared" si="499"/>
        <v>theater</v>
      </c>
      <c r="R4030" t="str">
        <f t="shared" si="500"/>
        <v>plays</v>
      </c>
      <c r="S4030" s="10">
        <f t="shared" si="501"/>
        <v>41765.730324074073</v>
      </c>
      <c r="T4030" s="10">
        <f t="shared" si="502"/>
        <v>41795.730324074073</v>
      </c>
      <c r="U4030" s="12">
        <f t="shared" si="503"/>
        <v>41765.730324074073</v>
      </c>
      <c r="V4030" s="11">
        <f t="shared" si="504"/>
        <v>41765.730324074073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497"/>
        <v>0</v>
      </c>
      <c r="P4031" s="6" t="e">
        <f t="shared" si="498"/>
        <v>#DIV/0!</v>
      </c>
      <c r="Q4031" t="str">
        <f t="shared" si="499"/>
        <v>theater</v>
      </c>
      <c r="R4031" t="str">
        <f t="shared" si="500"/>
        <v>plays</v>
      </c>
      <c r="S4031" s="10">
        <f t="shared" si="501"/>
        <v>42321.816782407412</v>
      </c>
      <c r="T4031" s="10">
        <f t="shared" si="502"/>
        <v>42351.816782407412</v>
      </c>
      <c r="U4031" s="12">
        <f t="shared" si="503"/>
        <v>42321.816782407412</v>
      </c>
      <c r="V4031" s="11">
        <f t="shared" si="504"/>
        <v>42321.816782407412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497"/>
        <v>0.16</v>
      </c>
      <c r="P4032" s="6">
        <f t="shared" si="498"/>
        <v>66.666666666666671</v>
      </c>
      <c r="Q4032" t="str">
        <f t="shared" si="499"/>
        <v>theater</v>
      </c>
      <c r="R4032" t="str">
        <f t="shared" si="500"/>
        <v>plays</v>
      </c>
      <c r="S4032" s="10">
        <f t="shared" si="501"/>
        <v>42374.446747685179</v>
      </c>
      <c r="T4032" s="10">
        <f t="shared" si="502"/>
        <v>42403.575694444437</v>
      </c>
      <c r="U4032" s="12">
        <f t="shared" si="503"/>
        <v>42374.446747685179</v>
      </c>
      <c r="V4032" s="11">
        <f t="shared" si="504"/>
        <v>42374.446747685179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497"/>
        <v>0</v>
      </c>
      <c r="P4033" s="6" t="e">
        <f t="shared" si="498"/>
        <v>#DIV/0!</v>
      </c>
      <c r="Q4033" t="str">
        <f t="shared" si="499"/>
        <v>theater</v>
      </c>
      <c r="R4033" t="str">
        <f t="shared" si="500"/>
        <v>plays</v>
      </c>
      <c r="S4033" s="10">
        <f t="shared" si="501"/>
        <v>41941.376898148148</v>
      </c>
      <c r="T4033" s="10">
        <f t="shared" si="502"/>
        <v>41991.418564814812</v>
      </c>
      <c r="U4033" s="12">
        <f t="shared" si="503"/>
        <v>41941.376898148148</v>
      </c>
      <c r="V4033" s="11">
        <f t="shared" si="504"/>
        <v>41941.376898148148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505">E4034/D4034</f>
        <v>6.8287037037037035E-2</v>
      </c>
      <c r="P4034" s="6">
        <f t="shared" si="498"/>
        <v>59</v>
      </c>
      <c r="Q4034" t="str">
        <f t="shared" si="499"/>
        <v>theater</v>
      </c>
      <c r="R4034" t="str">
        <f t="shared" si="500"/>
        <v>plays</v>
      </c>
      <c r="S4034" s="10">
        <f t="shared" si="501"/>
        <v>42293.60087962963</v>
      </c>
      <c r="T4034" s="10">
        <f t="shared" si="502"/>
        <v>42353.642546296294</v>
      </c>
      <c r="U4034" s="12">
        <f t="shared" si="503"/>
        <v>42293.60087962963</v>
      </c>
      <c r="V4034" s="11">
        <f t="shared" si="504"/>
        <v>42293.60087962963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505"/>
        <v>0.25698702928870293</v>
      </c>
      <c r="P4035" s="6">
        <f t="shared" ref="P4035:P4098" si="506">E4035/L4035</f>
        <v>65.340319148936175</v>
      </c>
      <c r="Q4035" t="str">
        <f t="shared" ref="Q4035:Q4098" si="507">LEFT(N4035,SEARCH("/",N4035)-1)</f>
        <v>theater</v>
      </c>
      <c r="R4035" t="str">
        <f t="shared" ref="R4035:R4098" si="508">RIGHT(N4035,LEN(N4035)-SEARCH("/",N4035))</f>
        <v>plays</v>
      </c>
      <c r="S4035" s="10">
        <f t="shared" ref="S4035:S4098" si="509">(((J4035/60)/60)/24)+DATE(1970,1,1)+(-5/24)</f>
        <v>42614.06046296296</v>
      </c>
      <c r="T4035" s="10">
        <f t="shared" ref="T4035:T4098" si="510">(((I4035/60)/60)/24)+DATE(1970,1,1)+(-5/24)</f>
        <v>42645.166666666664</v>
      </c>
      <c r="U4035" s="12">
        <f t="shared" ref="U4035:U4098" si="511">S4035</f>
        <v>42614.06046296296</v>
      </c>
      <c r="V4035" s="11">
        <f t="shared" ref="V4035:V4098" si="512">S4035</f>
        <v>42614.06046296296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505"/>
        <v>1.4814814814814815E-2</v>
      </c>
      <c r="P4036" s="6">
        <f t="shared" si="506"/>
        <v>100</v>
      </c>
      <c r="Q4036" t="str">
        <f t="shared" si="507"/>
        <v>theater</v>
      </c>
      <c r="R4036" t="str">
        <f t="shared" si="508"/>
        <v>plays</v>
      </c>
      <c r="S4036" s="10">
        <f t="shared" si="509"/>
        <v>42067.739004629628</v>
      </c>
      <c r="T4036" s="10">
        <f t="shared" si="510"/>
        <v>42097.697337962956</v>
      </c>
      <c r="U4036" s="12">
        <f t="shared" si="511"/>
        <v>42067.739004629628</v>
      </c>
      <c r="V4036" s="11">
        <f t="shared" si="512"/>
        <v>42067.739004629628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505"/>
        <v>0.36849999999999999</v>
      </c>
      <c r="P4037" s="6">
        <f t="shared" si="506"/>
        <v>147.4</v>
      </c>
      <c r="Q4037" t="str">
        <f t="shared" si="507"/>
        <v>theater</v>
      </c>
      <c r="R4037" t="str">
        <f t="shared" si="508"/>
        <v>plays</v>
      </c>
      <c r="S4037" s="10">
        <f t="shared" si="509"/>
        <v>41903.674618055549</v>
      </c>
      <c r="T4037" s="10">
        <f t="shared" si="510"/>
        <v>41933.674618055549</v>
      </c>
      <c r="U4037" s="12">
        <f t="shared" si="511"/>
        <v>41903.674618055549</v>
      </c>
      <c r="V4037" s="11">
        <f t="shared" si="512"/>
        <v>41903.674618055549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505"/>
        <v>0.47049999999999997</v>
      </c>
      <c r="P4038" s="6">
        <f t="shared" si="506"/>
        <v>166.05882352941177</v>
      </c>
      <c r="Q4038" t="str">
        <f t="shared" si="507"/>
        <v>theater</v>
      </c>
      <c r="R4038" t="str">
        <f t="shared" si="508"/>
        <v>plays</v>
      </c>
      <c r="S4038" s="10">
        <f t="shared" si="509"/>
        <v>41804.728749999995</v>
      </c>
      <c r="T4038" s="10">
        <f t="shared" si="510"/>
        <v>41821.729166666664</v>
      </c>
      <c r="U4038" s="12">
        <f t="shared" si="511"/>
        <v>41804.728749999995</v>
      </c>
      <c r="V4038" s="11">
        <f t="shared" si="512"/>
        <v>41804.728749999995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505"/>
        <v>0.11428571428571428</v>
      </c>
      <c r="P4039" s="6">
        <f t="shared" si="506"/>
        <v>40</v>
      </c>
      <c r="Q4039" t="str">
        <f t="shared" si="507"/>
        <v>theater</v>
      </c>
      <c r="R4039" t="str">
        <f t="shared" si="508"/>
        <v>plays</v>
      </c>
      <c r="S4039" s="10">
        <f t="shared" si="509"/>
        <v>42496.862442129634</v>
      </c>
      <c r="T4039" s="10">
        <f t="shared" si="510"/>
        <v>42514.392361111109</v>
      </c>
      <c r="U4039" s="12">
        <f t="shared" si="511"/>
        <v>42496.862442129634</v>
      </c>
      <c r="V4039" s="11">
        <f t="shared" si="512"/>
        <v>42496.862442129634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505"/>
        <v>0.12039999999999999</v>
      </c>
      <c r="P4040" s="6">
        <f t="shared" si="506"/>
        <v>75.25</v>
      </c>
      <c r="Q4040" t="str">
        <f t="shared" si="507"/>
        <v>theater</v>
      </c>
      <c r="R4040" t="str">
        <f t="shared" si="508"/>
        <v>plays</v>
      </c>
      <c r="S4040" s="10">
        <f t="shared" si="509"/>
        <v>41869.59039351852</v>
      </c>
      <c r="T4040" s="10">
        <f t="shared" si="510"/>
        <v>41929.59039351852</v>
      </c>
      <c r="U4040" s="12">
        <f t="shared" si="511"/>
        <v>41869.59039351852</v>
      </c>
      <c r="V4040" s="11">
        <f t="shared" si="512"/>
        <v>41869.59039351852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505"/>
        <v>0.6</v>
      </c>
      <c r="P4041" s="6">
        <f t="shared" si="506"/>
        <v>60</v>
      </c>
      <c r="Q4041" t="str">
        <f t="shared" si="507"/>
        <v>theater</v>
      </c>
      <c r="R4041" t="str">
        <f t="shared" si="508"/>
        <v>plays</v>
      </c>
      <c r="S4041" s="10">
        <f t="shared" si="509"/>
        <v>42305.462581018517</v>
      </c>
      <c r="T4041" s="10">
        <f t="shared" si="510"/>
        <v>42339.040972222218</v>
      </c>
      <c r="U4041" s="12">
        <f t="shared" si="511"/>
        <v>42305.462581018517</v>
      </c>
      <c r="V4041" s="11">
        <f t="shared" si="512"/>
        <v>42305.462581018517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505"/>
        <v>0.3125</v>
      </c>
      <c r="P4042" s="6">
        <f t="shared" si="506"/>
        <v>1250</v>
      </c>
      <c r="Q4042" t="str">
        <f t="shared" si="507"/>
        <v>theater</v>
      </c>
      <c r="R4042" t="str">
        <f t="shared" si="508"/>
        <v>plays</v>
      </c>
      <c r="S4042" s="10">
        <f t="shared" si="509"/>
        <v>42144.023194444446</v>
      </c>
      <c r="T4042" s="10">
        <f t="shared" si="510"/>
        <v>42202.916666666664</v>
      </c>
      <c r="U4042" s="12">
        <f t="shared" si="511"/>
        <v>42144.023194444446</v>
      </c>
      <c r="V4042" s="11">
        <f t="shared" si="512"/>
        <v>42144.023194444446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505"/>
        <v>4.1999999999999997E-3</v>
      </c>
      <c r="P4043" s="6">
        <f t="shared" si="506"/>
        <v>10.5</v>
      </c>
      <c r="Q4043" t="str">
        <f t="shared" si="507"/>
        <v>theater</v>
      </c>
      <c r="R4043" t="str">
        <f t="shared" si="508"/>
        <v>plays</v>
      </c>
      <c r="S4043" s="10">
        <f t="shared" si="509"/>
        <v>42559.265671296293</v>
      </c>
      <c r="T4043" s="10">
        <f t="shared" si="510"/>
        <v>42619.265671296293</v>
      </c>
      <c r="U4043" s="12">
        <f t="shared" si="511"/>
        <v>42559.265671296293</v>
      </c>
      <c r="V4043" s="11">
        <f t="shared" si="512"/>
        <v>42559.265671296293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505"/>
        <v>2.0999999999999999E-3</v>
      </c>
      <c r="P4044" s="6">
        <f t="shared" si="506"/>
        <v>7</v>
      </c>
      <c r="Q4044" t="str">
        <f t="shared" si="507"/>
        <v>theater</v>
      </c>
      <c r="R4044" t="str">
        <f t="shared" si="508"/>
        <v>plays</v>
      </c>
      <c r="S4044" s="10">
        <f t="shared" si="509"/>
        <v>41994.875740740739</v>
      </c>
      <c r="T4044" s="10">
        <f t="shared" si="510"/>
        <v>42024.594444444439</v>
      </c>
      <c r="U4044" s="12">
        <f t="shared" si="511"/>
        <v>41994.875740740739</v>
      </c>
      <c r="V4044" s="11">
        <f t="shared" si="512"/>
        <v>41994.875740740739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505"/>
        <v>0</v>
      </c>
      <c r="P4045" s="6" t="e">
        <f t="shared" si="506"/>
        <v>#DIV/0!</v>
      </c>
      <c r="Q4045" t="str">
        <f t="shared" si="507"/>
        <v>theater</v>
      </c>
      <c r="R4045" t="str">
        <f t="shared" si="508"/>
        <v>plays</v>
      </c>
      <c r="S4045" s="10">
        <f t="shared" si="509"/>
        <v>41948.749131944445</v>
      </c>
      <c r="T4045" s="10">
        <f t="shared" si="510"/>
        <v>41963.749131944445</v>
      </c>
      <c r="U4045" s="12">
        <f t="shared" si="511"/>
        <v>41948.749131944445</v>
      </c>
      <c r="V4045" s="11">
        <f t="shared" si="512"/>
        <v>41948.749131944445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505"/>
        <v>0.375</v>
      </c>
      <c r="P4046" s="6">
        <f t="shared" si="506"/>
        <v>56.25</v>
      </c>
      <c r="Q4046" t="str">
        <f t="shared" si="507"/>
        <v>theater</v>
      </c>
      <c r="R4046" t="str">
        <f t="shared" si="508"/>
        <v>plays</v>
      </c>
      <c r="S4046" s="10">
        <f t="shared" si="509"/>
        <v>42074.011365740742</v>
      </c>
      <c r="T4046" s="10">
        <f t="shared" si="510"/>
        <v>42103.999999999993</v>
      </c>
      <c r="U4046" s="12">
        <f t="shared" si="511"/>
        <v>42074.011365740742</v>
      </c>
      <c r="V4046" s="11">
        <f t="shared" si="512"/>
        <v>42074.011365740742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505"/>
        <v>2.0000000000000001E-4</v>
      </c>
      <c r="P4047" s="6">
        <f t="shared" si="506"/>
        <v>1</v>
      </c>
      <c r="Q4047" t="str">
        <f t="shared" si="507"/>
        <v>theater</v>
      </c>
      <c r="R4047" t="str">
        <f t="shared" si="508"/>
        <v>plays</v>
      </c>
      <c r="S4047" s="10">
        <f t="shared" si="509"/>
        <v>41841.992928240739</v>
      </c>
      <c r="T4047" s="10">
        <f t="shared" si="510"/>
        <v>41871.992928240739</v>
      </c>
      <c r="U4047" s="12">
        <f t="shared" si="511"/>
        <v>41841.992928240739</v>
      </c>
      <c r="V4047" s="11">
        <f t="shared" si="512"/>
        <v>41841.992928240739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505"/>
        <v>8.2142857142857142E-2</v>
      </c>
      <c r="P4048" s="6">
        <f t="shared" si="506"/>
        <v>38.333333333333336</v>
      </c>
      <c r="Q4048" t="str">
        <f t="shared" si="507"/>
        <v>theater</v>
      </c>
      <c r="R4048" t="str">
        <f t="shared" si="508"/>
        <v>plays</v>
      </c>
      <c r="S4048" s="10">
        <f t="shared" si="509"/>
        <v>41904.442245370366</v>
      </c>
      <c r="T4048" s="10">
        <f t="shared" si="510"/>
        <v>41934.442245370366</v>
      </c>
      <c r="U4048" s="12">
        <f t="shared" si="511"/>
        <v>41904.442245370366</v>
      </c>
      <c r="V4048" s="11">
        <f t="shared" si="512"/>
        <v>41904.442245370366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505"/>
        <v>2.1999999999999999E-2</v>
      </c>
      <c r="P4049" s="6">
        <f t="shared" si="506"/>
        <v>27.5</v>
      </c>
      <c r="Q4049" t="str">
        <f t="shared" si="507"/>
        <v>theater</v>
      </c>
      <c r="R4049" t="str">
        <f t="shared" si="508"/>
        <v>plays</v>
      </c>
      <c r="S4049" s="10">
        <f t="shared" si="509"/>
        <v>41990.814155092587</v>
      </c>
      <c r="T4049" s="10">
        <f t="shared" si="510"/>
        <v>42014.833333333336</v>
      </c>
      <c r="U4049" s="12">
        <f t="shared" si="511"/>
        <v>41990.814155092587</v>
      </c>
      <c r="V4049" s="11">
        <f t="shared" si="512"/>
        <v>41990.814155092587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505"/>
        <v>0.17652941176470588</v>
      </c>
      <c r="P4050" s="6">
        <f t="shared" si="506"/>
        <v>32.978021978021978</v>
      </c>
      <c r="Q4050" t="str">
        <f t="shared" si="507"/>
        <v>theater</v>
      </c>
      <c r="R4050" t="str">
        <f t="shared" si="508"/>
        <v>plays</v>
      </c>
      <c r="S4050" s="10">
        <f t="shared" si="509"/>
        <v>42436.300775462958</v>
      </c>
      <c r="T4050" s="10">
        <f t="shared" si="510"/>
        <v>42471.259108796294</v>
      </c>
      <c r="U4050" s="12">
        <f t="shared" si="511"/>
        <v>42436.300775462958</v>
      </c>
      <c r="V4050" s="11">
        <f t="shared" si="512"/>
        <v>42436.300775462958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505"/>
        <v>8.0000000000000004E-4</v>
      </c>
      <c r="P4051" s="6">
        <f t="shared" si="506"/>
        <v>16</v>
      </c>
      <c r="Q4051" t="str">
        <f t="shared" si="507"/>
        <v>theater</v>
      </c>
      <c r="R4051" t="str">
        <f t="shared" si="508"/>
        <v>plays</v>
      </c>
      <c r="S4051" s="10">
        <f t="shared" si="509"/>
        <v>42169.750173611108</v>
      </c>
      <c r="T4051" s="10">
        <f t="shared" si="510"/>
        <v>42199.750173611108</v>
      </c>
      <c r="U4051" s="12">
        <f t="shared" si="511"/>
        <v>42169.750173611108</v>
      </c>
      <c r="V4051" s="11">
        <f t="shared" si="512"/>
        <v>42169.750173611108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505"/>
        <v>6.6666666666666664E-4</v>
      </c>
      <c r="P4052" s="6">
        <f t="shared" si="506"/>
        <v>1</v>
      </c>
      <c r="Q4052" t="str">
        <f t="shared" si="507"/>
        <v>theater</v>
      </c>
      <c r="R4052" t="str">
        <f t="shared" si="508"/>
        <v>plays</v>
      </c>
      <c r="S4052" s="10">
        <f t="shared" si="509"/>
        <v>41905.428136574068</v>
      </c>
      <c r="T4052" s="10">
        <f t="shared" si="510"/>
        <v>41935.428136574068</v>
      </c>
      <c r="U4052" s="12">
        <f t="shared" si="511"/>
        <v>41905.428136574068</v>
      </c>
      <c r="V4052" s="11">
        <f t="shared" si="512"/>
        <v>41905.428136574068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505"/>
        <v>0</v>
      </c>
      <c r="P4053" s="6" t="e">
        <f t="shared" si="506"/>
        <v>#DIV/0!</v>
      </c>
      <c r="Q4053" t="str">
        <f t="shared" si="507"/>
        <v>theater</v>
      </c>
      <c r="R4053" t="str">
        <f t="shared" si="508"/>
        <v>plays</v>
      </c>
      <c r="S4053" s="10">
        <f t="shared" si="509"/>
        <v>41761.601817129631</v>
      </c>
      <c r="T4053" s="10">
        <f t="shared" si="510"/>
        <v>41768.078472222223</v>
      </c>
      <c r="U4053" s="12">
        <f t="shared" si="511"/>
        <v>41761.601817129631</v>
      </c>
      <c r="V4053" s="11">
        <f t="shared" si="512"/>
        <v>41761.601817129631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505"/>
        <v>0.37533333333333335</v>
      </c>
      <c r="P4054" s="6">
        <f t="shared" si="506"/>
        <v>86.615384615384613</v>
      </c>
      <c r="Q4054" t="str">
        <f t="shared" si="507"/>
        <v>theater</v>
      </c>
      <c r="R4054" t="str">
        <f t="shared" si="508"/>
        <v>plays</v>
      </c>
      <c r="S4054" s="10">
        <f t="shared" si="509"/>
        <v>41865.670324074068</v>
      </c>
      <c r="T4054" s="10">
        <f t="shared" si="510"/>
        <v>41925.670324074068</v>
      </c>
      <c r="U4054" s="12">
        <f t="shared" si="511"/>
        <v>41865.670324074068</v>
      </c>
      <c r="V4054" s="11">
        <f t="shared" si="512"/>
        <v>41865.670324074068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505"/>
        <v>0.22</v>
      </c>
      <c r="P4055" s="6">
        <f t="shared" si="506"/>
        <v>55</v>
      </c>
      <c r="Q4055" t="str">
        <f t="shared" si="507"/>
        <v>theater</v>
      </c>
      <c r="R4055" t="str">
        <f t="shared" si="508"/>
        <v>plays</v>
      </c>
      <c r="S4055" s="10">
        <f t="shared" si="509"/>
        <v>41928.481805555552</v>
      </c>
      <c r="T4055" s="10">
        <f t="shared" si="510"/>
        <v>41958.624999999993</v>
      </c>
      <c r="U4055" s="12">
        <f t="shared" si="511"/>
        <v>41928.481805555552</v>
      </c>
      <c r="V4055" s="11">
        <f t="shared" si="512"/>
        <v>41928.481805555552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505"/>
        <v>0</v>
      </c>
      <c r="P4056" s="6" t="e">
        <f t="shared" si="506"/>
        <v>#DIV/0!</v>
      </c>
      <c r="Q4056" t="str">
        <f t="shared" si="507"/>
        <v>theater</v>
      </c>
      <c r="R4056" t="str">
        <f t="shared" si="508"/>
        <v>plays</v>
      </c>
      <c r="S4056" s="10">
        <f t="shared" si="509"/>
        <v>42613.632928240739</v>
      </c>
      <c r="T4056" s="10">
        <f t="shared" si="510"/>
        <v>42643.958333333336</v>
      </c>
      <c r="U4056" s="12">
        <f t="shared" si="511"/>
        <v>42613.632928240739</v>
      </c>
      <c r="V4056" s="11">
        <f t="shared" si="512"/>
        <v>42613.632928240739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505"/>
        <v>0.1762</v>
      </c>
      <c r="P4057" s="6">
        <f t="shared" si="506"/>
        <v>41.952380952380949</v>
      </c>
      <c r="Q4057" t="str">
        <f t="shared" si="507"/>
        <v>theater</v>
      </c>
      <c r="R4057" t="str">
        <f t="shared" si="508"/>
        <v>plays</v>
      </c>
      <c r="S4057" s="10">
        <f t="shared" si="509"/>
        <v>41779.44017361111</v>
      </c>
      <c r="T4057" s="10">
        <f t="shared" si="510"/>
        <v>41809.44017361111</v>
      </c>
      <c r="U4057" s="12">
        <f t="shared" si="511"/>
        <v>41779.44017361111</v>
      </c>
      <c r="V4057" s="11">
        <f t="shared" si="512"/>
        <v>41779.44017361111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505"/>
        <v>0.53</v>
      </c>
      <c r="P4058" s="6">
        <f t="shared" si="506"/>
        <v>88.333333333333329</v>
      </c>
      <c r="Q4058" t="str">
        <f t="shared" si="507"/>
        <v>theater</v>
      </c>
      <c r="R4058" t="str">
        <f t="shared" si="508"/>
        <v>plays</v>
      </c>
      <c r="S4058" s="10">
        <f t="shared" si="509"/>
        <v>42534.724988425929</v>
      </c>
      <c r="T4058" s="10">
        <f t="shared" si="510"/>
        <v>42554.624305555553</v>
      </c>
      <c r="U4058" s="12">
        <f t="shared" si="511"/>
        <v>42534.724988425929</v>
      </c>
      <c r="V4058" s="11">
        <f t="shared" si="512"/>
        <v>42534.724988425929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505"/>
        <v>0.22142857142857142</v>
      </c>
      <c r="P4059" s="6">
        <f t="shared" si="506"/>
        <v>129.16666666666666</v>
      </c>
      <c r="Q4059" t="str">
        <f t="shared" si="507"/>
        <v>theater</v>
      </c>
      <c r="R4059" t="str">
        <f t="shared" si="508"/>
        <v>plays</v>
      </c>
      <c r="S4059" s="10">
        <f t="shared" si="509"/>
        <v>42310.760185185187</v>
      </c>
      <c r="T4059" s="10">
        <f t="shared" si="510"/>
        <v>42333.749999999993</v>
      </c>
      <c r="U4059" s="12">
        <f t="shared" si="511"/>
        <v>42310.760185185187</v>
      </c>
      <c r="V4059" s="11">
        <f t="shared" si="512"/>
        <v>42310.760185185187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505"/>
        <v>2.5333333333333333E-2</v>
      </c>
      <c r="P4060" s="6">
        <f t="shared" si="506"/>
        <v>23.75</v>
      </c>
      <c r="Q4060" t="str">
        <f t="shared" si="507"/>
        <v>theater</v>
      </c>
      <c r="R4060" t="str">
        <f t="shared" si="508"/>
        <v>plays</v>
      </c>
      <c r="S4060" s="10">
        <f t="shared" si="509"/>
        <v>42445.852361111109</v>
      </c>
      <c r="T4060" s="10">
        <f t="shared" si="510"/>
        <v>42460.957638888889</v>
      </c>
      <c r="U4060" s="12">
        <f t="shared" si="511"/>
        <v>42445.852361111109</v>
      </c>
      <c r="V4060" s="11">
        <f t="shared" si="512"/>
        <v>42445.852361111109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505"/>
        <v>2.5000000000000001E-2</v>
      </c>
      <c r="P4061" s="6">
        <f t="shared" si="506"/>
        <v>35.714285714285715</v>
      </c>
      <c r="Q4061" t="str">
        <f t="shared" si="507"/>
        <v>theater</v>
      </c>
      <c r="R4061" t="str">
        <f t="shared" si="508"/>
        <v>plays</v>
      </c>
      <c r="S4061" s="10">
        <f t="shared" si="509"/>
        <v>41866.432314814811</v>
      </c>
      <c r="T4061" s="10">
        <f t="shared" si="510"/>
        <v>41897.916666666664</v>
      </c>
      <c r="U4061" s="12">
        <f t="shared" si="511"/>
        <v>41866.432314814811</v>
      </c>
      <c r="V4061" s="11">
        <f t="shared" si="512"/>
        <v>41866.432314814811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505"/>
        <v>2.8500000000000001E-2</v>
      </c>
      <c r="P4062" s="6">
        <f t="shared" si="506"/>
        <v>57</v>
      </c>
      <c r="Q4062" t="str">
        <f t="shared" si="507"/>
        <v>theater</v>
      </c>
      <c r="R4062" t="str">
        <f t="shared" si="508"/>
        <v>plays</v>
      </c>
      <c r="S4062" s="10">
        <f t="shared" si="509"/>
        <v>41779.486759259256</v>
      </c>
      <c r="T4062" s="10">
        <f t="shared" si="510"/>
        <v>41813.458333333328</v>
      </c>
      <c r="U4062" s="12">
        <f t="shared" si="511"/>
        <v>41779.486759259256</v>
      </c>
      <c r="V4062" s="11">
        <f t="shared" si="512"/>
        <v>41779.486759259256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505"/>
        <v>0</v>
      </c>
      <c r="P4063" s="6" t="e">
        <f t="shared" si="506"/>
        <v>#DIV/0!</v>
      </c>
      <c r="Q4063" t="str">
        <f t="shared" si="507"/>
        <v>theater</v>
      </c>
      <c r="R4063" t="str">
        <f t="shared" si="508"/>
        <v>plays</v>
      </c>
      <c r="S4063" s="10">
        <f t="shared" si="509"/>
        <v>42420.933136574073</v>
      </c>
      <c r="T4063" s="10">
        <f t="shared" si="510"/>
        <v>42480.891469907401</v>
      </c>
      <c r="U4063" s="12">
        <f t="shared" si="511"/>
        <v>42420.933136574073</v>
      </c>
      <c r="V4063" s="11">
        <f t="shared" si="512"/>
        <v>42420.933136574073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505"/>
        <v>2.4500000000000001E-2</v>
      </c>
      <c r="P4064" s="6">
        <f t="shared" si="506"/>
        <v>163.33333333333334</v>
      </c>
      <c r="Q4064" t="str">
        <f t="shared" si="507"/>
        <v>theater</v>
      </c>
      <c r="R4064" t="str">
        <f t="shared" si="508"/>
        <v>plays</v>
      </c>
      <c r="S4064" s="10">
        <f t="shared" si="509"/>
        <v>42523.530879629623</v>
      </c>
      <c r="T4064" s="10">
        <f t="shared" si="510"/>
        <v>42553.530879629623</v>
      </c>
      <c r="U4064" s="12">
        <f t="shared" si="511"/>
        <v>42523.530879629623</v>
      </c>
      <c r="V4064" s="11">
        <f t="shared" si="512"/>
        <v>42523.530879629623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505"/>
        <v>1.4210526315789474E-2</v>
      </c>
      <c r="P4065" s="6">
        <f t="shared" si="506"/>
        <v>15</v>
      </c>
      <c r="Q4065" t="str">
        <f t="shared" si="507"/>
        <v>theater</v>
      </c>
      <c r="R4065" t="str">
        <f t="shared" si="508"/>
        <v>plays</v>
      </c>
      <c r="S4065" s="10">
        <f t="shared" si="509"/>
        <v>41787.473194444443</v>
      </c>
      <c r="T4065" s="10">
        <f t="shared" si="510"/>
        <v>41817.473194444443</v>
      </c>
      <c r="U4065" s="12">
        <f t="shared" si="511"/>
        <v>41787.473194444443</v>
      </c>
      <c r="V4065" s="11">
        <f t="shared" si="512"/>
        <v>41787.473194444443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505"/>
        <v>0.1925</v>
      </c>
      <c r="P4066" s="6">
        <f t="shared" si="506"/>
        <v>64.166666666666671</v>
      </c>
      <c r="Q4066" t="str">
        <f t="shared" si="507"/>
        <v>theater</v>
      </c>
      <c r="R4066" t="str">
        <f t="shared" si="508"/>
        <v>plays</v>
      </c>
      <c r="S4066" s="10">
        <f t="shared" si="509"/>
        <v>42093.379930555551</v>
      </c>
      <c r="T4066" s="10">
        <f t="shared" si="510"/>
        <v>42123.379930555551</v>
      </c>
      <c r="U4066" s="12">
        <f t="shared" si="511"/>
        <v>42093.379930555551</v>
      </c>
      <c r="V4066" s="11">
        <f t="shared" si="512"/>
        <v>42093.379930555551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505"/>
        <v>6.7499999999999999E-3</v>
      </c>
      <c r="P4067" s="6">
        <f t="shared" si="506"/>
        <v>6.75</v>
      </c>
      <c r="Q4067" t="str">
        <f t="shared" si="507"/>
        <v>theater</v>
      </c>
      <c r="R4067" t="str">
        <f t="shared" si="508"/>
        <v>plays</v>
      </c>
      <c r="S4067" s="10">
        <f t="shared" si="509"/>
        <v>41833.74318287037</v>
      </c>
      <c r="T4067" s="10">
        <f t="shared" si="510"/>
        <v>41863.74318287037</v>
      </c>
      <c r="U4067" s="12">
        <f t="shared" si="511"/>
        <v>41833.74318287037</v>
      </c>
      <c r="V4067" s="11">
        <f t="shared" si="512"/>
        <v>41833.74318287037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505"/>
        <v>1.6666666666666668E-3</v>
      </c>
      <c r="P4068" s="6">
        <f t="shared" si="506"/>
        <v>25</v>
      </c>
      <c r="Q4068" t="str">
        <f t="shared" si="507"/>
        <v>theater</v>
      </c>
      <c r="R4068" t="str">
        <f t="shared" si="508"/>
        <v>plays</v>
      </c>
      <c r="S4068" s="10">
        <f t="shared" si="509"/>
        <v>42478.830879629626</v>
      </c>
      <c r="T4068" s="10">
        <f t="shared" si="510"/>
        <v>42508.830879629626</v>
      </c>
      <c r="U4068" s="12">
        <f t="shared" si="511"/>
        <v>42478.830879629626</v>
      </c>
      <c r="V4068" s="11">
        <f t="shared" si="512"/>
        <v>42478.830879629626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505"/>
        <v>0.60899999999999999</v>
      </c>
      <c r="P4069" s="6">
        <f t="shared" si="506"/>
        <v>179.11764705882354</v>
      </c>
      <c r="Q4069" t="str">
        <f t="shared" si="507"/>
        <v>theater</v>
      </c>
      <c r="R4069" t="str">
        <f t="shared" si="508"/>
        <v>plays</v>
      </c>
      <c r="S4069" s="10">
        <f t="shared" si="509"/>
        <v>42234.909143518518</v>
      </c>
      <c r="T4069" s="10">
        <f t="shared" si="510"/>
        <v>42274.909143518518</v>
      </c>
      <c r="U4069" s="12">
        <f t="shared" si="511"/>
        <v>42234.909143518518</v>
      </c>
      <c r="V4069" s="11">
        <f t="shared" si="512"/>
        <v>42234.909143518518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505"/>
        <v>0.01</v>
      </c>
      <c r="P4070" s="6">
        <f t="shared" si="506"/>
        <v>34.950000000000003</v>
      </c>
      <c r="Q4070" t="str">
        <f t="shared" si="507"/>
        <v>theater</v>
      </c>
      <c r="R4070" t="str">
        <f t="shared" si="508"/>
        <v>plays</v>
      </c>
      <c r="S4070" s="10">
        <f t="shared" si="509"/>
        <v>42718.755266203698</v>
      </c>
      <c r="T4070" s="10">
        <f t="shared" si="510"/>
        <v>42748.753472222219</v>
      </c>
      <c r="U4070" s="12">
        <f t="shared" si="511"/>
        <v>42718.755266203698</v>
      </c>
      <c r="V4070" s="11">
        <f t="shared" si="512"/>
        <v>42718.755266203698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505"/>
        <v>0.34399999999999997</v>
      </c>
      <c r="P4071" s="6">
        <f t="shared" si="506"/>
        <v>33.07692307692308</v>
      </c>
      <c r="Q4071" t="str">
        <f t="shared" si="507"/>
        <v>theater</v>
      </c>
      <c r="R4071" t="str">
        <f t="shared" si="508"/>
        <v>plays</v>
      </c>
      <c r="S4071" s="10">
        <f t="shared" si="509"/>
        <v>42022.453194444439</v>
      </c>
      <c r="T4071" s="10">
        <f t="shared" si="510"/>
        <v>42063.291666666664</v>
      </c>
      <c r="U4071" s="12">
        <f t="shared" si="511"/>
        <v>42022.453194444439</v>
      </c>
      <c r="V4071" s="11">
        <f t="shared" si="512"/>
        <v>42022.453194444439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505"/>
        <v>0.16500000000000001</v>
      </c>
      <c r="P4072" s="6">
        <f t="shared" si="506"/>
        <v>27.5</v>
      </c>
      <c r="Q4072" t="str">
        <f t="shared" si="507"/>
        <v>theater</v>
      </c>
      <c r="R4072" t="str">
        <f t="shared" si="508"/>
        <v>plays</v>
      </c>
      <c r="S4072" s="10">
        <f t="shared" si="509"/>
        <v>42031.458564814813</v>
      </c>
      <c r="T4072" s="10">
        <f t="shared" si="510"/>
        <v>42063.916666666664</v>
      </c>
      <c r="U4072" s="12">
        <f t="shared" si="511"/>
        <v>42031.458564814813</v>
      </c>
      <c r="V4072" s="11">
        <f t="shared" si="512"/>
        <v>42031.458564814813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505"/>
        <v>0</v>
      </c>
      <c r="P4073" s="6" t="e">
        <f t="shared" si="506"/>
        <v>#DIV/0!</v>
      </c>
      <c r="Q4073" t="str">
        <f t="shared" si="507"/>
        <v>theater</v>
      </c>
      <c r="R4073" t="str">
        <f t="shared" si="508"/>
        <v>plays</v>
      </c>
      <c r="S4073" s="10">
        <f t="shared" si="509"/>
        <v>42700.59642361111</v>
      </c>
      <c r="T4073" s="10">
        <f t="shared" si="510"/>
        <v>42730.59642361111</v>
      </c>
      <c r="U4073" s="12">
        <f t="shared" si="511"/>
        <v>42700.59642361111</v>
      </c>
      <c r="V4073" s="11">
        <f t="shared" si="512"/>
        <v>42700.59642361111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505"/>
        <v>4.0000000000000001E-3</v>
      </c>
      <c r="P4074" s="6">
        <f t="shared" si="506"/>
        <v>2</v>
      </c>
      <c r="Q4074" t="str">
        <f t="shared" si="507"/>
        <v>theater</v>
      </c>
      <c r="R4074" t="str">
        <f t="shared" si="508"/>
        <v>plays</v>
      </c>
      <c r="S4074" s="10">
        <f t="shared" si="509"/>
        <v>41812.566099537034</v>
      </c>
      <c r="T4074" s="10">
        <f t="shared" si="510"/>
        <v>41872.566099537034</v>
      </c>
      <c r="U4074" s="12">
        <f t="shared" si="511"/>
        <v>41812.566099537034</v>
      </c>
      <c r="V4074" s="11">
        <f t="shared" si="512"/>
        <v>41812.566099537034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505"/>
        <v>1.0571428571428572E-2</v>
      </c>
      <c r="P4075" s="6">
        <f t="shared" si="506"/>
        <v>18.5</v>
      </c>
      <c r="Q4075" t="str">
        <f t="shared" si="507"/>
        <v>theater</v>
      </c>
      <c r="R4075" t="str">
        <f t="shared" si="508"/>
        <v>plays</v>
      </c>
      <c r="S4075" s="10">
        <f t="shared" si="509"/>
        <v>42078.136875000004</v>
      </c>
      <c r="T4075" s="10">
        <f t="shared" si="510"/>
        <v>42132.958333333336</v>
      </c>
      <c r="U4075" s="12">
        <f t="shared" si="511"/>
        <v>42078.136875000004</v>
      </c>
      <c r="V4075" s="11">
        <f t="shared" si="512"/>
        <v>42078.136875000004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505"/>
        <v>0.26727272727272727</v>
      </c>
      <c r="P4076" s="6">
        <f t="shared" si="506"/>
        <v>35</v>
      </c>
      <c r="Q4076" t="str">
        <f t="shared" si="507"/>
        <v>theater</v>
      </c>
      <c r="R4076" t="str">
        <f t="shared" si="508"/>
        <v>plays</v>
      </c>
      <c r="S4076" s="10">
        <f t="shared" si="509"/>
        <v>42283.344618055555</v>
      </c>
      <c r="T4076" s="10">
        <f t="shared" si="510"/>
        <v>42313.386284722219</v>
      </c>
      <c r="U4076" s="12">
        <f t="shared" si="511"/>
        <v>42283.344618055555</v>
      </c>
      <c r="V4076" s="11">
        <f t="shared" si="512"/>
        <v>42283.344618055555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505"/>
        <v>0.28799999999999998</v>
      </c>
      <c r="P4077" s="6">
        <f t="shared" si="506"/>
        <v>44.307692307692307</v>
      </c>
      <c r="Q4077" t="str">
        <f t="shared" si="507"/>
        <v>theater</v>
      </c>
      <c r="R4077" t="str">
        <f t="shared" si="508"/>
        <v>plays</v>
      </c>
      <c r="S4077" s="10">
        <f t="shared" si="509"/>
        <v>41778.837604166663</v>
      </c>
      <c r="T4077" s="10">
        <f t="shared" si="510"/>
        <v>41820.519444444442</v>
      </c>
      <c r="U4077" s="12">
        <f t="shared" si="511"/>
        <v>41778.837604166663</v>
      </c>
      <c r="V4077" s="11">
        <f t="shared" si="512"/>
        <v>41778.837604166663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505"/>
        <v>0</v>
      </c>
      <c r="P4078" s="6" t="e">
        <f t="shared" si="506"/>
        <v>#DIV/0!</v>
      </c>
      <c r="Q4078" t="str">
        <f t="shared" si="507"/>
        <v>theater</v>
      </c>
      <c r="R4078" t="str">
        <f t="shared" si="508"/>
        <v>plays</v>
      </c>
      <c r="S4078" s="10">
        <f t="shared" si="509"/>
        <v>41905.587372685186</v>
      </c>
      <c r="T4078" s="10">
        <f t="shared" si="510"/>
        <v>41933.618749999994</v>
      </c>
      <c r="U4078" s="12">
        <f t="shared" si="511"/>
        <v>41905.587372685186</v>
      </c>
      <c r="V4078" s="11">
        <f t="shared" si="512"/>
        <v>41905.587372685186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505"/>
        <v>8.8999999999999996E-2</v>
      </c>
      <c r="P4079" s="6">
        <f t="shared" si="506"/>
        <v>222.5</v>
      </c>
      <c r="Q4079" t="str">
        <f t="shared" si="507"/>
        <v>theater</v>
      </c>
      <c r="R4079" t="str">
        <f t="shared" si="508"/>
        <v>plays</v>
      </c>
      <c r="S4079" s="10">
        <f t="shared" si="509"/>
        <v>42695.502245370364</v>
      </c>
      <c r="T4079" s="10">
        <f t="shared" si="510"/>
        <v>42725.502245370364</v>
      </c>
      <c r="U4079" s="12">
        <f t="shared" si="511"/>
        <v>42695.502245370364</v>
      </c>
      <c r="V4079" s="11">
        <f t="shared" si="512"/>
        <v>42695.502245370364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505"/>
        <v>0</v>
      </c>
      <c r="P4080" s="6" t="e">
        <f t="shared" si="506"/>
        <v>#DIV/0!</v>
      </c>
      <c r="Q4080" t="str">
        <f t="shared" si="507"/>
        <v>theater</v>
      </c>
      <c r="R4080" t="str">
        <f t="shared" si="508"/>
        <v>plays</v>
      </c>
      <c r="S4080" s="10">
        <f t="shared" si="509"/>
        <v>42732.579189814809</v>
      </c>
      <c r="T4080" s="10">
        <f t="shared" si="510"/>
        <v>42762.579189814809</v>
      </c>
      <c r="U4080" s="12">
        <f t="shared" si="511"/>
        <v>42732.579189814809</v>
      </c>
      <c r="V4080" s="11">
        <f t="shared" si="512"/>
        <v>42732.579189814809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505"/>
        <v>1.6666666666666668E-3</v>
      </c>
      <c r="P4081" s="6">
        <f t="shared" si="506"/>
        <v>5</v>
      </c>
      <c r="Q4081" t="str">
        <f t="shared" si="507"/>
        <v>theater</v>
      </c>
      <c r="R4081" t="str">
        <f t="shared" si="508"/>
        <v>plays</v>
      </c>
      <c r="S4081" s="10">
        <f t="shared" si="509"/>
        <v>42510.730567129627</v>
      </c>
      <c r="T4081" s="10">
        <f t="shared" si="510"/>
        <v>42540.730567129627</v>
      </c>
      <c r="U4081" s="12">
        <f t="shared" si="511"/>
        <v>42510.730567129627</v>
      </c>
      <c r="V4081" s="11">
        <f t="shared" si="512"/>
        <v>42510.730567129627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505"/>
        <v>0</v>
      </c>
      <c r="P4082" s="6" t="e">
        <f t="shared" si="506"/>
        <v>#DIV/0!</v>
      </c>
      <c r="Q4082" t="str">
        <f t="shared" si="507"/>
        <v>theater</v>
      </c>
      <c r="R4082" t="str">
        <f t="shared" si="508"/>
        <v>plays</v>
      </c>
      <c r="S4082" s="10">
        <f t="shared" si="509"/>
        <v>42511.489768518521</v>
      </c>
      <c r="T4082" s="10">
        <f t="shared" si="510"/>
        <v>42535.57916666667</v>
      </c>
      <c r="U4082" s="12">
        <f t="shared" si="511"/>
        <v>42511.489768518521</v>
      </c>
      <c r="V4082" s="11">
        <f t="shared" si="512"/>
        <v>42511.489768518521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505"/>
        <v>0.15737410071942445</v>
      </c>
      <c r="P4083" s="6">
        <f t="shared" si="506"/>
        <v>29.166666666666668</v>
      </c>
      <c r="Q4083" t="str">
        <f t="shared" si="507"/>
        <v>theater</v>
      </c>
      <c r="R4083" t="str">
        <f t="shared" si="508"/>
        <v>plays</v>
      </c>
      <c r="S4083" s="10">
        <f t="shared" si="509"/>
        <v>42041.372974537029</v>
      </c>
      <c r="T4083" s="10">
        <f t="shared" si="510"/>
        <v>42071.331307870372</v>
      </c>
      <c r="U4083" s="12">
        <f t="shared" si="511"/>
        <v>42041.372974537029</v>
      </c>
      <c r="V4083" s="11">
        <f t="shared" si="512"/>
        <v>42041.372974537029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505"/>
        <v>0.02</v>
      </c>
      <c r="P4084" s="6">
        <f t="shared" si="506"/>
        <v>1.5</v>
      </c>
      <c r="Q4084" t="str">
        <f t="shared" si="507"/>
        <v>theater</v>
      </c>
      <c r="R4084" t="str">
        <f t="shared" si="508"/>
        <v>plays</v>
      </c>
      <c r="S4084" s="10">
        <f t="shared" si="509"/>
        <v>42306.980937499997</v>
      </c>
      <c r="T4084" s="10">
        <f t="shared" si="510"/>
        <v>42322.749999999993</v>
      </c>
      <c r="U4084" s="12">
        <f t="shared" si="511"/>
        <v>42306.980937499997</v>
      </c>
      <c r="V4084" s="11">
        <f t="shared" si="512"/>
        <v>42306.980937499997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505"/>
        <v>0.21685714285714286</v>
      </c>
      <c r="P4085" s="6">
        <f t="shared" si="506"/>
        <v>126.5</v>
      </c>
      <c r="Q4085" t="str">
        <f t="shared" si="507"/>
        <v>theater</v>
      </c>
      <c r="R4085" t="str">
        <f t="shared" si="508"/>
        <v>plays</v>
      </c>
      <c r="S4085" s="10">
        <f t="shared" si="509"/>
        <v>42353.553425925922</v>
      </c>
      <c r="T4085" s="10">
        <f t="shared" si="510"/>
        <v>42383.553425925922</v>
      </c>
      <c r="U4085" s="12">
        <f t="shared" si="511"/>
        <v>42353.553425925922</v>
      </c>
      <c r="V4085" s="11">
        <f t="shared" si="512"/>
        <v>42353.553425925922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505"/>
        <v>3.3333333333333335E-3</v>
      </c>
      <c r="P4086" s="6">
        <f t="shared" si="506"/>
        <v>10</v>
      </c>
      <c r="Q4086" t="str">
        <f t="shared" si="507"/>
        <v>theater</v>
      </c>
      <c r="R4086" t="str">
        <f t="shared" si="508"/>
        <v>plays</v>
      </c>
      <c r="S4086" s="10">
        <f t="shared" si="509"/>
        <v>42622.228078703702</v>
      </c>
      <c r="T4086" s="10">
        <f t="shared" si="510"/>
        <v>42652.228078703702</v>
      </c>
      <c r="U4086" s="12">
        <f t="shared" si="511"/>
        <v>42622.228078703702</v>
      </c>
      <c r="V4086" s="11">
        <f t="shared" si="512"/>
        <v>42622.228078703702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505"/>
        <v>2.8571428571428571E-3</v>
      </c>
      <c r="P4087" s="6">
        <f t="shared" si="506"/>
        <v>10</v>
      </c>
      <c r="Q4087" t="str">
        <f t="shared" si="507"/>
        <v>theater</v>
      </c>
      <c r="R4087" t="str">
        <f t="shared" si="508"/>
        <v>plays</v>
      </c>
      <c r="S4087" s="10">
        <f t="shared" si="509"/>
        <v>42058.395543981482</v>
      </c>
      <c r="T4087" s="10">
        <f t="shared" si="510"/>
        <v>42086.957638888889</v>
      </c>
      <c r="U4087" s="12">
        <f t="shared" si="511"/>
        <v>42058.395543981482</v>
      </c>
      <c r="V4087" s="11">
        <f t="shared" si="512"/>
        <v>42058.395543981482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505"/>
        <v>4.7E-2</v>
      </c>
      <c r="P4088" s="6">
        <f t="shared" si="506"/>
        <v>9.4</v>
      </c>
      <c r="Q4088" t="str">
        <f t="shared" si="507"/>
        <v>theater</v>
      </c>
      <c r="R4088" t="str">
        <f t="shared" si="508"/>
        <v>plays</v>
      </c>
      <c r="S4088" s="10">
        <f t="shared" si="509"/>
        <v>42304.732627314814</v>
      </c>
      <c r="T4088" s="10">
        <f t="shared" si="510"/>
        <v>42328.958333333336</v>
      </c>
      <c r="U4088" s="12">
        <f t="shared" si="511"/>
        <v>42304.732627314814</v>
      </c>
      <c r="V4088" s="11">
        <f t="shared" si="512"/>
        <v>42304.732627314814</v>
      </c>
    </row>
    <row r="4089" spans="1:22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505"/>
        <v>0</v>
      </c>
      <c r="P4089" s="6" t="e">
        <f t="shared" si="506"/>
        <v>#DIV/0!</v>
      </c>
      <c r="Q4089" t="str">
        <f t="shared" si="507"/>
        <v>theater</v>
      </c>
      <c r="R4089" t="str">
        <f t="shared" si="508"/>
        <v>plays</v>
      </c>
      <c r="S4089" s="10">
        <f t="shared" si="509"/>
        <v>42538.53456018518</v>
      </c>
      <c r="T4089" s="10">
        <f t="shared" si="510"/>
        <v>42568.53456018518</v>
      </c>
      <c r="U4089" s="12">
        <f t="shared" si="511"/>
        <v>42538.53456018518</v>
      </c>
      <c r="V4089" s="11">
        <f t="shared" si="512"/>
        <v>42538.53456018518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505"/>
        <v>0.108</v>
      </c>
      <c r="P4090" s="6">
        <f t="shared" si="506"/>
        <v>72</v>
      </c>
      <c r="Q4090" t="str">
        <f t="shared" si="507"/>
        <v>theater</v>
      </c>
      <c r="R4090" t="str">
        <f t="shared" si="508"/>
        <v>plays</v>
      </c>
      <c r="S4090" s="10">
        <f t="shared" si="509"/>
        <v>41990.40421296296</v>
      </c>
      <c r="T4090" s="10">
        <f t="shared" si="510"/>
        <v>42020.226388888892</v>
      </c>
      <c r="U4090" s="12">
        <f t="shared" si="511"/>
        <v>41990.40421296296</v>
      </c>
      <c r="V4090" s="11">
        <f t="shared" si="512"/>
        <v>41990.40421296296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505"/>
        <v>4.8000000000000001E-2</v>
      </c>
      <c r="P4091" s="6">
        <f t="shared" si="506"/>
        <v>30</v>
      </c>
      <c r="Q4091" t="str">
        <f t="shared" si="507"/>
        <v>theater</v>
      </c>
      <c r="R4091" t="str">
        <f t="shared" si="508"/>
        <v>plays</v>
      </c>
      <c r="S4091" s="10">
        <f t="shared" si="509"/>
        <v>42122.524166666662</v>
      </c>
      <c r="T4091" s="10">
        <f t="shared" si="510"/>
        <v>42155.524305555555</v>
      </c>
      <c r="U4091" s="12">
        <f t="shared" si="511"/>
        <v>42122.524166666662</v>
      </c>
      <c r="V4091" s="11">
        <f t="shared" si="512"/>
        <v>42122.524166666662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505"/>
        <v>3.2000000000000001E-2</v>
      </c>
      <c r="P4092" s="6">
        <f t="shared" si="506"/>
        <v>10.666666666666666</v>
      </c>
      <c r="Q4092" t="str">
        <f t="shared" si="507"/>
        <v>theater</v>
      </c>
      <c r="R4092" t="str">
        <f t="shared" si="508"/>
        <v>plays</v>
      </c>
      <c r="S4092" s="10">
        <f t="shared" si="509"/>
        <v>42209.464548611104</v>
      </c>
      <c r="T4092" s="10">
        <f t="shared" si="510"/>
        <v>42223.416666666664</v>
      </c>
      <c r="U4092" s="12">
        <f t="shared" si="511"/>
        <v>42209.464548611104</v>
      </c>
      <c r="V4092" s="11">
        <f t="shared" si="512"/>
        <v>42209.464548611104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505"/>
        <v>0.1275</v>
      </c>
      <c r="P4093" s="6">
        <f t="shared" si="506"/>
        <v>25.5</v>
      </c>
      <c r="Q4093" t="str">
        <f t="shared" si="507"/>
        <v>theater</v>
      </c>
      <c r="R4093" t="str">
        <f t="shared" si="508"/>
        <v>plays</v>
      </c>
      <c r="S4093" s="10">
        <f t="shared" si="509"/>
        <v>41990.298043981478</v>
      </c>
      <c r="T4093" s="10">
        <f t="shared" si="510"/>
        <v>42020.298043981478</v>
      </c>
      <c r="U4093" s="12">
        <f t="shared" si="511"/>
        <v>41990.298043981478</v>
      </c>
      <c r="V4093" s="11">
        <f t="shared" si="512"/>
        <v>41990.298043981478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505"/>
        <v>1.8181818181818181E-4</v>
      </c>
      <c r="P4094" s="6">
        <f t="shared" si="506"/>
        <v>20</v>
      </c>
      <c r="Q4094" t="str">
        <f t="shared" si="507"/>
        <v>theater</v>
      </c>
      <c r="R4094" t="str">
        <f t="shared" si="508"/>
        <v>plays</v>
      </c>
      <c r="S4094" s="10">
        <f t="shared" si="509"/>
        <v>42038.986655092587</v>
      </c>
      <c r="T4094" s="10">
        <f t="shared" si="510"/>
        <v>42098.94498842593</v>
      </c>
      <c r="U4094" s="12">
        <f t="shared" si="511"/>
        <v>42038.986655092587</v>
      </c>
      <c r="V4094" s="11">
        <f t="shared" si="512"/>
        <v>42038.986655092587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505"/>
        <v>2.4E-2</v>
      </c>
      <c r="P4095" s="6">
        <f t="shared" si="506"/>
        <v>15</v>
      </c>
      <c r="Q4095" t="str">
        <f t="shared" si="507"/>
        <v>theater</v>
      </c>
      <c r="R4095" t="str">
        <f t="shared" si="508"/>
        <v>plays</v>
      </c>
      <c r="S4095" s="10">
        <f t="shared" si="509"/>
        <v>42178.607557870368</v>
      </c>
      <c r="T4095" s="10">
        <f t="shared" si="510"/>
        <v>42238.607557870368</v>
      </c>
      <c r="U4095" s="12">
        <f t="shared" si="511"/>
        <v>42178.607557870368</v>
      </c>
      <c r="V4095" s="11">
        <f t="shared" si="512"/>
        <v>42178.607557870368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505"/>
        <v>0.36499999999999999</v>
      </c>
      <c r="P4096" s="6">
        <f t="shared" si="506"/>
        <v>91.25</v>
      </c>
      <c r="Q4096" t="str">
        <f t="shared" si="507"/>
        <v>theater</v>
      </c>
      <c r="R4096" t="str">
        <f t="shared" si="508"/>
        <v>plays</v>
      </c>
      <c r="S4096" s="10">
        <f t="shared" si="509"/>
        <v>41889.878472222219</v>
      </c>
      <c r="T4096" s="10">
        <f t="shared" si="510"/>
        <v>41933.999305555553</v>
      </c>
      <c r="U4096" s="12">
        <f t="shared" si="511"/>
        <v>41889.878472222219</v>
      </c>
      <c r="V4096" s="11">
        <f t="shared" si="512"/>
        <v>41889.878472222219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505"/>
        <v>2.6666666666666668E-2</v>
      </c>
      <c r="P4097" s="6">
        <f t="shared" si="506"/>
        <v>800</v>
      </c>
      <c r="Q4097" t="str">
        <f t="shared" si="507"/>
        <v>theater</v>
      </c>
      <c r="R4097" t="str">
        <f t="shared" si="508"/>
        <v>plays</v>
      </c>
      <c r="S4097" s="10">
        <f t="shared" si="509"/>
        <v>42692.823495370372</v>
      </c>
      <c r="T4097" s="10">
        <f t="shared" si="510"/>
        <v>42722.823495370372</v>
      </c>
      <c r="U4097" s="12">
        <f t="shared" si="511"/>
        <v>42692.823495370372</v>
      </c>
      <c r="V4097" s="11">
        <f t="shared" si="512"/>
        <v>42692.823495370372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513">E4098/D4098</f>
        <v>0.11428571428571428</v>
      </c>
      <c r="P4098" s="6">
        <f t="shared" si="506"/>
        <v>80</v>
      </c>
      <c r="Q4098" t="str">
        <f t="shared" si="507"/>
        <v>theater</v>
      </c>
      <c r="R4098" t="str">
        <f t="shared" si="508"/>
        <v>plays</v>
      </c>
      <c r="S4098" s="10">
        <f t="shared" si="509"/>
        <v>42750.321979166663</v>
      </c>
      <c r="T4098" s="10">
        <f t="shared" si="510"/>
        <v>42794.160416666658</v>
      </c>
      <c r="U4098" s="12">
        <f t="shared" si="511"/>
        <v>42750.321979166663</v>
      </c>
      <c r="V4098" s="11">
        <f t="shared" si="512"/>
        <v>42750.321979166663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513"/>
        <v>0</v>
      </c>
      <c r="P4099" s="6" t="e">
        <f t="shared" ref="P4099:P4115" si="514">E4099/L4099</f>
        <v>#DIV/0!</v>
      </c>
      <c r="Q4099" t="str">
        <f t="shared" ref="Q4099:Q4115" si="515">LEFT(N4099,SEARCH("/",N4099)-1)</f>
        <v>theater</v>
      </c>
      <c r="R4099" t="str">
        <f t="shared" ref="R4099:R4115" si="516">RIGHT(N4099,LEN(N4099)-SEARCH("/",N4099))</f>
        <v>plays</v>
      </c>
      <c r="S4099" s="10">
        <f t="shared" ref="S4099:S4115" si="517">(((J4099/60)/60)/24)+DATE(1970,1,1)+(-5/24)</f>
        <v>42344.616168981483</v>
      </c>
      <c r="T4099" s="10">
        <f t="shared" ref="T4099:T4115" si="518">(((I4099/60)/60)/24)+DATE(1970,1,1)+(-5/24)</f>
        <v>42400.788194444445</v>
      </c>
      <c r="U4099" s="12">
        <f t="shared" ref="U4099:U4115" si="519">S4099</f>
        <v>42344.616168981483</v>
      </c>
      <c r="V4099" s="11">
        <f t="shared" ref="V4099:V4115" si="520">S4099</f>
        <v>42344.616168981483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513"/>
        <v>0</v>
      </c>
      <c r="P4100" s="6" t="e">
        <f t="shared" si="514"/>
        <v>#DIV/0!</v>
      </c>
      <c r="Q4100" t="str">
        <f t="shared" si="515"/>
        <v>theater</v>
      </c>
      <c r="R4100" t="str">
        <f t="shared" si="516"/>
        <v>plays</v>
      </c>
      <c r="S4100" s="10">
        <f t="shared" si="517"/>
        <v>42495.51385416666</v>
      </c>
      <c r="T4100" s="10">
        <f t="shared" si="518"/>
        <v>42525.51385416666</v>
      </c>
      <c r="U4100" s="12">
        <f t="shared" si="519"/>
        <v>42495.51385416666</v>
      </c>
      <c r="V4100" s="11">
        <f t="shared" si="520"/>
        <v>42495.51385416666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513"/>
        <v>1.1111111111111112E-2</v>
      </c>
      <c r="P4101" s="6">
        <f t="shared" si="514"/>
        <v>50</v>
      </c>
      <c r="Q4101" t="str">
        <f t="shared" si="515"/>
        <v>theater</v>
      </c>
      <c r="R4101" t="str">
        <f t="shared" si="516"/>
        <v>plays</v>
      </c>
      <c r="S4101" s="10">
        <f t="shared" si="517"/>
        <v>42570.642048611109</v>
      </c>
      <c r="T4101" s="10">
        <f t="shared" si="518"/>
        <v>42615.642048611109</v>
      </c>
      <c r="U4101" s="12">
        <f t="shared" si="519"/>
        <v>42570.642048611109</v>
      </c>
      <c r="V4101" s="11">
        <f t="shared" si="520"/>
        <v>42570.642048611109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513"/>
        <v>0</v>
      </c>
      <c r="P4102" s="6" t="e">
        <f t="shared" si="514"/>
        <v>#DIV/0!</v>
      </c>
      <c r="Q4102" t="str">
        <f t="shared" si="515"/>
        <v>theater</v>
      </c>
      <c r="R4102" t="str">
        <f t="shared" si="516"/>
        <v>plays</v>
      </c>
      <c r="S4102" s="10">
        <f t="shared" si="517"/>
        <v>41926.916550925926</v>
      </c>
      <c r="T4102" s="10">
        <f t="shared" si="518"/>
        <v>41936.916550925926</v>
      </c>
      <c r="U4102" s="12">
        <f t="shared" si="519"/>
        <v>41926.916550925926</v>
      </c>
      <c r="V4102" s="11">
        <f t="shared" si="520"/>
        <v>41926.916550925926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513"/>
        <v>0</v>
      </c>
      <c r="P4103" s="6" t="e">
        <f t="shared" si="514"/>
        <v>#DIV/0!</v>
      </c>
      <c r="Q4103" t="str">
        <f t="shared" si="515"/>
        <v>theater</v>
      </c>
      <c r="R4103" t="str">
        <f t="shared" si="516"/>
        <v>plays</v>
      </c>
      <c r="S4103" s="10">
        <f t="shared" si="517"/>
        <v>42730.695393518516</v>
      </c>
      <c r="T4103" s="10">
        <f t="shared" si="518"/>
        <v>42760.695393518516</v>
      </c>
      <c r="U4103" s="12">
        <f t="shared" si="519"/>
        <v>42730.695393518516</v>
      </c>
      <c r="V4103" s="11">
        <f t="shared" si="520"/>
        <v>42730.695393518516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513"/>
        <v>0.27400000000000002</v>
      </c>
      <c r="P4104" s="6">
        <f t="shared" si="514"/>
        <v>22.833333333333332</v>
      </c>
      <c r="Q4104" t="str">
        <f t="shared" si="515"/>
        <v>theater</v>
      </c>
      <c r="R4104" t="str">
        <f t="shared" si="516"/>
        <v>plays</v>
      </c>
      <c r="S4104" s="10">
        <f t="shared" si="517"/>
        <v>42475.639733796292</v>
      </c>
      <c r="T4104" s="10">
        <f t="shared" si="518"/>
        <v>42505.639733796292</v>
      </c>
      <c r="U4104" s="12">
        <f t="shared" si="519"/>
        <v>42475.639733796292</v>
      </c>
      <c r="V4104" s="11">
        <f t="shared" si="520"/>
        <v>42475.639733796292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513"/>
        <v>0.1</v>
      </c>
      <c r="P4105" s="6">
        <f t="shared" si="514"/>
        <v>16.666666666666668</v>
      </c>
      <c r="Q4105" t="str">
        <f t="shared" si="515"/>
        <v>theater</v>
      </c>
      <c r="R4105" t="str">
        <f t="shared" si="516"/>
        <v>plays</v>
      </c>
      <c r="S4105" s="10">
        <f t="shared" si="517"/>
        <v>42188.624606481484</v>
      </c>
      <c r="T4105" s="10">
        <f t="shared" si="518"/>
        <v>42242.563888888886</v>
      </c>
      <c r="U4105" s="12">
        <f t="shared" si="519"/>
        <v>42188.624606481484</v>
      </c>
      <c r="V4105" s="11">
        <f t="shared" si="520"/>
        <v>42188.624606481484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513"/>
        <v>0.21366666666666667</v>
      </c>
      <c r="P4106" s="6">
        <f t="shared" si="514"/>
        <v>45.785714285714285</v>
      </c>
      <c r="Q4106" t="str">
        <f t="shared" si="515"/>
        <v>theater</v>
      </c>
      <c r="R4106" t="str">
        <f t="shared" si="516"/>
        <v>plays</v>
      </c>
      <c r="S4106" s="10">
        <f t="shared" si="517"/>
        <v>42640.069837962961</v>
      </c>
      <c r="T4106" s="10">
        <f t="shared" si="518"/>
        <v>42670.069837962961</v>
      </c>
      <c r="U4106" s="12">
        <f t="shared" si="519"/>
        <v>42640.069837962961</v>
      </c>
      <c r="V4106" s="11">
        <f t="shared" si="520"/>
        <v>42640.069837962961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513"/>
        <v>6.9696969696969702E-2</v>
      </c>
      <c r="P4107" s="6">
        <f t="shared" si="514"/>
        <v>383.33333333333331</v>
      </c>
      <c r="Q4107" t="str">
        <f t="shared" si="515"/>
        <v>theater</v>
      </c>
      <c r="R4107" t="str">
        <f t="shared" si="516"/>
        <v>plays</v>
      </c>
      <c r="S4107" s="10">
        <f t="shared" si="517"/>
        <v>42696.802187499998</v>
      </c>
      <c r="T4107" s="10">
        <f t="shared" si="518"/>
        <v>42729.802187499998</v>
      </c>
      <c r="U4107" s="12">
        <f t="shared" si="519"/>
        <v>42696.802187499998</v>
      </c>
      <c r="V4107" s="11">
        <f t="shared" si="520"/>
        <v>42696.802187499998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513"/>
        <v>0.70599999999999996</v>
      </c>
      <c r="P4108" s="6">
        <f t="shared" si="514"/>
        <v>106.96969696969697</v>
      </c>
      <c r="Q4108" t="str">
        <f t="shared" si="515"/>
        <v>theater</v>
      </c>
      <c r="R4108" t="str">
        <f t="shared" si="516"/>
        <v>plays</v>
      </c>
      <c r="S4108" s="10">
        <f t="shared" si="517"/>
        <v>42052.841041666667</v>
      </c>
      <c r="T4108" s="10">
        <f t="shared" si="518"/>
        <v>42095.833333333336</v>
      </c>
      <c r="U4108" s="12">
        <f t="shared" si="519"/>
        <v>42052.841041666667</v>
      </c>
      <c r="V4108" s="11">
        <f t="shared" si="520"/>
        <v>42052.841041666667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513"/>
        <v>2.0500000000000001E-2</v>
      </c>
      <c r="P4109" s="6">
        <f t="shared" si="514"/>
        <v>10.25</v>
      </c>
      <c r="Q4109" t="str">
        <f t="shared" si="515"/>
        <v>theater</v>
      </c>
      <c r="R4109" t="str">
        <f t="shared" si="516"/>
        <v>plays</v>
      </c>
      <c r="S4109" s="10">
        <f t="shared" si="517"/>
        <v>41883.708344907405</v>
      </c>
      <c r="T4109" s="10">
        <f t="shared" si="518"/>
        <v>41906.708344907405</v>
      </c>
      <c r="U4109" s="12">
        <f t="shared" si="519"/>
        <v>41883.708344907405</v>
      </c>
      <c r="V4109" s="11">
        <f t="shared" si="520"/>
        <v>41883.708344907405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513"/>
        <v>1.9666666666666666E-2</v>
      </c>
      <c r="P4110" s="6">
        <f t="shared" si="514"/>
        <v>59</v>
      </c>
      <c r="Q4110" t="str">
        <f t="shared" si="515"/>
        <v>theater</v>
      </c>
      <c r="R4110" t="str">
        <f t="shared" si="516"/>
        <v>plays</v>
      </c>
      <c r="S4110" s="10">
        <f t="shared" si="517"/>
        <v>42766.823344907411</v>
      </c>
      <c r="T4110" s="10">
        <f t="shared" si="518"/>
        <v>42796.999999999993</v>
      </c>
      <c r="U4110" s="12">
        <f t="shared" si="519"/>
        <v>42766.823344907411</v>
      </c>
      <c r="V4110" s="11">
        <f t="shared" si="520"/>
        <v>42766.823344907411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513"/>
        <v>0</v>
      </c>
      <c r="P4111" s="6" t="e">
        <f t="shared" si="514"/>
        <v>#DIV/0!</v>
      </c>
      <c r="Q4111" t="str">
        <f t="shared" si="515"/>
        <v>theater</v>
      </c>
      <c r="R4111" t="str">
        <f t="shared" si="516"/>
        <v>plays</v>
      </c>
      <c r="S4111" s="10">
        <f t="shared" si="517"/>
        <v>42307.331064814811</v>
      </c>
      <c r="T4111" s="10">
        <f t="shared" si="518"/>
        <v>42337.372731481482</v>
      </c>
      <c r="U4111" s="12">
        <f t="shared" si="519"/>
        <v>42307.331064814811</v>
      </c>
      <c r="V4111" s="11">
        <f t="shared" si="520"/>
        <v>42307.331064814811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513"/>
        <v>0.28666666666666668</v>
      </c>
      <c r="P4112" s="6">
        <f t="shared" si="514"/>
        <v>14.333333333333334</v>
      </c>
      <c r="Q4112" t="str">
        <f t="shared" si="515"/>
        <v>theater</v>
      </c>
      <c r="R4112" t="str">
        <f t="shared" si="516"/>
        <v>plays</v>
      </c>
      <c r="S4112" s="10">
        <f t="shared" si="517"/>
        <v>42512.418414351843</v>
      </c>
      <c r="T4112" s="10">
        <f t="shared" si="518"/>
        <v>42572.418414351843</v>
      </c>
      <c r="U4112" s="12">
        <f t="shared" si="519"/>
        <v>42512.418414351843</v>
      </c>
      <c r="V4112" s="11">
        <f t="shared" si="520"/>
        <v>42512.418414351843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513"/>
        <v>3.1333333333333331E-2</v>
      </c>
      <c r="P4113" s="6">
        <f t="shared" si="514"/>
        <v>15.666666666666666</v>
      </c>
      <c r="Q4113" t="str">
        <f t="shared" si="515"/>
        <v>theater</v>
      </c>
      <c r="R4113" t="str">
        <f t="shared" si="516"/>
        <v>plays</v>
      </c>
      <c r="S4113" s="10">
        <f t="shared" si="517"/>
        <v>42028.927546296291</v>
      </c>
      <c r="T4113" s="10">
        <f t="shared" si="518"/>
        <v>42058.927546296291</v>
      </c>
      <c r="U4113" s="12">
        <f t="shared" si="519"/>
        <v>42028.927546296291</v>
      </c>
      <c r="V4113" s="11">
        <f t="shared" si="520"/>
        <v>42028.927546296291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513"/>
        <v>4.0000000000000002E-4</v>
      </c>
      <c r="P4114" s="6">
        <f t="shared" si="514"/>
        <v>1</v>
      </c>
      <c r="Q4114" t="str">
        <f t="shared" si="515"/>
        <v>theater</v>
      </c>
      <c r="R4114" t="str">
        <f t="shared" si="516"/>
        <v>plays</v>
      </c>
      <c r="S4114" s="10">
        <f t="shared" si="517"/>
        <v>42400.738263888888</v>
      </c>
      <c r="T4114" s="10">
        <f t="shared" si="518"/>
        <v>42427.791666666664</v>
      </c>
      <c r="U4114" s="12">
        <f t="shared" si="519"/>
        <v>42400.738263888888</v>
      </c>
      <c r="V4114" s="11">
        <f t="shared" si="520"/>
        <v>42400.738263888888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513"/>
        <v>2E-3</v>
      </c>
      <c r="P4115" s="6">
        <f t="shared" si="514"/>
        <v>1</v>
      </c>
      <c r="Q4115" t="str">
        <f t="shared" si="515"/>
        <v>theater</v>
      </c>
      <c r="R4115" t="str">
        <f t="shared" si="516"/>
        <v>plays</v>
      </c>
      <c r="S4115" s="10">
        <f t="shared" si="517"/>
        <v>42358.364849537036</v>
      </c>
      <c r="T4115" s="10">
        <f t="shared" si="518"/>
        <v>42377.06527777778</v>
      </c>
      <c r="U4115" s="12">
        <f t="shared" si="519"/>
        <v>42358.364849537036</v>
      </c>
      <c r="V4115" s="11">
        <f t="shared" si="520"/>
        <v>42358.364849537036</v>
      </c>
    </row>
  </sheetData>
  <conditionalFormatting sqref="F2:F411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 x Category</vt:lpstr>
      <vt:lpstr>State x Sub-category</vt:lpstr>
      <vt:lpstr>State x Month</vt:lpstr>
      <vt:lpstr>Outcomes based on Goal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joao paulo campos maia pinto</cp:lastModifiedBy>
  <dcterms:created xsi:type="dcterms:W3CDTF">2017-04-20T15:17:24Z</dcterms:created>
  <dcterms:modified xsi:type="dcterms:W3CDTF">2018-10-18T04:48:15Z</dcterms:modified>
</cp:coreProperties>
</file>