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ce4743\vivado\hw_testbench_multdpath_fsm\"/>
    </mc:Choice>
  </mc:AlternateContent>
  <bookViews>
    <workbookView xWindow="-30" yWindow="-210" windowWidth="21120" windowHeight="7785" activeTab="1"/>
  </bookViews>
  <sheets>
    <sheet name="vectors" sheetId="2" r:id="rId1"/>
    <sheet name="hex_calc_wLFSR" sheetId="7" r:id="rId2"/>
    <sheet name="F.LFSR" sheetId="6" r:id="rId3"/>
    <sheet name="G.LFSR" sheetId="8" r:id="rId4"/>
    <sheet name="hex_calc" sheetId="5" r:id="rId5"/>
    <sheet name="generation" sheetId="1" r:id="rId6"/>
    <sheet name="Sheet3" sheetId="3" r:id="rId7"/>
    <sheet name="Sheet1" sheetId="4" r:id="rId8"/>
  </sheets>
  <calcPr calcId="152511"/>
</workbook>
</file>

<file path=xl/calcChain.xml><?xml version="1.0" encoding="utf-8"?>
<calcChain xmlns="http://schemas.openxmlformats.org/spreadsheetml/2006/main">
  <c r="F50" i="7" l="1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F2" i="7"/>
  <c r="E2" i="7"/>
  <c r="D2" i="7"/>
  <c r="A3" i="8"/>
  <c r="C2" i="8"/>
  <c r="B2" i="8"/>
  <c r="A2" i="8"/>
  <c r="C1" i="8"/>
  <c r="B1" i="8"/>
  <c r="M66" i="7" l="1"/>
  <c r="R50" i="7"/>
  <c r="L50" i="7"/>
  <c r="K50" i="7"/>
  <c r="O50" i="7" s="1"/>
  <c r="J50" i="7"/>
  <c r="I50" i="7"/>
  <c r="H50" i="7"/>
  <c r="G50" i="7"/>
  <c r="M50" i="7" s="1"/>
  <c r="P50" i="7" s="1"/>
  <c r="K49" i="7"/>
  <c r="I49" i="7"/>
  <c r="H49" i="7"/>
  <c r="G49" i="7"/>
  <c r="L49" i="7"/>
  <c r="O49" i="7" s="1"/>
  <c r="R49" i="7" s="1"/>
  <c r="J49" i="7"/>
  <c r="N49" i="7" s="1"/>
  <c r="Q49" i="7" s="1"/>
  <c r="L48" i="7"/>
  <c r="K48" i="7"/>
  <c r="J48" i="7"/>
  <c r="I48" i="7"/>
  <c r="N48" i="7" s="1"/>
  <c r="Q48" i="7" s="1"/>
  <c r="H48" i="7"/>
  <c r="M48" i="7" s="1"/>
  <c r="P48" i="7" s="1"/>
  <c r="G48" i="7"/>
  <c r="L47" i="7"/>
  <c r="O47" i="7" s="1"/>
  <c r="R47" i="7" s="1"/>
  <c r="K47" i="7"/>
  <c r="I47" i="7"/>
  <c r="G47" i="7"/>
  <c r="J47" i="7"/>
  <c r="N47" i="7" s="1"/>
  <c r="Q47" i="7" s="1"/>
  <c r="H47" i="7"/>
  <c r="M47" i="7" s="1"/>
  <c r="P47" i="7" s="1"/>
  <c r="Q46" i="7"/>
  <c r="L46" i="7"/>
  <c r="K46" i="7"/>
  <c r="O46" i="7" s="1"/>
  <c r="R46" i="7" s="1"/>
  <c r="J46" i="7"/>
  <c r="I46" i="7"/>
  <c r="N46" i="7" s="1"/>
  <c r="G46" i="7"/>
  <c r="H46" i="7"/>
  <c r="M46" i="7" s="1"/>
  <c r="P46" i="7" s="1"/>
  <c r="L45" i="7"/>
  <c r="O45" i="7" s="1"/>
  <c r="R45" i="7" s="1"/>
  <c r="K45" i="7"/>
  <c r="I45" i="7"/>
  <c r="G45" i="7"/>
  <c r="M45" i="7" s="1"/>
  <c r="P45" i="7" s="1"/>
  <c r="J45" i="7"/>
  <c r="N45" i="7" s="1"/>
  <c r="Q45" i="7" s="1"/>
  <c r="H45" i="7"/>
  <c r="L44" i="7"/>
  <c r="K44" i="7"/>
  <c r="J44" i="7"/>
  <c r="I44" i="7"/>
  <c r="N44" i="7" s="1"/>
  <c r="Q44" i="7" s="1"/>
  <c r="G44" i="7"/>
  <c r="H44" i="7"/>
  <c r="M44" i="7" s="1"/>
  <c r="P44" i="7" s="1"/>
  <c r="L43" i="7"/>
  <c r="O43" i="7" s="1"/>
  <c r="R43" i="7" s="1"/>
  <c r="K43" i="7"/>
  <c r="I43" i="7"/>
  <c r="H43" i="7"/>
  <c r="G43" i="7"/>
  <c r="M43" i="7" s="1"/>
  <c r="P43" i="7" s="1"/>
  <c r="J43" i="7"/>
  <c r="N43" i="7" s="1"/>
  <c r="Q43" i="7" s="1"/>
  <c r="P42" i="7"/>
  <c r="L42" i="7"/>
  <c r="K42" i="7"/>
  <c r="J42" i="7"/>
  <c r="I42" i="7"/>
  <c r="H42" i="7"/>
  <c r="M42" i="7" s="1"/>
  <c r="G42" i="7"/>
  <c r="K41" i="7"/>
  <c r="I41" i="7"/>
  <c r="H41" i="7"/>
  <c r="G41" i="7"/>
  <c r="M41" i="7" s="1"/>
  <c r="P41" i="7" s="1"/>
  <c r="L41" i="7"/>
  <c r="O41" i="7" s="1"/>
  <c r="R41" i="7" s="1"/>
  <c r="J41" i="7"/>
  <c r="N41" i="7" s="1"/>
  <c r="Q41" i="7" s="1"/>
  <c r="L40" i="7"/>
  <c r="K40" i="7"/>
  <c r="O40" i="7" s="1"/>
  <c r="R40" i="7" s="1"/>
  <c r="J40" i="7"/>
  <c r="I40" i="7"/>
  <c r="N40" i="7" s="1"/>
  <c r="Q40" i="7" s="1"/>
  <c r="G40" i="7"/>
  <c r="H40" i="7"/>
  <c r="M40" i="7" s="1"/>
  <c r="P40" i="7" s="1"/>
  <c r="K39" i="7"/>
  <c r="I39" i="7"/>
  <c r="N39" i="7" s="1"/>
  <c r="Q39" i="7" s="1"/>
  <c r="G39" i="7"/>
  <c r="L39" i="7"/>
  <c r="O39" i="7" s="1"/>
  <c r="R39" i="7" s="1"/>
  <c r="J39" i="7"/>
  <c r="H39" i="7"/>
  <c r="M39" i="7" s="1"/>
  <c r="P39" i="7" s="1"/>
  <c r="L38" i="7"/>
  <c r="K38" i="7"/>
  <c r="I38" i="7"/>
  <c r="N38" i="7" s="1"/>
  <c r="Q38" i="7" s="1"/>
  <c r="G38" i="7"/>
  <c r="J38" i="7"/>
  <c r="H38" i="7"/>
  <c r="M38" i="7" s="1"/>
  <c r="P38" i="7" s="1"/>
  <c r="P37" i="7"/>
  <c r="O37" i="7"/>
  <c r="R37" i="7" s="1"/>
  <c r="K37" i="7"/>
  <c r="I37" i="7"/>
  <c r="H37" i="7"/>
  <c r="G37" i="7"/>
  <c r="M37" i="7" s="1"/>
  <c r="L37" i="7"/>
  <c r="J37" i="7"/>
  <c r="N37" i="7" s="1"/>
  <c r="Q37" i="7" s="1"/>
  <c r="L36" i="7"/>
  <c r="K36" i="7"/>
  <c r="O36" i="7" s="1"/>
  <c r="R36" i="7" s="1"/>
  <c r="J36" i="7"/>
  <c r="I36" i="7"/>
  <c r="H36" i="7"/>
  <c r="M36" i="7" s="1"/>
  <c r="P36" i="7" s="1"/>
  <c r="G36" i="7"/>
  <c r="L35" i="7"/>
  <c r="O35" i="7" s="1"/>
  <c r="R35" i="7" s="1"/>
  <c r="K35" i="7"/>
  <c r="I35" i="7"/>
  <c r="H35" i="7"/>
  <c r="G35" i="7"/>
  <c r="J35" i="7"/>
  <c r="L34" i="7"/>
  <c r="K34" i="7"/>
  <c r="O34" i="7" s="1"/>
  <c r="R34" i="7" s="1"/>
  <c r="I34" i="7"/>
  <c r="H34" i="7"/>
  <c r="M34" i="7" s="1"/>
  <c r="P34" i="7" s="1"/>
  <c r="G34" i="7"/>
  <c r="J34" i="7"/>
  <c r="Q33" i="7"/>
  <c r="K33" i="7"/>
  <c r="I33" i="7"/>
  <c r="N33" i="7" s="1"/>
  <c r="G33" i="7"/>
  <c r="L33" i="7"/>
  <c r="O33" i="7" s="1"/>
  <c r="R33" i="7" s="1"/>
  <c r="J33" i="7"/>
  <c r="H33" i="7"/>
  <c r="M33" i="7" s="1"/>
  <c r="P33" i="7" s="1"/>
  <c r="L32" i="7"/>
  <c r="K32" i="7"/>
  <c r="I32" i="7"/>
  <c r="H32" i="7"/>
  <c r="M32" i="7" s="1"/>
  <c r="P32" i="7" s="1"/>
  <c r="G32" i="7"/>
  <c r="J32" i="7"/>
  <c r="K31" i="7"/>
  <c r="I31" i="7"/>
  <c r="N31" i="7" s="1"/>
  <c r="Q31" i="7" s="1"/>
  <c r="H31" i="7"/>
  <c r="G31" i="7"/>
  <c r="L31" i="7"/>
  <c r="O31" i="7" s="1"/>
  <c r="R31" i="7" s="1"/>
  <c r="J31" i="7"/>
  <c r="M30" i="7"/>
  <c r="P30" i="7" s="1"/>
  <c r="L30" i="7"/>
  <c r="K30" i="7"/>
  <c r="O30" i="7" s="1"/>
  <c r="R30" i="7" s="1"/>
  <c r="I30" i="7"/>
  <c r="H30" i="7"/>
  <c r="G30" i="7"/>
  <c r="J30" i="7"/>
  <c r="L29" i="7"/>
  <c r="O29" i="7" s="1"/>
  <c r="R29" i="7" s="1"/>
  <c r="K29" i="7"/>
  <c r="I29" i="7"/>
  <c r="N29" i="7" s="1"/>
  <c r="Q29" i="7" s="1"/>
  <c r="G29" i="7"/>
  <c r="J29" i="7"/>
  <c r="H29" i="7"/>
  <c r="Q28" i="7"/>
  <c r="L28" i="7"/>
  <c r="K28" i="7"/>
  <c r="O28" i="7" s="1"/>
  <c r="R28" i="7" s="1"/>
  <c r="J28" i="7"/>
  <c r="I28" i="7"/>
  <c r="N28" i="7" s="1"/>
  <c r="G28" i="7"/>
  <c r="H28" i="7"/>
  <c r="M28" i="7" s="1"/>
  <c r="P28" i="7" s="1"/>
  <c r="L27" i="7"/>
  <c r="O27" i="7" s="1"/>
  <c r="R27" i="7" s="1"/>
  <c r="K27" i="7"/>
  <c r="I27" i="7"/>
  <c r="G27" i="7"/>
  <c r="J27" i="7"/>
  <c r="N27" i="7" s="1"/>
  <c r="Q27" i="7" s="1"/>
  <c r="H27" i="7"/>
  <c r="M27" i="7" s="1"/>
  <c r="P27" i="7" s="1"/>
  <c r="L26" i="7"/>
  <c r="K26" i="7"/>
  <c r="J26" i="7"/>
  <c r="I26" i="7"/>
  <c r="H26" i="7"/>
  <c r="M26" i="7" s="1"/>
  <c r="P26" i="7" s="1"/>
  <c r="G26" i="7"/>
  <c r="L25" i="7"/>
  <c r="O25" i="7" s="1"/>
  <c r="R25" i="7" s="1"/>
  <c r="K25" i="7"/>
  <c r="I25" i="7"/>
  <c r="N25" i="7" s="1"/>
  <c r="Q25" i="7" s="1"/>
  <c r="H25" i="7"/>
  <c r="M25" i="7" s="1"/>
  <c r="P25" i="7" s="1"/>
  <c r="G25" i="7"/>
  <c r="J25" i="7"/>
  <c r="L24" i="7"/>
  <c r="K24" i="7"/>
  <c r="O24" i="7" s="1"/>
  <c r="R24" i="7" s="1"/>
  <c r="I24" i="7"/>
  <c r="G24" i="7"/>
  <c r="J24" i="7"/>
  <c r="H24" i="7"/>
  <c r="M24" i="7" s="1"/>
  <c r="P24" i="7" s="1"/>
  <c r="K23" i="7"/>
  <c r="I23" i="7"/>
  <c r="N23" i="7" s="1"/>
  <c r="Q23" i="7" s="1"/>
  <c r="G23" i="7"/>
  <c r="L23" i="7"/>
  <c r="O23" i="7" s="1"/>
  <c r="R23" i="7" s="1"/>
  <c r="J23" i="7"/>
  <c r="H23" i="7"/>
  <c r="M23" i="7" s="1"/>
  <c r="P23" i="7" s="1"/>
  <c r="L22" i="7"/>
  <c r="K22" i="7"/>
  <c r="I22" i="7"/>
  <c r="G22" i="7"/>
  <c r="J22" i="7"/>
  <c r="H22" i="7"/>
  <c r="M22" i="7" s="1"/>
  <c r="P22" i="7" s="1"/>
  <c r="L21" i="7"/>
  <c r="O21" i="7" s="1"/>
  <c r="R21" i="7" s="1"/>
  <c r="K21" i="7"/>
  <c r="I21" i="7"/>
  <c r="H21" i="7"/>
  <c r="G21" i="7"/>
  <c r="M21" i="7" s="1"/>
  <c r="P21" i="7" s="1"/>
  <c r="J21" i="7"/>
  <c r="N21" i="7" s="1"/>
  <c r="Q21" i="7" s="1"/>
  <c r="M20" i="7"/>
  <c r="P20" i="7" s="1"/>
  <c r="L20" i="7"/>
  <c r="K20" i="7"/>
  <c r="O20" i="7" s="1"/>
  <c r="R20" i="7" s="1"/>
  <c r="I20" i="7"/>
  <c r="H20" i="7"/>
  <c r="G20" i="7"/>
  <c r="J20" i="7"/>
  <c r="Q19" i="7"/>
  <c r="L19" i="7"/>
  <c r="O19" i="7" s="1"/>
  <c r="R19" i="7" s="1"/>
  <c r="K19" i="7"/>
  <c r="I19" i="7"/>
  <c r="N19" i="7" s="1"/>
  <c r="G19" i="7"/>
  <c r="J19" i="7"/>
  <c r="H19" i="7"/>
  <c r="M19" i="7" s="1"/>
  <c r="P19" i="7" s="1"/>
  <c r="Q18" i="7"/>
  <c r="L18" i="7"/>
  <c r="K18" i="7"/>
  <c r="J18" i="7"/>
  <c r="I18" i="7"/>
  <c r="N18" i="7" s="1"/>
  <c r="H18" i="7"/>
  <c r="M18" i="7" s="1"/>
  <c r="P18" i="7" s="1"/>
  <c r="G18" i="7"/>
  <c r="L17" i="7"/>
  <c r="O17" i="7" s="1"/>
  <c r="R17" i="7" s="1"/>
  <c r="K17" i="7"/>
  <c r="I17" i="7"/>
  <c r="N17" i="7" s="1"/>
  <c r="Q17" i="7" s="1"/>
  <c r="H17" i="7"/>
  <c r="G17" i="7"/>
  <c r="M17" i="7" s="1"/>
  <c r="P17" i="7" s="1"/>
  <c r="S17" i="7" s="1"/>
  <c r="J17" i="7"/>
  <c r="L16" i="7"/>
  <c r="K16" i="7"/>
  <c r="I16" i="7"/>
  <c r="G16" i="7"/>
  <c r="J16" i="7"/>
  <c r="H16" i="7"/>
  <c r="M16" i="7" s="1"/>
  <c r="P16" i="7" s="1"/>
  <c r="K15" i="7"/>
  <c r="I15" i="7"/>
  <c r="N15" i="7" s="1"/>
  <c r="Q15" i="7" s="1"/>
  <c r="H15" i="7"/>
  <c r="M15" i="7" s="1"/>
  <c r="P15" i="7" s="1"/>
  <c r="G15" i="7"/>
  <c r="L15" i="7"/>
  <c r="O15" i="7" s="1"/>
  <c r="R15" i="7" s="1"/>
  <c r="J15" i="7"/>
  <c r="M14" i="7"/>
  <c r="P14" i="7" s="1"/>
  <c r="L14" i="7"/>
  <c r="K14" i="7"/>
  <c r="O14" i="7" s="1"/>
  <c r="R14" i="7" s="1"/>
  <c r="I14" i="7"/>
  <c r="H14" i="7"/>
  <c r="G14" i="7"/>
  <c r="J14" i="7"/>
  <c r="L13" i="7"/>
  <c r="O13" i="7" s="1"/>
  <c r="R13" i="7" s="1"/>
  <c r="K13" i="7"/>
  <c r="I13" i="7"/>
  <c r="N13" i="7" s="1"/>
  <c r="Q13" i="7" s="1"/>
  <c r="G13" i="7"/>
  <c r="J13" i="7"/>
  <c r="H13" i="7"/>
  <c r="L12" i="7"/>
  <c r="K12" i="7"/>
  <c r="J12" i="7"/>
  <c r="I12" i="7"/>
  <c r="N12" i="7" s="1"/>
  <c r="Q12" i="7" s="1"/>
  <c r="G12" i="7"/>
  <c r="H12" i="7"/>
  <c r="M12" i="7" s="1"/>
  <c r="P12" i="7" s="1"/>
  <c r="L11" i="7"/>
  <c r="O11" i="7" s="1"/>
  <c r="R11" i="7" s="1"/>
  <c r="K11" i="7"/>
  <c r="I11" i="7"/>
  <c r="G11" i="7"/>
  <c r="J11" i="7"/>
  <c r="N11" i="7" s="1"/>
  <c r="Q11" i="7" s="1"/>
  <c r="H11" i="7"/>
  <c r="M11" i="7" s="1"/>
  <c r="P11" i="7" s="1"/>
  <c r="L10" i="7"/>
  <c r="K10" i="7"/>
  <c r="O10" i="7" s="1"/>
  <c r="R10" i="7" s="1"/>
  <c r="J10" i="7"/>
  <c r="I10" i="7"/>
  <c r="H10" i="7"/>
  <c r="M10" i="7" s="1"/>
  <c r="P10" i="7" s="1"/>
  <c r="G10" i="7"/>
  <c r="L9" i="7"/>
  <c r="O9" i="7" s="1"/>
  <c r="R9" i="7" s="1"/>
  <c r="K9" i="7"/>
  <c r="I9" i="7"/>
  <c r="H9" i="7"/>
  <c r="M9" i="7" s="1"/>
  <c r="P9" i="7" s="1"/>
  <c r="G9" i="7"/>
  <c r="J9" i="7"/>
  <c r="K8" i="7"/>
  <c r="I8" i="7"/>
  <c r="G8" i="7"/>
  <c r="L8" i="7"/>
  <c r="J8" i="7"/>
  <c r="N8" i="7" s="1"/>
  <c r="Q8" i="7" s="1"/>
  <c r="H8" i="7"/>
  <c r="M8" i="7" s="1"/>
  <c r="P8" i="7" s="1"/>
  <c r="L7" i="7"/>
  <c r="O7" i="7" s="1"/>
  <c r="R7" i="7" s="1"/>
  <c r="K7" i="7"/>
  <c r="I7" i="7"/>
  <c r="H7" i="7"/>
  <c r="M7" i="7" s="1"/>
  <c r="P7" i="7" s="1"/>
  <c r="G7" i="7"/>
  <c r="J7" i="7"/>
  <c r="N6" i="7"/>
  <c r="Q6" i="7" s="1"/>
  <c r="L6" i="7"/>
  <c r="K6" i="7"/>
  <c r="J6" i="7"/>
  <c r="I6" i="7"/>
  <c r="G6" i="7"/>
  <c r="H6" i="7"/>
  <c r="M6" i="7" s="1"/>
  <c r="P6" i="7" s="1"/>
  <c r="M5" i="7"/>
  <c r="P5" i="7" s="1"/>
  <c r="K5" i="7"/>
  <c r="I5" i="7"/>
  <c r="H5" i="7"/>
  <c r="G5" i="7"/>
  <c r="L5" i="7"/>
  <c r="O5" i="7" s="1"/>
  <c r="R5" i="7" s="1"/>
  <c r="J5" i="7"/>
  <c r="N5" i="7" s="1"/>
  <c r="Q5" i="7" s="1"/>
  <c r="K4" i="7"/>
  <c r="J4" i="7"/>
  <c r="N4" i="7" s="1"/>
  <c r="Q4" i="7" s="1"/>
  <c r="I4" i="7"/>
  <c r="G4" i="7"/>
  <c r="L4" i="7"/>
  <c r="O4" i="7" s="1"/>
  <c r="R4" i="7" s="1"/>
  <c r="H4" i="7"/>
  <c r="A3" i="6"/>
  <c r="B3" i="6" s="1"/>
  <c r="C3" i="6" s="1"/>
  <c r="A4" i="6" s="1"/>
  <c r="B4" i="6" s="1"/>
  <c r="C4" i="6" s="1"/>
  <c r="A5" i="6" s="1"/>
  <c r="B5" i="6" s="1"/>
  <c r="C5" i="6" s="1"/>
  <c r="A6" i="6" s="1"/>
  <c r="B6" i="6" s="1"/>
  <c r="C6" i="6" s="1"/>
  <c r="A7" i="6" s="1"/>
  <c r="B7" i="6" s="1"/>
  <c r="C7" i="6" s="1"/>
  <c r="A8" i="6" s="1"/>
  <c r="B8" i="6" s="1"/>
  <c r="C8" i="6" s="1"/>
  <c r="A9" i="6" s="1"/>
  <c r="B9" i="6" s="1"/>
  <c r="C9" i="6" s="1"/>
  <c r="A10" i="6" s="1"/>
  <c r="B10" i="6" s="1"/>
  <c r="C10" i="6" s="1"/>
  <c r="A11" i="6" s="1"/>
  <c r="B11" i="6" s="1"/>
  <c r="C11" i="6" s="1"/>
  <c r="A12" i="6" s="1"/>
  <c r="B12" i="6" s="1"/>
  <c r="C12" i="6" s="1"/>
  <c r="A13" i="6" s="1"/>
  <c r="B13" i="6" s="1"/>
  <c r="C13" i="6" s="1"/>
  <c r="A14" i="6" s="1"/>
  <c r="B14" i="6" s="1"/>
  <c r="C14" i="6" s="1"/>
  <c r="A15" i="6" s="1"/>
  <c r="B15" i="6" s="1"/>
  <c r="C15" i="6" s="1"/>
  <c r="A16" i="6" s="1"/>
  <c r="B16" i="6" s="1"/>
  <c r="C16" i="6" s="1"/>
  <c r="A17" i="6" s="1"/>
  <c r="B17" i="6" s="1"/>
  <c r="C17" i="6" s="1"/>
  <c r="A18" i="6" s="1"/>
  <c r="B18" i="6" s="1"/>
  <c r="C18" i="6" s="1"/>
  <c r="A19" i="6" s="1"/>
  <c r="B19" i="6" s="1"/>
  <c r="C19" i="6" s="1"/>
  <c r="A20" i="6" s="1"/>
  <c r="B20" i="6" s="1"/>
  <c r="C20" i="6" s="1"/>
  <c r="A21" i="6" s="1"/>
  <c r="B21" i="6" s="1"/>
  <c r="C21" i="6" s="1"/>
  <c r="A22" i="6" s="1"/>
  <c r="B22" i="6" s="1"/>
  <c r="C22" i="6" s="1"/>
  <c r="A23" i="6" s="1"/>
  <c r="B23" i="6" s="1"/>
  <c r="C23" i="6" s="1"/>
  <c r="A24" i="6" s="1"/>
  <c r="B24" i="6" s="1"/>
  <c r="C24" i="6" s="1"/>
  <c r="A25" i="6" s="1"/>
  <c r="B25" i="6" s="1"/>
  <c r="C25" i="6" s="1"/>
  <c r="A26" i="6" s="1"/>
  <c r="B26" i="6" s="1"/>
  <c r="C26" i="6" s="1"/>
  <c r="A27" i="6" s="1"/>
  <c r="B27" i="6" s="1"/>
  <c r="C27" i="6" s="1"/>
  <c r="A28" i="6" s="1"/>
  <c r="B28" i="6" s="1"/>
  <c r="C28" i="6" s="1"/>
  <c r="A29" i="6" s="1"/>
  <c r="B29" i="6" s="1"/>
  <c r="C29" i="6" s="1"/>
  <c r="A30" i="6" s="1"/>
  <c r="B30" i="6" s="1"/>
  <c r="C30" i="6" s="1"/>
  <c r="A31" i="6" s="1"/>
  <c r="B31" i="6" s="1"/>
  <c r="C31" i="6" s="1"/>
  <c r="A32" i="6" s="1"/>
  <c r="B32" i="6" s="1"/>
  <c r="C32" i="6" s="1"/>
  <c r="A33" i="6" s="1"/>
  <c r="B33" i="6" s="1"/>
  <c r="C33" i="6" s="1"/>
  <c r="A34" i="6" s="1"/>
  <c r="B34" i="6" s="1"/>
  <c r="C34" i="6" s="1"/>
  <c r="A35" i="6" s="1"/>
  <c r="B35" i="6" s="1"/>
  <c r="C35" i="6" s="1"/>
  <c r="A36" i="6" s="1"/>
  <c r="B36" i="6" s="1"/>
  <c r="C36" i="6" s="1"/>
  <c r="A37" i="6" s="1"/>
  <c r="B37" i="6" s="1"/>
  <c r="C37" i="6" s="1"/>
  <c r="A38" i="6" s="1"/>
  <c r="B38" i="6" s="1"/>
  <c r="C38" i="6" s="1"/>
  <c r="A39" i="6" s="1"/>
  <c r="B39" i="6" s="1"/>
  <c r="C39" i="6" s="1"/>
  <c r="A40" i="6" s="1"/>
  <c r="B40" i="6" s="1"/>
  <c r="C40" i="6" s="1"/>
  <c r="A41" i="6" s="1"/>
  <c r="B41" i="6" s="1"/>
  <c r="C41" i="6" s="1"/>
  <c r="A42" i="6" s="1"/>
  <c r="B42" i="6" s="1"/>
  <c r="C42" i="6" s="1"/>
  <c r="A43" i="6" s="1"/>
  <c r="B43" i="6" s="1"/>
  <c r="C43" i="6" s="1"/>
  <c r="A44" i="6" s="1"/>
  <c r="B44" i="6" s="1"/>
  <c r="C44" i="6" s="1"/>
  <c r="A45" i="6" s="1"/>
  <c r="B45" i="6" s="1"/>
  <c r="C45" i="6" s="1"/>
  <c r="A46" i="6" s="1"/>
  <c r="B46" i="6" s="1"/>
  <c r="C46" i="6" s="1"/>
  <c r="A47" i="6" s="1"/>
  <c r="B47" i="6" s="1"/>
  <c r="C47" i="6" s="1"/>
  <c r="A48" i="6" s="1"/>
  <c r="B48" i="6" s="1"/>
  <c r="C48" i="6" s="1"/>
  <c r="A49" i="6" s="1"/>
  <c r="B49" i="6" s="1"/>
  <c r="C49" i="6" s="1"/>
  <c r="A50" i="6" s="1"/>
  <c r="B50" i="6" s="1"/>
  <c r="C50" i="6" s="1"/>
  <c r="L3" i="7"/>
  <c r="K3" i="7"/>
  <c r="I3" i="7"/>
  <c r="G3" i="7"/>
  <c r="K2" i="7"/>
  <c r="I2" i="7"/>
  <c r="G2" i="7"/>
  <c r="B1" i="6"/>
  <c r="C1" i="6" s="1"/>
  <c r="A2" i="6" s="1"/>
  <c r="B2" i="6" s="1"/>
  <c r="C2" i="6" s="1"/>
  <c r="W5" i="5"/>
  <c r="O5" i="5"/>
  <c r="R5" i="5" s="1"/>
  <c r="L5" i="5"/>
  <c r="K5" i="5"/>
  <c r="J5" i="5"/>
  <c r="I5" i="5"/>
  <c r="N5" i="5" s="1"/>
  <c r="Q5" i="5" s="1"/>
  <c r="H5" i="5"/>
  <c r="G5" i="5"/>
  <c r="M5" i="5" s="1"/>
  <c r="P5" i="5" s="1"/>
  <c r="B14" i="5"/>
  <c r="A15" i="5" s="1"/>
  <c r="W4" i="5"/>
  <c r="W3" i="5"/>
  <c r="W2" i="5"/>
  <c r="L4" i="5"/>
  <c r="K4" i="5"/>
  <c r="J4" i="5"/>
  <c r="I4" i="5"/>
  <c r="H4" i="5"/>
  <c r="G4" i="5"/>
  <c r="M4" i="5" s="1"/>
  <c r="P4" i="5" s="1"/>
  <c r="G3" i="5"/>
  <c r="H3" i="5"/>
  <c r="I3" i="5"/>
  <c r="J3" i="5"/>
  <c r="K3" i="5"/>
  <c r="L3" i="5"/>
  <c r="L2" i="5"/>
  <c r="K2" i="5"/>
  <c r="J2" i="5"/>
  <c r="I2" i="5"/>
  <c r="H2" i="5"/>
  <c r="G2" i="5"/>
  <c r="S11" i="7" l="1"/>
  <c r="T11" i="7" s="1"/>
  <c r="O18" i="7"/>
  <c r="R18" i="7" s="1"/>
  <c r="S43" i="7"/>
  <c r="T43" i="7" s="1"/>
  <c r="S47" i="7"/>
  <c r="T47" i="7" s="1"/>
  <c r="O12" i="7"/>
  <c r="R12" i="7" s="1"/>
  <c r="S12" i="7" s="1"/>
  <c r="T12" i="7" s="1"/>
  <c r="U12" i="7" s="1"/>
  <c r="S18" i="7"/>
  <c r="O26" i="7"/>
  <c r="R26" i="7" s="1"/>
  <c r="S40" i="7"/>
  <c r="T40" i="7" s="1"/>
  <c r="U40" i="7" s="1"/>
  <c r="O42" i="7"/>
  <c r="R42" i="7" s="1"/>
  <c r="N9" i="7"/>
  <c r="Q9" i="7" s="1"/>
  <c r="S39" i="7"/>
  <c r="T39" i="7" s="1"/>
  <c r="U39" i="7" s="1"/>
  <c r="S33" i="7"/>
  <c r="T33" i="7" s="1"/>
  <c r="S46" i="7"/>
  <c r="T46" i="7" s="1"/>
  <c r="U46" i="7" s="1"/>
  <c r="S25" i="7"/>
  <c r="T25" i="7" s="1"/>
  <c r="U25" i="7" s="1"/>
  <c r="S9" i="7"/>
  <c r="T9" i="7" s="1"/>
  <c r="U9" i="7" s="1"/>
  <c r="S5" i="7"/>
  <c r="T5" i="7" s="1"/>
  <c r="U5" i="7" s="1"/>
  <c r="S19" i="7"/>
  <c r="T19" i="7" s="1"/>
  <c r="S28" i="7"/>
  <c r="N35" i="7"/>
  <c r="Q35" i="7" s="1"/>
  <c r="S27" i="7"/>
  <c r="T27" i="7" s="1"/>
  <c r="U43" i="7"/>
  <c r="T28" i="7"/>
  <c r="U28" i="7" s="1"/>
  <c r="U11" i="7"/>
  <c r="U27" i="7"/>
  <c r="U47" i="7"/>
  <c r="T17" i="7"/>
  <c r="U17" i="7" s="1"/>
  <c r="U19" i="7"/>
  <c r="U33" i="7"/>
  <c r="M49" i="7"/>
  <c r="P49" i="7" s="1"/>
  <c r="T18" i="7"/>
  <c r="U18" i="7" s="1"/>
  <c r="B3" i="8"/>
  <c r="S41" i="7"/>
  <c r="S21" i="7"/>
  <c r="S49" i="7"/>
  <c r="N7" i="7"/>
  <c r="Q7" i="7" s="1"/>
  <c r="S7" i="7" s="1"/>
  <c r="S23" i="7"/>
  <c r="N30" i="7"/>
  <c r="Q30" i="7" s="1"/>
  <c r="S30" i="7" s="1"/>
  <c r="N32" i="7"/>
  <c r="Q32" i="7" s="1"/>
  <c r="S37" i="7"/>
  <c r="N14" i="7"/>
  <c r="Q14" i="7" s="1"/>
  <c r="S14" i="7" s="1"/>
  <c r="M35" i="7"/>
  <c r="P35" i="7" s="1"/>
  <c r="O48" i="7"/>
  <c r="R48" i="7" s="1"/>
  <c r="S48" i="7" s="1"/>
  <c r="S15" i="7"/>
  <c r="N22" i="7"/>
  <c r="Q22" i="7" s="1"/>
  <c r="S10" i="7"/>
  <c r="S45" i="7"/>
  <c r="M4" i="7"/>
  <c r="P4" i="7" s="1"/>
  <c r="S4" i="7" s="1"/>
  <c r="O6" i="7"/>
  <c r="R6" i="7" s="1"/>
  <c r="S6" i="7" s="1"/>
  <c r="M13" i="7"/>
  <c r="P13" i="7" s="1"/>
  <c r="S13" i="7" s="1"/>
  <c r="N16" i="7"/>
  <c r="Q16" i="7" s="1"/>
  <c r="S16" i="7" s="1"/>
  <c r="N24" i="7"/>
  <c r="Q24" i="7" s="1"/>
  <c r="S24" i="7" s="1"/>
  <c r="M29" i="7"/>
  <c r="P29" i="7" s="1"/>
  <c r="S29" i="7" s="1"/>
  <c r="M31" i="7"/>
  <c r="P31" i="7" s="1"/>
  <c r="S31" i="7" s="1"/>
  <c r="O8" i="7"/>
  <c r="R8" i="7" s="1"/>
  <c r="S8" i="7" s="1"/>
  <c r="N10" i="7"/>
  <c r="Q10" i="7" s="1"/>
  <c r="O22" i="7"/>
  <c r="R22" i="7" s="1"/>
  <c r="N26" i="7"/>
  <c r="Q26" i="7" s="1"/>
  <c r="S26" i="7" s="1"/>
  <c r="O38" i="7"/>
  <c r="R38" i="7" s="1"/>
  <c r="S38" i="7" s="1"/>
  <c r="N34" i="7"/>
  <c r="Q34" i="7" s="1"/>
  <c r="S34" i="7" s="1"/>
  <c r="O16" i="7"/>
  <c r="R16" i="7" s="1"/>
  <c r="N20" i="7"/>
  <c r="Q20" i="7" s="1"/>
  <c r="S20" i="7" s="1"/>
  <c r="O32" i="7"/>
  <c r="R32" i="7" s="1"/>
  <c r="N36" i="7"/>
  <c r="Q36" i="7" s="1"/>
  <c r="S36" i="7" s="1"/>
  <c r="N42" i="7"/>
  <c r="Q42" i="7" s="1"/>
  <c r="S42" i="7" s="1"/>
  <c r="O44" i="7"/>
  <c r="R44" i="7" s="1"/>
  <c r="S44" i="7" s="1"/>
  <c r="N50" i="7"/>
  <c r="Q50" i="7" s="1"/>
  <c r="S50" i="7" s="1"/>
  <c r="J2" i="7"/>
  <c r="N2" i="7" s="1"/>
  <c r="Q2" i="7" s="1"/>
  <c r="H3" i="7"/>
  <c r="M3" i="7" s="1"/>
  <c r="P3" i="7" s="1"/>
  <c r="L2" i="7"/>
  <c r="O2" i="7" s="1"/>
  <c r="R2" i="7" s="1"/>
  <c r="J3" i="7"/>
  <c r="N3" i="7" s="1"/>
  <c r="Q3" i="7" s="1"/>
  <c r="H2" i="7"/>
  <c r="M2" i="7" s="1"/>
  <c r="P2" i="7" s="1"/>
  <c r="O3" i="7"/>
  <c r="R3" i="7" s="1"/>
  <c r="O4" i="5"/>
  <c r="R4" i="5" s="1"/>
  <c r="N4" i="5"/>
  <c r="Q4" i="5" s="1"/>
  <c r="S4" i="5" s="1"/>
  <c r="T4" i="5" s="1"/>
  <c r="S5" i="5"/>
  <c r="T5" i="5" s="1"/>
  <c r="N3" i="5"/>
  <c r="Q3" i="5" s="1"/>
  <c r="N2" i="5"/>
  <c r="Q2" i="5" s="1"/>
  <c r="M3" i="5"/>
  <c r="P3" i="5" s="1"/>
  <c r="S3" i="5" s="1"/>
  <c r="B15" i="5"/>
  <c r="A16" i="5" s="1"/>
  <c r="O3" i="5"/>
  <c r="R3" i="5" s="1"/>
  <c r="O2" i="5"/>
  <c r="R2" i="5" s="1"/>
  <c r="M2" i="5"/>
  <c r="P2" i="5" s="1"/>
  <c r="N48" i="3"/>
  <c r="N49" i="3" s="1"/>
  <c r="N50" i="3" s="1"/>
  <c r="S22" i="7" l="1"/>
  <c r="S35" i="7"/>
  <c r="T50" i="7"/>
  <c r="U50" i="7" s="1"/>
  <c r="T16" i="7"/>
  <c r="U16" i="7" s="1"/>
  <c r="T15" i="7"/>
  <c r="U15" i="7" s="1"/>
  <c r="T13" i="7"/>
  <c r="U13" i="7" s="1"/>
  <c r="T49" i="7"/>
  <c r="U49" i="7" s="1"/>
  <c r="T42" i="7"/>
  <c r="U42" i="7" s="1"/>
  <c r="T6" i="7"/>
  <c r="U6" i="7" s="1"/>
  <c r="T35" i="7"/>
  <c r="U35" i="7" s="1"/>
  <c r="T48" i="7"/>
  <c r="U48" i="7" s="1"/>
  <c r="T36" i="7"/>
  <c r="U36" i="7" s="1"/>
  <c r="T4" i="7"/>
  <c r="U4" i="7" s="1"/>
  <c r="T14" i="7"/>
  <c r="U14" i="7" s="1"/>
  <c r="T21" i="7"/>
  <c r="U21" i="7" s="1"/>
  <c r="T8" i="7"/>
  <c r="U8" i="7" s="1"/>
  <c r="T45" i="7"/>
  <c r="U45" i="7" s="1"/>
  <c r="T37" i="7"/>
  <c r="U37" i="7" s="1"/>
  <c r="T41" i="7"/>
  <c r="U41" i="7" s="1"/>
  <c r="T20" i="7"/>
  <c r="U20" i="7" s="1"/>
  <c r="T31" i="7"/>
  <c r="U31" i="7" s="1"/>
  <c r="T26" i="7"/>
  <c r="U26" i="7" s="1"/>
  <c r="T7" i="7"/>
  <c r="U7" i="7" s="1"/>
  <c r="T29" i="7"/>
  <c r="U29" i="7" s="1"/>
  <c r="T10" i="7"/>
  <c r="U10" i="7" s="1"/>
  <c r="T30" i="7"/>
  <c r="U30" i="7" s="1"/>
  <c r="T44" i="7"/>
  <c r="U44" i="7" s="1"/>
  <c r="T34" i="7"/>
  <c r="U34" i="7" s="1"/>
  <c r="T24" i="7"/>
  <c r="U24" i="7" s="1"/>
  <c r="T22" i="7"/>
  <c r="U22" i="7" s="1"/>
  <c r="T23" i="7"/>
  <c r="U23" i="7" s="1"/>
  <c r="T38" i="7"/>
  <c r="U38" i="7" s="1"/>
  <c r="C3" i="8"/>
  <c r="S32" i="7"/>
  <c r="S2" i="7"/>
  <c r="T2" i="7" s="1"/>
  <c r="S3" i="7"/>
  <c r="U4" i="5"/>
  <c r="X4" i="5"/>
  <c r="U5" i="5"/>
  <c r="X5" i="5"/>
  <c r="T3" i="5"/>
  <c r="X3" i="5" s="1"/>
  <c r="B16" i="5"/>
  <c r="A17" i="5" s="1"/>
  <c r="S2" i="5"/>
  <c r="T2" i="5" s="1"/>
  <c r="X2" i="5" s="1"/>
  <c r="N52" i="3"/>
  <c r="N53" i="3" s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C21" i="1"/>
  <c r="B21" i="1"/>
  <c r="A21" i="1"/>
  <c r="A46" i="1" s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A41" i="1" s="1"/>
  <c r="C15" i="1"/>
  <c r="C40" i="1" s="1"/>
  <c r="B15" i="1"/>
  <c r="A15" i="1"/>
  <c r="A40" i="1" s="1"/>
  <c r="C14" i="1"/>
  <c r="B14" i="1"/>
  <c r="A14" i="1"/>
  <c r="C13" i="1"/>
  <c r="B13" i="1"/>
  <c r="A13" i="1"/>
  <c r="A38" i="1" s="1"/>
  <c r="T32" i="7" l="1"/>
  <c r="U32" i="7" s="1"/>
  <c r="T3" i="7"/>
  <c r="U3" i="7" s="1"/>
  <c r="B4" i="8"/>
  <c r="A4" i="8"/>
  <c r="C4" i="8"/>
  <c r="U2" i="7"/>
  <c r="V2" i="7" s="1"/>
  <c r="W2" i="7" s="1"/>
  <c r="U3" i="5"/>
  <c r="B17" i="5"/>
  <c r="A18" i="5" s="1"/>
  <c r="B18" i="5" s="1"/>
  <c r="G46" i="1"/>
  <c r="G21" i="1" s="1"/>
  <c r="G38" i="1"/>
  <c r="G13" i="1" s="1"/>
  <c r="I40" i="1"/>
  <c r="I15" i="1" s="1"/>
  <c r="G41" i="1"/>
  <c r="G16" i="1" s="1"/>
  <c r="G40" i="1"/>
  <c r="G15" i="1" s="1"/>
  <c r="B45" i="1"/>
  <c r="B44" i="1"/>
  <c r="S19" i="1"/>
  <c r="A43" i="1"/>
  <c r="C41" i="1"/>
  <c r="B43" i="1"/>
  <c r="S13" i="1"/>
  <c r="A45" i="1"/>
  <c r="C46" i="1"/>
  <c r="B41" i="1"/>
  <c r="A42" i="1"/>
  <c r="B46" i="1"/>
  <c r="C44" i="1"/>
  <c r="B42" i="1"/>
  <c r="S15" i="1"/>
  <c r="B38" i="1"/>
  <c r="B40" i="1"/>
  <c r="C38" i="1"/>
  <c r="C43" i="1"/>
  <c r="S18" i="1"/>
  <c r="A44" i="1"/>
  <c r="S21" i="1"/>
  <c r="A39" i="1"/>
  <c r="S16" i="1"/>
  <c r="S20" i="1"/>
  <c r="B39" i="1"/>
  <c r="C42" i="1"/>
  <c r="C45" i="1"/>
  <c r="C39" i="1"/>
  <c r="S14" i="1"/>
  <c r="S17" i="1"/>
  <c r="F37" i="1"/>
  <c r="E37" i="1"/>
  <c r="D37" i="1"/>
  <c r="F36" i="1"/>
  <c r="E36" i="1"/>
  <c r="D36" i="1"/>
  <c r="F35" i="1"/>
  <c r="E35" i="1"/>
  <c r="D35" i="1"/>
  <c r="F34" i="1"/>
  <c r="E34" i="1"/>
  <c r="D34" i="1"/>
  <c r="C12" i="1"/>
  <c r="B12" i="1"/>
  <c r="A12" i="1"/>
  <c r="C11" i="1"/>
  <c r="B11" i="1"/>
  <c r="A11" i="1"/>
  <c r="C10" i="1"/>
  <c r="B10" i="1"/>
  <c r="A10" i="1"/>
  <c r="C9" i="1"/>
  <c r="B9" i="1"/>
  <c r="A9" i="1"/>
  <c r="F33" i="1"/>
  <c r="E33" i="1"/>
  <c r="D33" i="1"/>
  <c r="F32" i="1"/>
  <c r="E32" i="1"/>
  <c r="D32" i="1"/>
  <c r="F31" i="1"/>
  <c r="E31" i="1"/>
  <c r="D31" i="1"/>
  <c r="F30" i="1"/>
  <c r="E30" i="1"/>
  <c r="D30" i="1"/>
  <c r="C8" i="1"/>
  <c r="B8" i="1"/>
  <c r="A8" i="1"/>
  <c r="C7" i="1"/>
  <c r="B7" i="1"/>
  <c r="A7" i="1"/>
  <c r="C6" i="1"/>
  <c r="B6" i="1"/>
  <c r="A6" i="1"/>
  <c r="C5" i="1"/>
  <c r="B5" i="1"/>
  <c r="A5" i="1"/>
  <c r="F29" i="1"/>
  <c r="E29" i="1"/>
  <c r="D29" i="1"/>
  <c r="C4" i="1"/>
  <c r="B4" i="1"/>
  <c r="A4" i="1"/>
  <c r="A5" i="8" l="1"/>
  <c r="B5" i="8" s="1"/>
  <c r="C5" i="8" s="1"/>
  <c r="V3" i="7"/>
  <c r="U2" i="5"/>
  <c r="I45" i="1"/>
  <c r="G43" i="1"/>
  <c r="G18" i="1" s="1"/>
  <c r="I43" i="1"/>
  <c r="I18" i="1" s="1"/>
  <c r="H39" i="1"/>
  <c r="H41" i="1"/>
  <c r="H16" i="1" s="1"/>
  <c r="H44" i="1"/>
  <c r="H19" i="1" s="1"/>
  <c r="H40" i="1"/>
  <c r="I46" i="1"/>
  <c r="H45" i="1"/>
  <c r="H20" i="1" s="1"/>
  <c r="I39" i="1"/>
  <c r="I14" i="1" s="1"/>
  <c r="I41" i="1"/>
  <c r="I16" i="1" s="1"/>
  <c r="H46" i="1"/>
  <c r="I42" i="1"/>
  <c r="I17" i="1" s="1"/>
  <c r="G42" i="1"/>
  <c r="G17" i="1" s="1"/>
  <c r="I38" i="1"/>
  <c r="H38" i="1"/>
  <c r="G45" i="1"/>
  <c r="G20" i="1" s="1"/>
  <c r="I44" i="1"/>
  <c r="I19" i="1" s="1"/>
  <c r="G44" i="1"/>
  <c r="G19" i="1" s="1"/>
  <c r="G39" i="1"/>
  <c r="H42" i="1"/>
  <c r="H17" i="1" s="1"/>
  <c r="H43" i="1"/>
  <c r="C33" i="1"/>
  <c r="B32" i="1"/>
  <c r="A31" i="1"/>
  <c r="C34" i="1"/>
  <c r="S44" i="1"/>
  <c r="S45" i="1"/>
  <c r="S41" i="1"/>
  <c r="S40" i="1"/>
  <c r="S38" i="1"/>
  <c r="S46" i="1"/>
  <c r="S42" i="1"/>
  <c r="S39" i="1"/>
  <c r="S43" i="1"/>
  <c r="J40" i="1"/>
  <c r="M40" i="1" s="1"/>
  <c r="L40" i="1"/>
  <c r="O40" i="1" s="1"/>
  <c r="J41" i="1"/>
  <c r="M41" i="1" s="1"/>
  <c r="J38" i="1"/>
  <c r="M38" i="1" s="1"/>
  <c r="J46" i="1"/>
  <c r="M46" i="1" s="1"/>
  <c r="S12" i="1"/>
  <c r="A37" i="1"/>
  <c r="B37" i="1"/>
  <c r="C37" i="1"/>
  <c r="A36" i="1"/>
  <c r="A35" i="1"/>
  <c r="B35" i="1"/>
  <c r="C35" i="1"/>
  <c r="C36" i="1"/>
  <c r="B36" i="1"/>
  <c r="A34" i="1"/>
  <c r="B34" i="1"/>
  <c r="S11" i="1"/>
  <c r="S9" i="1"/>
  <c r="S10" i="1"/>
  <c r="B31" i="1"/>
  <c r="C31" i="1"/>
  <c r="A33" i="1"/>
  <c r="B33" i="1"/>
  <c r="C32" i="1"/>
  <c r="A32" i="1"/>
  <c r="C30" i="1"/>
  <c r="A30" i="1"/>
  <c r="B30" i="1"/>
  <c r="S8" i="1"/>
  <c r="S7" i="1"/>
  <c r="S6" i="1"/>
  <c r="S4" i="1"/>
  <c r="S5" i="1"/>
  <c r="A29" i="1"/>
  <c r="B29" i="1"/>
  <c r="C29" i="1"/>
  <c r="S28" i="1"/>
  <c r="F28" i="1"/>
  <c r="E28" i="1"/>
  <c r="D28" i="1"/>
  <c r="C28" i="1"/>
  <c r="I28" i="1" s="1"/>
  <c r="I3" i="1" s="1"/>
  <c r="B28" i="1"/>
  <c r="H28" i="1" s="1"/>
  <c r="A28" i="1"/>
  <c r="G28" i="1" s="1"/>
  <c r="S3" i="1"/>
  <c r="A6" i="8" l="1"/>
  <c r="B6" i="8" s="1"/>
  <c r="C6" i="8" s="1"/>
  <c r="W3" i="7"/>
  <c r="V4" i="7"/>
  <c r="L28" i="1"/>
  <c r="K28" i="1"/>
  <c r="H3" i="1"/>
  <c r="J28" i="1"/>
  <c r="G3" i="1"/>
  <c r="L44" i="1"/>
  <c r="O44" i="1" s="1"/>
  <c r="J43" i="1"/>
  <c r="M43" i="1" s="1"/>
  <c r="M13" i="1"/>
  <c r="J13" i="1"/>
  <c r="M16" i="1"/>
  <c r="J16" i="1"/>
  <c r="O15" i="1"/>
  <c r="L15" i="1"/>
  <c r="M15" i="1"/>
  <c r="J15" i="1"/>
  <c r="M21" i="1"/>
  <c r="J21" i="1"/>
  <c r="L41" i="1"/>
  <c r="O41" i="1" s="1"/>
  <c r="J45" i="1"/>
  <c r="M45" i="1" s="1"/>
  <c r="L42" i="1"/>
  <c r="O42" i="1" s="1"/>
  <c r="K41" i="1"/>
  <c r="N41" i="1" s="1"/>
  <c r="J44" i="1"/>
  <c r="M44" i="1" s="1"/>
  <c r="K39" i="1"/>
  <c r="N39" i="1" s="1"/>
  <c r="H14" i="1"/>
  <c r="L46" i="1"/>
  <c r="O46" i="1" s="1"/>
  <c r="I21" i="1"/>
  <c r="K46" i="1"/>
  <c r="N46" i="1" s="1"/>
  <c r="H21" i="1"/>
  <c r="K40" i="1"/>
  <c r="N40" i="1" s="1"/>
  <c r="H15" i="1"/>
  <c r="K42" i="1"/>
  <c r="N42" i="1" s="1"/>
  <c r="K45" i="1"/>
  <c r="N45" i="1" s="1"/>
  <c r="L38" i="1"/>
  <c r="O38" i="1" s="1"/>
  <c r="I13" i="1"/>
  <c r="K38" i="1"/>
  <c r="N38" i="1" s="1"/>
  <c r="H13" i="1"/>
  <c r="J42" i="1"/>
  <c r="M42" i="1" s="1"/>
  <c r="J39" i="1"/>
  <c r="M39" i="1" s="1"/>
  <c r="G14" i="1"/>
  <c r="K43" i="1"/>
  <c r="N43" i="1" s="1"/>
  <c r="H18" i="1"/>
  <c r="L45" i="1"/>
  <c r="O45" i="1" s="1"/>
  <c r="I20" i="1"/>
  <c r="L39" i="1"/>
  <c r="O39" i="1" s="1"/>
  <c r="K44" i="1"/>
  <c r="N44" i="1" s="1"/>
  <c r="H34" i="1"/>
  <c r="H9" i="1" s="1"/>
  <c r="I31" i="1"/>
  <c r="I36" i="1"/>
  <c r="H32" i="1"/>
  <c r="H7" i="1" s="1"/>
  <c r="I29" i="1"/>
  <c r="I4" i="1" s="1"/>
  <c r="H30" i="1"/>
  <c r="H31" i="1"/>
  <c r="I35" i="1"/>
  <c r="I10" i="1" s="1"/>
  <c r="I33" i="1"/>
  <c r="I8" i="1" s="1"/>
  <c r="G33" i="1"/>
  <c r="G37" i="1"/>
  <c r="G31" i="1"/>
  <c r="G6" i="1" s="1"/>
  <c r="H29" i="1"/>
  <c r="H4" i="1" s="1"/>
  <c r="H35" i="1"/>
  <c r="H10" i="1" s="1"/>
  <c r="G29" i="1"/>
  <c r="I30" i="1"/>
  <c r="I5" i="1" s="1"/>
  <c r="G35" i="1"/>
  <c r="G10" i="1" s="1"/>
  <c r="L43" i="1"/>
  <c r="O43" i="1" s="1"/>
  <c r="H36" i="1"/>
  <c r="G30" i="1"/>
  <c r="G5" i="1" s="1"/>
  <c r="G32" i="1"/>
  <c r="G36" i="1"/>
  <c r="G11" i="1" s="1"/>
  <c r="I32" i="1"/>
  <c r="I37" i="1"/>
  <c r="H33" i="1"/>
  <c r="H8" i="1" s="1"/>
  <c r="G34" i="1"/>
  <c r="H37" i="1"/>
  <c r="I34" i="1"/>
  <c r="S34" i="1"/>
  <c r="S29" i="1"/>
  <c r="S30" i="1"/>
  <c r="S37" i="1"/>
  <c r="S31" i="1"/>
  <c r="S32" i="1"/>
  <c r="S33" i="1"/>
  <c r="S36" i="1"/>
  <c r="S35" i="1"/>
  <c r="B7" i="8" l="1"/>
  <c r="C7" i="8" s="1"/>
  <c r="A8" i="8" s="1"/>
  <c r="B8" i="8" s="1"/>
  <c r="A7" i="8"/>
  <c r="V5" i="7"/>
  <c r="W4" i="7"/>
  <c r="M28" i="1"/>
  <c r="J3" i="1"/>
  <c r="N28" i="1"/>
  <c r="K3" i="1"/>
  <c r="L3" i="1"/>
  <c r="O28" i="1"/>
  <c r="O3" i="1" s="1"/>
  <c r="L19" i="1"/>
  <c r="O19" i="1"/>
  <c r="M18" i="1"/>
  <c r="J18" i="1"/>
  <c r="N17" i="1"/>
  <c r="K17" i="1"/>
  <c r="N14" i="1"/>
  <c r="K14" i="1"/>
  <c r="M14" i="1"/>
  <c r="J14" i="1"/>
  <c r="M19" i="1"/>
  <c r="J19" i="1"/>
  <c r="O18" i="1"/>
  <c r="L18" i="1"/>
  <c r="N16" i="1"/>
  <c r="K16" i="1"/>
  <c r="O17" i="1"/>
  <c r="L17" i="1"/>
  <c r="N13" i="1"/>
  <c r="K13" i="1"/>
  <c r="N21" i="1"/>
  <c r="K21" i="1"/>
  <c r="M20" i="1"/>
  <c r="J20" i="1"/>
  <c r="O20" i="1"/>
  <c r="L20" i="1"/>
  <c r="O16" i="1"/>
  <c r="L16" i="1"/>
  <c r="N19" i="1"/>
  <c r="K19" i="1"/>
  <c r="O14" i="1"/>
  <c r="L14" i="1"/>
  <c r="O13" i="1"/>
  <c r="L13" i="1"/>
  <c r="O21" i="1"/>
  <c r="L21" i="1"/>
  <c r="M17" i="1"/>
  <c r="J17" i="1"/>
  <c r="N15" i="1"/>
  <c r="K15" i="1"/>
  <c r="P43" i="1"/>
  <c r="K18" i="1"/>
  <c r="K20" i="1"/>
  <c r="K32" i="1"/>
  <c r="N32" i="1" s="1"/>
  <c r="L35" i="1"/>
  <c r="O35" i="1" s="1"/>
  <c r="J30" i="1"/>
  <c r="M30" i="1" s="1"/>
  <c r="L29" i="1"/>
  <c r="O29" i="1" s="1"/>
  <c r="J31" i="1"/>
  <c r="M31" i="1" s="1"/>
  <c r="J32" i="1"/>
  <c r="M32" i="1" s="1"/>
  <c r="G7" i="1"/>
  <c r="L37" i="1"/>
  <c r="O37" i="1" s="1"/>
  <c r="I12" i="1"/>
  <c r="K31" i="1"/>
  <c r="N31" i="1" s="1"/>
  <c r="H6" i="1"/>
  <c r="L34" i="1"/>
  <c r="O34" i="1" s="1"/>
  <c r="I9" i="1"/>
  <c r="J33" i="1"/>
  <c r="M33" i="1" s="1"/>
  <c r="G8" i="1"/>
  <c r="J37" i="1"/>
  <c r="M37" i="1" s="1"/>
  <c r="G12" i="1"/>
  <c r="L36" i="1"/>
  <c r="O36" i="1" s="1"/>
  <c r="I11" i="1"/>
  <c r="K30" i="1"/>
  <c r="N30" i="1" s="1"/>
  <c r="H5" i="1"/>
  <c r="L31" i="1"/>
  <c r="O31" i="1" s="1"/>
  <c r="I6" i="1"/>
  <c r="J34" i="1"/>
  <c r="M34" i="1" s="1"/>
  <c r="G9" i="1"/>
  <c r="L33" i="1"/>
  <c r="O33" i="1" s="1"/>
  <c r="J29" i="1"/>
  <c r="M29" i="1" s="1"/>
  <c r="G4" i="1"/>
  <c r="L32" i="1"/>
  <c r="O32" i="1" s="1"/>
  <c r="I7" i="1"/>
  <c r="K36" i="1"/>
  <c r="N36" i="1" s="1"/>
  <c r="H11" i="1"/>
  <c r="K34" i="1"/>
  <c r="N34" i="1" s="1"/>
  <c r="K37" i="1"/>
  <c r="N37" i="1" s="1"/>
  <c r="H12" i="1"/>
  <c r="K33" i="1"/>
  <c r="N33" i="1" s="1"/>
  <c r="J35" i="1"/>
  <c r="M35" i="1" s="1"/>
  <c r="K29" i="1"/>
  <c r="N29" i="1" s="1"/>
  <c r="L30" i="1"/>
  <c r="O30" i="1" s="1"/>
  <c r="J36" i="1"/>
  <c r="M36" i="1" s="1"/>
  <c r="K35" i="1"/>
  <c r="N35" i="1" s="1"/>
  <c r="C8" i="8" l="1"/>
  <c r="V6" i="7"/>
  <c r="W5" i="7"/>
  <c r="P28" i="1"/>
  <c r="P3" i="1" s="1"/>
  <c r="N3" i="1"/>
  <c r="Q28" i="1"/>
  <c r="M3" i="1"/>
  <c r="P39" i="1"/>
  <c r="P14" i="1" s="1"/>
  <c r="P45" i="1"/>
  <c r="Q45" i="1" s="1"/>
  <c r="R45" i="1" s="1"/>
  <c r="P44" i="1"/>
  <c r="Q44" i="1" s="1"/>
  <c r="R44" i="1" s="1"/>
  <c r="P40" i="1"/>
  <c r="P15" i="1" s="1"/>
  <c r="N20" i="1"/>
  <c r="P41" i="1"/>
  <c r="Q41" i="1" s="1"/>
  <c r="R41" i="1" s="1"/>
  <c r="N18" i="1"/>
  <c r="P42" i="1"/>
  <c r="P17" i="1" s="1"/>
  <c r="M5" i="1"/>
  <c r="J5" i="1"/>
  <c r="K12" i="1"/>
  <c r="O8" i="1"/>
  <c r="L8" i="1"/>
  <c r="O11" i="1"/>
  <c r="L11" i="1"/>
  <c r="N6" i="1"/>
  <c r="K6" i="1"/>
  <c r="O10" i="1"/>
  <c r="L10" i="1"/>
  <c r="N10" i="1"/>
  <c r="K10" i="1"/>
  <c r="N9" i="1"/>
  <c r="K9" i="1"/>
  <c r="N7" i="1"/>
  <c r="K7" i="1"/>
  <c r="M4" i="1"/>
  <c r="J4" i="1"/>
  <c r="M11" i="1"/>
  <c r="J11" i="1"/>
  <c r="M12" i="1"/>
  <c r="J12" i="1"/>
  <c r="O5" i="1"/>
  <c r="L5" i="1"/>
  <c r="P46" i="1"/>
  <c r="P21" i="1" s="1"/>
  <c r="O6" i="1"/>
  <c r="L6" i="1"/>
  <c r="M8" i="1"/>
  <c r="J8" i="1"/>
  <c r="M7" i="1"/>
  <c r="J7" i="1"/>
  <c r="M9" i="1"/>
  <c r="J9" i="1"/>
  <c r="K4" i="1"/>
  <c r="O7" i="1"/>
  <c r="L7" i="1"/>
  <c r="M6" i="1"/>
  <c r="J6" i="1"/>
  <c r="P38" i="1"/>
  <c r="Q38" i="1" s="1"/>
  <c r="R38" i="1" s="1"/>
  <c r="O12" i="1"/>
  <c r="L12" i="1"/>
  <c r="N11" i="1"/>
  <c r="K11" i="1"/>
  <c r="M10" i="1"/>
  <c r="J10" i="1"/>
  <c r="N8" i="1"/>
  <c r="K8" i="1"/>
  <c r="N5" i="1"/>
  <c r="K5" i="1"/>
  <c r="O9" i="1"/>
  <c r="L9" i="1"/>
  <c r="O4" i="1"/>
  <c r="L4" i="1"/>
  <c r="Q43" i="1"/>
  <c r="R43" i="1" s="1"/>
  <c r="P18" i="1"/>
  <c r="A9" i="8" l="1"/>
  <c r="B9" i="8" s="1"/>
  <c r="C9" i="8" s="1"/>
  <c r="V7" i="7"/>
  <c r="W6" i="7"/>
  <c r="R28" i="1"/>
  <c r="R3" i="1" s="1"/>
  <c r="Q3" i="1"/>
  <c r="Q40" i="1"/>
  <c r="R40" i="1" s="1"/>
  <c r="Q42" i="1"/>
  <c r="R42" i="1" s="1"/>
  <c r="Q39" i="1"/>
  <c r="R39" i="1" s="1"/>
  <c r="Q46" i="1"/>
  <c r="R46" i="1" s="1"/>
  <c r="P20" i="1"/>
  <c r="P29" i="1"/>
  <c r="P4" i="1" s="1"/>
  <c r="P19" i="1"/>
  <c r="P37" i="1"/>
  <c r="Q37" i="1" s="1"/>
  <c r="R37" i="1" s="1"/>
  <c r="P16" i="1"/>
  <c r="N4" i="1"/>
  <c r="P31" i="1"/>
  <c r="P6" i="1" s="1"/>
  <c r="P35" i="1"/>
  <c r="P10" i="1" s="1"/>
  <c r="N12" i="1"/>
  <c r="P36" i="1"/>
  <c r="Q36" i="1" s="1"/>
  <c r="R36" i="1" s="1"/>
  <c r="P13" i="1"/>
  <c r="P30" i="1"/>
  <c r="P5" i="1" s="1"/>
  <c r="P33" i="1"/>
  <c r="Q33" i="1" s="1"/>
  <c r="R33" i="1" s="1"/>
  <c r="P32" i="1"/>
  <c r="Q32" i="1" s="1"/>
  <c r="R32" i="1" s="1"/>
  <c r="P34" i="1"/>
  <c r="Q34" i="1" s="1"/>
  <c r="R34" i="1" s="1"/>
  <c r="Q16" i="1"/>
  <c r="R16" i="1"/>
  <c r="Q13" i="1"/>
  <c r="R13" i="1"/>
  <c r="Q19" i="1"/>
  <c r="R19" i="1"/>
  <c r="Q18" i="1"/>
  <c r="R18" i="1"/>
  <c r="Q20" i="1"/>
  <c r="R20" i="1"/>
  <c r="T3" i="1"/>
  <c r="B10" i="8" l="1"/>
  <c r="C10" i="8" s="1"/>
  <c r="A10" i="8"/>
  <c r="V8" i="7"/>
  <c r="W7" i="7"/>
  <c r="Q14" i="1"/>
  <c r="R14" i="1"/>
  <c r="R15" i="1"/>
  <c r="Q15" i="1"/>
  <c r="Q17" i="1"/>
  <c r="R17" i="1"/>
  <c r="R21" i="1"/>
  <c r="P11" i="1"/>
  <c r="Q30" i="1"/>
  <c r="R30" i="1" s="1"/>
  <c r="Q21" i="1"/>
  <c r="Q29" i="1"/>
  <c r="R29" i="1" s="1"/>
  <c r="P12" i="1"/>
  <c r="Q31" i="1"/>
  <c r="R31" i="1" s="1"/>
  <c r="Q35" i="1"/>
  <c r="R35" i="1" s="1"/>
  <c r="P9" i="1"/>
  <c r="P7" i="1"/>
  <c r="P8" i="1"/>
  <c r="Q9" i="1"/>
  <c r="R9" i="1"/>
  <c r="Q8" i="1"/>
  <c r="R8" i="1"/>
  <c r="Q7" i="1"/>
  <c r="R7" i="1"/>
  <c r="Q11" i="1"/>
  <c r="R11" i="1"/>
  <c r="Q12" i="1"/>
  <c r="R12" i="1"/>
  <c r="B11" i="8" l="1"/>
  <c r="C11" i="8" s="1"/>
  <c r="A11" i="8"/>
  <c r="W8" i="7"/>
  <c r="V9" i="7"/>
  <c r="Q4" i="1"/>
  <c r="Q6" i="1"/>
  <c r="R6" i="1"/>
  <c r="Q5" i="1"/>
  <c r="R5" i="1"/>
  <c r="R10" i="1"/>
  <c r="R4" i="1"/>
  <c r="Q10" i="1"/>
  <c r="T13" i="1"/>
  <c r="T19" i="1"/>
  <c r="T17" i="1"/>
  <c r="A12" i="8" l="1"/>
  <c r="B12" i="8" s="1"/>
  <c r="C12" i="8" s="1"/>
  <c r="V10" i="7"/>
  <c r="W9" i="7"/>
  <c r="T20" i="1"/>
  <c r="T4" i="1"/>
  <c r="T10" i="1"/>
  <c r="T5" i="1"/>
  <c r="T15" i="1"/>
  <c r="T8" i="1"/>
  <c r="T6" i="1"/>
  <c r="T18" i="1"/>
  <c r="T7" i="1"/>
  <c r="T12" i="1"/>
  <c r="T9" i="1"/>
  <c r="T11" i="1"/>
  <c r="T21" i="1"/>
  <c r="T14" i="1"/>
  <c r="T16" i="1"/>
  <c r="A13" i="8" l="1"/>
  <c r="B13" i="8" s="1"/>
  <c r="C13" i="8" s="1"/>
  <c r="W10" i="7"/>
  <c r="V11" i="7"/>
  <c r="A14" i="8" l="1"/>
  <c r="B14" i="8" s="1"/>
  <c r="C14" i="8" s="1"/>
  <c r="V12" i="7"/>
  <c r="W11" i="7"/>
  <c r="A15" i="8" l="1"/>
  <c r="B15" i="8" s="1"/>
  <c r="C15" i="8" s="1"/>
  <c r="W12" i="7"/>
  <c r="V13" i="7"/>
  <c r="B16" i="8" l="1"/>
  <c r="C16" i="8" s="1"/>
  <c r="A16" i="8"/>
  <c r="V14" i="7"/>
  <c r="W13" i="7"/>
  <c r="A17" i="8" l="1"/>
  <c r="B17" i="8" s="1"/>
  <c r="C17" i="8" s="1"/>
  <c r="V15" i="7"/>
  <c r="W14" i="7"/>
  <c r="A18" i="8" l="1"/>
  <c r="B18" i="8" s="1"/>
  <c r="C18" i="8" s="1"/>
  <c r="W15" i="7"/>
  <c r="V16" i="7"/>
  <c r="A19" i="8" l="1"/>
  <c r="B19" i="8" s="1"/>
  <c r="C19" i="8" s="1"/>
  <c r="V17" i="7"/>
  <c r="W16" i="7"/>
  <c r="A20" i="8" l="1"/>
  <c r="B20" i="8" s="1"/>
  <c r="C20" i="8" s="1"/>
  <c r="V18" i="7"/>
  <c r="W17" i="7"/>
  <c r="A21" i="8" l="1"/>
  <c r="B21" i="8" s="1"/>
  <c r="C21" i="8" s="1"/>
  <c r="W18" i="7"/>
  <c r="V19" i="7"/>
  <c r="A22" i="8" l="1"/>
  <c r="B22" i="8" s="1"/>
  <c r="C22" i="8" s="1"/>
  <c r="W19" i="7"/>
  <c r="V20" i="7"/>
  <c r="A23" i="8" l="1"/>
  <c r="B23" i="8" s="1"/>
  <c r="C23" i="8" s="1"/>
  <c r="W20" i="7"/>
  <c r="V21" i="7"/>
  <c r="A24" i="8" l="1"/>
  <c r="B24" i="8" s="1"/>
  <c r="C24" i="8" s="1"/>
  <c r="V22" i="7"/>
  <c r="W21" i="7"/>
  <c r="A25" i="8" l="1"/>
  <c r="B25" i="8" s="1"/>
  <c r="C25" i="8" s="1"/>
  <c r="V23" i="7"/>
  <c r="W22" i="7"/>
  <c r="A26" i="8" l="1"/>
  <c r="B26" i="8" s="1"/>
  <c r="C26" i="8" s="1"/>
  <c r="W23" i="7"/>
  <c r="V24" i="7"/>
  <c r="A27" i="8" l="1"/>
  <c r="B27" i="8" s="1"/>
  <c r="C27" i="8" s="1"/>
  <c r="V25" i="7"/>
  <c r="W24" i="7"/>
  <c r="A28" i="8" l="1"/>
  <c r="B28" i="8" s="1"/>
  <c r="C28" i="8" s="1"/>
  <c r="V26" i="7"/>
  <c r="W25" i="7"/>
  <c r="A29" i="8" l="1"/>
  <c r="B29" i="8" s="1"/>
  <c r="C29" i="8" s="1"/>
  <c r="A30" i="8" s="1"/>
  <c r="B30" i="8" s="1"/>
  <c r="W26" i="7"/>
  <c r="V27" i="7"/>
  <c r="C30" i="8" l="1"/>
  <c r="V28" i="7"/>
  <c r="W27" i="7"/>
  <c r="A31" i="8" l="1"/>
  <c r="B31" i="8" s="1"/>
  <c r="C31" i="8" s="1"/>
  <c r="W28" i="7"/>
  <c r="V29" i="7"/>
  <c r="A32" i="8" l="1"/>
  <c r="B32" i="8" s="1"/>
  <c r="C32" i="8" s="1"/>
  <c r="V30" i="7"/>
  <c r="W29" i="7"/>
  <c r="A33" i="8" l="1"/>
  <c r="B33" i="8" s="1"/>
  <c r="C33" i="8" s="1"/>
  <c r="W30" i="7"/>
  <c r="V31" i="7"/>
  <c r="A34" i="8" l="1"/>
  <c r="B34" i="8" s="1"/>
  <c r="C34" i="8" s="1"/>
  <c r="A35" i="8" s="1"/>
  <c r="B35" i="8" s="1"/>
  <c r="V32" i="7"/>
  <c r="W31" i="7"/>
  <c r="C35" i="8" l="1"/>
  <c r="A36" i="8" s="1"/>
  <c r="B36" i="8" s="1"/>
  <c r="W32" i="7"/>
  <c r="V33" i="7"/>
  <c r="C36" i="8" l="1"/>
  <c r="A37" i="8" s="1"/>
  <c r="B37" i="8" s="1"/>
  <c r="V34" i="7"/>
  <c r="W33" i="7"/>
  <c r="C37" i="8" l="1"/>
  <c r="A38" i="8" s="1"/>
  <c r="B38" i="8" s="1"/>
  <c r="W34" i="7"/>
  <c r="V35" i="7"/>
  <c r="C38" i="8" l="1"/>
  <c r="W35" i="7"/>
  <c r="V36" i="7"/>
  <c r="A39" i="8" l="1"/>
  <c r="B39" i="8" s="1"/>
  <c r="C39" i="8" s="1"/>
  <c r="W36" i="7"/>
  <c r="V37" i="7"/>
  <c r="A40" i="8" l="1"/>
  <c r="B40" i="8" s="1"/>
  <c r="C40" i="8" s="1"/>
  <c r="V38" i="7"/>
  <c r="W37" i="7"/>
  <c r="A41" i="8" l="1"/>
  <c r="B41" i="8" s="1"/>
  <c r="C41" i="8" s="1"/>
  <c r="V39" i="7"/>
  <c r="W38" i="7"/>
  <c r="A42" i="8" l="1"/>
  <c r="B42" i="8" s="1"/>
  <c r="C42" i="8" s="1"/>
  <c r="V40" i="7"/>
  <c r="W39" i="7"/>
  <c r="A43" i="8" l="1"/>
  <c r="B43" i="8" s="1"/>
  <c r="C43" i="8" s="1"/>
  <c r="W40" i="7"/>
  <c r="V41" i="7"/>
  <c r="A44" i="8" l="1"/>
  <c r="B44" i="8" s="1"/>
  <c r="C44" i="8" s="1"/>
  <c r="V42" i="7"/>
  <c r="W41" i="7"/>
  <c r="A45" i="8" l="1"/>
  <c r="B45" i="8" s="1"/>
  <c r="C45" i="8" s="1"/>
  <c r="W42" i="7"/>
  <c r="V43" i="7"/>
  <c r="A46" i="8" l="1"/>
  <c r="B46" i="8" s="1"/>
  <c r="C46" i="8" s="1"/>
  <c r="V44" i="7"/>
  <c r="W43" i="7"/>
  <c r="A47" i="8" l="1"/>
  <c r="B47" i="8" s="1"/>
  <c r="C47" i="8" s="1"/>
  <c r="V45" i="7"/>
  <c r="W44" i="7"/>
  <c r="A48" i="8" l="1"/>
  <c r="B48" i="8" s="1"/>
  <c r="C48" i="8" s="1"/>
  <c r="V46" i="7"/>
  <c r="W45" i="7"/>
  <c r="A49" i="8" l="1"/>
  <c r="B49" i="8" s="1"/>
  <c r="C49" i="8" s="1"/>
  <c r="W46" i="7"/>
  <c r="V47" i="7"/>
  <c r="A50" i="8" l="1"/>
  <c r="B50" i="8" s="1"/>
  <c r="C50" i="8" s="1"/>
  <c r="V48" i="7"/>
  <c r="W47" i="7"/>
  <c r="W48" i="7" l="1"/>
  <c r="V49" i="7"/>
  <c r="V50" i="7" l="1"/>
  <c r="W50" i="7" s="1"/>
  <c r="W49" i="7"/>
</calcChain>
</file>

<file path=xl/sharedStrings.xml><?xml version="1.0" encoding="utf-8"?>
<sst xmlns="http://schemas.openxmlformats.org/spreadsheetml/2006/main" count="886" uniqueCount="421">
  <si>
    <t>X1</t>
  </si>
  <si>
    <t>V1</t>
  </si>
  <si>
    <t>K1</t>
  </si>
  <si>
    <t>X2</t>
  </si>
  <si>
    <t>X3</t>
  </si>
  <si>
    <t>K2</t>
  </si>
  <si>
    <t>K3</t>
  </si>
  <si>
    <t>V2</t>
  </si>
  <si>
    <t>V3</t>
  </si>
  <si>
    <t>P1</t>
  </si>
  <si>
    <t>P2</t>
  </si>
  <si>
    <t>S1</t>
  </si>
  <si>
    <t>S2</t>
  </si>
  <si>
    <t>Y</t>
  </si>
  <si>
    <t>P3</t>
  </si>
  <si>
    <t>Hex values</t>
  </si>
  <si>
    <t>Check (full computation)</t>
  </si>
  <si>
    <t>080</t>
  </si>
  <si>
    <t>100</t>
  </si>
  <si>
    <t>FFFFFFFFC0</t>
  </si>
  <si>
    <t>FFFFFFFC00</t>
  </si>
  <si>
    <t>500</t>
  </si>
  <si>
    <t>200</t>
  </si>
  <si>
    <t>400</t>
  </si>
  <si>
    <t>FFFFFFFF00</t>
  </si>
  <si>
    <t>280</t>
  </si>
  <si>
    <t>300</t>
  </si>
  <si>
    <t>00C</t>
  </si>
  <si>
    <t>08B</t>
  </si>
  <si>
    <t>FFFFFFFF8A</t>
  </si>
  <si>
    <t>030</t>
  </si>
  <si>
    <t>22E</t>
  </si>
  <si>
    <t>FFFFFFFE26</t>
  </si>
  <si>
    <t>FFFFFFFFE8</t>
  </si>
  <si>
    <t>15C</t>
  </si>
  <si>
    <t>0ED</t>
  </si>
  <si>
    <t>249</t>
  </si>
  <si>
    <t>231</t>
  </si>
  <si>
    <t>08C</t>
  </si>
  <si>
    <t>FFFFFFFF84</t>
  </si>
  <si>
    <t>0C5</t>
  </si>
  <si>
    <t>FFFFFFFFD1</t>
  </si>
  <si>
    <t>FFFFFFFE10</t>
  </si>
  <si>
    <t>314</t>
  </si>
  <si>
    <t>FFFFFFFF44</t>
  </si>
  <si>
    <t>0F8</t>
  </si>
  <si>
    <t>1EC</t>
  </si>
  <si>
    <t>05E</t>
  </si>
  <si>
    <t>24A</t>
  </si>
  <si>
    <t>342</t>
  </si>
  <si>
    <t>0D0</t>
  </si>
  <si>
    <t>07E</t>
  </si>
  <si>
    <t>0E1</t>
  </si>
  <si>
    <t>1FA</t>
  </si>
  <si>
    <t>384</t>
  </si>
  <si>
    <t>FFFFFFFE5F</t>
  </si>
  <si>
    <t>13C</t>
  </si>
  <si>
    <t>FFFFFFFE3E</t>
  </si>
  <si>
    <t>FFFFFFFF7B</t>
  </si>
  <si>
    <t>FFFFFFFDDA</t>
  </si>
  <si>
    <t>FFFFFFFF77</t>
  </si>
  <si>
    <t>FFFFFFFF93</t>
  </si>
  <si>
    <t>0F0</t>
  </si>
  <si>
    <t>0B5</t>
  </si>
  <si>
    <t>FFFFFFFE4A</t>
  </si>
  <si>
    <t>3C0</t>
  </si>
  <si>
    <t>2D6</t>
  </si>
  <si>
    <t>0DB</t>
  </si>
  <si>
    <t>258</t>
  </si>
  <si>
    <t>FFFFFFFE95</t>
  </si>
  <si>
    <t>1C8</t>
  </si>
  <si>
    <t>072</t>
  </si>
  <si>
    <t>FFFFFFFF1D</t>
  </si>
  <si>
    <t>0B2</t>
  </si>
  <si>
    <t>FFFFFFFFC7</t>
  </si>
  <si>
    <t>FFFFFFFC74</t>
  </si>
  <si>
    <t>2C8</t>
  </si>
  <si>
    <t>FFFFFFFF1A</t>
  </si>
  <si>
    <t>1C6</t>
  </si>
  <si>
    <t>1BD</t>
  </si>
  <si>
    <t>073</t>
  </si>
  <si>
    <t>230</t>
  </si>
  <si>
    <t>3F6</t>
  </si>
  <si>
    <t>0FD</t>
  </si>
  <si>
    <t>FFFFFFFFFF</t>
  </si>
  <si>
    <t>02C</t>
  </si>
  <si>
    <t>0E6</t>
  </si>
  <si>
    <t>FFFFFFFFFA</t>
  </si>
  <si>
    <t>0B0</t>
  </si>
  <si>
    <t>398</t>
  </si>
  <si>
    <t>003</t>
  </si>
  <si>
    <t>06E</t>
  </si>
  <si>
    <t>FFFFFFFE34</t>
  </si>
  <si>
    <t>FFFFFFFEA2</t>
  </si>
  <si>
    <t>FFFFFFFEA5</t>
  </si>
  <si>
    <t>FFFFFFFFAA</t>
  </si>
  <si>
    <t>FFFFFFFFFD</t>
  </si>
  <si>
    <t>FFFFFFFF72</t>
  </si>
  <si>
    <t>0DF</t>
  </si>
  <si>
    <t>FFFFFFFFF2</t>
  </si>
  <si>
    <t>FFFFFFFDC6</t>
  </si>
  <si>
    <t>37C</t>
  </si>
  <si>
    <t>007</t>
  </si>
  <si>
    <t>FFFFFFFE9C</t>
  </si>
  <si>
    <t>FFFFFFFE42</t>
  </si>
  <si>
    <t>FFFFFFFCDE</t>
  </si>
  <si>
    <t>FFFFFFFCE5</t>
  </si>
  <si>
    <t>FFFFFFFF3A</t>
  </si>
  <si>
    <t>0F6</t>
  </si>
  <si>
    <t>FFFFFFFF0E</t>
  </si>
  <si>
    <t>37E</t>
  </si>
  <si>
    <t>3DA</t>
  </si>
  <si>
    <t>FFFFFFFC36</t>
  </si>
  <si>
    <t>FFFFFFFE41</t>
  </si>
  <si>
    <t>268</t>
  </si>
  <si>
    <t>1E5</t>
  </si>
  <si>
    <t>44D</t>
  </si>
  <si>
    <t>28E</t>
  </si>
  <si>
    <t>0A3</t>
  </si>
  <si>
    <t>FFFFFFFF3C</t>
  </si>
  <si>
    <t>FFFFFFFF7D</t>
  </si>
  <si>
    <t>0A8</t>
  </si>
  <si>
    <t>FFFFFFFCF0</t>
  </si>
  <si>
    <t>FFFFFFFDF4</t>
  </si>
  <si>
    <t>2A0</t>
  </si>
  <si>
    <t>188</t>
  </si>
  <si>
    <t>FFFFFFFEB9</t>
  </si>
  <si>
    <t>FFFFFFFEB0</t>
  </si>
  <si>
    <t>FFFFFFFD69</t>
  </si>
  <si>
    <t>FFFFFFFEF1</t>
  </si>
  <si>
    <t>FFFFFFFFBD</t>
  </si>
  <si>
    <t>FFFFFFFEF4</t>
  </si>
  <si>
    <t>168</t>
  </si>
  <si>
    <t>037</t>
  </si>
  <si>
    <t>032</t>
  </si>
  <si>
    <t>013</t>
  </si>
  <si>
    <t>104</t>
  </si>
  <si>
    <t>FFFFFFFF7E</t>
  </si>
  <si>
    <t>FFFFFFFF92</t>
  </si>
  <si>
    <t>0B8</t>
  </si>
  <si>
    <t>08D</t>
  </si>
  <si>
    <t>FFFFFFFF6C</t>
  </si>
  <si>
    <t>01D</t>
  </si>
  <si>
    <t>FFFFFFFFD7</t>
  </si>
  <si>
    <t>FFFFFFFF94</t>
  </si>
  <si>
    <t>%error</t>
  </si>
  <si>
    <t>234</t>
  </si>
  <si>
    <t>1B0</t>
  </si>
  <si>
    <t>FFFFFFFF83</t>
  </si>
  <si>
    <t>10B</t>
  </si>
  <si>
    <t>2E0</t>
  </si>
  <si>
    <t>FFFFF80000</t>
  </si>
  <si>
    <t>140000</t>
  </si>
  <si>
    <t>40000</t>
  </si>
  <si>
    <t>80</t>
  </si>
  <si>
    <t>DC</t>
  </si>
  <si>
    <t>FFFFFC9000</t>
  </si>
  <si>
    <t>C</t>
  </si>
  <si>
    <t>32</t>
  </si>
  <si>
    <t>36</t>
  </si>
  <si>
    <t>P1Trunc</t>
  </si>
  <si>
    <t>P2Trunc</t>
  </si>
  <si>
    <t>1E0</t>
  </si>
  <si>
    <t>250</t>
  </si>
  <si>
    <t>B9000</t>
  </si>
  <si>
    <t>C3000</t>
  </si>
  <si>
    <t>172</t>
  </si>
  <si>
    <t>186</t>
  </si>
  <si>
    <t>6C</t>
  </si>
  <si>
    <t>13</t>
  </si>
  <si>
    <t>5</t>
  </si>
  <si>
    <t>005</t>
  </si>
  <si>
    <t>FFFFFFFF3F</t>
  </si>
  <si>
    <t>02A</t>
  </si>
  <si>
    <t>96</t>
  </si>
  <si>
    <t>68000</t>
  </si>
  <si>
    <t>D0</t>
  </si>
  <si>
    <t>38C</t>
  </si>
  <si>
    <t>C9</t>
  </si>
  <si>
    <t>FFFFFFFF98</t>
  </si>
  <si>
    <t>4D</t>
  </si>
  <si>
    <t>73</t>
  </si>
  <si>
    <t>107</t>
  </si>
  <si>
    <t>041</t>
  </si>
  <si>
    <t>10</t>
  </si>
  <si>
    <t>7000</t>
  </si>
  <si>
    <t>5000</t>
  </si>
  <si>
    <t>E</t>
  </si>
  <si>
    <t>A</t>
  </si>
  <si>
    <t>FFFFFFFE60</t>
  </si>
  <si>
    <t>27C</t>
  </si>
  <si>
    <t>FFFFFFFC6C</t>
  </si>
  <si>
    <t>E5000</t>
  </si>
  <si>
    <t>1CA</t>
  </si>
  <si>
    <t>FFFFFFFE6C</t>
  </si>
  <si>
    <t>FFFFFFFF71</t>
  </si>
  <si>
    <t>FFFFFFFDC4</t>
  </si>
  <si>
    <t>8F000</t>
  </si>
  <si>
    <t>11E</t>
  </si>
  <si>
    <t>011</t>
  </si>
  <si>
    <t>44</t>
  </si>
  <si>
    <t>FFFFFEF000</t>
  </si>
  <si>
    <t>FFFFFFFFDE</t>
  </si>
  <si>
    <t>FFFFFFFF4C</t>
  </si>
  <si>
    <t>FFFFFFFFDC</t>
  </si>
  <si>
    <t>FFFFFFFF78</t>
  </si>
  <si>
    <t>25</t>
  </si>
  <si>
    <t>FFFFFFFFE0</t>
  </si>
  <si>
    <t>C8</t>
  </si>
  <si>
    <t>B0</t>
  </si>
  <si>
    <t>FFFFFFFEF0</t>
  </si>
  <si>
    <t>FFFFFFFF4E</t>
  </si>
  <si>
    <t>FFFFFFFF43</t>
  </si>
  <si>
    <t>FFFFFFFFF9</t>
  </si>
  <si>
    <t>FFFFFFFFE4</t>
  </si>
  <si>
    <t>74</t>
  </si>
  <si>
    <t>24400</t>
  </si>
  <si>
    <t>48</t>
  </si>
  <si>
    <t>FFFFFFFFB2</t>
  </si>
  <si>
    <t>FFFFFFFFEC</t>
  </si>
  <si>
    <t>1F</t>
  </si>
  <si>
    <t>FFFFFFFF7C</t>
  </si>
  <si>
    <t>2A</t>
  </si>
  <si>
    <t>FFFFFFFF38</t>
  </si>
  <si>
    <t>0DC</t>
  </si>
  <si>
    <t>06B</t>
  </si>
  <si>
    <t>1AC</t>
  </si>
  <si>
    <t>1D4</t>
  </si>
  <si>
    <t>FFFFFFFF16</t>
  </si>
  <si>
    <t>FFFFFFFFF8</t>
  </si>
  <si>
    <t>09C</t>
  </si>
  <si>
    <t>270</t>
  </si>
  <si>
    <t>FFFFFF6000</t>
  </si>
  <si>
    <t>FFFFFFFEC8</t>
  </si>
  <si>
    <t>0F1</t>
  </si>
  <si>
    <t>3C4</t>
  </si>
  <si>
    <t>AA</t>
  </si>
  <si>
    <t>23A</t>
  </si>
  <si>
    <t>86</t>
  </si>
  <si>
    <t>164</t>
  </si>
  <si>
    <t>FFFFFFFF69</t>
  </si>
  <si>
    <t>14</t>
  </si>
  <si>
    <t>094</t>
  </si>
  <si>
    <t>43000</t>
  </si>
  <si>
    <t>FFFFF0F000</t>
  </si>
  <si>
    <t>FFFFFFFE1E</t>
  </si>
  <si>
    <t>FFFFFFFF90</t>
  </si>
  <si>
    <t>16</t>
  </si>
  <si>
    <t>FFFFFFFFA8</t>
  </si>
  <si>
    <t>09F</t>
  </si>
  <si>
    <t>FFFFFFFEA0</t>
  </si>
  <si>
    <t>58000</t>
  </si>
  <si>
    <t>85C00</t>
  </si>
  <si>
    <t>FFFFF61000</t>
  </si>
  <si>
    <t>FFFFFFFEC2</t>
  </si>
  <si>
    <t>FFFFFFFFCD</t>
  </si>
  <si>
    <t>7D</t>
  </si>
  <si>
    <t>01F</t>
  </si>
  <si>
    <t>FFFFFFFF9B</t>
  </si>
  <si>
    <t>65000</t>
  </si>
  <si>
    <t>CA</t>
  </si>
  <si>
    <t>166</t>
  </si>
  <si>
    <t>8C</t>
  </si>
  <si>
    <t>0E3</t>
  </si>
  <si>
    <t>FFFFFFFFE5</t>
  </si>
  <si>
    <t>370</t>
  </si>
  <si>
    <t>FFFFF1D000</t>
  </si>
  <si>
    <t>113000</t>
  </si>
  <si>
    <t>1B000</t>
  </si>
  <si>
    <t>FFFFFFFE3A</t>
  </si>
  <si>
    <t>226</t>
  </si>
  <si>
    <t>25C</t>
  </si>
  <si>
    <t>025</t>
  </si>
  <si>
    <t>078</t>
  </si>
  <si>
    <t>0FC</t>
  </si>
  <si>
    <t>FFFFFFFF53</t>
  </si>
  <si>
    <t>3F0</t>
  </si>
  <si>
    <t>FFFFFFFD4C</t>
  </si>
  <si>
    <t>FFFFF88000</t>
  </si>
  <si>
    <t>13B000</t>
  </si>
  <si>
    <t>AD000</t>
  </si>
  <si>
    <t>FFFFFFFF10</t>
  </si>
  <si>
    <t>276</t>
  </si>
  <si>
    <t>15A</t>
  </si>
  <si>
    <t>3D0</t>
  </si>
  <si>
    <t>B8</t>
  </si>
  <si>
    <t>FFFFFFFF7F</t>
  </si>
  <si>
    <t>FFFFFFFFCE</t>
  </si>
  <si>
    <t>FFFFFFFDFC</t>
  </si>
  <si>
    <t>81000</t>
  </si>
  <si>
    <t>FFFFFC1800</t>
  </si>
  <si>
    <t>22000</t>
  </si>
  <si>
    <t>102</t>
  </si>
  <si>
    <t>FFFFFFFF0A</t>
  </si>
  <si>
    <t>074</t>
  </si>
  <si>
    <t>FFFFFFFF25</t>
  </si>
  <si>
    <t>FFFFFFFC28</t>
  </si>
  <si>
    <t>1D0</t>
  </si>
  <si>
    <t>FFFFFFFC94</t>
  </si>
  <si>
    <t>F6000</t>
  </si>
  <si>
    <t>91000</t>
  </si>
  <si>
    <t>DB000</t>
  </si>
  <si>
    <t>122</t>
  </si>
  <si>
    <t>1B6</t>
  </si>
  <si>
    <t>2D8</t>
  </si>
  <si>
    <t>4C4</t>
  </si>
  <si>
    <t>131</t>
  </si>
  <si>
    <t>FFFFFFFFCB</t>
  </si>
  <si>
    <t>FFFFFFFF2C</t>
  </si>
  <si>
    <t>FFFFF74000</t>
  </si>
  <si>
    <t>FFFFFBDC00</t>
  </si>
  <si>
    <t>FFFFFFFEE8</t>
  </si>
  <si>
    <t>FFFFFFFDF6</t>
  </si>
  <si>
    <t>088</t>
  </si>
  <si>
    <t>00A</t>
  </si>
  <si>
    <t>220</t>
  </si>
  <si>
    <t>28</t>
  </si>
  <si>
    <t>FFFFF78000</t>
  </si>
  <si>
    <t>3E800</t>
  </si>
  <si>
    <t>69</t>
  </si>
  <si>
    <t>FFFFFFFF59</t>
  </si>
  <si>
    <t>8000</t>
  </si>
  <si>
    <t>6400</t>
  </si>
  <si>
    <t>FFFFFFFFEA</t>
  </si>
  <si>
    <t>09A</t>
  </si>
  <si>
    <t>067</t>
  </si>
  <si>
    <t>19C</t>
  </si>
  <si>
    <t>FFFFF66000</t>
  </si>
  <si>
    <t>80C00</t>
  </si>
  <si>
    <t>FFFFFFFECC</t>
  </si>
  <si>
    <t>101</t>
  </si>
  <si>
    <t>181</t>
  </si>
  <si>
    <t>0E2</t>
  </si>
  <si>
    <t>FFFFFFFF1B</t>
  </si>
  <si>
    <t>388</t>
  </si>
  <si>
    <t>FFFFF1E000</t>
  </si>
  <si>
    <t>FFFFF9E800</t>
  </si>
  <si>
    <t>FFFFFFFE3C</t>
  </si>
  <si>
    <t>FFFFFFFF3D</t>
  </si>
  <si>
    <t>0F9</t>
  </si>
  <si>
    <t>0DE</t>
  </si>
  <si>
    <t>FFFFFFFCFC</t>
  </si>
  <si>
    <t>3E4</t>
  </si>
  <si>
    <t>378</t>
  </si>
  <si>
    <t>C1000</t>
  </si>
  <si>
    <t>137400</t>
  </si>
  <si>
    <t>FFFFF22000</t>
  </si>
  <si>
    <t>182</t>
  </si>
  <si>
    <t>26E</t>
  </si>
  <si>
    <t>FFFFFFFE44</t>
  </si>
  <si>
    <t>B2</t>
  </si>
  <si>
    <t>8D</t>
  </si>
  <si>
    <t>004</t>
  </si>
  <si>
    <t>062</t>
  </si>
  <si>
    <t>FFFFFFFD38</t>
  </si>
  <si>
    <t>B2000</t>
  </si>
  <si>
    <t>FFFFF9E000</t>
  </si>
  <si>
    <t>FFFFFFFF46</t>
  </si>
  <si>
    <t>02E</t>
  </si>
  <si>
    <t>FFFFF1F000</t>
  </si>
  <si>
    <t>39800</t>
  </si>
  <si>
    <t>FFFFFFFF63</t>
  </si>
  <si>
    <t>FFFFFFFDA1</t>
  </si>
  <si>
    <t>0D5</t>
  </si>
  <si>
    <t>FFFFFFFC58</t>
  </si>
  <si>
    <t>354</t>
  </si>
  <si>
    <t>EA000</t>
  </si>
  <si>
    <t>FFFFF2B000</t>
  </si>
  <si>
    <t>FFFFFFFE56</t>
  </si>
  <si>
    <t>06C</t>
  </si>
  <si>
    <t>0E4</t>
  </si>
  <si>
    <t>390</t>
  </si>
  <si>
    <t>11D000</t>
  </si>
  <si>
    <t>FFFFFBF000</t>
  </si>
  <si>
    <t>1B8</t>
  </si>
  <si>
    <t>288</t>
  </si>
  <si>
    <t>A2</t>
  </si>
  <si>
    <t>0A2</t>
  </si>
  <si>
    <t>05A</t>
  </si>
  <si>
    <t>FFFFFFFF55</t>
  </si>
  <si>
    <t>FFFFFFFD54</t>
  </si>
  <si>
    <t>FFFFFA6000</t>
  </si>
  <si>
    <t>FFFFF2A400</t>
  </si>
  <si>
    <t>FFFFFFFE55</t>
  </si>
  <si>
    <t>FFFFFFFE63</t>
  </si>
  <si>
    <t>FFFFFFFDAF</t>
  </si>
  <si>
    <t>C00</t>
  </si>
  <si>
    <t>K1Dec (12 bit)</t>
  </si>
  <si>
    <t>X1 (10 bit)</t>
  </si>
  <si>
    <t>K1 (12 bit)</t>
  </si>
  <si>
    <t>K2 (12 bit)</t>
  </si>
  <si>
    <t>K2Dec (12 bit)</t>
  </si>
  <si>
    <t>X1Dec (12 bit)</t>
  </si>
  <si>
    <t>K3Dec (12 bit)</t>
  </si>
  <si>
    <t>X3Dec (12 bit)</t>
  </si>
  <si>
    <t>X2 (10 bit)</t>
  </si>
  <si>
    <t>K3 (12 bit)</t>
  </si>
  <si>
    <t>X3 (10 bit)</t>
  </si>
  <si>
    <t>P1 (24 bit)</t>
  </si>
  <si>
    <t>P2 (24 bit)</t>
  </si>
  <si>
    <t>P3 (24 bit)</t>
  </si>
  <si>
    <t>P1 (12 bit)</t>
  </si>
  <si>
    <t>P2 (12 bit)</t>
  </si>
  <si>
    <t>P3 (12 bit)</t>
  </si>
  <si>
    <t>Sum (12 bit)</t>
  </si>
  <si>
    <t>Sum (10 bit)</t>
  </si>
  <si>
    <t>HexSum</t>
  </si>
  <si>
    <t>X2Dec (12 bit)</t>
  </si>
  <si>
    <t>Expected</t>
  </si>
  <si>
    <t>Pass?</t>
  </si>
  <si>
    <t>e2</t>
  </si>
  <si>
    <t>31d</t>
  </si>
  <si>
    <t>3b4</t>
  </si>
  <si>
    <t>3b5</t>
  </si>
  <si>
    <t>3f5</t>
  </si>
  <si>
    <t>38b</t>
  </si>
  <si>
    <t>Expected Dec</t>
  </si>
  <si>
    <t>ace1</t>
  </si>
  <si>
    <t>Bit</t>
  </si>
  <si>
    <t>Accum</t>
  </si>
  <si>
    <t>Accum 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</si>
</sst>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0" fillId="2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5"/>
  <sheetViews>
    <sheetView workbookViewId="0">
      <selection activeCell="N16" sqref="N16"/>
    </sheetView>
  </sheetViews>
  <sheetFormatPr defaultRowHeight="15" x14ac:dyDescent="0.25"/>
  <cols>
    <col min="1" max="1" width="14.28515625" customWidth="1"/>
    <col min="2" max="2" width="13.7109375" customWidth="1"/>
    <col min="3" max="3" width="14.42578125" customWidth="1"/>
    <col min="4" max="4" width="17.85546875" customWidth="1"/>
    <col min="5" max="5" width="13.42578125" customWidth="1"/>
    <col min="6" max="6" width="20.85546875" customWidth="1"/>
    <col min="10" max="10" width="14.85546875" customWidth="1"/>
    <col min="15" max="15" width="12.28515625" customWidth="1"/>
  </cols>
  <sheetData>
    <row r="2" spans="1:16" x14ac:dyDescent="0.25">
      <c r="A2" t="s">
        <v>0</v>
      </c>
      <c r="B2" t="s">
        <v>3</v>
      </c>
      <c r="C2" t="s">
        <v>4</v>
      </c>
      <c r="D2" t="s">
        <v>2</v>
      </c>
      <c r="E2" t="s">
        <v>5</v>
      </c>
      <c r="F2" t="s">
        <v>6</v>
      </c>
      <c r="G2" t="s">
        <v>1</v>
      </c>
      <c r="H2" t="s">
        <v>7</v>
      </c>
      <c r="I2" t="s">
        <v>8</v>
      </c>
      <c r="J2" t="s">
        <v>9</v>
      </c>
      <c r="K2" t="s">
        <v>10</v>
      </c>
      <c r="L2" t="s">
        <v>14</v>
      </c>
      <c r="M2" t="s">
        <v>11</v>
      </c>
      <c r="N2" t="s">
        <v>12</v>
      </c>
      <c r="O2" t="s">
        <v>13</v>
      </c>
      <c r="P2" t="s">
        <v>16</v>
      </c>
    </row>
    <row r="3" spans="1:16" x14ac:dyDescent="0.25">
      <c r="A3">
        <v>0.25</v>
      </c>
      <c r="B3">
        <v>0.5</v>
      </c>
      <c r="C3">
        <v>-0.125</v>
      </c>
      <c r="D3">
        <v>-0.5</v>
      </c>
      <c r="E3">
        <v>0.625</v>
      </c>
      <c r="F3">
        <v>-0.5</v>
      </c>
      <c r="G3">
        <v>0.25</v>
      </c>
      <c r="H3">
        <v>0.5</v>
      </c>
      <c r="I3">
        <v>-0.125</v>
      </c>
      <c r="J3">
        <v>-0.125</v>
      </c>
      <c r="K3">
        <v>0.3125</v>
      </c>
      <c r="L3">
        <v>6.25E-2</v>
      </c>
      <c r="M3">
        <v>0.375</v>
      </c>
      <c r="N3">
        <v>0.25</v>
      </c>
      <c r="O3">
        <v>0.25</v>
      </c>
      <c r="P3">
        <v>0.25</v>
      </c>
    </row>
    <row r="4" spans="1:16" x14ac:dyDescent="0.25">
      <c r="A4">
        <v>2.34375E-2</v>
      </c>
      <c r="B4">
        <v>0.2724609375</v>
      </c>
      <c r="C4">
        <v>-0.2314453125</v>
      </c>
      <c r="D4">
        <v>-0.5</v>
      </c>
      <c r="E4">
        <v>0.625</v>
      </c>
      <c r="F4">
        <v>-0.5</v>
      </c>
      <c r="G4">
        <v>2.34375E-2</v>
      </c>
      <c r="H4">
        <v>0.2724609375</v>
      </c>
      <c r="I4">
        <v>-0.2314453125</v>
      </c>
      <c r="J4">
        <v>-1.171875E-2</v>
      </c>
      <c r="K4">
        <v>0.1702880859375</v>
      </c>
      <c r="L4">
        <v>0.11572265625</v>
      </c>
      <c r="M4">
        <v>0.2860107421875</v>
      </c>
      <c r="N4">
        <v>0.2742919921875</v>
      </c>
      <c r="O4">
        <v>0.2742919921875</v>
      </c>
      <c r="P4">
        <v>0.2742919921875</v>
      </c>
    </row>
    <row r="5" spans="1:16" x14ac:dyDescent="0.25">
      <c r="A5">
        <v>-0.2421875</v>
      </c>
      <c r="B5">
        <v>0.384765625</v>
      </c>
      <c r="C5">
        <v>-9.1796875E-2</v>
      </c>
      <c r="D5">
        <v>-0.5</v>
      </c>
      <c r="E5">
        <v>0.625</v>
      </c>
      <c r="F5">
        <v>-0.5</v>
      </c>
      <c r="G5">
        <v>-0.2421875</v>
      </c>
      <c r="H5">
        <v>0.384765625</v>
      </c>
      <c r="I5">
        <v>-9.1796875E-2</v>
      </c>
      <c r="J5">
        <v>0.12109375</v>
      </c>
      <c r="K5">
        <v>0.240478515625</v>
      </c>
      <c r="L5">
        <v>4.58984375E-2</v>
      </c>
      <c r="M5">
        <v>0.286376953125</v>
      </c>
      <c r="N5">
        <v>0.407470703125</v>
      </c>
      <c r="O5">
        <v>0.407470703125</v>
      </c>
      <c r="P5">
        <v>0.407470703125</v>
      </c>
    </row>
    <row r="6" spans="1:16" x14ac:dyDescent="0.25">
      <c r="A6">
        <v>0.4072265625</v>
      </c>
      <c r="B6">
        <v>0.2470703125</v>
      </c>
      <c r="C6">
        <v>0.439453125</v>
      </c>
      <c r="D6">
        <v>-0.5</v>
      </c>
      <c r="E6">
        <v>0.625</v>
      </c>
      <c r="F6">
        <v>-0.5</v>
      </c>
      <c r="G6">
        <v>0.4072265625</v>
      </c>
      <c r="H6">
        <v>0.2470703125</v>
      </c>
      <c r="I6">
        <v>0.439453125</v>
      </c>
      <c r="J6">
        <v>-0.20361328125</v>
      </c>
      <c r="K6">
        <v>0.1544189453125</v>
      </c>
      <c r="L6">
        <v>-0.2197265625</v>
      </c>
      <c r="M6">
        <v>-6.53076171875E-2</v>
      </c>
      <c r="N6">
        <v>-0.2689208984375</v>
      </c>
      <c r="O6">
        <v>-0.2689208984375</v>
      </c>
      <c r="P6">
        <v>-0.2689208984375</v>
      </c>
    </row>
    <row r="7" spans="1:16" x14ac:dyDescent="0.25">
      <c r="A7">
        <v>-0.2138671875</v>
      </c>
      <c r="B7">
        <v>0.46875</v>
      </c>
      <c r="C7">
        <v>0.3544921875</v>
      </c>
      <c r="D7">
        <v>-0.5</v>
      </c>
      <c r="E7">
        <v>0.625</v>
      </c>
      <c r="F7">
        <v>-0.5</v>
      </c>
      <c r="G7">
        <v>-0.2138671875</v>
      </c>
      <c r="H7">
        <v>0.46875</v>
      </c>
      <c r="I7">
        <v>0.3544921875</v>
      </c>
      <c r="J7">
        <v>0.10693359375</v>
      </c>
      <c r="K7">
        <v>0.29296875</v>
      </c>
      <c r="L7">
        <v>-0.17724609375</v>
      </c>
      <c r="M7">
        <v>0.11572265625</v>
      </c>
      <c r="N7">
        <v>0.22265625</v>
      </c>
      <c r="O7">
        <v>0.22265625</v>
      </c>
      <c r="P7">
        <v>0.22265625</v>
      </c>
    </row>
    <row r="8" spans="1:16" x14ac:dyDescent="0.25">
      <c r="A8">
        <v>-0.443359375</v>
      </c>
      <c r="B8">
        <v>0.34765625</v>
      </c>
      <c r="C8">
        <v>-0.1123046875</v>
      </c>
      <c r="D8">
        <v>-0.5</v>
      </c>
      <c r="E8">
        <v>0.625</v>
      </c>
      <c r="F8">
        <v>-0.5</v>
      </c>
      <c r="G8">
        <v>-0.443359375</v>
      </c>
      <c r="H8">
        <v>0.34765625</v>
      </c>
      <c r="I8">
        <v>-0.1123046875</v>
      </c>
      <c r="J8">
        <v>0.2216796875</v>
      </c>
      <c r="K8">
        <v>0.21728515625</v>
      </c>
      <c r="L8">
        <v>5.615234375E-2</v>
      </c>
      <c r="M8">
        <v>0.2734375</v>
      </c>
      <c r="N8">
        <v>0.4951171875</v>
      </c>
      <c r="O8">
        <v>0.4951171875</v>
      </c>
      <c r="P8">
        <v>0.4951171875</v>
      </c>
    </row>
    <row r="9" spans="1:16" x14ac:dyDescent="0.25">
      <c r="A9">
        <v>-2.9296875E-3</v>
      </c>
      <c r="B9">
        <v>8.59375E-2</v>
      </c>
      <c r="C9">
        <v>0.44921875</v>
      </c>
      <c r="D9">
        <v>-0.5</v>
      </c>
      <c r="E9">
        <v>0.625</v>
      </c>
      <c r="F9">
        <v>-0.5</v>
      </c>
      <c r="G9">
        <v>-2.9296875E-3</v>
      </c>
      <c r="H9">
        <v>8.59375E-2</v>
      </c>
      <c r="I9">
        <v>0.44921875</v>
      </c>
      <c r="J9">
        <v>1.46484375E-3</v>
      </c>
      <c r="K9">
        <v>5.37109375E-2</v>
      </c>
      <c r="L9">
        <v>-0.224609375</v>
      </c>
      <c r="M9">
        <v>-0.1708984375</v>
      </c>
      <c r="N9">
        <v>-0.16943359375</v>
      </c>
      <c r="O9">
        <v>-0.16943359375</v>
      </c>
      <c r="P9">
        <v>-0.16943359375</v>
      </c>
    </row>
    <row r="10" spans="1:16" x14ac:dyDescent="0.25">
      <c r="A10">
        <v>-6.8359375E-3</v>
      </c>
      <c r="B10">
        <v>-0.2783203125</v>
      </c>
      <c r="C10">
        <v>0.435546875</v>
      </c>
      <c r="D10">
        <v>-0.5</v>
      </c>
      <c r="E10">
        <v>0.625</v>
      </c>
      <c r="F10">
        <v>-0.5</v>
      </c>
      <c r="G10">
        <v>-6.8359375E-3</v>
      </c>
      <c r="H10">
        <v>-0.2783203125</v>
      </c>
      <c r="I10">
        <v>0.435546875</v>
      </c>
      <c r="J10">
        <v>3.41796875E-3</v>
      </c>
      <c r="K10">
        <v>-0.1739501953125</v>
      </c>
      <c r="L10">
        <v>-0.2177734375</v>
      </c>
      <c r="M10">
        <v>-0.3917236328125</v>
      </c>
      <c r="N10">
        <v>-0.3883056640625</v>
      </c>
      <c r="O10">
        <v>-0.3883056640625</v>
      </c>
      <c r="P10">
        <v>-0.3883056640625</v>
      </c>
    </row>
    <row r="11" spans="1:16" x14ac:dyDescent="0.25">
      <c r="A11">
        <v>0.4365234375</v>
      </c>
      <c r="B11">
        <v>0.4814453125</v>
      </c>
      <c r="C11">
        <v>-0.4736328125</v>
      </c>
      <c r="D11">
        <v>-0.5</v>
      </c>
      <c r="E11">
        <v>0.625</v>
      </c>
      <c r="F11">
        <v>-0.5</v>
      </c>
      <c r="G11">
        <v>0.4365234375</v>
      </c>
      <c r="H11">
        <v>0.4814453125</v>
      </c>
      <c r="I11">
        <v>-0.4736328125</v>
      </c>
      <c r="J11">
        <v>-0.21826171875</v>
      </c>
      <c r="K11">
        <v>0.3009033203125</v>
      </c>
      <c r="L11">
        <v>0.23681640625</v>
      </c>
      <c r="M11">
        <v>0.5377197265625</v>
      </c>
      <c r="N11">
        <v>0.3194580078125</v>
      </c>
      <c r="O11">
        <v>0.3194580078125</v>
      </c>
      <c r="P11">
        <v>0.3194580078125</v>
      </c>
    </row>
    <row r="12" spans="1:16" x14ac:dyDescent="0.25">
      <c r="A12">
        <v>-0.3828125</v>
      </c>
      <c r="B12">
        <v>-0.255859375</v>
      </c>
      <c r="C12">
        <v>0.328125</v>
      </c>
      <c r="D12">
        <v>-0.5</v>
      </c>
      <c r="E12">
        <v>0.625</v>
      </c>
      <c r="F12">
        <v>-0.5</v>
      </c>
      <c r="G12">
        <v>-0.3828125</v>
      </c>
      <c r="H12">
        <v>-0.255859375</v>
      </c>
      <c r="I12">
        <v>0.328125</v>
      </c>
      <c r="J12">
        <v>0.19140625</v>
      </c>
      <c r="K12">
        <v>-0.159912109375</v>
      </c>
      <c r="L12">
        <v>-0.1640625</v>
      </c>
      <c r="M12">
        <v>-0.323974609375</v>
      </c>
      <c r="N12">
        <v>-0.132568359375</v>
      </c>
      <c r="O12">
        <v>-0.132568359375</v>
      </c>
      <c r="P12">
        <v>-0.132568359375</v>
      </c>
    </row>
    <row r="15" spans="1:16" x14ac:dyDescent="0.25">
      <c r="A15" t="s">
        <v>15</v>
      </c>
    </row>
    <row r="16" spans="1:16" x14ac:dyDescent="0.25">
      <c r="A16" t="s">
        <v>17</v>
      </c>
      <c r="B16" t="s">
        <v>18</v>
      </c>
      <c r="C16" t="s">
        <v>19</v>
      </c>
      <c r="D16" t="s">
        <v>20</v>
      </c>
      <c r="E16" t="s">
        <v>21</v>
      </c>
      <c r="F16" t="s">
        <v>20</v>
      </c>
      <c r="G16" t="s">
        <v>22</v>
      </c>
      <c r="H16" t="s">
        <v>23</v>
      </c>
      <c r="I16" t="s">
        <v>24</v>
      </c>
      <c r="J16" t="s">
        <v>24</v>
      </c>
      <c r="K16" t="s">
        <v>25</v>
      </c>
      <c r="L16" t="s">
        <v>17</v>
      </c>
      <c r="M16" t="s">
        <v>26</v>
      </c>
      <c r="N16" t="s">
        <v>22</v>
      </c>
      <c r="O16" t="s">
        <v>17</v>
      </c>
      <c r="P16" t="s">
        <v>17</v>
      </c>
    </row>
    <row r="17" spans="1:16" x14ac:dyDescent="0.25">
      <c r="A17" t="s">
        <v>27</v>
      </c>
      <c r="B17" t="s">
        <v>28</v>
      </c>
      <c r="C17" t="s">
        <v>29</v>
      </c>
      <c r="D17" t="s">
        <v>20</v>
      </c>
      <c r="E17" t="s">
        <v>21</v>
      </c>
      <c r="F17" t="s">
        <v>20</v>
      </c>
      <c r="G17" t="s">
        <v>30</v>
      </c>
      <c r="H17" t="s">
        <v>31</v>
      </c>
      <c r="I17" t="s">
        <v>32</v>
      </c>
      <c r="J17" t="s">
        <v>33</v>
      </c>
      <c r="K17" t="s">
        <v>34</v>
      </c>
      <c r="L17" t="s">
        <v>35</v>
      </c>
      <c r="M17" t="s">
        <v>36</v>
      </c>
      <c r="N17" t="s">
        <v>37</v>
      </c>
      <c r="O17" t="s">
        <v>38</v>
      </c>
      <c r="P17" t="s">
        <v>38</v>
      </c>
    </row>
    <row r="18" spans="1:16" x14ac:dyDescent="0.25">
      <c r="A18" t="s">
        <v>39</v>
      </c>
      <c r="B18" t="s">
        <v>40</v>
      </c>
      <c r="C18" t="s">
        <v>41</v>
      </c>
      <c r="D18" t="s">
        <v>20</v>
      </c>
      <c r="E18" t="s">
        <v>21</v>
      </c>
      <c r="F18" t="s">
        <v>20</v>
      </c>
      <c r="G18" t="s">
        <v>42</v>
      </c>
      <c r="H18" t="s">
        <v>43</v>
      </c>
      <c r="I18" t="s">
        <v>44</v>
      </c>
      <c r="J18" t="s">
        <v>45</v>
      </c>
      <c r="K18" t="s">
        <v>46</v>
      </c>
      <c r="L18" t="s">
        <v>47</v>
      </c>
      <c r="M18" t="s">
        <v>48</v>
      </c>
      <c r="N18" t="s">
        <v>49</v>
      </c>
      <c r="O18" t="s">
        <v>50</v>
      </c>
      <c r="P18" t="s">
        <v>50</v>
      </c>
    </row>
    <row r="19" spans="1:16" x14ac:dyDescent="0.25">
      <c r="A19" t="s">
        <v>50</v>
      </c>
      <c r="B19" t="s">
        <v>51</v>
      </c>
      <c r="C19" t="s">
        <v>52</v>
      </c>
      <c r="D19" t="s">
        <v>20</v>
      </c>
      <c r="E19" t="s">
        <v>21</v>
      </c>
      <c r="F19" t="s">
        <v>20</v>
      </c>
      <c r="G19" t="s">
        <v>49</v>
      </c>
      <c r="H19" t="s">
        <v>53</v>
      </c>
      <c r="I19" t="s">
        <v>54</v>
      </c>
      <c r="J19" t="s">
        <v>55</v>
      </c>
      <c r="K19" t="s">
        <v>56</v>
      </c>
      <c r="L19" t="s">
        <v>57</v>
      </c>
      <c r="M19" t="s">
        <v>58</v>
      </c>
      <c r="N19" t="s">
        <v>59</v>
      </c>
      <c r="O19" t="s">
        <v>60</v>
      </c>
      <c r="P19" t="s">
        <v>60</v>
      </c>
    </row>
    <row r="20" spans="1:16" x14ac:dyDescent="0.25">
      <c r="A20" t="s">
        <v>61</v>
      </c>
      <c r="B20" t="s">
        <v>62</v>
      </c>
      <c r="C20" t="s">
        <v>63</v>
      </c>
      <c r="D20" t="s">
        <v>20</v>
      </c>
      <c r="E20" t="s">
        <v>21</v>
      </c>
      <c r="F20" t="s">
        <v>20</v>
      </c>
      <c r="G20" t="s">
        <v>64</v>
      </c>
      <c r="H20" t="s">
        <v>65</v>
      </c>
      <c r="I20" t="s">
        <v>66</v>
      </c>
      <c r="J20" t="s">
        <v>67</v>
      </c>
      <c r="K20" t="s">
        <v>68</v>
      </c>
      <c r="L20" t="s">
        <v>69</v>
      </c>
      <c r="M20" t="s">
        <v>35</v>
      </c>
      <c r="N20" t="s">
        <v>70</v>
      </c>
      <c r="O20" t="s">
        <v>71</v>
      </c>
      <c r="P20" t="s">
        <v>71</v>
      </c>
    </row>
    <row r="21" spans="1:16" x14ac:dyDescent="0.25">
      <c r="A21" t="s">
        <v>72</v>
      </c>
      <c r="B21" t="s">
        <v>73</v>
      </c>
      <c r="C21" t="s">
        <v>74</v>
      </c>
      <c r="D21" t="s">
        <v>20</v>
      </c>
      <c r="E21" t="s">
        <v>21</v>
      </c>
      <c r="F21" t="s">
        <v>20</v>
      </c>
      <c r="G21" t="s">
        <v>75</v>
      </c>
      <c r="H21" t="s">
        <v>76</v>
      </c>
      <c r="I21" t="s">
        <v>77</v>
      </c>
      <c r="J21" t="s">
        <v>78</v>
      </c>
      <c r="K21" t="s">
        <v>79</v>
      </c>
      <c r="L21" t="s">
        <v>80</v>
      </c>
      <c r="M21" t="s">
        <v>81</v>
      </c>
      <c r="N21" t="s">
        <v>82</v>
      </c>
      <c r="O21" t="s">
        <v>83</v>
      </c>
      <c r="P21" t="s">
        <v>83</v>
      </c>
    </row>
    <row r="22" spans="1:16" x14ac:dyDescent="0.25">
      <c r="A22" t="s">
        <v>84</v>
      </c>
      <c r="B22" t="s">
        <v>85</v>
      </c>
      <c r="C22" t="s">
        <v>86</v>
      </c>
      <c r="D22" t="s">
        <v>20</v>
      </c>
      <c r="E22" t="s">
        <v>21</v>
      </c>
      <c r="F22" t="s">
        <v>20</v>
      </c>
      <c r="G22" t="s">
        <v>87</v>
      </c>
      <c r="H22" t="s">
        <v>88</v>
      </c>
      <c r="I22" t="s">
        <v>89</v>
      </c>
      <c r="J22" t="s">
        <v>90</v>
      </c>
      <c r="K22" t="s">
        <v>91</v>
      </c>
      <c r="L22" t="s">
        <v>92</v>
      </c>
      <c r="M22" t="s">
        <v>93</v>
      </c>
      <c r="N22" t="s">
        <v>94</v>
      </c>
      <c r="O22" t="s">
        <v>95</v>
      </c>
      <c r="P22" t="s">
        <v>95</v>
      </c>
    </row>
    <row r="23" spans="1:16" x14ac:dyDescent="0.25">
      <c r="A23" t="s">
        <v>96</v>
      </c>
      <c r="B23" t="s">
        <v>97</v>
      </c>
      <c r="C23" t="s">
        <v>98</v>
      </c>
      <c r="D23" t="s">
        <v>20</v>
      </c>
      <c r="E23" t="s">
        <v>21</v>
      </c>
      <c r="F23" t="s">
        <v>20</v>
      </c>
      <c r="G23" t="s">
        <v>99</v>
      </c>
      <c r="H23" t="s">
        <v>100</v>
      </c>
      <c r="I23" t="s">
        <v>101</v>
      </c>
      <c r="J23" t="s">
        <v>102</v>
      </c>
      <c r="K23" t="s">
        <v>103</v>
      </c>
      <c r="L23" t="s">
        <v>104</v>
      </c>
      <c r="M23" t="s">
        <v>105</v>
      </c>
      <c r="N23" t="s">
        <v>106</v>
      </c>
      <c r="O23" t="s">
        <v>107</v>
      </c>
      <c r="P23" t="s">
        <v>107</v>
      </c>
    </row>
    <row r="24" spans="1:16" x14ac:dyDescent="0.25">
      <c r="A24" t="s">
        <v>98</v>
      </c>
      <c r="B24" t="s">
        <v>108</v>
      </c>
      <c r="C24" t="s">
        <v>109</v>
      </c>
      <c r="D24" t="s">
        <v>20</v>
      </c>
      <c r="E24" t="s">
        <v>21</v>
      </c>
      <c r="F24" t="s">
        <v>20</v>
      </c>
      <c r="G24" t="s">
        <v>110</v>
      </c>
      <c r="H24" t="s">
        <v>111</v>
      </c>
      <c r="I24" t="s">
        <v>112</v>
      </c>
      <c r="J24" t="s">
        <v>113</v>
      </c>
      <c r="K24" t="s">
        <v>114</v>
      </c>
      <c r="L24" t="s">
        <v>115</v>
      </c>
      <c r="M24" t="s">
        <v>116</v>
      </c>
      <c r="N24" t="s">
        <v>117</v>
      </c>
      <c r="O24" t="s">
        <v>118</v>
      </c>
      <c r="P24" t="s">
        <v>118</v>
      </c>
    </row>
    <row r="25" spans="1:16" x14ac:dyDescent="0.25">
      <c r="A25" t="s">
        <v>119</v>
      </c>
      <c r="B25" t="s">
        <v>120</v>
      </c>
      <c r="C25" t="s">
        <v>121</v>
      </c>
      <c r="D25" t="s">
        <v>20</v>
      </c>
      <c r="E25" t="s">
        <v>21</v>
      </c>
      <c r="F25" t="s">
        <v>20</v>
      </c>
      <c r="G25" t="s">
        <v>122</v>
      </c>
      <c r="H25" t="s">
        <v>123</v>
      </c>
      <c r="I25" t="s">
        <v>124</v>
      </c>
      <c r="J25" t="s">
        <v>125</v>
      </c>
      <c r="K25" t="s">
        <v>126</v>
      </c>
      <c r="L25" t="s">
        <v>127</v>
      </c>
      <c r="M25" t="s">
        <v>128</v>
      </c>
      <c r="N25" t="s">
        <v>129</v>
      </c>
      <c r="O25" t="s">
        <v>130</v>
      </c>
      <c r="P25" t="s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6"/>
  <sheetViews>
    <sheetView tabSelected="1" topLeftCell="F25" workbookViewId="0">
      <selection activeCell="W49" sqref="W49"/>
    </sheetView>
  </sheetViews>
  <sheetFormatPr defaultRowHeight="15" x14ac:dyDescent="0.25"/>
  <cols>
    <col min="1" max="1" width="12.140625" customWidth="1"/>
    <col min="2" max="2" width="10.85546875" customWidth="1"/>
    <col min="3" max="3" width="13" customWidth="1"/>
    <col min="4" max="4" width="11" customWidth="1"/>
    <col min="5" max="6" width="12.7109375" customWidth="1"/>
    <col min="7" max="7" width="13.85546875" customWidth="1"/>
    <col min="8" max="8" width="12.5703125" customWidth="1"/>
    <col min="9" max="9" width="16.140625" customWidth="1"/>
    <col min="10" max="10" width="12.7109375" customWidth="1"/>
    <col min="11" max="11" width="14" customWidth="1"/>
    <col min="12" max="12" width="13.7109375" customWidth="1"/>
    <col min="13" max="14" width="12.140625" customWidth="1"/>
    <col min="15" max="15" width="11.42578125" customWidth="1"/>
    <col min="16" max="16" width="11" customWidth="1"/>
    <col min="17" max="17" width="11.42578125" customWidth="1"/>
    <col min="18" max="18" width="10.42578125" customWidth="1"/>
    <col min="19" max="19" width="13.140625" customWidth="1"/>
    <col min="20" max="20" width="12.7109375" customWidth="1"/>
    <col min="21" max="22" width="12" customWidth="1"/>
    <col min="23" max="23" width="16.7109375" customWidth="1"/>
  </cols>
  <sheetData>
    <row r="1" spans="1:23" x14ac:dyDescent="0.25">
      <c r="A1" t="s">
        <v>389</v>
      </c>
      <c r="B1" t="s">
        <v>390</v>
      </c>
      <c r="C1" t="s">
        <v>396</v>
      </c>
      <c r="D1" t="s">
        <v>388</v>
      </c>
      <c r="E1" t="s">
        <v>395</v>
      </c>
      <c r="F1" t="s">
        <v>397</v>
      </c>
      <c r="G1" t="s">
        <v>387</v>
      </c>
      <c r="H1" t="s">
        <v>392</v>
      </c>
      <c r="I1" t="s">
        <v>391</v>
      </c>
      <c r="J1" t="s">
        <v>407</v>
      </c>
      <c r="K1" t="s">
        <v>393</v>
      </c>
      <c r="L1" t="s">
        <v>394</v>
      </c>
      <c r="M1" t="s">
        <v>398</v>
      </c>
      <c r="N1" t="s">
        <v>399</v>
      </c>
      <c r="O1" t="s">
        <v>400</v>
      </c>
      <c r="P1" t="s">
        <v>401</v>
      </c>
      <c r="Q1" t="s">
        <v>402</v>
      </c>
      <c r="R1" t="s">
        <v>403</v>
      </c>
      <c r="S1" t="s">
        <v>404</v>
      </c>
      <c r="T1" t="s">
        <v>405</v>
      </c>
      <c r="U1" t="s">
        <v>406</v>
      </c>
      <c r="V1" t="s">
        <v>419</v>
      </c>
      <c r="W1" t="s">
        <v>420</v>
      </c>
    </row>
    <row r="2" spans="1:23" x14ac:dyDescent="0.25">
      <c r="A2" t="s">
        <v>386</v>
      </c>
      <c r="B2">
        <v>500</v>
      </c>
      <c r="C2" t="s">
        <v>386</v>
      </c>
      <c r="D2" t="str">
        <f>+DEC2HEX(_xlfn.BITAND(HEX2DEC(G.LFSR!A1),1023))</f>
        <v>E1</v>
      </c>
      <c r="E2" t="str">
        <f>+DEC2HEX(_xlfn.BITAND(HEX2DEC(G.LFSR!B1),1023))</f>
        <v>270</v>
      </c>
      <c r="F2" t="str">
        <f>+DEC2HEX(_xlfn.BITAND(HEX2DEC(G.LFSR!C1),1023))</f>
        <v>138</v>
      </c>
      <c r="G2">
        <f>+IF(HEX2DEC(A2)&gt;=2048,HEX2DEC(A2)-4096,HEX2DEC(A2))</f>
        <v>-1024</v>
      </c>
      <c r="H2">
        <f>+IF(HEX2DEC(D2)&gt;=512,HEX2DEC(D2)-1024,HEX2DEC(D2))*4</f>
        <v>900</v>
      </c>
      <c r="I2">
        <f>+IF(HEX2DEC(B2)&gt;=2048,HEX2DEC(B2)-4096,HEX2DEC(B2))</f>
        <v>1280</v>
      </c>
      <c r="J2">
        <f>+IF(HEX2DEC(E2)&gt;=512,HEX2DEC(E2)-1024,HEX2DEC(E2))*4</f>
        <v>-1600</v>
      </c>
      <c r="K2">
        <f>+IF(HEX2DEC(C2)&gt;=2048,HEX2DEC(C2)-4096,HEX2DEC(C2))</f>
        <v>-1024</v>
      </c>
      <c r="L2">
        <f>+IF(HEX2DEC(F2)&gt;=512,HEX2DEC(F2)-1024,HEX2DEC(F2))*4</f>
        <v>1248</v>
      </c>
      <c r="M2">
        <f>+G2*H2</f>
        <v>-921600</v>
      </c>
      <c r="N2">
        <f>+I2*J2</f>
        <v>-2048000</v>
      </c>
      <c r="O2">
        <f>+K2*L2</f>
        <v>-1277952</v>
      </c>
      <c r="P2">
        <f t="shared" ref="P2:R3" si="0">+M2/2048</f>
        <v>-450</v>
      </c>
      <c r="Q2">
        <f t="shared" si="0"/>
        <v>-1000</v>
      </c>
      <c r="R2">
        <f t="shared" si="0"/>
        <v>-624</v>
      </c>
      <c r="S2">
        <f>+P2+Q2+R2</f>
        <v>-2074</v>
      </c>
      <c r="T2">
        <f>+IF(S2/4&gt;0,TRUNC(S2/4),IF(MOD(S2,4)=0,S2/4,TRUNC(S2/4-1)))</f>
        <v>-519</v>
      </c>
      <c r="U2" t="str">
        <f>+IF(T2&lt;0, DEC2HEX(_xlfn.BITXOR((0-T2-1),1023)),DEC2HEX(T2))</f>
        <v>1F9</v>
      </c>
      <c r="V2">
        <f>+HEX2DEC(U2)</f>
        <v>505</v>
      </c>
      <c r="W2" t="str">
        <f>+DEC2HEX(V2)</f>
        <v>1F9</v>
      </c>
    </row>
    <row r="3" spans="1:23" x14ac:dyDescent="0.25">
      <c r="A3" t="s">
        <v>386</v>
      </c>
      <c r="B3">
        <v>500</v>
      </c>
      <c r="C3" t="s">
        <v>386</v>
      </c>
      <c r="D3" t="str">
        <f>+DEC2HEX(_xlfn.BITAND(HEX2DEC(G.LFSR!A2),1023))</f>
        <v>9C</v>
      </c>
      <c r="E3" t="str">
        <f>+DEC2HEX(_xlfn.BITAND(HEX2DEC(G.LFSR!B2),1023))</f>
        <v>4E</v>
      </c>
      <c r="F3" t="str">
        <f>+DEC2HEX(_xlfn.BITAND(HEX2DEC(G.LFSR!C2),1023))</f>
        <v>227</v>
      </c>
      <c r="G3">
        <f>+IF(HEX2DEC(A3)&gt;=2048,HEX2DEC(A3)-4096,HEX2DEC(A3))</f>
        <v>-1024</v>
      </c>
      <c r="H3">
        <f>+IF(HEX2DEC(D3)&gt;=512,HEX2DEC(D3)-1024,HEX2DEC(D3))*4</f>
        <v>624</v>
      </c>
      <c r="I3">
        <f>+IF(HEX2DEC(B3)&gt;=2048,HEX2DEC(B3)-4096,HEX2DEC(B3))</f>
        <v>1280</v>
      </c>
      <c r="J3">
        <f>+IF(HEX2DEC(E3)&gt;=512,HEX2DEC(E3)-1024,HEX2DEC(E3))*4</f>
        <v>312</v>
      </c>
      <c r="K3">
        <f>+IF(HEX2DEC(C3)&gt;=2048,HEX2DEC(C3)-4096,HEX2DEC(C3))</f>
        <v>-1024</v>
      </c>
      <c r="L3">
        <f>+IF(HEX2DEC(F3)&gt;=512,HEX2DEC(F3)-1024,HEX2DEC(F3))*4</f>
        <v>-1892</v>
      </c>
      <c r="M3">
        <f>+G3*H3</f>
        <v>-638976</v>
      </c>
      <c r="N3">
        <f>+I3*J3</f>
        <v>399360</v>
      </c>
      <c r="O3">
        <f>+K3*L3</f>
        <v>1937408</v>
      </c>
      <c r="P3">
        <f t="shared" si="0"/>
        <v>-312</v>
      </c>
      <c r="Q3">
        <f t="shared" si="0"/>
        <v>195</v>
      </c>
      <c r="R3">
        <f t="shared" si="0"/>
        <v>946</v>
      </c>
      <c r="S3">
        <f>+P3+Q3+R3</f>
        <v>829</v>
      </c>
      <c r="T3">
        <f t="shared" ref="T3:T50" si="1">+IF(S3/4&gt;0,TRUNC(S3/4),IF(MOD(S3,4)=0,S3/4,TRUNC(S3/4-1)))</f>
        <v>207</v>
      </c>
      <c r="U3" t="str">
        <f>+IF(T3&lt;0, DEC2HEX(_xlfn.BITXOR((0-T3-1),1023)),DEC2HEX(T3))</f>
        <v>CF</v>
      </c>
      <c r="V3">
        <f>+_xlfn.BITAND(HEX2DEC(U3)+V2,65535)</f>
        <v>712</v>
      </c>
      <c r="W3" t="str">
        <f>+DEC2HEX(V3)</f>
        <v>2C8</v>
      </c>
    </row>
    <row r="4" spans="1:23" x14ac:dyDescent="0.25">
      <c r="A4" t="s">
        <v>386</v>
      </c>
      <c r="B4">
        <v>500</v>
      </c>
      <c r="C4" t="s">
        <v>386</v>
      </c>
      <c r="D4" t="str">
        <f>+DEC2HEX(_xlfn.BITAND(HEX2DEC(G.LFSR!A3),1023))</f>
        <v>313</v>
      </c>
      <c r="E4" t="str">
        <f>+DEC2HEX(_xlfn.BITAND(HEX2DEC(G.LFSR!B3),1023))</f>
        <v>189</v>
      </c>
      <c r="F4" t="str">
        <f>+DEC2HEX(_xlfn.BITAND(HEX2DEC(G.LFSR!C3),1023))</f>
        <v>2C4</v>
      </c>
      <c r="G4">
        <f t="shared" ref="G4:G50" si="2">+IF(HEX2DEC(A4)&gt;=2048,HEX2DEC(A4)-4096,HEX2DEC(A4))</f>
        <v>-1024</v>
      </c>
      <c r="H4">
        <f t="shared" ref="H4:H50" si="3">+IF(HEX2DEC(D4)&gt;=512,HEX2DEC(D4)-1024,HEX2DEC(D4))*4</f>
        <v>-948</v>
      </c>
      <c r="I4">
        <f t="shared" ref="I4:I50" si="4">+IF(HEX2DEC(B4)&gt;=2048,HEX2DEC(B4)-4096,HEX2DEC(B4))</f>
        <v>1280</v>
      </c>
      <c r="J4">
        <f t="shared" ref="J4:J50" si="5">+IF(HEX2DEC(E4)&gt;=512,HEX2DEC(E4)-1024,HEX2DEC(E4))*4</f>
        <v>1572</v>
      </c>
      <c r="K4">
        <f t="shared" ref="K4:K50" si="6">+IF(HEX2DEC(C4)&gt;=2048,HEX2DEC(C4)-4096,HEX2DEC(C4))</f>
        <v>-1024</v>
      </c>
      <c r="L4">
        <f t="shared" ref="L4:L50" si="7">+IF(HEX2DEC(F4)&gt;=512,HEX2DEC(F4)-1024,HEX2DEC(F4))*4</f>
        <v>-1264</v>
      </c>
      <c r="M4">
        <f t="shared" ref="M4:M50" si="8">+G4*H4</f>
        <v>970752</v>
      </c>
      <c r="N4">
        <f t="shared" ref="N4:N50" si="9">+I4*J4</f>
        <v>2012160</v>
      </c>
      <c r="O4">
        <f t="shared" ref="O4:O50" si="10">+K4*L4</f>
        <v>1294336</v>
      </c>
      <c r="P4">
        <f t="shared" ref="P4:P50" si="11">+M4/2048</f>
        <v>474</v>
      </c>
      <c r="Q4">
        <f t="shared" ref="Q4:Q50" si="12">+N4/2048</f>
        <v>982.5</v>
      </c>
      <c r="R4">
        <f t="shared" ref="R4:R50" si="13">+O4/2048</f>
        <v>632</v>
      </c>
      <c r="S4">
        <f t="shared" ref="S4:S50" si="14">+P4+Q4+R4</f>
        <v>2088.5</v>
      </c>
      <c r="T4">
        <f t="shared" si="1"/>
        <v>522</v>
      </c>
      <c r="U4" t="str">
        <f t="shared" ref="U4:U50" si="15">+IF(T4&lt;0, DEC2HEX(_xlfn.BITXOR((0-T4-1),1023)),DEC2HEX(T4))</f>
        <v>20A</v>
      </c>
      <c r="V4">
        <f t="shared" ref="V4:V50" si="16">+_xlfn.BITAND(HEX2DEC(U4)+V3,65535)</f>
        <v>1234</v>
      </c>
      <c r="W4" t="str">
        <f t="shared" ref="W4:W50" si="17">+DEC2HEX(V4)</f>
        <v>4D2</v>
      </c>
    </row>
    <row r="5" spans="1:23" x14ac:dyDescent="0.25">
      <c r="A5" t="s">
        <v>386</v>
      </c>
      <c r="B5">
        <v>500</v>
      </c>
      <c r="C5" t="s">
        <v>386</v>
      </c>
      <c r="D5" t="str">
        <f>+DEC2HEX(_xlfn.BITAND(HEX2DEC(G.LFSR!A4),1023))</f>
        <v>162</v>
      </c>
      <c r="E5" t="str">
        <f>+DEC2HEX(_xlfn.BITAND(HEX2DEC(G.LFSR!B4),1023))</f>
        <v>B1</v>
      </c>
      <c r="F5" t="str">
        <f>+DEC2HEX(_xlfn.BITAND(HEX2DEC(G.LFSR!C4),1023))</f>
        <v>58</v>
      </c>
      <c r="G5">
        <f t="shared" si="2"/>
        <v>-1024</v>
      </c>
      <c r="H5">
        <f t="shared" si="3"/>
        <v>1416</v>
      </c>
      <c r="I5">
        <f t="shared" si="4"/>
        <v>1280</v>
      </c>
      <c r="J5">
        <f t="shared" si="5"/>
        <v>708</v>
      </c>
      <c r="K5">
        <f t="shared" si="6"/>
        <v>-1024</v>
      </c>
      <c r="L5">
        <f t="shared" si="7"/>
        <v>352</v>
      </c>
      <c r="M5">
        <f t="shared" si="8"/>
        <v>-1449984</v>
      </c>
      <c r="N5">
        <f t="shared" si="9"/>
        <v>906240</v>
      </c>
      <c r="O5">
        <f t="shared" si="10"/>
        <v>-360448</v>
      </c>
      <c r="P5">
        <f t="shared" si="11"/>
        <v>-708</v>
      </c>
      <c r="Q5">
        <f t="shared" si="12"/>
        <v>442.5</v>
      </c>
      <c r="R5">
        <f t="shared" si="13"/>
        <v>-176</v>
      </c>
      <c r="S5">
        <f t="shared" si="14"/>
        <v>-441.5</v>
      </c>
      <c r="T5">
        <f t="shared" si="1"/>
        <v>-111</v>
      </c>
      <c r="U5" t="str">
        <f t="shared" si="15"/>
        <v>391</v>
      </c>
      <c r="V5">
        <f t="shared" si="16"/>
        <v>2147</v>
      </c>
      <c r="W5" t="str">
        <f t="shared" si="17"/>
        <v>863</v>
      </c>
    </row>
    <row r="6" spans="1:23" x14ac:dyDescent="0.25">
      <c r="A6" t="s">
        <v>386</v>
      </c>
      <c r="B6">
        <v>500</v>
      </c>
      <c r="C6" t="s">
        <v>386</v>
      </c>
      <c r="D6" t="str">
        <f>+DEC2HEX(_xlfn.BITAND(HEX2DEC(G.LFSR!A5),1023))</f>
        <v>22C</v>
      </c>
      <c r="E6" t="str">
        <f>+DEC2HEX(_xlfn.BITAND(HEX2DEC(G.LFSR!B5),1023))</f>
        <v>316</v>
      </c>
      <c r="F6" t="str">
        <f>+DEC2HEX(_xlfn.BITAND(HEX2DEC(G.LFSR!C5),1023))</f>
        <v>18B</v>
      </c>
      <c r="G6">
        <f t="shared" si="2"/>
        <v>-1024</v>
      </c>
      <c r="H6">
        <f t="shared" si="3"/>
        <v>-1872</v>
      </c>
      <c r="I6">
        <f t="shared" si="4"/>
        <v>1280</v>
      </c>
      <c r="J6">
        <f t="shared" si="5"/>
        <v>-936</v>
      </c>
      <c r="K6">
        <f t="shared" si="6"/>
        <v>-1024</v>
      </c>
      <c r="L6">
        <f t="shared" si="7"/>
        <v>1580</v>
      </c>
      <c r="M6">
        <f t="shared" si="8"/>
        <v>1916928</v>
      </c>
      <c r="N6">
        <f t="shared" si="9"/>
        <v>-1198080</v>
      </c>
      <c r="O6">
        <f t="shared" si="10"/>
        <v>-1617920</v>
      </c>
      <c r="P6">
        <f t="shared" si="11"/>
        <v>936</v>
      </c>
      <c r="Q6">
        <f t="shared" si="12"/>
        <v>-585</v>
      </c>
      <c r="R6">
        <f t="shared" si="13"/>
        <v>-790</v>
      </c>
      <c r="S6">
        <f t="shared" si="14"/>
        <v>-439</v>
      </c>
      <c r="T6">
        <f t="shared" si="1"/>
        <v>-110</v>
      </c>
      <c r="U6" t="str">
        <f t="shared" si="15"/>
        <v>392</v>
      </c>
      <c r="V6">
        <f t="shared" si="16"/>
        <v>3061</v>
      </c>
      <c r="W6" t="str">
        <f t="shared" si="17"/>
        <v>BF5</v>
      </c>
    </row>
    <row r="7" spans="1:23" x14ac:dyDescent="0.25">
      <c r="A7" t="s">
        <v>386</v>
      </c>
      <c r="B7">
        <v>500</v>
      </c>
      <c r="C7" t="s">
        <v>386</v>
      </c>
      <c r="D7" t="str">
        <f>+DEC2HEX(_xlfn.BITAND(HEX2DEC(G.LFSR!A6),1023))</f>
        <v>2C5</v>
      </c>
      <c r="E7" t="str">
        <f>+DEC2HEX(_xlfn.BITAND(HEX2DEC(G.LFSR!B6),1023))</f>
        <v>362</v>
      </c>
      <c r="F7" t="str">
        <f>+DEC2HEX(_xlfn.BITAND(HEX2DEC(G.LFSR!C6),1023))</f>
        <v>1B1</v>
      </c>
      <c r="G7">
        <f t="shared" si="2"/>
        <v>-1024</v>
      </c>
      <c r="H7">
        <f t="shared" si="3"/>
        <v>-1260</v>
      </c>
      <c r="I7">
        <f t="shared" si="4"/>
        <v>1280</v>
      </c>
      <c r="J7">
        <f t="shared" si="5"/>
        <v>-632</v>
      </c>
      <c r="K7">
        <f t="shared" si="6"/>
        <v>-1024</v>
      </c>
      <c r="L7">
        <f t="shared" si="7"/>
        <v>1732</v>
      </c>
      <c r="M7">
        <f t="shared" si="8"/>
        <v>1290240</v>
      </c>
      <c r="N7">
        <f t="shared" si="9"/>
        <v>-808960</v>
      </c>
      <c r="O7">
        <f t="shared" si="10"/>
        <v>-1773568</v>
      </c>
      <c r="P7">
        <f t="shared" si="11"/>
        <v>630</v>
      </c>
      <c r="Q7">
        <f t="shared" si="12"/>
        <v>-395</v>
      </c>
      <c r="R7">
        <f t="shared" si="13"/>
        <v>-866</v>
      </c>
      <c r="S7">
        <f t="shared" si="14"/>
        <v>-631</v>
      </c>
      <c r="T7">
        <f t="shared" si="1"/>
        <v>-158</v>
      </c>
      <c r="U7" t="str">
        <f t="shared" si="15"/>
        <v>362</v>
      </c>
      <c r="V7">
        <f t="shared" si="16"/>
        <v>3927</v>
      </c>
      <c r="W7" t="str">
        <f t="shared" si="17"/>
        <v>F57</v>
      </c>
    </row>
    <row r="8" spans="1:23" x14ac:dyDescent="0.25">
      <c r="A8" t="s">
        <v>386</v>
      </c>
      <c r="B8">
        <v>500</v>
      </c>
      <c r="C8" t="s">
        <v>386</v>
      </c>
      <c r="D8" t="str">
        <f>+DEC2HEX(_xlfn.BITAND(HEX2DEC(G.LFSR!A7),1023))</f>
        <v>2D8</v>
      </c>
      <c r="E8" t="str">
        <f>+DEC2HEX(_xlfn.BITAND(HEX2DEC(G.LFSR!B7),1023))</f>
        <v>36C</v>
      </c>
      <c r="F8" t="str">
        <f>+DEC2HEX(_xlfn.BITAND(HEX2DEC(G.LFSR!C7),1023))</f>
        <v>3B6</v>
      </c>
      <c r="G8">
        <f t="shared" si="2"/>
        <v>-1024</v>
      </c>
      <c r="H8">
        <f t="shared" si="3"/>
        <v>-1184</v>
      </c>
      <c r="I8">
        <f t="shared" si="4"/>
        <v>1280</v>
      </c>
      <c r="J8">
        <f t="shared" si="5"/>
        <v>-592</v>
      </c>
      <c r="K8">
        <f t="shared" si="6"/>
        <v>-1024</v>
      </c>
      <c r="L8">
        <f t="shared" si="7"/>
        <v>-296</v>
      </c>
      <c r="M8">
        <f t="shared" si="8"/>
        <v>1212416</v>
      </c>
      <c r="N8">
        <f t="shared" si="9"/>
        <v>-757760</v>
      </c>
      <c r="O8">
        <f t="shared" si="10"/>
        <v>303104</v>
      </c>
      <c r="P8">
        <f t="shared" si="11"/>
        <v>592</v>
      </c>
      <c r="Q8">
        <f t="shared" si="12"/>
        <v>-370</v>
      </c>
      <c r="R8">
        <f t="shared" si="13"/>
        <v>148</v>
      </c>
      <c r="S8">
        <f t="shared" si="14"/>
        <v>370</v>
      </c>
      <c r="T8">
        <f t="shared" si="1"/>
        <v>92</v>
      </c>
      <c r="U8" t="str">
        <f t="shared" si="15"/>
        <v>5C</v>
      </c>
      <c r="V8">
        <f t="shared" si="16"/>
        <v>4019</v>
      </c>
      <c r="W8" t="str">
        <f t="shared" si="17"/>
        <v>FB3</v>
      </c>
    </row>
    <row r="9" spans="1:23" x14ac:dyDescent="0.25">
      <c r="A9" t="s">
        <v>386</v>
      </c>
      <c r="B9">
        <v>500</v>
      </c>
      <c r="C9" t="s">
        <v>386</v>
      </c>
      <c r="D9" t="str">
        <f>+DEC2HEX(_xlfn.BITAND(HEX2DEC(G.LFSR!A8),1023))</f>
        <v>1DB</v>
      </c>
      <c r="E9" t="str">
        <f>+DEC2HEX(_xlfn.BITAND(HEX2DEC(G.LFSR!B8),1023))</f>
        <v>ED</v>
      </c>
      <c r="F9" t="str">
        <f>+DEC2HEX(_xlfn.BITAND(HEX2DEC(G.LFSR!C8),1023))</f>
        <v>276</v>
      </c>
      <c r="G9">
        <f t="shared" si="2"/>
        <v>-1024</v>
      </c>
      <c r="H9">
        <f t="shared" si="3"/>
        <v>1900</v>
      </c>
      <c r="I9">
        <f t="shared" si="4"/>
        <v>1280</v>
      </c>
      <c r="J9">
        <f t="shared" si="5"/>
        <v>948</v>
      </c>
      <c r="K9">
        <f t="shared" si="6"/>
        <v>-1024</v>
      </c>
      <c r="L9">
        <f t="shared" si="7"/>
        <v>-1576</v>
      </c>
      <c r="M9">
        <f t="shared" si="8"/>
        <v>-1945600</v>
      </c>
      <c r="N9">
        <f t="shared" si="9"/>
        <v>1213440</v>
      </c>
      <c r="O9">
        <f t="shared" si="10"/>
        <v>1613824</v>
      </c>
      <c r="P9">
        <f t="shared" si="11"/>
        <v>-950</v>
      </c>
      <c r="Q9">
        <f t="shared" si="12"/>
        <v>592.5</v>
      </c>
      <c r="R9">
        <f t="shared" si="13"/>
        <v>788</v>
      </c>
      <c r="S9">
        <f t="shared" si="14"/>
        <v>430.5</v>
      </c>
      <c r="T9">
        <f t="shared" si="1"/>
        <v>107</v>
      </c>
      <c r="U9" t="str">
        <f t="shared" si="15"/>
        <v>6B</v>
      </c>
      <c r="V9">
        <f t="shared" si="16"/>
        <v>4126</v>
      </c>
      <c r="W9" t="str">
        <f t="shared" si="17"/>
        <v>101E</v>
      </c>
    </row>
    <row r="10" spans="1:23" x14ac:dyDescent="0.25">
      <c r="A10" t="s">
        <v>386</v>
      </c>
      <c r="B10">
        <v>500</v>
      </c>
      <c r="C10" t="s">
        <v>386</v>
      </c>
      <c r="D10" t="str">
        <f>+DEC2HEX(_xlfn.BITAND(HEX2DEC(G.LFSR!A9),1023))</f>
        <v>13B</v>
      </c>
      <c r="E10" t="str">
        <f>+DEC2HEX(_xlfn.BITAND(HEX2DEC(G.LFSR!B9),1023))</f>
        <v>29D</v>
      </c>
      <c r="F10" t="str">
        <f>+DEC2HEX(_xlfn.BITAND(HEX2DEC(G.LFSR!C9),1023))</f>
        <v>34E</v>
      </c>
      <c r="G10">
        <f t="shared" si="2"/>
        <v>-1024</v>
      </c>
      <c r="H10">
        <f t="shared" si="3"/>
        <v>1260</v>
      </c>
      <c r="I10">
        <f t="shared" si="4"/>
        <v>1280</v>
      </c>
      <c r="J10">
        <f t="shared" si="5"/>
        <v>-1420</v>
      </c>
      <c r="K10">
        <f t="shared" si="6"/>
        <v>-1024</v>
      </c>
      <c r="L10">
        <f t="shared" si="7"/>
        <v>-712</v>
      </c>
      <c r="M10">
        <f t="shared" si="8"/>
        <v>-1290240</v>
      </c>
      <c r="N10">
        <f t="shared" si="9"/>
        <v>-1817600</v>
      </c>
      <c r="O10">
        <f t="shared" si="10"/>
        <v>729088</v>
      </c>
      <c r="P10">
        <f t="shared" si="11"/>
        <v>-630</v>
      </c>
      <c r="Q10">
        <f t="shared" si="12"/>
        <v>-887.5</v>
      </c>
      <c r="R10">
        <f t="shared" si="13"/>
        <v>356</v>
      </c>
      <c r="S10">
        <f t="shared" si="14"/>
        <v>-1161.5</v>
      </c>
      <c r="T10">
        <f t="shared" si="1"/>
        <v>-291</v>
      </c>
      <c r="U10" t="str">
        <f t="shared" si="15"/>
        <v>2DD</v>
      </c>
      <c r="V10">
        <f t="shared" si="16"/>
        <v>4859</v>
      </c>
      <c r="W10" t="str">
        <f t="shared" si="17"/>
        <v>12FB</v>
      </c>
    </row>
    <row r="11" spans="1:23" x14ac:dyDescent="0.25">
      <c r="A11" t="s">
        <v>386</v>
      </c>
      <c r="B11">
        <v>500</v>
      </c>
      <c r="C11" t="s">
        <v>386</v>
      </c>
      <c r="D11" t="str">
        <f>+DEC2HEX(_xlfn.BITAND(HEX2DEC(G.LFSR!A10),1023))</f>
        <v>1A7</v>
      </c>
      <c r="E11" t="str">
        <f>+DEC2HEX(_xlfn.BITAND(HEX2DEC(G.LFSR!B10),1023))</f>
        <v>D3</v>
      </c>
      <c r="F11" t="str">
        <f>+DEC2HEX(_xlfn.BITAND(HEX2DEC(G.LFSR!C10),1023))</f>
        <v>69</v>
      </c>
      <c r="G11">
        <f t="shared" si="2"/>
        <v>-1024</v>
      </c>
      <c r="H11">
        <f t="shared" si="3"/>
        <v>1692</v>
      </c>
      <c r="I11">
        <f t="shared" si="4"/>
        <v>1280</v>
      </c>
      <c r="J11">
        <f t="shared" si="5"/>
        <v>844</v>
      </c>
      <c r="K11">
        <f t="shared" si="6"/>
        <v>-1024</v>
      </c>
      <c r="L11">
        <f t="shared" si="7"/>
        <v>420</v>
      </c>
      <c r="M11">
        <f t="shared" si="8"/>
        <v>-1732608</v>
      </c>
      <c r="N11">
        <f t="shared" si="9"/>
        <v>1080320</v>
      </c>
      <c r="O11">
        <f t="shared" si="10"/>
        <v>-430080</v>
      </c>
      <c r="P11">
        <f t="shared" si="11"/>
        <v>-846</v>
      </c>
      <c r="Q11">
        <f t="shared" si="12"/>
        <v>527.5</v>
      </c>
      <c r="R11">
        <f t="shared" si="13"/>
        <v>-210</v>
      </c>
      <c r="S11">
        <f t="shared" si="14"/>
        <v>-528.5</v>
      </c>
      <c r="T11">
        <f t="shared" si="1"/>
        <v>-133</v>
      </c>
      <c r="U11" t="str">
        <f t="shared" si="15"/>
        <v>37B</v>
      </c>
      <c r="V11">
        <f t="shared" si="16"/>
        <v>5750</v>
      </c>
      <c r="W11" t="str">
        <f t="shared" si="17"/>
        <v>1676</v>
      </c>
    </row>
    <row r="12" spans="1:23" x14ac:dyDescent="0.25">
      <c r="A12" t="s">
        <v>386</v>
      </c>
      <c r="B12">
        <v>500</v>
      </c>
      <c r="C12" t="s">
        <v>386</v>
      </c>
      <c r="D12" t="str">
        <f>+DEC2HEX(_xlfn.BITAND(HEX2DEC(G.LFSR!A11),1023))</f>
        <v>34</v>
      </c>
      <c r="E12" t="str">
        <f>+DEC2HEX(_xlfn.BITAND(HEX2DEC(G.LFSR!B11),1023))</f>
        <v>21A</v>
      </c>
      <c r="F12" t="str">
        <f>+DEC2HEX(_xlfn.BITAND(HEX2DEC(G.LFSR!C11),1023))</f>
        <v>30D</v>
      </c>
      <c r="G12">
        <f t="shared" si="2"/>
        <v>-1024</v>
      </c>
      <c r="H12">
        <f t="shared" si="3"/>
        <v>208</v>
      </c>
      <c r="I12">
        <f t="shared" si="4"/>
        <v>1280</v>
      </c>
      <c r="J12">
        <f t="shared" si="5"/>
        <v>-1944</v>
      </c>
      <c r="K12">
        <f t="shared" si="6"/>
        <v>-1024</v>
      </c>
      <c r="L12">
        <f t="shared" si="7"/>
        <v>-972</v>
      </c>
      <c r="M12">
        <f t="shared" si="8"/>
        <v>-212992</v>
      </c>
      <c r="N12">
        <f t="shared" si="9"/>
        <v>-2488320</v>
      </c>
      <c r="O12">
        <f t="shared" si="10"/>
        <v>995328</v>
      </c>
      <c r="P12">
        <f t="shared" si="11"/>
        <v>-104</v>
      </c>
      <c r="Q12">
        <f t="shared" si="12"/>
        <v>-1215</v>
      </c>
      <c r="R12">
        <f t="shared" si="13"/>
        <v>486</v>
      </c>
      <c r="S12">
        <f t="shared" si="14"/>
        <v>-833</v>
      </c>
      <c r="T12">
        <f t="shared" si="1"/>
        <v>-209</v>
      </c>
      <c r="U12" t="str">
        <f t="shared" si="15"/>
        <v>32F</v>
      </c>
      <c r="V12">
        <f t="shared" si="16"/>
        <v>6565</v>
      </c>
      <c r="W12" t="str">
        <f t="shared" si="17"/>
        <v>19A5</v>
      </c>
    </row>
    <row r="13" spans="1:23" x14ac:dyDescent="0.25">
      <c r="A13" t="s">
        <v>386</v>
      </c>
      <c r="B13">
        <v>500</v>
      </c>
      <c r="C13" t="s">
        <v>386</v>
      </c>
      <c r="D13" t="str">
        <f>+DEC2HEX(_xlfn.BITAND(HEX2DEC(G.LFSR!A12),1023))</f>
        <v>186</v>
      </c>
      <c r="E13" t="str">
        <f>+DEC2HEX(_xlfn.BITAND(HEX2DEC(G.LFSR!B12),1023))</f>
        <v>2C3</v>
      </c>
      <c r="F13" t="str">
        <f>+DEC2HEX(_xlfn.BITAND(HEX2DEC(G.LFSR!C12),1023))</f>
        <v>361</v>
      </c>
      <c r="G13">
        <f t="shared" si="2"/>
        <v>-1024</v>
      </c>
      <c r="H13">
        <f t="shared" si="3"/>
        <v>1560</v>
      </c>
      <c r="I13">
        <f t="shared" si="4"/>
        <v>1280</v>
      </c>
      <c r="J13">
        <f t="shared" si="5"/>
        <v>-1268</v>
      </c>
      <c r="K13">
        <f t="shared" si="6"/>
        <v>-1024</v>
      </c>
      <c r="L13">
        <f t="shared" si="7"/>
        <v>-636</v>
      </c>
      <c r="M13">
        <f t="shared" si="8"/>
        <v>-1597440</v>
      </c>
      <c r="N13">
        <f t="shared" si="9"/>
        <v>-1623040</v>
      </c>
      <c r="O13">
        <f t="shared" si="10"/>
        <v>651264</v>
      </c>
      <c r="P13">
        <f t="shared" si="11"/>
        <v>-780</v>
      </c>
      <c r="Q13">
        <f t="shared" si="12"/>
        <v>-792.5</v>
      </c>
      <c r="R13">
        <f t="shared" si="13"/>
        <v>318</v>
      </c>
      <c r="S13">
        <f t="shared" si="14"/>
        <v>-1254.5</v>
      </c>
      <c r="T13">
        <f t="shared" si="1"/>
        <v>-314</v>
      </c>
      <c r="U13" t="str">
        <f t="shared" si="15"/>
        <v>2C6</v>
      </c>
      <c r="V13">
        <f t="shared" si="16"/>
        <v>7275</v>
      </c>
      <c r="W13" t="str">
        <f t="shared" si="17"/>
        <v>1C6B</v>
      </c>
    </row>
    <row r="14" spans="1:23" x14ac:dyDescent="0.25">
      <c r="A14" t="s">
        <v>386</v>
      </c>
      <c r="B14">
        <v>500</v>
      </c>
      <c r="C14" t="s">
        <v>386</v>
      </c>
      <c r="D14" t="str">
        <f>+DEC2HEX(_xlfn.BITAND(HEX2DEC(G.LFSR!A13),1023))</f>
        <v>3B0</v>
      </c>
      <c r="E14" t="str">
        <f>+DEC2HEX(_xlfn.BITAND(HEX2DEC(G.LFSR!B13),1023))</f>
        <v>1D8</v>
      </c>
      <c r="F14" t="str">
        <f>+DEC2HEX(_xlfn.BITAND(HEX2DEC(G.LFSR!C13),1023))</f>
        <v>2EC</v>
      </c>
      <c r="G14">
        <f t="shared" si="2"/>
        <v>-1024</v>
      </c>
      <c r="H14">
        <f t="shared" si="3"/>
        <v>-320</v>
      </c>
      <c r="I14">
        <f t="shared" si="4"/>
        <v>1280</v>
      </c>
      <c r="J14">
        <f t="shared" si="5"/>
        <v>1888</v>
      </c>
      <c r="K14">
        <f t="shared" si="6"/>
        <v>-1024</v>
      </c>
      <c r="L14">
        <f t="shared" si="7"/>
        <v>-1104</v>
      </c>
      <c r="M14">
        <f t="shared" si="8"/>
        <v>327680</v>
      </c>
      <c r="N14">
        <f t="shared" si="9"/>
        <v>2416640</v>
      </c>
      <c r="O14">
        <f t="shared" si="10"/>
        <v>1130496</v>
      </c>
      <c r="P14">
        <f t="shared" si="11"/>
        <v>160</v>
      </c>
      <c r="Q14">
        <f t="shared" si="12"/>
        <v>1180</v>
      </c>
      <c r="R14">
        <f t="shared" si="13"/>
        <v>552</v>
      </c>
      <c r="S14">
        <f t="shared" si="14"/>
        <v>1892</v>
      </c>
      <c r="T14">
        <f t="shared" si="1"/>
        <v>473</v>
      </c>
      <c r="U14" t="str">
        <f t="shared" si="15"/>
        <v>1D9</v>
      </c>
      <c r="V14">
        <f t="shared" si="16"/>
        <v>7748</v>
      </c>
      <c r="W14" t="str">
        <f t="shared" si="17"/>
        <v>1E44</v>
      </c>
    </row>
    <row r="15" spans="1:23" x14ac:dyDescent="0.25">
      <c r="A15" t="s">
        <v>386</v>
      </c>
      <c r="B15">
        <v>500</v>
      </c>
      <c r="C15" t="s">
        <v>386</v>
      </c>
      <c r="D15" t="str">
        <f>+DEC2HEX(_xlfn.BITAND(HEX2DEC(G.LFSR!A14),1023))</f>
        <v>376</v>
      </c>
      <c r="E15" t="str">
        <f>+DEC2HEX(_xlfn.BITAND(HEX2DEC(G.LFSR!B14),1023))</f>
        <v>3BB</v>
      </c>
      <c r="F15" t="str">
        <f>+DEC2HEX(_xlfn.BITAND(HEX2DEC(G.LFSR!C14),1023))</f>
        <v>3DD</v>
      </c>
      <c r="G15">
        <f t="shared" si="2"/>
        <v>-1024</v>
      </c>
      <c r="H15">
        <f t="shared" si="3"/>
        <v>-552</v>
      </c>
      <c r="I15">
        <f t="shared" si="4"/>
        <v>1280</v>
      </c>
      <c r="J15">
        <f t="shared" si="5"/>
        <v>-276</v>
      </c>
      <c r="K15">
        <f t="shared" si="6"/>
        <v>-1024</v>
      </c>
      <c r="L15">
        <f t="shared" si="7"/>
        <v>-140</v>
      </c>
      <c r="M15">
        <f t="shared" si="8"/>
        <v>565248</v>
      </c>
      <c r="N15">
        <f t="shared" si="9"/>
        <v>-353280</v>
      </c>
      <c r="O15">
        <f t="shared" si="10"/>
        <v>143360</v>
      </c>
      <c r="P15">
        <f t="shared" si="11"/>
        <v>276</v>
      </c>
      <c r="Q15">
        <f t="shared" si="12"/>
        <v>-172.5</v>
      </c>
      <c r="R15">
        <f t="shared" si="13"/>
        <v>70</v>
      </c>
      <c r="S15">
        <f t="shared" si="14"/>
        <v>173.5</v>
      </c>
      <c r="T15">
        <f t="shared" si="1"/>
        <v>43</v>
      </c>
      <c r="U15" t="str">
        <f t="shared" si="15"/>
        <v>2B</v>
      </c>
      <c r="V15">
        <f t="shared" si="16"/>
        <v>7791</v>
      </c>
      <c r="W15" t="str">
        <f t="shared" si="17"/>
        <v>1E6F</v>
      </c>
    </row>
    <row r="16" spans="1:23" x14ac:dyDescent="0.25">
      <c r="A16" t="s">
        <v>386</v>
      </c>
      <c r="B16">
        <v>500</v>
      </c>
      <c r="C16" t="s">
        <v>386</v>
      </c>
      <c r="D16" t="str">
        <f>+DEC2HEX(_xlfn.BITAND(HEX2DEC(G.LFSR!A15),1023))</f>
        <v>1EE</v>
      </c>
      <c r="E16" t="str">
        <f>+DEC2HEX(_xlfn.BITAND(HEX2DEC(G.LFSR!B15),1023))</f>
        <v>2F7</v>
      </c>
      <c r="F16" t="str">
        <f>+DEC2HEX(_xlfn.BITAND(HEX2DEC(G.LFSR!C15),1023))</f>
        <v>37B</v>
      </c>
      <c r="G16">
        <f t="shared" si="2"/>
        <v>-1024</v>
      </c>
      <c r="H16">
        <f t="shared" si="3"/>
        <v>1976</v>
      </c>
      <c r="I16">
        <f t="shared" si="4"/>
        <v>1280</v>
      </c>
      <c r="J16">
        <f t="shared" si="5"/>
        <v>-1060</v>
      </c>
      <c r="K16">
        <f t="shared" si="6"/>
        <v>-1024</v>
      </c>
      <c r="L16">
        <f t="shared" si="7"/>
        <v>-532</v>
      </c>
      <c r="M16">
        <f t="shared" si="8"/>
        <v>-2023424</v>
      </c>
      <c r="N16">
        <f t="shared" si="9"/>
        <v>-1356800</v>
      </c>
      <c r="O16">
        <f t="shared" si="10"/>
        <v>544768</v>
      </c>
      <c r="P16">
        <f t="shared" si="11"/>
        <v>-988</v>
      </c>
      <c r="Q16">
        <f t="shared" si="12"/>
        <v>-662.5</v>
      </c>
      <c r="R16">
        <f t="shared" si="13"/>
        <v>266</v>
      </c>
      <c r="S16">
        <f t="shared" si="14"/>
        <v>-1384.5</v>
      </c>
      <c r="T16">
        <f t="shared" si="1"/>
        <v>-347</v>
      </c>
      <c r="U16" t="str">
        <f t="shared" si="15"/>
        <v>2A5</v>
      </c>
      <c r="V16">
        <f t="shared" si="16"/>
        <v>8468</v>
      </c>
      <c r="W16" t="str">
        <f t="shared" si="17"/>
        <v>2114</v>
      </c>
    </row>
    <row r="17" spans="1:23" x14ac:dyDescent="0.25">
      <c r="A17" t="s">
        <v>386</v>
      </c>
      <c r="B17">
        <v>500</v>
      </c>
      <c r="C17" t="s">
        <v>386</v>
      </c>
      <c r="D17" t="str">
        <f>+DEC2HEX(_xlfn.BITAND(HEX2DEC(G.LFSR!A16),1023))</f>
        <v>3BD</v>
      </c>
      <c r="E17" t="str">
        <f>+DEC2HEX(_xlfn.BITAND(HEX2DEC(G.LFSR!B16),1023))</f>
        <v>1DE</v>
      </c>
      <c r="F17" t="str">
        <f>+DEC2HEX(_xlfn.BITAND(HEX2DEC(G.LFSR!C16),1023))</f>
        <v>2EF</v>
      </c>
      <c r="G17">
        <f t="shared" si="2"/>
        <v>-1024</v>
      </c>
      <c r="H17">
        <f t="shared" si="3"/>
        <v>-268</v>
      </c>
      <c r="I17">
        <f t="shared" si="4"/>
        <v>1280</v>
      </c>
      <c r="J17">
        <f t="shared" si="5"/>
        <v>1912</v>
      </c>
      <c r="K17">
        <f t="shared" si="6"/>
        <v>-1024</v>
      </c>
      <c r="L17">
        <f t="shared" si="7"/>
        <v>-1092</v>
      </c>
      <c r="M17">
        <f t="shared" si="8"/>
        <v>274432</v>
      </c>
      <c r="N17">
        <f t="shared" si="9"/>
        <v>2447360</v>
      </c>
      <c r="O17">
        <f t="shared" si="10"/>
        <v>1118208</v>
      </c>
      <c r="P17">
        <f t="shared" si="11"/>
        <v>134</v>
      </c>
      <c r="Q17">
        <f t="shared" si="12"/>
        <v>1195</v>
      </c>
      <c r="R17">
        <f t="shared" si="13"/>
        <v>546</v>
      </c>
      <c r="S17">
        <f t="shared" si="14"/>
        <v>1875</v>
      </c>
      <c r="T17">
        <f t="shared" si="1"/>
        <v>468</v>
      </c>
      <c r="U17" t="str">
        <f t="shared" si="15"/>
        <v>1D4</v>
      </c>
      <c r="V17">
        <f t="shared" si="16"/>
        <v>8936</v>
      </c>
      <c r="W17" t="str">
        <f t="shared" si="17"/>
        <v>22E8</v>
      </c>
    </row>
    <row r="18" spans="1:23" x14ac:dyDescent="0.25">
      <c r="A18" t="s">
        <v>386</v>
      </c>
      <c r="B18">
        <v>500</v>
      </c>
      <c r="C18" t="s">
        <v>386</v>
      </c>
      <c r="D18" t="str">
        <f>+DEC2HEX(_xlfn.BITAND(HEX2DEC(G.LFSR!A17),1023))</f>
        <v>377</v>
      </c>
      <c r="E18" t="str">
        <f>+DEC2HEX(_xlfn.BITAND(HEX2DEC(G.LFSR!B17),1023))</f>
        <v>3BB</v>
      </c>
      <c r="F18" t="str">
        <f>+DEC2HEX(_xlfn.BITAND(HEX2DEC(G.LFSR!C17),1023))</f>
        <v>3DD</v>
      </c>
      <c r="G18">
        <f t="shared" si="2"/>
        <v>-1024</v>
      </c>
      <c r="H18">
        <f t="shared" si="3"/>
        <v>-548</v>
      </c>
      <c r="I18">
        <f t="shared" si="4"/>
        <v>1280</v>
      </c>
      <c r="J18">
        <f t="shared" si="5"/>
        <v>-276</v>
      </c>
      <c r="K18">
        <f t="shared" si="6"/>
        <v>-1024</v>
      </c>
      <c r="L18">
        <f t="shared" si="7"/>
        <v>-140</v>
      </c>
      <c r="M18">
        <f t="shared" si="8"/>
        <v>561152</v>
      </c>
      <c r="N18">
        <f t="shared" si="9"/>
        <v>-353280</v>
      </c>
      <c r="O18">
        <f t="shared" si="10"/>
        <v>143360</v>
      </c>
      <c r="P18">
        <f t="shared" si="11"/>
        <v>274</v>
      </c>
      <c r="Q18">
        <f t="shared" si="12"/>
        <v>-172.5</v>
      </c>
      <c r="R18">
        <f t="shared" si="13"/>
        <v>70</v>
      </c>
      <c r="S18">
        <f t="shared" si="14"/>
        <v>171.5</v>
      </c>
      <c r="T18">
        <f t="shared" si="1"/>
        <v>42</v>
      </c>
      <c r="U18" t="str">
        <f t="shared" si="15"/>
        <v>2A</v>
      </c>
      <c r="V18">
        <f t="shared" si="16"/>
        <v>8978</v>
      </c>
      <c r="W18" t="str">
        <f t="shared" si="17"/>
        <v>2312</v>
      </c>
    </row>
    <row r="19" spans="1:23" x14ac:dyDescent="0.25">
      <c r="A19" t="s">
        <v>386</v>
      </c>
      <c r="B19">
        <v>500</v>
      </c>
      <c r="C19" t="s">
        <v>386</v>
      </c>
      <c r="D19" t="str">
        <f>+DEC2HEX(_xlfn.BITAND(HEX2DEC(G.LFSR!A18),1023))</f>
        <v>3EE</v>
      </c>
      <c r="E19" t="str">
        <f>+DEC2HEX(_xlfn.BITAND(HEX2DEC(G.LFSR!B18),1023))</f>
        <v>1F7</v>
      </c>
      <c r="F19" t="str">
        <f>+DEC2HEX(_xlfn.BITAND(HEX2DEC(G.LFSR!C18),1023))</f>
        <v>FB</v>
      </c>
      <c r="G19">
        <f t="shared" si="2"/>
        <v>-1024</v>
      </c>
      <c r="H19">
        <f t="shared" si="3"/>
        <v>-72</v>
      </c>
      <c r="I19">
        <f t="shared" si="4"/>
        <v>1280</v>
      </c>
      <c r="J19">
        <f t="shared" si="5"/>
        <v>2012</v>
      </c>
      <c r="K19">
        <f t="shared" si="6"/>
        <v>-1024</v>
      </c>
      <c r="L19">
        <f t="shared" si="7"/>
        <v>1004</v>
      </c>
      <c r="M19">
        <f t="shared" si="8"/>
        <v>73728</v>
      </c>
      <c r="N19">
        <f t="shared" si="9"/>
        <v>2575360</v>
      </c>
      <c r="O19">
        <f t="shared" si="10"/>
        <v>-1028096</v>
      </c>
      <c r="P19">
        <f t="shared" si="11"/>
        <v>36</v>
      </c>
      <c r="Q19">
        <f t="shared" si="12"/>
        <v>1257.5</v>
      </c>
      <c r="R19">
        <f t="shared" si="13"/>
        <v>-502</v>
      </c>
      <c r="S19">
        <f t="shared" si="14"/>
        <v>791.5</v>
      </c>
      <c r="T19">
        <f t="shared" si="1"/>
        <v>197</v>
      </c>
      <c r="U19" t="str">
        <f t="shared" si="15"/>
        <v>C5</v>
      </c>
      <c r="V19">
        <f t="shared" si="16"/>
        <v>9175</v>
      </c>
      <c r="W19" t="str">
        <f t="shared" si="17"/>
        <v>23D7</v>
      </c>
    </row>
    <row r="20" spans="1:23" x14ac:dyDescent="0.25">
      <c r="A20" t="s">
        <v>386</v>
      </c>
      <c r="B20">
        <v>500</v>
      </c>
      <c r="C20" t="s">
        <v>386</v>
      </c>
      <c r="D20" t="str">
        <f>+DEC2HEX(_xlfn.BITAND(HEX2DEC(G.LFSR!A19),1023))</f>
        <v>7D</v>
      </c>
      <c r="E20" t="str">
        <f>+DEC2HEX(_xlfn.BITAND(HEX2DEC(G.LFSR!B19),1023))</f>
        <v>23E</v>
      </c>
      <c r="F20" t="str">
        <f>+DEC2HEX(_xlfn.BITAND(HEX2DEC(G.LFSR!C19),1023))</f>
        <v>31F</v>
      </c>
      <c r="G20">
        <f t="shared" si="2"/>
        <v>-1024</v>
      </c>
      <c r="H20">
        <f t="shared" si="3"/>
        <v>500</v>
      </c>
      <c r="I20">
        <f t="shared" si="4"/>
        <v>1280</v>
      </c>
      <c r="J20">
        <f t="shared" si="5"/>
        <v>-1800</v>
      </c>
      <c r="K20">
        <f t="shared" si="6"/>
        <v>-1024</v>
      </c>
      <c r="L20">
        <f t="shared" si="7"/>
        <v>-900</v>
      </c>
      <c r="M20">
        <f t="shared" si="8"/>
        <v>-512000</v>
      </c>
      <c r="N20">
        <f t="shared" si="9"/>
        <v>-2304000</v>
      </c>
      <c r="O20">
        <f t="shared" si="10"/>
        <v>921600</v>
      </c>
      <c r="P20">
        <f t="shared" si="11"/>
        <v>-250</v>
      </c>
      <c r="Q20">
        <f t="shared" si="12"/>
        <v>-1125</v>
      </c>
      <c r="R20">
        <f t="shared" si="13"/>
        <v>450</v>
      </c>
      <c r="S20">
        <f t="shared" si="14"/>
        <v>-925</v>
      </c>
      <c r="T20">
        <f t="shared" si="1"/>
        <v>-232</v>
      </c>
      <c r="U20" t="str">
        <f t="shared" si="15"/>
        <v>318</v>
      </c>
      <c r="V20">
        <f t="shared" si="16"/>
        <v>9967</v>
      </c>
      <c r="W20" t="str">
        <f t="shared" si="17"/>
        <v>26EF</v>
      </c>
    </row>
    <row r="21" spans="1:23" x14ac:dyDescent="0.25">
      <c r="A21" t="s">
        <v>386</v>
      </c>
      <c r="B21">
        <v>500</v>
      </c>
      <c r="C21" t="s">
        <v>386</v>
      </c>
      <c r="D21" t="str">
        <f>+DEC2HEX(_xlfn.BITAND(HEX2DEC(G.LFSR!A20),1023))</f>
        <v>38F</v>
      </c>
      <c r="E21" t="str">
        <f>+DEC2HEX(_xlfn.BITAND(HEX2DEC(G.LFSR!B20),1023))</f>
        <v>3C7</v>
      </c>
      <c r="F21" t="str">
        <f>+DEC2HEX(_xlfn.BITAND(HEX2DEC(G.LFSR!C20),1023))</f>
        <v>3E3</v>
      </c>
      <c r="G21">
        <f t="shared" si="2"/>
        <v>-1024</v>
      </c>
      <c r="H21">
        <f t="shared" si="3"/>
        <v>-452</v>
      </c>
      <c r="I21">
        <f t="shared" si="4"/>
        <v>1280</v>
      </c>
      <c r="J21">
        <f t="shared" si="5"/>
        <v>-228</v>
      </c>
      <c r="K21">
        <f t="shared" si="6"/>
        <v>-1024</v>
      </c>
      <c r="L21">
        <f t="shared" si="7"/>
        <v>-116</v>
      </c>
      <c r="M21">
        <f t="shared" si="8"/>
        <v>462848</v>
      </c>
      <c r="N21">
        <f t="shared" si="9"/>
        <v>-291840</v>
      </c>
      <c r="O21">
        <f t="shared" si="10"/>
        <v>118784</v>
      </c>
      <c r="P21">
        <f t="shared" si="11"/>
        <v>226</v>
      </c>
      <c r="Q21">
        <f t="shared" si="12"/>
        <v>-142.5</v>
      </c>
      <c r="R21">
        <f t="shared" si="13"/>
        <v>58</v>
      </c>
      <c r="S21">
        <f t="shared" si="14"/>
        <v>141.5</v>
      </c>
      <c r="T21">
        <f t="shared" si="1"/>
        <v>35</v>
      </c>
      <c r="U21" t="str">
        <f t="shared" si="15"/>
        <v>23</v>
      </c>
      <c r="V21">
        <f t="shared" si="16"/>
        <v>10002</v>
      </c>
      <c r="W21" t="str">
        <f t="shared" si="17"/>
        <v>2712</v>
      </c>
    </row>
    <row r="22" spans="1:23" x14ac:dyDescent="0.25">
      <c r="A22" t="s">
        <v>386</v>
      </c>
      <c r="B22">
        <v>500</v>
      </c>
      <c r="C22" t="s">
        <v>386</v>
      </c>
      <c r="D22" t="str">
        <f>+DEC2HEX(_xlfn.BITAND(HEX2DEC(G.LFSR!A21),1023))</f>
        <v>3F1</v>
      </c>
      <c r="E22" t="str">
        <f>+DEC2HEX(_xlfn.BITAND(HEX2DEC(G.LFSR!B21),1023))</f>
        <v>1F8</v>
      </c>
      <c r="F22" t="str">
        <f>+DEC2HEX(_xlfn.BITAND(HEX2DEC(G.LFSR!C21),1023))</f>
        <v>2FC</v>
      </c>
      <c r="G22">
        <f t="shared" si="2"/>
        <v>-1024</v>
      </c>
      <c r="H22">
        <f t="shared" si="3"/>
        <v>-60</v>
      </c>
      <c r="I22">
        <f t="shared" si="4"/>
        <v>1280</v>
      </c>
      <c r="J22">
        <f t="shared" si="5"/>
        <v>2016</v>
      </c>
      <c r="K22">
        <f t="shared" si="6"/>
        <v>-1024</v>
      </c>
      <c r="L22">
        <f t="shared" si="7"/>
        <v>-1040</v>
      </c>
      <c r="M22">
        <f t="shared" si="8"/>
        <v>61440</v>
      </c>
      <c r="N22">
        <f t="shared" si="9"/>
        <v>2580480</v>
      </c>
      <c r="O22">
        <f t="shared" si="10"/>
        <v>1064960</v>
      </c>
      <c r="P22">
        <f t="shared" si="11"/>
        <v>30</v>
      </c>
      <c r="Q22">
        <f t="shared" si="12"/>
        <v>1260</v>
      </c>
      <c r="R22">
        <f t="shared" si="13"/>
        <v>520</v>
      </c>
      <c r="S22">
        <f t="shared" si="14"/>
        <v>1810</v>
      </c>
      <c r="T22">
        <f t="shared" si="1"/>
        <v>452</v>
      </c>
      <c r="U22" t="str">
        <f t="shared" si="15"/>
        <v>1C4</v>
      </c>
      <c r="V22">
        <f t="shared" si="16"/>
        <v>10454</v>
      </c>
      <c r="W22" t="str">
        <f t="shared" si="17"/>
        <v>28D6</v>
      </c>
    </row>
    <row r="23" spans="1:23" x14ac:dyDescent="0.25">
      <c r="A23" t="s">
        <v>386</v>
      </c>
      <c r="B23">
        <v>500</v>
      </c>
      <c r="C23" t="s">
        <v>386</v>
      </c>
      <c r="D23" t="str">
        <f>+DEC2HEX(_xlfn.BITAND(HEX2DEC(G.LFSR!A22),1023))</f>
        <v>37E</v>
      </c>
      <c r="E23" t="str">
        <f>+DEC2HEX(_xlfn.BITAND(HEX2DEC(G.LFSR!B22),1023))</f>
        <v>3BF</v>
      </c>
      <c r="F23" t="str">
        <f>+DEC2HEX(_xlfn.BITAND(HEX2DEC(G.LFSR!C22),1023))</f>
        <v>1DF</v>
      </c>
      <c r="G23">
        <f t="shared" si="2"/>
        <v>-1024</v>
      </c>
      <c r="H23">
        <f t="shared" si="3"/>
        <v>-520</v>
      </c>
      <c r="I23">
        <f t="shared" si="4"/>
        <v>1280</v>
      </c>
      <c r="J23">
        <f t="shared" si="5"/>
        <v>-260</v>
      </c>
      <c r="K23">
        <f t="shared" si="6"/>
        <v>-1024</v>
      </c>
      <c r="L23">
        <f t="shared" si="7"/>
        <v>1916</v>
      </c>
      <c r="M23">
        <f t="shared" si="8"/>
        <v>532480</v>
      </c>
      <c r="N23">
        <f t="shared" si="9"/>
        <v>-332800</v>
      </c>
      <c r="O23">
        <f t="shared" si="10"/>
        <v>-1961984</v>
      </c>
      <c r="P23">
        <f t="shared" si="11"/>
        <v>260</v>
      </c>
      <c r="Q23">
        <f t="shared" si="12"/>
        <v>-162.5</v>
      </c>
      <c r="R23">
        <f t="shared" si="13"/>
        <v>-958</v>
      </c>
      <c r="S23">
        <f t="shared" si="14"/>
        <v>-860.5</v>
      </c>
      <c r="T23">
        <f t="shared" si="1"/>
        <v>-216</v>
      </c>
      <c r="U23" t="str">
        <f t="shared" si="15"/>
        <v>328</v>
      </c>
      <c r="V23">
        <f t="shared" si="16"/>
        <v>11262</v>
      </c>
      <c r="W23" t="str">
        <f t="shared" si="17"/>
        <v>2BFE</v>
      </c>
    </row>
    <row r="24" spans="1:23" x14ac:dyDescent="0.25">
      <c r="A24" t="s">
        <v>386</v>
      </c>
      <c r="B24">
        <v>500</v>
      </c>
      <c r="C24" t="s">
        <v>386</v>
      </c>
      <c r="D24" t="str">
        <f>+DEC2HEX(_xlfn.BITAND(HEX2DEC(G.LFSR!A23),1023))</f>
        <v>EF</v>
      </c>
      <c r="E24" t="str">
        <f>+DEC2HEX(_xlfn.BITAND(HEX2DEC(G.LFSR!B23),1023))</f>
        <v>77</v>
      </c>
      <c r="F24" t="str">
        <f>+DEC2HEX(_xlfn.BITAND(HEX2DEC(G.LFSR!C23),1023))</f>
        <v>3B</v>
      </c>
      <c r="G24">
        <f t="shared" si="2"/>
        <v>-1024</v>
      </c>
      <c r="H24">
        <f t="shared" si="3"/>
        <v>956</v>
      </c>
      <c r="I24">
        <f t="shared" si="4"/>
        <v>1280</v>
      </c>
      <c r="J24">
        <f t="shared" si="5"/>
        <v>476</v>
      </c>
      <c r="K24">
        <f t="shared" si="6"/>
        <v>-1024</v>
      </c>
      <c r="L24">
        <f t="shared" si="7"/>
        <v>236</v>
      </c>
      <c r="M24">
        <f t="shared" si="8"/>
        <v>-978944</v>
      </c>
      <c r="N24">
        <f t="shared" si="9"/>
        <v>609280</v>
      </c>
      <c r="O24">
        <f t="shared" si="10"/>
        <v>-241664</v>
      </c>
      <c r="P24">
        <f t="shared" si="11"/>
        <v>-478</v>
      </c>
      <c r="Q24">
        <f t="shared" si="12"/>
        <v>297.5</v>
      </c>
      <c r="R24">
        <f t="shared" si="13"/>
        <v>-118</v>
      </c>
      <c r="S24">
        <f t="shared" si="14"/>
        <v>-298.5</v>
      </c>
      <c r="T24">
        <f t="shared" si="1"/>
        <v>-75</v>
      </c>
      <c r="U24" t="str">
        <f t="shared" si="15"/>
        <v>3B5</v>
      </c>
      <c r="V24">
        <f t="shared" si="16"/>
        <v>12211</v>
      </c>
      <c r="W24" t="str">
        <f t="shared" si="17"/>
        <v>2FB3</v>
      </c>
    </row>
    <row r="25" spans="1:23" x14ac:dyDescent="0.25">
      <c r="A25" t="s">
        <v>386</v>
      </c>
      <c r="B25">
        <v>500</v>
      </c>
      <c r="C25" t="s">
        <v>386</v>
      </c>
      <c r="D25" t="str">
        <f>+DEC2HEX(_xlfn.BITAND(HEX2DEC(G.LFSR!A24),1023))</f>
        <v>21D</v>
      </c>
      <c r="E25" t="str">
        <f>+DEC2HEX(_xlfn.BITAND(HEX2DEC(G.LFSR!B24),1023))</f>
        <v>30E</v>
      </c>
      <c r="F25" t="str">
        <f>+DEC2HEX(_xlfn.BITAND(HEX2DEC(G.LFSR!C24),1023))</f>
        <v>187</v>
      </c>
      <c r="G25">
        <f t="shared" si="2"/>
        <v>-1024</v>
      </c>
      <c r="H25">
        <f t="shared" si="3"/>
        <v>-1932</v>
      </c>
      <c r="I25">
        <f t="shared" si="4"/>
        <v>1280</v>
      </c>
      <c r="J25">
        <f t="shared" si="5"/>
        <v>-968</v>
      </c>
      <c r="K25">
        <f t="shared" si="6"/>
        <v>-1024</v>
      </c>
      <c r="L25">
        <f t="shared" si="7"/>
        <v>1564</v>
      </c>
      <c r="M25">
        <f t="shared" si="8"/>
        <v>1978368</v>
      </c>
      <c r="N25">
        <f t="shared" si="9"/>
        <v>-1239040</v>
      </c>
      <c r="O25">
        <f t="shared" si="10"/>
        <v>-1601536</v>
      </c>
      <c r="P25">
        <f t="shared" si="11"/>
        <v>966</v>
      </c>
      <c r="Q25">
        <f t="shared" si="12"/>
        <v>-605</v>
      </c>
      <c r="R25">
        <f t="shared" si="13"/>
        <v>-782</v>
      </c>
      <c r="S25">
        <f t="shared" si="14"/>
        <v>-421</v>
      </c>
      <c r="T25">
        <f t="shared" si="1"/>
        <v>-106</v>
      </c>
      <c r="U25" t="str">
        <f t="shared" si="15"/>
        <v>396</v>
      </c>
      <c r="V25">
        <f t="shared" si="16"/>
        <v>13129</v>
      </c>
      <c r="W25" t="str">
        <f t="shared" si="17"/>
        <v>3349</v>
      </c>
    </row>
    <row r="26" spans="1:23" x14ac:dyDescent="0.25">
      <c r="A26" t="s">
        <v>386</v>
      </c>
      <c r="B26">
        <v>500</v>
      </c>
      <c r="C26" t="s">
        <v>386</v>
      </c>
      <c r="D26" t="str">
        <f>+DEC2HEX(_xlfn.BITAND(HEX2DEC(G.LFSR!A25),1023))</f>
        <v>2C3</v>
      </c>
      <c r="E26" t="str">
        <f>+DEC2HEX(_xlfn.BITAND(HEX2DEC(G.LFSR!B25),1023))</f>
        <v>161</v>
      </c>
      <c r="F26" t="str">
        <f>+DEC2HEX(_xlfn.BITAND(HEX2DEC(G.LFSR!C25),1023))</f>
        <v>2B0</v>
      </c>
      <c r="G26">
        <f t="shared" si="2"/>
        <v>-1024</v>
      </c>
      <c r="H26">
        <f t="shared" si="3"/>
        <v>-1268</v>
      </c>
      <c r="I26">
        <f t="shared" si="4"/>
        <v>1280</v>
      </c>
      <c r="J26">
        <f t="shared" si="5"/>
        <v>1412</v>
      </c>
      <c r="K26">
        <f t="shared" si="6"/>
        <v>-1024</v>
      </c>
      <c r="L26">
        <f t="shared" si="7"/>
        <v>-1344</v>
      </c>
      <c r="M26">
        <f t="shared" si="8"/>
        <v>1298432</v>
      </c>
      <c r="N26">
        <f t="shared" si="9"/>
        <v>1807360</v>
      </c>
      <c r="O26">
        <f t="shared" si="10"/>
        <v>1376256</v>
      </c>
      <c r="P26">
        <f t="shared" si="11"/>
        <v>634</v>
      </c>
      <c r="Q26">
        <f t="shared" si="12"/>
        <v>882.5</v>
      </c>
      <c r="R26">
        <f t="shared" si="13"/>
        <v>672</v>
      </c>
      <c r="S26">
        <f t="shared" si="14"/>
        <v>2188.5</v>
      </c>
      <c r="T26">
        <f t="shared" si="1"/>
        <v>547</v>
      </c>
      <c r="U26" t="str">
        <f t="shared" si="15"/>
        <v>223</v>
      </c>
      <c r="V26">
        <f t="shared" si="16"/>
        <v>13676</v>
      </c>
      <c r="W26" t="str">
        <f t="shared" si="17"/>
        <v>356C</v>
      </c>
    </row>
    <row r="27" spans="1:23" x14ac:dyDescent="0.25">
      <c r="A27" t="s">
        <v>386</v>
      </c>
      <c r="B27">
        <v>500</v>
      </c>
      <c r="C27" t="s">
        <v>386</v>
      </c>
      <c r="D27" t="str">
        <f>+DEC2HEX(_xlfn.BITAND(HEX2DEC(G.LFSR!A26),1023))</f>
        <v>358</v>
      </c>
      <c r="E27" t="str">
        <f>+DEC2HEX(_xlfn.BITAND(HEX2DEC(G.LFSR!B26),1023))</f>
        <v>3AC</v>
      </c>
      <c r="F27" t="str">
        <f>+DEC2HEX(_xlfn.BITAND(HEX2DEC(G.LFSR!C26),1023))</f>
        <v>1D6</v>
      </c>
      <c r="G27">
        <f t="shared" si="2"/>
        <v>-1024</v>
      </c>
      <c r="H27">
        <f t="shared" si="3"/>
        <v>-672</v>
      </c>
      <c r="I27">
        <f t="shared" si="4"/>
        <v>1280</v>
      </c>
      <c r="J27">
        <f t="shared" si="5"/>
        <v>-336</v>
      </c>
      <c r="K27">
        <f t="shared" si="6"/>
        <v>-1024</v>
      </c>
      <c r="L27">
        <f t="shared" si="7"/>
        <v>1880</v>
      </c>
      <c r="M27">
        <f t="shared" si="8"/>
        <v>688128</v>
      </c>
      <c r="N27">
        <f t="shared" si="9"/>
        <v>-430080</v>
      </c>
      <c r="O27">
        <f t="shared" si="10"/>
        <v>-1925120</v>
      </c>
      <c r="P27">
        <f t="shared" si="11"/>
        <v>336</v>
      </c>
      <c r="Q27">
        <f t="shared" si="12"/>
        <v>-210</v>
      </c>
      <c r="R27">
        <f t="shared" si="13"/>
        <v>-940</v>
      </c>
      <c r="S27">
        <f t="shared" si="14"/>
        <v>-814</v>
      </c>
      <c r="T27">
        <f t="shared" si="1"/>
        <v>-204</v>
      </c>
      <c r="U27" t="str">
        <f t="shared" si="15"/>
        <v>334</v>
      </c>
      <c r="V27">
        <f t="shared" si="16"/>
        <v>14496</v>
      </c>
      <c r="W27" t="str">
        <f t="shared" si="17"/>
        <v>38A0</v>
      </c>
    </row>
    <row r="28" spans="1:23" x14ac:dyDescent="0.25">
      <c r="A28" t="s">
        <v>386</v>
      </c>
      <c r="B28">
        <v>500</v>
      </c>
      <c r="C28" t="s">
        <v>386</v>
      </c>
      <c r="D28" t="str">
        <f>+DEC2HEX(_xlfn.BITAND(HEX2DEC(G.LFSR!A27),1023))</f>
        <v>EB</v>
      </c>
      <c r="E28" t="str">
        <f>+DEC2HEX(_xlfn.BITAND(HEX2DEC(G.LFSR!B27),1023))</f>
        <v>275</v>
      </c>
      <c r="F28" t="str">
        <f>+DEC2HEX(_xlfn.BITAND(HEX2DEC(G.LFSR!C27),1023))</f>
        <v>13A</v>
      </c>
      <c r="G28">
        <f t="shared" si="2"/>
        <v>-1024</v>
      </c>
      <c r="H28">
        <f t="shared" si="3"/>
        <v>940</v>
      </c>
      <c r="I28">
        <f t="shared" si="4"/>
        <v>1280</v>
      </c>
      <c r="J28">
        <f t="shared" si="5"/>
        <v>-1580</v>
      </c>
      <c r="K28">
        <f t="shared" si="6"/>
        <v>-1024</v>
      </c>
      <c r="L28">
        <f t="shared" si="7"/>
        <v>1256</v>
      </c>
      <c r="M28">
        <f t="shared" si="8"/>
        <v>-962560</v>
      </c>
      <c r="N28">
        <f t="shared" si="9"/>
        <v>-2022400</v>
      </c>
      <c r="O28">
        <f t="shared" si="10"/>
        <v>-1286144</v>
      </c>
      <c r="P28">
        <f t="shared" si="11"/>
        <v>-470</v>
      </c>
      <c r="Q28">
        <f t="shared" si="12"/>
        <v>-987.5</v>
      </c>
      <c r="R28">
        <f t="shared" si="13"/>
        <v>-628</v>
      </c>
      <c r="S28">
        <f t="shared" si="14"/>
        <v>-2085.5</v>
      </c>
      <c r="T28">
        <f t="shared" si="1"/>
        <v>-522</v>
      </c>
      <c r="U28" t="str">
        <f t="shared" si="15"/>
        <v>1F6</v>
      </c>
      <c r="V28">
        <f t="shared" si="16"/>
        <v>14998</v>
      </c>
      <c r="W28" t="str">
        <f t="shared" si="17"/>
        <v>3A96</v>
      </c>
    </row>
    <row r="29" spans="1:23" x14ac:dyDescent="0.25">
      <c r="A29" t="s">
        <v>386</v>
      </c>
      <c r="B29">
        <v>500</v>
      </c>
      <c r="C29" t="s">
        <v>386</v>
      </c>
      <c r="D29" t="str">
        <f>+DEC2HEX(_xlfn.BITAND(HEX2DEC(G.LFSR!A28),1023))</f>
        <v>29D</v>
      </c>
      <c r="E29" t="str">
        <f>+DEC2HEX(_xlfn.BITAND(HEX2DEC(G.LFSR!B28),1023))</f>
        <v>34E</v>
      </c>
      <c r="F29" t="str">
        <f>+DEC2HEX(_xlfn.BITAND(HEX2DEC(G.LFSR!C28),1023))</f>
        <v>3A7</v>
      </c>
      <c r="G29">
        <f t="shared" si="2"/>
        <v>-1024</v>
      </c>
      <c r="H29">
        <f t="shared" si="3"/>
        <v>-1420</v>
      </c>
      <c r="I29">
        <f t="shared" si="4"/>
        <v>1280</v>
      </c>
      <c r="J29">
        <f t="shared" si="5"/>
        <v>-712</v>
      </c>
      <c r="K29">
        <f t="shared" si="6"/>
        <v>-1024</v>
      </c>
      <c r="L29">
        <f t="shared" si="7"/>
        <v>-356</v>
      </c>
      <c r="M29">
        <f t="shared" si="8"/>
        <v>1454080</v>
      </c>
      <c r="N29">
        <f t="shared" si="9"/>
        <v>-911360</v>
      </c>
      <c r="O29">
        <f t="shared" si="10"/>
        <v>364544</v>
      </c>
      <c r="P29">
        <f t="shared" si="11"/>
        <v>710</v>
      </c>
      <c r="Q29">
        <f t="shared" si="12"/>
        <v>-445</v>
      </c>
      <c r="R29">
        <f t="shared" si="13"/>
        <v>178</v>
      </c>
      <c r="S29">
        <f t="shared" si="14"/>
        <v>443</v>
      </c>
      <c r="T29">
        <f t="shared" si="1"/>
        <v>110</v>
      </c>
      <c r="U29" t="str">
        <f t="shared" si="15"/>
        <v>6E</v>
      </c>
      <c r="V29">
        <f t="shared" si="16"/>
        <v>15108</v>
      </c>
      <c r="W29" t="str">
        <f t="shared" si="17"/>
        <v>3B04</v>
      </c>
    </row>
    <row r="30" spans="1:23" x14ac:dyDescent="0.25">
      <c r="A30" t="s">
        <v>386</v>
      </c>
      <c r="B30">
        <v>500</v>
      </c>
      <c r="C30" t="s">
        <v>386</v>
      </c>
      <c r="D30" t="str">
        <f>+DEC2HEX(_xlfn.BITAND(HEX2DEC(G.LFSR!A29),1023))</f>
        <v>3D3</v>
      </c>
      <c r="E30" t="str">
        <f>+DEC2HEX(_xlfn.BITAND(HEX2DEC(G.LFSR!B29),1023))</f>
        <v>3E9</v>
      </c>
      <c r="F30" t="str">
        <f>+DEC2HEX(_xlfn.BITAND(HEX2DEC(G.LFSR!C29),1023))</f>
        <v>3F4</v>
      </c>
      <c r="G30">
        <f t="shared" si="2"/>
        <v>-1024</v>
      </c>
      <c r="H30">
        <f t="shared" si="3"/>
        <v>-180</v>
      </c>
      <c r="I30">
        <f t="shared" si="4"/>
        <v>1280</v>
      </c>
      <c r="J30">
        <f t="shared" si="5"/>
        <v>-92</v>
      </c>
      <c r="K30">
        <f t="shared" si="6"/>
        <v>-1024</v>
      </c>
      <c r="L30">
        <f t="shared" si="7"/>
        <v>-48</v>
      </c>
      <c r="M30">
        <f t="shared" si="8"/>
        <v>184320</v>
      </c>
      <c r="N30">
        <f t="shared" si="9"/>
        <v>-117760</v>
      </c>
      <c r="O30">
        <f t="shared" si="10"/>
        <v>49152</v>
      </c>
      <c r="P30">
        <f t="shared" si="11"/>
        <v>90</v>
      </c>
      <c r="Q30">
        <f t="shared" si="12"/>
        <v>-57.5</v>
      </c>
      <c r="R30">
        <f t="shared" si="13"/>
        <v>24</v>
      </c>
      <c r="S30">
        <f t="shared" si="14"/>
        <v>56.5</v>
      </c>
      <c r="T30">
        <f t="shared" si="1"/>
        <v>14</v>
      </c>
      <c r="U30" t="str">
        <f t="shared" si="15"/>
        <v>E</v>
      </c>
      <c r="V30">
        <f t="shared" si="16"/>
        <v>15122</v>
      </c>
      <c r="W30" t="str">
        <f t="shared" si="17"/>
        <v>3B12</v>
      </c>
    </row>
    <row r="31" spans="1:23" x14ac:dyDescent="0.25">
      <c r="A31" t="s">
        <v>386</v>
      </c>
      <c r="B31">
        <v>500</v>
      </c>
      <c r="C31" t="s">
        <v>386</v>
      </c>
      <c r="D31" t="str">
        <f>+DEC2HEX(_xlfn.BITAND(HEX2DEC(G.LFSR!A30),1023))</f>
        <v>1FA</v>
      </c>
      <c r="E31" t="str">
        <f>+DEC2HEX(_xlfn.BITAND(HEX2DEC(G.LFSR!B30),1023))</f>
        <v>2FD</v>
      </c>
      <c r="F31" t="str">
        <f>+DEC2HEX(_xlfn.BITAND(HEX2DEC(G.LFSR!C30),1023))</f>
        <v>17E</v>
      </c>
      <c r="G31">
        <f t="shared" si="2"/>
        <v>-1024</v>
      </c>
      <c r="H31">
        <f t="shared" si="3"/>
        <v>2024</v>
      </c>
      <c r="I31">
        <f t="shared" si="4"/>
        <v>1280</v>
      </c>
      <c r="J31">
        <f t="shared" si="5"/>
        <v>-1036</v>
      </c>
      <c r="K31">
        <f t="shared" si="6"/>
        <v>-1024</v>
      </c>
      <c r="L31">
        <f t="shared" si="7"/>
        <v>1528</v>
      </c>
      <c r="M31">
        <f t="shared" si="8"/>
        <v>-2072576</v>
      </c>
      <c r="N31">
        <f t="shared" si="9"/>
        <v>-1326080</v>
      </c>
      <c r="O31">
        <f t="shared" si="10"/>
        <v>-1564672</v>
      </c>
      <c r="P31">
        <f t="shared" si="11"/>
        <v>-1012</v>
      </c>
      <c r="Q31">
        <f t="shared" si="12"/>
        <v>-647.5</v>
      </c>
      <c r="R31">
        <f t="shared" si="13"/>
        <v>-764</v>
      </c>
      <c r="S31">
        <f t="shared" si="14"/>
        <v>-2423.5</v>
      </c>
      <c r="T31">
        <f t="shared" si="1"/>
        <v>-606</v>
      </c>
      <c r="U31" t="str">
        <f t="shared" si="15"/>
        <v>1A2</v>
      </c>
      <c r="V31">
        <f t="shared" si="16"/>
        <v>15540</v>
      </c>
      <c r="W31" t="str">
        <f t="shared" si="17"/>
        <v>3CB4</v>
      </c>
    </row>
    <row r="32" spans="1:23" x14ac:dyDescent="0.25">
      <c r="A32" t="s">
        <v>386</v>
      </c>
      <c r="B32">
        <v>500</v>
      </c>
      <c r="C32" t="s">
        <v>386</v>
      </c>
      <c r="D32" t="str">
        <f>+DEC2HEX(_xlfn.BITAND(HEX2DEC(G.LFSR!A31),1023))</f>
        <v>2BF</v>
      </c>
      <c r="E32" t="str">
        <f>+DEC2HEX(_xlfn.BITAND(HEX2DEC(G.LFSR!B31),1023))</f>
        <v>35F</v>
      </c>
      <c r="F32" t="str">
        <f>+DEC2HEX(_xlfn.BITAND(HEX2DEC(G.LFSR!C31),1023))</f>
        <v>3AF</v>
      </c>
      <c r="G32">
        <f t="shared" si="2"/>
        <v>-1024</v>
      </c>
      <c r="H32">
        <f t="shared" si="3"/>
        <v>-1284</v>
      </c>
      <c r="I32">
        <f t="shared" si="4"/>
        <v>1280</v>
      </c>
      <c r="J32">
        <f t="shared" si="5"/>
        <v>-644</v>
      </c>
      <c r="K32">
        <f t="shared" si="6"/>
        <v>-1024</v>
      </c>
      <c r="L32">
        <f t="shared" si="7"/>
        <v>-324</v>
      </c>
      <c r="M32">
        <f t="shared" si="8"/>
        <v>1314816</v>
      </c>
      <c r="N32">
        <f t="shared" si="9"/>
        <v>-824320</v>
      </c>
      <c r="O32">
        <f t="shared" si="10"/>
        <v>331776</v>
      </c>
      <c r="P32">
        <f t="shared" si="11"/>
        <v>642</v>
      </c>
      <c r="Q32">
        <f t="shared" si="12"/>
        <v>-402.5</v>
      </c>
      <c r="R32">
        <f t="shared" si="13"/>
        <v>162</v>
      </c>
      <c r="S32">
        <f t="shared" si="14"/>
        <v>401.5</v>
      </c>
      <c r="T32">
        <f t="shared" si="1"/>
        <v>100</v>
      </c>
      <c r="U32" t="str">
        <f t="shared" si="15"/>
        <v>64</v>
      </c>
      <c r="V32">
        <f t="shared" si="16"/>
        <v>15640</v>
      </c>
      <c r="W32" t="str">
        <f t="shared" si="17"/>
        <v>3D18</v>
      </c>
    </row>
    <row r="33" spans="1:23" x14ac:dyDescent="0.25">
      <c r="A33" t="s">
        <v>386</v>
      </c>
      <c r="B33">
        <v>500</v>
      </c>
      <c r="C33" t="s">
        <v>386</v>
      </c>
      <c r="D33" t="str">
        <f>+DEC2HEX(_xlfn.BITAND(HEX2DEC(G.LFSR!A32),1023))</f>
        <v>1D7</v>
      </c>
      <c r="E33" t="str">
        <f>+DEC2HEX(_xlfn.BITAND(HEX2DEC(G.LFSR!B32),1023))</f>
        <v>EB</v>
      </c>
      <c r="F33" t="str">
        <f>+DEC2HEX(_xlfn.BITAND(HEX2DEC(G.LFSR!C32),1023))</f>
        <v>75</v>
      </c>
      <c r="G33">
        <f t="shared" si="2"/>
        <v>-1024</v>
      </c>
      <c r="H33">
        <f t="shared" si="3"/>
        <v>1884</v>
      </c>
      <c r="I33">
        <f t="shared" si="4"/>
        <v>1280</v>
      </c>
      <c r="J33">
        <f t="shared" si="5"/>
        <v>940</v>
      </c>
      <c r="K33">
        <f t="shared" si="6"/>
        <v>-1024</v>
      </c>
      <c r="L33">
        <f t="shared" si="7"/>
        <v>468</v>
      </c>
      <c r="M33">
        <f t="shared" si="8"/>
        <v>-1929216</v>
      </c>
      <c r="N33">
        <f t="shared" si="9"/>
        <v>1203200</v>
      </c>
      <c r="O33">
        <f t="shared" si="10"/>
        <v>-479232</v>
      </c>
      <c r="P33">
        <f t="shared" si="11"/>
        <v>-942</v>
      </c>
      <c r="Q33">
        <f t="shared" si="12"/>
        <v>587.5</v>
      </c>
      <c r="R33">
        <f t="shared" si="13"/>
        <v>-234</v>
      </c>
      <c r="S33">
        <f t="shared" si="14"/>
        <v>-588.5</v>
      </c>
      <c r="T33">
        <f t="shared" si="1"/>
        <v>-148</v>
      </c>
      <c r="U33" t="str">
        <f t="shared" si="15"/>
        <v>36C</v>
      </c>
      <c r="V33">
        <f t="shared" si="16"/>
        <v>16516</v>
      </c>
      <c r="W33" t="str">
        <f t="shared" si="17"/>
        <v>4084</v>
      </c>
    </row>
    <row r="34" spans="1:23" x14ac:dyDescent="0.25">
      <c r="A34" t="s">
        <v>386</v>
      </c>
      <c r="B34">
        <v>500</v>
      </c>
      <c r="C34" t="s">
        <v>386</v>
      </c>
      <c r="D34" t="str">
        <f>+DEC2HEX(_xlfn.BITAND(HEX2DEC(G.LFSR!A33),1023))</f>
        <v>23A</v>
      </c>
      <c r="E34" t="str">
        <f>+DEC2HEX(_xlfn.BITAND(HEX2DEC(G.LFSR!B33),1023))</f>
        <v>11D</v>
      </c>
      <c r="F34" t="str">
        <f>+DEC2HEX(_xlfn.BITAND(HEX2DEC(G.LFSR!C33),1023))</f>
        <v>28E</v>
      </c>
      <c r="G34">
        <f t="shared" si="2"/>
        <v>-1024</v>
      </c>
      <c r="H34">
        <f t="shared" si="3"/>
        <v>-1816</v>
      </c>
      <c r="I34">
        <f t="shared" si="4"/>
        <v>1280</v>
      </c>
      <c r="J34">
        <f t="shared" si="5"/>
        <v>1140</v>
      </c>
      <c r="K34">
        <f t="shared" si="6"/>
        <v>-1024</v>
      </c>
      <c r="L34">
        <f t="shared" si="7"/>
        <v>-1480</v>
      </c>
      <c r="M34">
        <f t="shared" si="8"/>
        <v>1859584</v>
      </c>
      <c r="N34">
        <f t="shared" si="9"/>
        <v>1459200</v>
      </c>
      <c r="O34">
        <f t="shared" si="10"/>
        <v>1515520</v>
      </c>
      <c r="P34">
        <f t="shared" si="11"/>
        <v>908</v>
      </c>
      <c r="Q34">
        <f t="shared" si="12"/>
        <v>712.5</v>
      </c>
      <c r="R34">
        <f t="shared" si="13"/>
        <v>740</v>
      </c>
      <c r="S34">
        <f t="shared" si="14"/>
        <v>2360.5</v>
      </c>
      <c r="T34">
        <f t="shared" si="1"/>
        <v>590</v>
      </c>
      <c r="U34" t="str">
        <f t="shared" si="15"/>
        <v>24E</v>
      </c>
      <c r="V34">
        <f t="shared" si="16"/>
        <v>17106</v>
      </c>
      <c r="W34" t="str">
        <f t="shared" si="17"/>
        <v>42D2</v>
      </c>
    </row>
    <row r="35" spans="1:23" x14ac:dyDescent="0.25">
      <c r="A35" t="s">
        <v>386</v>
      </c>
      <c r="B35">
        <v>500</v>
      </c>
      <c r="C35" t="s">
        <v>386</v>
      </c>
      <c r="D35" t="str">
        <f>+DEC2HEX(_xlfn.BITAND(HEX2DEC(G.LFSR!A34),1023))</f>
        <v>147</v>
      </c>
      <c r="E35" t="str">
        <f>+DEC2HEX(_xlfn.BITAND(HEX2DEC(G.LFSR!B34),1023))</f>
        <v>A3</v>
      </c>
      <c r="F35" t="str">
        <f>+DEC2HEX(_xlfn.BITAND(HEX2DEC(G.LFSR!C34),1023))</f>
        <v>251</v>
      </c>
      <c r="G35">
        <f t="shared" si="2"/>
        <v>-1024</v>
      </c>
      <c r="H35">
        <f t="shared" si="3"/>
        <v>1308</v>
      </c>
      <c r="I35">
        <f t="shared" si="4"/>
        <v>1280</v>
      </c>
      <c r="J35">
        <f t="shared" si="5"/>
        <v>652</v>
      </c>
      <c r="K35">
        <f t="shared" si="6"/>
        <v>-1024</v>
      </c>
      <c r="L35">
        <f t="shared" si="7"/>
        <v>-1724</v>
      </c>
      <c r="M35">
        <f t="shared" si="8"/>
        <v>-1339392</v>
      </c>
      <c r="N35">
        <f t="shared" si="9"/>
        <v>834560</v>
      </c>
      <c r="O35">
        <f t="shared" si="10"/>
        <v>1765376</v>
      </c>
      <c r="P35">
        <f t="shared" si="11"/>
        <v>-654</v>
      </c>
      <c r="Q35">
        <f t="shared" si="12"/>
        <v>407.5</v>
      </c>
      <c r="R35">
        <f t="shared" si="13"/>
        <v>862</v>
      </c>
      <c r="S35">
        <f t="shared" si="14"/>
        <v>615.5</v>
      </c>
      <c r="T35">
        <f t="shared" si="1"/>
        <v>153</v>
      </c>
      <c r="U35" t="str">
        <f t="shared" si="15"/>
        <v>99</v>
      </c>
      <c r="V35">
        <f t="shared" si="16"/>
        <v>17259</v>
      </c>
      <c r="W35" t="str">
        <f t="shared" si="17"/>
        <v>436B</v>
      </c>
    </row>
    <row r="36" spans="1:23" x14ac:dyDescent="0.25">
      <c r="A36" t="s">
        <v>386</v>
      </c>
      <c r="B36">
        <v>500</v>
      </c>
      <c r="C36" t="s">
        <v>386</v>
      </c>
      <c r="D36" t="str">
        <f>+DEC2HEX(_xlfn.BITAND(HEX2DEC(G.LFSR!A35),1023))</f>
        <v>328</v>
      </c>
      <c r="E36" t="str">
        <f>+DEC2HEX(_xlfn.BITAND(HEX2DEC(G.LFSR!B35),1023))</f>
        <v>194</v>
      </c>
      <c r="F36" t="str">
        <f>+DEC2HEX(_xlfn.BITAND(HEX2DEC(G.LFSR!C35),1023))</f>
        <v>2CA</v>
      </c>
      <c r="G36">
        <f t="shared" si="2"/>
        <v>-1024</v>
      </c>
      <c r="H36">
        <f t="shared" si="3"/>
        <v>-864</v>
      </c>
      <c r="I36">
        <f t="shared" si="4"/>
        <v>1280</v>
      </c>
      <c r="J36">
        <f t="shared" si="5"/>
        <v>1616</v>
      </c>
      <c r="K36">
        <f t="shared" si="6"/>
        <v>-1024</v>
      </c>
      <c r="L36">
        <f t="shared" si="7"/>
        <v>-1240</v>
      </c>
      <c r="M36">
        <f t="shared" si="8"/>
        <v>884736</v>
      </c>
      <c r="N36">
        <f t="shared" si="9"/>
        <v>2068480</v>
      </c>
      <c r="O36">
        <f t="shared" si="10"/>
        <v>1269760</v>
      </c>
      <c r="P36">
        <f t="shared" si="11"/>
        <v>432</v>
      </c>
      <c r="Q36">
        <f t="shared" si="12"/>
        <v>1010</v>
      </c>
      <c r="R36">
        <f t="shared" si="13"/>
        <v>620</v>
      </c>
      <c r="S36">
        <f t="shared" si="14"/>
        <v>2062</v>
      </c>
      <c r="T36">
        <f t="shared" si="1"/>
        <v>515</v>
      </c>
      <c r="U36" t="str">
        <f t="shared" si="15"/>
        <v>203</v>
      </c>
      <c r="V36">
        <f t="shared" si="16"/>
        <v>17774</v>
      </c>
      <c r="W36" t="str">
        <f t="shared" si="17"/>
        <v>456E</v>
      </c>
    </row>
    <row r="37" spans="1:23" x14ac:dyDescent="0.25">
      <c r="A37" t="s">
        <v>386</v>
      </c>
      <c r="B37">
        <v>500</v>
      </c>
      <c r="C37" t="s">
        <v>386</v>
      </c>
      <c r="D37" t="str">
        <f>+DEC2HEX(_xlfn.BITAND(HEX2DEC(G.LFSR!A36),1023))</f>
        <v>165</v>
      </c>
      <c r="E37" t="str">
        <f>+DEC2HEX(_xlfn.BITAND(HEX2DEC(G.LFSR!B36),1023))</f>
        <v>B2</v>
      </c>
      <c r="F37" t="str">
        <f>+DEC2HEX(_xlfn.BITAND(HEX2DEC(G.LFSR!C36),1023))</f>
        <v>59</v>
      </c>
      <c r="G37">
        <f t="shared" si="2"/>
        <v>-1024</v>
      </c>
      <c r="H37">
        <f t="shared" si="3"/>
        <v>1428</v>
      </c>
      <c r="I37">
        <f t="shared" si="4"/>
        <v>1280</v>
      </c>
      <c r="J37">
        <f t="shared" si="5"/>
        <v>712</v>
      </c>
      <c r="K37">
        <f t="shared" si="6"/>
        <v>-1024</v>
      </c>
      <c r="L37">
        <f t="shared" si="7"/>
        <v>356</v>
      </c>
      <c r="M37">
        <f t="shared" si="8"/>
        <v>-1462272</v>
      </c>
      <c r="N37">
        <f t="shared" si="9"/>
        <v>911360</v>
      </c>
      <c r="O37">
        <f t="shared" si="10"/>
        <v>-364544</v>
      </c>
      <c r="P37">
        <f t="shared" si="11"/>
        <v>-714</v>
      </c>
      <c r="Q37">
        <f t="shared" si="12"/>
        <v>445</v>
      </c>
      <c r="R37">
        <f t="shared" si="13"/>
        <v>-178</v>
      </c>
      <c r="S37">
        <f t="shared" si="14"/>
        <v>-447</v>
      </c>
      <c r="T37">
        <f t="shared" si="1"/>
        <v>-112</v>
      </c>
      <c r="U37" t="str">
        <f t="shared" si="15"/>
        <v>390</v>
      </c>
      <c r="V37">
        <f t="shared" si="16"/>
        <v>18686</v>
      </c>
      <c r="W37" t="str">
        <f t="shared" si="17"/>
        <v>48FE</v>
      </c>
    </row>
    <row r="38" spans="1:23" x14ac:dyDescent="0.25">
      <c r="A38" t="s">
        <v>386</v>
      </c>
      <c r="B38">
        <v>500</v>
      </c>
      <c r="C38" t="s">
        <v>386</v>
      </c>
      <c r="D38" t="str">
        <f>+DEC2HEX(_xlfn.BITAND(HEX2DEC(G.LFSR!A37),1023))</f>
        <v>22C</v>
      </c>
      <c r="E38" t="str">
        <f>+DEC2HEX(_xlfn.BITAND(HEX2DEC(G.LFSR!B37),1023))</f>
        <v>116</v>
      </c>
      <c r="F38" t="str">
        <f>+DEC2HEX(_xlfn.BITAND(HEX2DEC(G.LFSR!C37),1023))</f>
        <v>28B</v>
      </c>
      <c r="G38">
        <f t="shared" si="2"/>
        <v>-1024</v>
      </c>
      <c r="H38">
        <f t="shared" si="3"/>
        <v>-1872</v>
      </c>
      <c r="I38">
        <f t="shared" si="4"/>
        <v>1280</v>
      </c>
      <c r="J38">
        <f t="shared" si="5"/>
        <v>1112</v>
      </c>
      <c r="K38">
        <f t="shared" si="6"/>
        <v>-1024</v>
      </c>
      <c r="L38">
        <f t="shared" si="7"/>
        <v>-1492</v>
      </c>
      <c r="M38">
        <f t="shared" si="8"/>
        <v>1916928</v>
      </c>
      <c r="N38">
        <f t="shared" si="9"/>
        <v>1423360</v>
      </c>
      <c r="O38">
        <f t="shared" si="10"/>
        <v>1527808</v>
      </c>
      <c r="P38">
        <f t="shared" si="11"/>
        <v>936</v>
      </c>
      <c r="Q38">
        <f t="shared" si="12"/>
        <v>695</v>
      </c>
      <c r="R38">
        <f t="shared" si="13"/>
        <v>746</v>
      </c>
      <c r="S38">
        <f t="shared" si="14"/>
        <v>2377</v>
      </c>
      <c r="T38">
        <f t="shared" si="1"/>
        <v>594</v>
      </c>
      <c r="U38" t="str">
        <f t="shared" si="15"/>
        <v>252</v>
      </c>
      <c r="V38">
        <f t="shared" si="16"/>
        <v>19280</v>
      </c>
      <c r="W38" t="str">
        <f t="shared" si="17"/>
        <v>4B50</v>
      </c>
    </row>
    <row r="39" spans="1:23" x14ac:dyDescent="0.25">
      <c r="A39" t="s">
        <v>386</v>
      </c>
      <c r="B39">
        <v>500</v>
      </c>
      <c r="C39" t="s">
        <v>386</v>
      </c>
      <c r="D39" t="str">
        <f>+DEC2HEX(_xlfn.BITAND(HEX2DEC(G.LFSR!A38),1023))</f>
        <v>345</v>
      </c>
      <c r="E39" t="str">
        <f>+DEC2HEX(_xlfn.BITAND(HEX2DEC(G.LFSR!B38),1023))</f>
        <v>3A2</v>
      </c>
      <c r="F39" t="str">
        <f>+DEC2HEX(_xlfn.BITAND(HEX2DEC(G.LFSR!C38),1023))</f>
        <v>3D1</v>
      </c>
      <c r="G39">
        <f t="shared" si="2"/>
        <v>-1024</v>
      </c>
      <c r="H39">
        <f t="shared" si="3"/>
        <v>-748</v>
      </c>
      <c r="I39">
        <f t="shared" si="4"/>
        <v>1280</v>
      </c>
      <c r="J39">
        <f t="shared" si="5"/>
        <v>-376</v>
      </c>
      <c r="K39">
        <f t="shared" si="6"/>
        <v>-1024</v>
      </c>
      <c r="L39">
        <f t="shared" si="7"/>
        <v>-188</v>
      </c>
      <c r="M39">
        <f t="shared" si="8"/>
        <v>765952</v>
      </c>
      <c r="N39">
        <f t="shared" si="9"/>
        <v>-481280</v>
      </c>
      <c r="O39">
        <f t="shared" si="10"/>
        <v>192512</v>
      </c>
      <c r="P39">
        <f t="shared" si="11"/>
        <v>374</v>
      </c>
      <c r="Q39">
        <f t="shared" si="12"/>
        <v>-235</v>
      </c>
      <c r="R39">
        <f t="shared" si="13"/>
        <v>94</v>
      </c>
      <c r="S39">
        <f t="shared" si="14"/>
        <v>233</v>
      </c>
      <c r="T39">
        <f t="shared" si="1"/>
        <v>58</v>
      </c>
      <c r="U39" t="str">
        <f t="shared" si="15"/>
        <v>3A</v>
      </c>
      <c r="V39">
        <f t="shared" si="16"/>
        <v>19338</v>
      </c>
      <c r="W39" t="str">
        <f t="shared" si="17"/>
        <v>4B8A</v>
      </c>
    </row>
    <row r="40" spans="1:23" x14ac:dyDescent="0.25">
      <c r="A40" t="s">
        <v>386</v>
      </c>
      <c r="B40">
        <v>500</v>
      </c>
      <c r="C40" t="s">
        <v>386</v>
      </c>
      <c r="D40" t="str">
        <f>+DEC2HEX(_xlfn.BITAND(HEX2DEC(G.LFSR!A39),1023))</f>
        <v>1E8</v>
      </c>
      <c r="E40" t="str">
        <f>+DEC2HEX(_xlfn.BITAND(HEX2DEC(G.LFSR!B39),1023))</f>
        <v>2F4</v>
      </c>
      <c r="F40" t="str">
        <f>+DEC2HEX(_xlfn.BITAND(HEX2DEC(G.LFSR!C39),1023))</f>
        <v>37A</v>
      </c>
      <c r="G40">
        <f t="shared" si="2"/>
        <v>-1024</v>
      </c>
      <c r="H40">
        <f t="shared" si="3"/>
        <v>1952</v>
      </c>
      <c r="I40">
        <f t="shared" si="4"/>
        <v>1280</v>
      </c>
      <c r="J40">
        <f t="shared" si="5"/>
        <v>-1072</v>
      </c>
      <c r="K40">
        <f t="shared" si="6"/>
        <v>-1024</v>
      </c>
      <c r="L40">
        <f t="shared" si="7"/>
        <v>-536</v>
      </c>
      <c r="M40">
        <f t="shared" si="8"/>
        <v>-1998848</v>
      </c>
      <c r="N40">
        <f t="shared" si="9"/>
        <v>-1372160</v>
      </c>
      <c r="O40">
        <f t="shared" si="10"/>
        <v>548864</v>
      </c>
      <c r="P40">
        <f t="shared" si="11"/>
        <v>-976</v>
      </c>
      <c r="Q40">
        <f t="shared" si="12"/>
        <v>-670</v>
      </c>
      <c r="R40">
        <f t="shared" si="13"/>
        <v>268</v>
      </c>
      <c r="S40">
        <f t="shared" si="14"/>
        <v>-1378</v>
      </c>
      <c r="T40">
        <f t="shared" si="1"/>
        <v>-345</v>
      </c>
      <c r="U40" t="str">
        <f t="shared" si="15"/>
        <v>2A7</v>
      </c>
      <c r="V40">
        <f t="shared" si="16"/>
        <v>20017</v>
      </c>
      <c r="W40" t="str">
        <f t="shared" si="17"/>
        <v>4E31</v>
      </c>
    </row>
    <row r="41" spans="1:23" x14ac:dyDescent="0.25">
      <c r="A41" t="s">
        <v>386</v>
      </c>
      <c r="B41">
        <v>500</v>
      </c>
      <c r="C41" t="s">
        <v>386</v>
      </c>
      <c r="D41" t="str">
        <f>+DEC2HEX(_xlfn.BITAND(HEX2DEC(G.LFSR!A40),1023))</f>
        <v>1BD</v>
      </c>
      <c r="E41" t="str">
        <f>+DEC2HEX(_xlfn.BITAND(HEX2DEC(G.LFSR!B40),1023))</f>
        <v>DE</v>
      </c>
      <c r="F41" t="str">
        <f>+DEC2HEX(_xlfn.BITAND(HEX2DEC(G.LFSR!C40),1023))</f>
        <v>26F</v>
      </c>
      <c r="G41">
        <f t="shared" si="2"/>
        <v>-1024</v>
      </c>
      <c r="H41">
        <f t="shared" si="3"/>
        <v>1780</v>
      </c>
      <c r="I41">
        <f t="shared" si="4"/>
        <v>1280</v>
      </c>
      <c r="J41">
        <f t="shared" si="5"/>
        <v>888</v>
      </c>
      <c r="K41">
        <f t="shared" si="6"/>
        <v>-1024</v>
      </c>
      <c r="L41">
        <f t="shared" si="7"/>
        <v>-1604</v>
      </c>
      <c r="M41">
        <f t="shared" si="8"/>
        <v>-1822720</v>
      </c>
      <c r="N41">
        <f t="shared" si="9"/>
        <v>1136640</v>
      </c>
      <c r="O41">
        <f t="shared" si="10"/>
        <v>1642496</v>
      </c>
      <c r="P41">
        <f t="shared" si="11"/>
        <v>-890</v>
      </c>
      <c r="Q41">
        <f t="shared" si="12"/>
        <v>555</v>
      </c>
      <c r="R41">
        <f t="shared" si="13"/>
        <v>802</v>
      </c>
      <c r="S41">
        <f t="shared" si="14"/>
        <v>467</v>
      </c>
      <c r="T41">
        <f t="shared" si="1"/>
        <v>116</v>
      </c>
      <c r="U41" t="str">
        <f t="shared" si="15"/>
        <v>74</v>
      </c>
      <c r="V41">
        <f t="shared" si="16"/>
        <v>20133</v>
      </c>
      <c r="W41" t="str">
        <f t="shared" si="17"/>
        <v>4EA5</v>
      </c>
    </row>
    <row r="42" spans="1:23" x14ac:dyDescent="0.25">
      <c r="A42" t="s">
        <v>386</v>
      </c>
      <c r="B42">
        <v>500</v>
      </c>
      <c r="C42" t="s">
        <v>386</v>
      </c>
      <c r="D42" t="str">
        <f>+DEC2HEX(_xlfn.BITAND(HEX2DEC(G.LFSR!A41),1023))</f>
        <v>337</v>
      </c>
      <c r="E42" t="str">
        <f>+DEC2HEX(_xlfn.BITAND(HEX2DEC(G.LFSR!B41),1023))</f>
        <v>19B</v>
      </c>
      <c r="F42" t="str">
        <f>+DEC2HEX(_xlfn.BITAND(HEX2DEC(G.LFSR!C41),1023))</f>
        <v>CD</v>
      </c>
      <c r="G42">
        <f t="shared" si="2"/>
        <v>-1024</v>
      </c>
      <c r="H42">
        <f t="shared" si="3"/>
        <v>-804</v>
      </c>
      <c r="I42">
        <f t="shared" si="4"/>
        <v>1280</v>
      </c>
      <c r="J42">
        <f t="shared" si="5"/>
        <v>1644</v>
      </c>
      <c r="K42">
        <f t="shared" si="6"/>
        <v>-1024</v>
      </c>
      <c r="L42">
        <f t="shared" si="7"/>
        <v>820</v>
      </c>
      <c r="M42">
        <f t="shared" si="8"/>
        <v>823296</v>
      </c>
      <c r="N42">
        <f t="shared" si="9"/>
        <v>2104320</v>
      </c>
      <c r="O42">
        <f t="shared" si="10"/>
        <v>-839680</v>
      </c>
      <c r="P42">
        <f t="shared" si="11"/>
        <v>402</v>
      </c>
      <c r="Q42">
        <f t="shared" si="12"/>
        <v>1027.5</v>
      </c>
      <c r="R42">
        <f t="shared" si="13"/>
        <v>-410</v>
      </c>
      <c r="S42">
        <f t="shared" si="14"/>
        <v>1019.5</v>
      </c>
      <c r="T42">
        <f t="shared" si="1"/>
        <v>254</v>
      </c>
      <c r="U42" t="str">
        <f t="shared" si="15"/>
        <v>FE</v>
      </c>
      <c r="V42">
        <f t="shared" si="16"/>
        <v>20387</v>
      </c>
      <c r="W42" t="str">
        <f t="shared" si="17"/>
        <v>4FA3</v>
      </c>
    </row>
    <row r="43" spans="1:23" x14ac:dyDescent="0.25">
      <c r="A43" t="s">
        <v>386</v>
      </c>
      <c r="B43">
        <v>500</v>
      </c>
      <c r="C43" t="s">
        <v>386</v>
      </c>
      <c r="D43" t="str">
        <f>+DEC2HEX(_xlfn.BITAND(HEX2DEC(G.LFSR!A42),1023))</f>
        <v>66</v>
      </c>
      <c r="E43" t="str">
        <f>+DEC2HEX(_xlfn.BITAND(HEX2DEC(G.LFSR!B42),1023))</f>
        <v>33</v>
      </c>
      <c r="F43" t="str">
        <f>+DEC2HEX(_xlfn.BITAND(HEX2DEC(G.LFSR!C42),1023))</f>
        <v>19</v>
      </c>
      <c r="G43">
        <f t="shared" si="2"/>
        <v>-1024</v>
      </c>
      <c r="H43">
        <f t="shared" si="3"/>
        <v>408</v>
      </c>
      <c r="I43">
        <f t="shared" si="4"/>
        <v>1280</v>
      </c>
      <c r="J43">
        <f t="shared" si="5"/>
        <v>204</v>
      </c>
      <c r="K43">
        <f t="shared" si="6"/>
        <v>-1024</v>
      </c>
      <c r="L43">
        <f t="shared" si="7"/>
        <v>100</v>
      </c>
      <c r="M43">
        <f t="shared" si="8"/>
        <v>-417792</v>
      </c>
      <c r="N43">
        <f t="shared" si="9"/>
        <v>261120</v>
      </c>
      <c r="O43">
        <f t="shared" si="10"/>
        <v>-102400</v>
      </c>
      <c r="P43">
        <f t="shared" si="11"/>
        <v>-204</v>
      </c>
      <c r="Q43">
        <f t="shared" si="12"/>
        <v>127.5</v>
      </c>
      <c r="R43">
        <f t="shared" si="13"/>
        <v>-50</v>
      </c>
      <c r="S43">
        <f t="shared" si="14"/>
        <v>-126.5</v>
      </c>
      <c r="T43">
        <f t="shared" si="1"/>
        <v>-32</v>
      </c>
      <c r="U43" t="str">
        <f t="shared" si="15"/>
        <v>3E0</v>
      </c>
      <c r="V43">
        <f t="shared" si="16"/>
        <v>21379</v>
      </c>
      <c r="W43" t="str">
        <f t="shared" si="17"/>
        <v>5383</v>
      </c>
    </row>
    <row r="44" spans="1:23" x14ac:dyDescent="0.25">
      <c r="A44" t="s">
        <v>386</v>
      </c>
      <c r="B44">
        <v>500</v>
      </c>
      <c r="C44" t="s">
        <v>386</v>
      </c>
      <c r="D44" t="str">
        <f>+DEC2HEX(_xlfn.BITAND(HEX2DEC(G.LFSR!A43),1023))</f>
        <v>C</v>
      </c>
      <c r="E44" t="str">
        <f>+DEC2HEX(_xlfn.BITAND(HEX2DEC(G.LFSR!B43),1023))</f>
        <v>206</v>
      </c>
      <c r="F44" t="str">
        <f>+DEC2HEX(_xlfn.BITAND(HEX2DEC(G.LFSR!C43),1023))</f>
        <v>103</v>
      </c>
      <c r="G44">
        <f t="shared" si="2"/>
        <v>-1024</v>
      </c>
      <c r="H44">
        <f t="shared" si="3"/>
        <v>48</v>
      </c>
      <c r="I44">
        <f t="shared" si="4"/>
        <v>1280</v>
      </c>
      <c r="J44">
        <f t="shared" si="5"/>
        <v>-2024</v>
      </c>
      <c r="K44">
        <f t="shared" si="6"/>
        <v>-1024</v>
      </c>
      <c r="L44">
        <f t="shared" si="7"/>
        <v>1036</v>
      </c>
      <c r="M44">
        <f t="shared" si="8"/>
        <v>-49152</v>
      </c>
      <c r="N44">
        <f t="shared" si="9"/>
        <v>-2590720</v>
      </c>
      <c r="O44">
        <f t="shared" si="10"/>
        <v>-1060864</v>
      </c>
      <c r="P44">
        <f t="shared" si="11"/>
        <v>-24</v>
      </c>
      <c r="Q44">
        <f t="shared" si="12"/>
        <v>-1265</v>
      </c>
      <c r="R44">
        <f t="shared" si="13"/>
        <v>-518</v>
      </c>
      <c r="S44">
        <f t="shared" si="14"/>
        <v>-1807</v>
      </c>
      <c r="T44">
        <f t="shared" si="1"/>
        <v>-452</v>
      </c>
      <c r="U44" t="str">
        <f t="shared" si="15"/>
        <v>23C</v>
      </c>
      <c r="V44">
        <f t="shared" si="16"/>
        <v>21951</v>
      </c>
      <c r="W44" t="str">
        <f t="shared" si="17"/>
        <v>55BF</v>
      </c>
    </row>
    <row r="45" spans="1:23" x14ac:dyDescent="0.25">
      <c r="A45" t="s">
        <v>386</v>
      </c>
      <c r="B45">
        <v>500</v>
      </c>
      <c r="C45" t="s">
        <v>386</v>
      </c>
      <c r="D45" t="str">
        <f>+DEC2HEX(_xlfn.BITAND(HEX2DEC(G.LFSR!A44),1023))</f>
        <v>281</v>
      </c>
      <c r="E45" t="str">
        <f>+DEC2HEX(_xlfn.BITAND(HEX2DEC(G.LFSR!B44),1023))</f>
        <v>140</v>
      </c>
      <c r="F45" t="str">
        <f>+DEC2HEX(_xlfn.BITAND(HEX2DEC(G.LFSR!C44),1023))</f>
        <v>A0</v>
      </c>
      <c r="G45">
        <f t="shared" si="2"/>
        <v>-1024</v>
      </c>
      <c r="H45">
        <f t="shared" si="3"/>
        <v>-1532</v>
      </c>
      <c r="I45">
        <f t="shared" si="4"/>
        <v>1280</v>
      </c>
      <c r="J45">
        <f t="shared" si="5"/>
        <v>1280</v>
      </c>
      <c r="K45">
        <f t="shared" si="6"/>
        <v>-1024</v>
      </c>
      <c r="L45">
        <f t="shared" si="7"/>
        <v>640</v>
      </c>
      <c r="M45">
        <f t="shared" si="8"/>
        <v>1568768</v>
      </c>
      <c r="N45">
        <f t="shared" si="9"/>
        <v>1638400</v>
      </c>
      <c r="O45">
        <f t="shared" si="10"/>
        <v>-655360</v>
      </c>
      <c r="P45">
        <f t="shared" si="11"/>
        <v>766</v>
      </c>
      <c r="Q45">
        <f t="shared" si="12"/>
        <v>800</v>
      </c>
      <c r="R45">
        <f t="shared" si="13"/>
        <v>-320</v>
      </c>
      <c r="S45">
        <f t="shared" si="14"/>
        <v>1246</v>
      </c>
      <c r="T45">
        <f t="shared" si="1"/>
        <v>311</v>
      </c>
      <c r="U45" t="str">
        <f t="shared" si="15"/>
        <v>137</v>
      </c>
      <c r="V45">
        <f t="shared" si="16"/>
        <v>22262</v>
      </c>
      <c r="W45" t="str">
        <f t="shared" si="17"/>
        <v>56F6</v>
      </c>
    </row>
    <row r="46" spans="1:23" x14ac:dyDescent="0.25">
      <c r="A46" t="s">
        <v>386</v>
      </c>
      <c r="B46">
        <v>500</v>
      </c>
      <c r="C46" t="s">
        <v>386</v>
      </c>
      <c r="D46" t="str">
        <f>+DEC2HEX(_xlfn.BITAND(HEX2DEC(G.LFSR!A45),1023))</f>
        <v>50</v>
      </c>
      <c r="E46" t="str">
        <f>+DEC2HEX(_xlfn.BITAND(HEX2DEC(G.LFSR!B45),1023))</f>
        <v>28</v>
      </c>
      <c r="F46" t="str">
        <f>+DEC2HEX(_xlfn.BITAND(HEX2DEC(G.LFSR!C45),1023))</f>
        <v>214</v>
      </c>
      <c r="G46">
        <f t="shared" si="2"/>
        <v>-1024</v>
      </c>
      <c r="H46">
        <f t="shared" si="3"/>
        <v>320</v>
      </c>
      <c r="I46">
        <f t="shared" si="4"/>
        <v>1280</v>
      </c>
      <c r="J46">
        <f t="shared" si="5"/>
        <v>160</v>
      </c>
      <c r="K46">
        <f t="shared" si="6"/>
        <v>-1024</v>
      </c>
      <c r="L46">
        <f t="shared" si="7"/>
        <v>-1968</v>
      </c>
      <c r="M46">
        <f t="shared" si="8"/>
        <v>-327680</v>
      </c>
      <c r="N46">
        <f t="shared" si="9"/>
        <v>204800</v>
      </c>
      <c r="O46">
        <f t="shared" si="10"/>
        <v>2015232</v>
      </c>
      <c r="P46">
        <f t="shared" si="11"/>
        <v>-160</v>
      </c>
      <c r="Q46">
        <f t="shared" si="12"/>
        <v>100</v>
      </c>
      <c r="R46">
        <f t="shared" si="13"/>
        <v>984</v>
      </c>
      <c r="S46">
        <f t="shared" si="14"/>
        <v>924</v>
      </c>
      <c r="T46">
        <f t="shared" si="1"/>
        <v>231</v>
      </c>
      <c r="U46" t="str">
        <f t="shared" si="15"/>
        <v>E7</v>
      </c>
      <c r="V46">
        <f t="shared" si="16"/>
        <v>22493</v>
      </c>
      <c r="W46" t="str">
        <f t="shared" si="17"/>
        <v>57DD</v>
      </c>
    </row>
    <row r="47" spans="1:23" x14ac:dyDescent="0.25">
      <c r="A47" t="s">
        <v>386</v>
      </c>
      <c r="B47">
        <v>500</v>
      </c>
      <c r="C47" t="s">
        <v>386</v>
      </c>
      <c r="D47" t="str">
        <f>+DEC2HEX(_xlfn.BITAND(HEX2DEC(G.LFSR!A46),1023))</f>
        <v>30A</v>
      </c>
      <c r="E47" t="str">
        <f>+DEC2HEX(_xlfn.BITAND(HEX2DEC(G.LFSR!B46),1023))</f>
        <v>385</v>
      </c>
      <c r="F47" t="str">
        <f>+DEC2HEX(_xlfn.BITAND(HEX2DEC(G.LFSR!C46),1023))</f>
        <v>1C2</v>
      </c>
      <c r="G47">
        <f t="shared" si="2"/>
        <v>-1024</v>
      </c>
      <c r="H47">
        <f t="shared" si="3"/>
        <v>-984</v>
      </c>
      <c r="I47">
        <f t="shared" si="4"/>
        <v>1280</v>
      </c>
      <c r="J47">
        <f t="shared" si="5"/>
        <v>-492</v>
      </c>
      <c r="K47">
        <f t="shared" si="6"/>
        <v>-1024</v>
      </c>
      <c r="L47">
        <f t="shared" si="7"/>
        <v>1800</v>
      </c>
      <c r="M47">
        <f t="shared" si="8"/>
        <v>1007616</v>
      </c>
      <c r="N47">
        <f t="shared" si="9"/>
        <v>-629760</v>
      </c>
      <c r="O47">
        <f t="shared" si="10"/>
        <v>-1843200</v>
      </c>
      <c r="P47">
        <f t="shared" si="11"/>
        <v>492</v>
      </c>
      <c r="Q47">
        <f t="shared" si="12"/>
        <v>-307.5</v>
      </c>
      <c r="R47">
        <f t="shared" si="13"/>
        <v>-900</v>
      </c>
      <c r="S47">
        <f t="shared" si="14"/>
        <v>-715.5</v>
      </c>
      <c r="T47">
        <f t="shared" si="1"/>
        <v>-179</v>
      </c>
      <c r="U47" t="str">
        <f t="shared" si="15"/>
        <v>34D</v>
      </c>
      <c r="V47">
        <f t="shared" si="16"/>
        <v>23338</v>
      </c>
      <c r="W47" t="str">
        <f t="shared" si="17"/>
        <v>5B2A</v>
      </c>
    </row>
    <row r="48" spans="1:23" x14ac:dyDescent="0.25">
      <c r="A48" t="s">
        <v>386</v>
      </c>
      <c r="B48">
        <v>500</v>
      </c>
      <c r="C48" t="s">
        <v>386</v>
      </c>
      <c r="D48" t="str">
        <f>+DEC2HEX(_xlfn.BITAND(HEX2DEC(G.LFSR!A47),1023))</f>
        <v>2E1</v>
      </c>
      <c r="E48" t="str">
        <f>+DEC2HEX(_xlfn.BITAND(HEX2DEC(G.LFSR!B47),1023))</f>
        <v>170</v>
      </c>
      <c r="F48" t="str">
        <f>+DEC2HEX(_xlfn.BITAND(HEX2DEC(G.LFSR!C47),1023))</f>
        <v>B8</v>
      </c>
      <c r="G48">
        <f t="shared" si="2"/>
        <v>-1024</v>
      </c>
      <c r="H48">
        <f t="shared" si="3"/>
        <v>-1148</v>
      </c>
      <c r="I48">
        <f t="shared" si="4"/>
        <v>1280</v>
      </c>
      <c r="J48">
        <f t="shared" si="5"/>
        <v>1472</v>
      </c>
      <c r="K48">
        <f t="shared" si="6"/>
        <v>-1024</v>
      </c>
      <c r="L48">
        <f t="shared" si="7"/>
        <v>736</v>
      </c>
      <c r="M48">
        <f t="shared" si="8"/>
        <v>1175552</v>
      </c>
      <c r="N48">
        <f t="shared" si="9"/>
        <v>1884160</v>
      </c>
      <c r="O48">
        <f t="shared" si="10"/>
        <v>-753664</v>
      </c>
      <c r="P48">
        <f t="shared" si="11"/>
        <v>574</v>
      </c>
      <c r="Q48">
        <f t="shared" si="12"/>
        <v>920</v>
      </c>
      <c r="R48">
        <f t="shared" si="13"/>
        <v>-368</v>
      </c>
      <c r="S48">
        <f t="shared" si="14"/>
        <v>1126</v>
      </c>
      <c r="T48">
        <f t="shared" si="1"/>
        <v>281</v>
      </c>
      <c r="U48" t="str">
        <f t="shared" si="15"/>
        <v>119</v>
      </c>
      <c r="V48">
        <f t="shared" si="16"/>
        <v>23619</v>
      </c>
      <c r="W48" t="str">
        <f t="shared" si="17"/>
        <v>5C43</v>
      </c>
    </row>
    <row r="49" spans="1:23" x14ac:dyDescent="0.25">
      <c r="A49" t="s">
        <v>386</v>
      </c>
      <c r="B49">
        <v>500</v>
      </c>
      <c r="C49" t="s">
        <v>386</v>
      </c>
      <c r="D49" t="str">
        <f>+DEC2HEX(_xlfn.BITAND(HEX2DEC(G.LFSR!A48),1023))</f>
        <v>25C</v>
      </c>
      <c r="E49" t="str">
        <f>+DEC2HEX(_xlfn.BITAND(HEX2DEC(G.LFSR!B48),1023))</f>
        <v>32E</v>
      </c>
      <c r="F49" t="str">
        <f>+DEC2HEX(_xlfn.BITAND(HEX2DEC(G.LFSR!C48),1023))</f>
        <v>197</v>
      </c>
      <c r="G49">
        <f t="shared" si="2"/>
        <v>-1024</v>
      </c>
      <c r="H49">
        <f t="shared" si="3"/>
        <v>-1680</v>
      </c>
      <c r="I49">
        <f t="shared" si="4"/>
        <v>1280</v>
      </c>
      <c r="J49">
        <f t="shared" si="5"/>
        <v>-840</v>
      </c>
      <c r="K49">
        <f t="shared" si="6"/>
        <v>-1024</v>
      </c>
      <c r="L49">
        <f t="shared" si="7"/>
        <v>1628</v>
      </c>
      <c r="M49">
        <f t="shared" si="8"/>
        <v>1720320</v>
      </c>
      <c r="N49">
        <f t="shared" si="9"/>
        <v>-1075200</v>
      </c>
      <c r="O49">
        <f t="shared" si="10"/>
        <v>-1667072</v>
      </c>
      <c r="P49">
        <f t="shared" si="11"/>
        <v>840</v>
      </c>
      <c r="Q49">
        <f t="shared" si="12"/>
        <v>-525</v>
      </c>
      <c r="R49">
        <f t="shared" si="13"/>
        <v>-814</v>
      </c>
      <c r="S49">
        <f t="shared" si="14"/>
        <v>-499</v>
      </c>
      <c r="T49">
        <f t="shared" si="1"/>
        <v>-125</v>
      </c>
      <c r="U49" t="str">
        <f t="shared" si="15"/>
        <v>383</v>
      </c>
      <c r="V49">
        <f t="shared" si="16"/>
        <v>24518</v>
      </c>
      <c r="W49" t="str">
        <f t="shared" si="17"/>
        <v>5FC6</v>
      </c>
    </row>
    <row r="50" spans="1:23" x14ac:dyDescent="0.25">
      <c r="A50" t="s">
        <v>386</v>
      </c>
      <c r="B50">
        <v>500</v>
      </c>
      <c r="C50" t="s">
        <v>386</v>
      </c>
      <c r="D50" t="str">
        <f>+DEC2HEX(_xlfn.BITAND(HEX2DEC(G.LFSR!A49),1023))</f>
        <v>CB</v>
      </c>
      <c r="E50" t="str">
        <f>+DEC2HEX(_xlfn.BITAND(HEX2DEC(G.LFSR!B49),1023))</f>
        <v>65</v>
      </c>
      <c r="F50" t="str">
        <f>+DEC2HEX(_xlfn.BITAND(HEX2DEC(G.LFSR!C49),1023))</f>
        <v>232</v>
      </c>
      <c r="G50">
        <f t="shared" si="2"/>
        <v>-1024</v>
      </c>
      <c r="H50">
        <f t="shared" si="3"/>
        <v>812</v>
      </c>
      <c r="I50">
        <f t="shared" si="4"/>
        <v>1280</v>
      </c>
      <c r="J50">
        <f t="shared" si="5"/>
        <v>404</v>
      </c>
      <c r="K50">
        <f t="shared" si="6"/>
        <v>-1024</v>
      </c>
      <c r="L50">
        <f t="shared" si="7"/>
        <v>-1848</v>
      </c>
      <c r="M50">
        <f t="shared" si="8"/>
        <v>-831488</v>
      </c>
      <c r="N50">
        <f t="shared" si="9"/>
        <v>517120</v>
      </c>
      <c r="O50">
        <f t="shared" si="10"/>
        <v>1892352</v>
      </c>
      <c r="P50">
        <f t="shared" si="11"/>
        <v>-406</v>
      </c>
      <c r="Q50">
        <f t="shared" si="12"/>
        <v>252.5</v>
      </c>
      <c r="R50">
        <f t="shared" si="13"/>
        <v>924</v>
      </c>
      <c r="S50">
        <f t="shared" si="14"/>
        <v>770.5</v>
      </c>
      <c r="T50">
        <f t="shared" si="1"/>
        <v>192</v>
      </c>
      <c r="U50" t="str">
        <f t="shared" si="15"/>
        <v>C0</v>
      </c>
      <c r="V50">
        <f t="shared" si="16"/>
        <v>24710</v>
      </c>
      <c r="W50" t="str">
        <f t="shared" si="17"/>
        <v>6086</v>
      </c>
    </row>
    <row r="66" spans="12:13" x14ac:dyDescent="0.25">
      <c r="L66">
        <v>-1872</v>
      </c>
      <c r="M66">
        <f>+L66/4</f>
        <v>-468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workbookViewId="0">
      <selection activeCell="F30" sqref="F30"/>
    </sheetView>
  </sheetViews>
  <sheetFormatPr defaultRowHeight="15" x14ac:dyDescent="0.25"/>
  <sheetData>
    <row r="1" spans="1:3" x14ac:dyDescent="0.25">
      <c r="A1" t="s">
        <v>417</v>
      </c>
      <c r="B1" t="str">
        <f>+DEC2HEX(_xlfn.BITOR(_xlfn.BITRSHIFT(HEX2DEC(A1),1),_xlfn.BITXOR(_xlfn.BITXOR(_xlfn.BITXOR(_xlfn.BITAND(HEX2DEC(A1),1),_xlfn.BITAND(_xlfn.BITRSHIFT(HEX2DEC(A1),2),1)),_xlfn.BITAND(_xlfn.BITRSHIFT(HEX2DEC(A1),3),1)),_xlfn.BITAND(_xlfn.BITRSHIFT(HEX2DEC(A1),5),1))*POWER(2,15)))</f>
        <v>5670</v>
      </c>
      <c r="C1" t="str">
        <f>+DEC2HEX(_xlfn.BITOR(_xlfn.BITRSHIFT(HEX2DEC(B1),1),_xlfn.BITXOR(_xlfn.BITXOR(_xlfn.BITXOR(_xlfn.BITAND(HEX2DEC(B1),1),_xlfn.BITAND(_xlfn.BITRSHIFT(HEX2DEC(B1),2),1)),_xlfn.BITAND(_xlfn.BITRSHIFT(HEX2DEC(B1),3),1)),_xlfn.BITAND(_xlfn.BITRSHIFT(HEX2DEC(B1),5),1))*POWER(2,15)))</f>
        <v>AB38</v>
      </c>
    </row>
    <row r="2" spans="1:3" x14ac:dyDescent="0.25">
      <c r="A2" t="str">
        <f>+DEC2HEX(_xlfn.BITOR(_xlfn.BITRSHIFT(HEX2DEC(C1),1),_xlfn.BITXOR(_xlfn.BITXOR(_xlfn.BITXOR(_xlfn.BITAND(HEX2DEC(C1),1),_xlfn.BITAND(_xlfn.BITRSHIFT(HEX2DEC(C1),2),1)),_xlfn.BITAND(_xlfn.BITRSHIFT(HEX2DEC(C1),3),1)),_xlfn.BITAND(_xlfn.BITRSHIFT(HEX2DEC(C1),5),1))*POWER(2,15)))</f>
        <v>559C</v>
      </c>
      <c r="B2" t="str">
        <f>+DEC2HEX(_xlfn.BITOR(_xlfn.BITRSHIFT(HEX2DEC(A2),1),_xlfn.BITXOR(_xlfn.BITXOR(_xlfn.BITXOR(_xlfn.BITAND(HEX2DEC(A2),1),_xlfn.BITAND(_xlfn.BITRSHIFT(HEX2DEC(A2),2),1)),_xlfn.BITAND(_xlfn.BITRSHIFT(HEX2DEC(A2),3),1)),_xlfn.BITAND(_xlfn.BITRSHIFT(HEX2DEC(A2),5),1))*POWER(2,15)))</f>
        <v>2ACE</v>
      </c>
      <c r="C2" t="str">
        <f>+DEC2HEX(_xlfn.BITOR(_xlfn.BITRSHIFT(HEX2DEC(B2),1),_xlfn.BITXOR(_xlfn.BITXOR(_xlfn.BITXOR(_xlfn.BITAND(HEX2DEC(B2),1),_xlfn.BITAND(_xlfn.BITRSHIFT(HEX2DEC(B2),2),1)),_xlfn.BITAND(_xlfn.BITRSHIFT(HEX2DEC(B2),3),1)),_xlfn.BITAND(_xlfn.BITRSHIFT(HEX2DEC(B2),5),1))*POWER(2,15)))</f>
        <v>1567</v>
      </c>
    </row>
    <row r="3" spans="1:3" x14ac:dyDescent="0.25">
      <c r="A3" t="str">
        <f t="shared" ref="A3:A50" si="0">+DEC2HEX(_xlfn.BITOR(_xlfn.BITRSHIFT(HEX2DEC(C2),1),_xlfn.BITXOR(_xlfn.BITXOR(_xlfn.BITXOR(_xlfn.BITAND(HEX2DEC(C2),1),_xlfn.BITAND(_xlfn.BITRSHIFT(HEX2DEC(C2),2),1)),_xlfn.BITAND(_xlfn.BITRSHIFT(HEX2DEC(C2),3),1)),_xlfn.BITAND(_xlfn.BITRSHIFT(HEX2DEC(C2),5),1))*POWER(2,15)))</f>
        <v>8AB3</v>
      </c>
      <c r="B3" t="str">
        <f t="shared" ref="B3:C3" si="1">+DEC2HEX(_xlfn.BITOR(_xlfn.BITRSHIFT(HEX2DEC(A3),1),_xlfn.BITXOR(_xlfn.BITXOR(_xlfn.BITXOR(_xlfn.BITAND(HEX2DEC(A3),1),_xlfn.BITAND(_xlfn.BITRSHIFT(HEX2DEC(A3),2),1)),_xlfn.BITAND(_xlfn.BITRSHIFT(HEX2DEC(A3),3),1)),_xlfn.BITAND(_xlfn.BITRSHIFT(HEX2DEC(A3),5),1))*POWER(2,15)))</f>
        <v>4559</v>
      </c>
      <c r="C3" t="str">
        <f t="shared" si="1"/>
        <v>22AC</v>
      </c>
    </row>
    <row r="4" spans="1:3" x14ac:dyDescent="0.25">
      <c r="A4" t="str">
        <f t="shared" si="0"/>
        <v>9156</v>
      </c>
      <c r="B4" t="str">
        <f t="shared" ref="B4:C4" si="2">+DEC2HEX(_xlfn.BITOR(_xlfn.BITRSHIFT(HEX2DEC(A4),1),_xlfn.BITXOR(_xlfn.BITXOR(_xlfn.BITXOR(_xlfn.BITAND(HEX2DEC(A4),1),_xlfn.BITAND(_xlfn.BITRSHIFT(HEX2DEC(A4),2),1)),_xlfn.BITAND(_xlfn.BITRSHIFT(HEX2DEC(A4),3),1)),_xlfn.BITAND(_xlfn.BITRSHIFT(HEX2DEC(A4),5),1))*POWER(2,15)))</f>
        <v>C8AB</v>
      </c>
      <c r="C4" t="str">
        <f t="shared" si="2"/>
        <v>E455</v>
      </c>
    </row>
    <row r="5" spans="1:3" x14ac:dyDescent="0.25">
      <c r="A5" t="str">
        <f t="shared" si="0"/>
        <v>722A</v>
      </c>
      <c r="B5" t="str">
        <f t="shared" ref="B5:C5" si="3">+DEC2HEX(_xlfn.BITOR(_xlfn.BITRSHIFT(HEX2DEC(A5),1),_xlfn.BITXOR(_xlfn.BITXOR(_xlfn.BITXOR(_xlfn.BITAND(HEX2DEC(A5),1),_xlfn.BITAND(_xlfn.BITRSHIFT(HEX2DEC(A5),2),1)),_xlfn.BITAND(_xlfn.BITRSHIFT(HEX2DEC(A5),3),1)),_xlfn.BITAND(_xlfn.BITRSHIFT(HEX2DEC(A5),5),1))*POWER(2,15)))</f>
        <v>3915</v>
      </c>
      <c r="C5" t="str">
        <f t="shared" si="3"/>
        <v>1C8A</v>
      </c>
    </row>
    <row r="6" spans="1:3" x14ac:dyDescent="0.25">
      <c r="A6" t="str">
        <f t="shared" si="0"/>
        <v>8E45</v>
      </c>
      <c r="B6" t="str">
        <f t="shared" ref="B6:C6" si="4">+DEC2HEX(_xlfn.BITOR(_xlfn.BITRSHIFT(HEX2DEC(A6),1),_xlfn.BITXOR(_xlfn.BITXOR(_xlfn.BITXOR(_xlfn.BITAND(HEX2DEC(A6),1),_xlfn.BITAND(_xlfn.BITRSHIFT(HEX2DEC(A6),2),1)),_xlfn.BITAND(_xlfn.BITRSHIFT(HEX2DEC(A6),3),1)),_xlfn.BITAND(_xlfn.BITRSHIFT(HEX2DEC(A6),5),1))*POWER(2,15)))</f>
        <v>4722</v>
      </c>
      <c r="C6" t="str">
        <f t="shared" si="4"/>
        <v>A391</v>
      </c>
    </row>
    <row r="7" spans="1:3" x14ac:dyDescent="0.25">
      <c r="A7" t="str">
        <f t="shared" si="0"/>
        <v>D1C8</v>
      </c>
      <c r="B7" t="str">
        <f t="shared" ref="B7:C7" si="5">+DEC2HEX(_xlfn.BITOR(_xlfn.BITRSHIFT(HEX2DEC(A7),1),_xlfn.BITXOR(_xlfn.BITXOR(_xlfn.BITXOR(_xlfn.BITAND(HEX2DEC(A7),1),_xlfn.BITAND(_xlfn.BITRSHIFT(HEX2DEC(A7),2),1)),_xlfn.BITAND(_xlfn.BITRSHIFT(HEX2DEC(A7),3),1)),_xlfn.BITAND(_xlfn.BITRSHIFT(HEX2DEC(A7),5),1))*POWER(2,15)))</f>
        <v>E8E4</v>
      </c>
      <c r="C7" t="str">
        <f t="shared" si="5"/>
        <v>7472</v>
      </c>
    </row>
    <row r="8" spans="1:3" x14ac:dyDescent="0.25">
      <c r="A8" t="str">
        <f t="shared" si="0"/>
        <v>BA39</v>
      </c>
      <c r="B8" t="str">
        <f t="shared" ref="B8:C8" si="6">+DEC2HEX(_xlfn.BITOR(_xlfn.BITRSHIFT(HEX2DEC(A8),1),_xlfn.BITXOR(_xlfn.BITXOR(_xlfn.BITXOR(_xlfn.BITAND(HEX2DEC(A8),1),_xlfn.BITAND(_xlfn.BITRSHIFT(HEX2DEC(A8),2),1)),_xlfn.BITAND(_xlfn.BITRSHIFT(HEX2DEC(A8),3),1)),_xlfn.BITAND(_xlfn.BITRSHIFT(HEX2DEC(A8),5),1))*POWER(2,15)))</f>
        <v>DD1C</v>
      </c>
      <c r="C8" t="str">
        <f t="shared" si="6"/>
        <v>6E8E</v>
      </c>
    </row>
    <row r="9" spans="1:3" x14ac:dyDescent="0.25">
      <c r="A9" t="str">
        <f t="shared" si="0"/>
        <v>3747</v>
      </c>
      <c r="B9" t="str">
        <f t="shared" ref="B9:C9" si="7">+DEC2HEX(_xlfn.BITOR(_xlfn.BITRSHIFT(HEX2DEC(A9),1),_xlfn.BITXOR(_xlfn.BITXOR(_xlfn.BITXOR(_xlfn.BITAND(HEX2DEC(A9),1),_xlfn.BITAND(_xlfn.BITRSHIFT(HEX2DEC(A9),2),1)),_xlfn.BITAND(_xlfn.BITRSHIFT(HEX2DEC(A9),3),1)),_xlfn.BITAND(_xlfn.BITRSHIFT(HEX2DEC(A9),5),1))*POWER(2,15)))</f>
        <v>1BA3</v>
      </c>
      <c r="C9" t="str">
        <f t="shared" si="7"/>
        <v>DD1</v>
      </c>
    </row>
    <row r="10" spans="1:3" x14ac:dyDescent="0.25">
      <c r="A10" t="str">
        <f t="shared" si="0"/>
        <v>86E8</v>
      </c>
      <c r="B10" t="str">
        <f t="shared" ref="B10:C10" si="8">+DEC2HEX(_xlfn.BITOR(_xlfn.BITRSHIFT(HEX2DEC(A10),1),_xlfn.BITXOR(_xlfn.BITXOR(_xlfn.BITXOR(_xlfn.BITAND(HEX2DEC(A10),1),_xlfn.BITAND(_xlfn.BITRSHIFT(HEX2DEC(A10),2),1)),_xlfn.BITAND(_xlfn.BITRSHIFT(HEX2DEC(A10),3),1)),_xlfn.BITAND(_xlfn.BITRSHIFT(HEX2DEC(A10),5),1))*POWER(2,15)))</f>
        <v>4374</v>
      </c>
      <c r="C10" t="str">
        <f t="shared" si="8"/>
        <v>21BA</v>
      </c>
    </row>
    <row r="11" spans="1:3" x14ac:dyDescent="0.25">
      <c r="A11" t="str">
        <f t="shared" si="0"/>
        <v>10DD</v>
      </c>
      <c r="B11" t="str">
        <f t="shared" ref="B11:C11" si="9">+DEC2HEX(_xlfn.BITOR(_xlfn.BITRSHIFT(HEX2DEC(A11),1),_xlfn.BITXOR(_xlfn.BITXOR(_xlfn.BITXOR(_xlfn.BITAND(HEX2DEC(A11),1),_xlfn.BITAND(_xlfn.BITRSHIFT(HEX2DEC(A11),2),1)),_xlfn.BITAND(_xlfn.BITRSHIFT(HEX2DEC(A11),3),1)),_xlfn.BITAND(_xlfn.BITRSHIFT(HEX2DEC(A11),5),1))*POWER(2,15)))</f>
        <v>886E</v>
      </c>
      <c r="C11" t="str">
        <f t="shared" si="9"/>
        <v>C437</v>
      </c>
    </row>
    <row r="12" spans="1:3" x14ac:dyDescent="0.25">
      <c r="A12" t="str">
        <f t="shared" si="0"/>
        <v>E21B</v>
      </c>
      <c r="B12" t="str">
        <f t="shared" ref="B12:C12" si="10">+DEC2HEX(_xlfn.BITOR(_xlfn.BITRSHIFT(HEX2DEC(A12),1),_xlfn.BITXOR(_xlfn.BITXOR(_xlfn.BITXOR(_xlfn.BITAND(HEX2DEC(A12),1),_xlfn.BITAND(_xlfn.BITRSHIFT(HEX2DEC(A12),2),1)),_xlfn.BITAND(_xlfn.BITRSHIFT(HEX2DEC(A12),3),1)),_xlfn.BITAND(_xlfn.BITRSHIFT(HEX2DEC(A12),5),1))*POWER(2,15)))</f>
        <v>710D</v>
      </c>
      <c r="C12" t="str">
        <f t="shared" si="10"/>
        <v>B886</v>
      </c>
    </row>
    <row r="13" spans="1:3" x14ac:dyDescent="0.25">
      <c r="A13" t="str">
        <f t="shared" si="0"/>
        <v>DC43</v>
      </c>
      <c r="B13" t="str">
        <f t="shared" ref="B13:C13" si="11">+DEC2HEX(_xlfn.BITOR(_xlfn.BITRSHIFT(HEX2DEC(A13),1),_xlfn.BITXOR(_xlfn.BITXOR(_xlfn.BITXOR(_xlfn.BITAND(HEX2DEC(A13),1),_xlfn.BITAND(_xlfn.BITRSHIFT(HEX2DEC(A13),2),1)),_xlfn.BITAND(_xlfn.BITRSHIFT(HEX2DEC(A13),3),1)),_xlfn.BITAND(_xlfn.BITRSHIFT(HEX2DEC(A13),5),1))*POWER(2,15)))</f>
        <v>EE21</v>
      </c>
      <c r="C13" t="str">
        <f t="shared" si="11"/>
        <v>7710</v>
      </c>
    </row>
    <row r="14" spans="1:3" x14ac:dyDescent="0.25">
      <c r="A14" t="str">
        <f t="shared" si="0"/>
        <v>3B88</v>
      </c>
      <c r="B14" t="str">
        <f t="shared" ref="B14:C14" si="12">+DEC2HEX(_xlfn.BITOR(_xlfn.BITRSHIFT(HEX2DEC(A14),1),_xlfn.BITXOR(_xlfn.BITXOR(_xlfn.BITXOR(_xlfn.BITAND(HEX2DEC(A14),1),_xlfn.BITAND(_xlfn.BITRSHIFT(HEX2DEC(A14),2),1)),_xlfn.BITAND(_xlfn.BITRSHIFT(HEX2DEC(A14),3),1)),_xlfn.BITAND(_xlfn.BITRSHIFT(HEX2DEC(A14),5),1))*POWER(2,15)))</f>
        <v>9DC4</v>
      </c>
      <c r="C14" t="str">
        <f t="shared" si="12"/>
        <v>CEE2</v>
      </c>
    </row>
    <row r="15" spans="1:3" x14ac:dyDescent="0.25">
      <c r="A15" t="str">
        <f t="shared" si="0"/>
        <v>E771</v>
      </c>
      <c r="B15" t="str">
        <f t="shared" ref="B15:C15" si="13">+DEC2HEX(_xlfn.BITOR(_xlfn.BITRSHIFT(HEX2DEC(A15),1),_xlfn.BITXOR(_xlfn.BITXOR(_xlfn.BITXOR(_xlfn.BITAND(HEX2DEC(A15),1),_xlfn.BITAND(_xlfn.BITRSHIFT(HEX2DEC(A15),2),1)),_xlfn.BITAND(_xlfn.BITRSHIFT(HEX2DEC(A15),3),1)),_xlfn.BITAND(_xlfn.BITRSHIFT(HEX2DEC(A15),5),1))*POWER(2,15)))</f>
        <v>73B8</v>
      </c>
      <c r="C15" t="str">
        <f t="shared" si="13"/>
        <v>39DC</v>
      </c>
    </row>
    <row r="16" spans="1:3" x14ac:dyDescent="0.25">
      <c r="A16" t="str">
        <f t="shared" si="0"/>
        <v>1CEE</v>
      </c>
      <c r="B16" t="str">
        <f t="shared" ref="B16:C16" si="14">+DEC2HEX(_xlfn.BITOR(_xlfn.BITRSHIFT(HEX2DEC(A16),1),_xlfn.BITXOR(_xlfn.BITXOR(_xlfn.BITXOR(_xlfn.BITAND(HEX2DEC(A16),1),_xlfn.BITAND(_xlfn.BITRSHIFT(HEX2DEC(A16),2),1)),_xlfn.BITAND(_xlfn.BITRSHIFT(HEX2DEC(A16),3),1)),_xlfn.BITAND(_xlfn.BITRSHIFT(HEX2DEC(A16),5),1))*POWER(2,15)))</f>
        <v>8E77</v>
      </c>
      <c r="C16" t="str">
        <f t="shared" si="14"/>
        <v>C73B</v>
      </c>
    </row>
    <row r="17" spans="1:3" x14ac:dyDescent="0.25">
      <c r="A17" t="str">
        <f t="shared" si="0"/>
        <v>E39D</v>
      </c>
      <c r="B17" t="str">
        <f t="shared" ref="B17:C17" si="15">+DEC2HEX(_xlfn.BITOR(_xlfn.BITRSHIFT(HEX2DEC(A17),1),_xlfn.BITXOR(_xlfn.BITXOR(_xlfn.BITXOR(_xlfn.BITAND(HEX2DEC(A17),1),_xlfn.BITAND(_xlfn.BITRSHIFT(HEX2DEC(A17),2),1)),_xlfn.BITAND(_xlfn.BITRSHIFT(HEX2DEC(A17),3),1)),_xlfn.BITAND(_xlfn.BITRSHIFT(HEX2DEC(A17),5),1))*POWER(2,15)))</f>
        <v>F1CE</v>
      </c>
      <c r="C17" t="str">
        <f t="shared" si="15"/>
        <v>78E7</v>
      </c>
    </row>
    <row r="18" spans="1:3" x14ac:dyDescent="0.25">
      <c r="A18" t="str">
        <f t="shared" si="0"/>
        <v>BC73</v>
      </c>
      <c r="B18" t="str">
        <f t="shared" ref="B18:C18" si="16">+DEC2HEX(_xlfn.BITOR(_xlfn.BITRSHIFT(HEX2DEC(A18),1),_xlfn.BITXOR(_xlfn.BITXOR(_xlfn.BITXOR(_xlfn.BITAND(HEX2DEC(A18),1),_xlfn.BITAND(_xlfn.BITRSHIFT(HEX2DEC(A18),2),1)),_xlfn.BITAND(_xlfn.BITRSHIFT(HEX2DEC(A18),3),1)),_xlfn.BITAND(_xlfn.BITRSHIFT(HEX2DEC(A18),5),1))*POWER(2,15)))</f>
        <v>5E39</v>
      </c>
      <c r="C18" t="str">
        <f t="shared" si="16"/>
        <v>AF1C</v>
      </c>
    </row>
    <row r="19" spans="1:3" x14ac:dyDescent="0.25">
      <c r="A19" t="str">
        <f t="shared" si="0"/>
        <v>578E</v>
      </c>
      <c r="B19" t="str">
        <f t="shared" ref="B19:C19" si="17">+DEC2HEX(_xlfn.BITOR(_xlfn.BITRSHIFT(HEX2DEC(A19),1),_xlfn.BITXOR(_xlfn.BITXOR(_xlfn.BITXOR(_xlfn.BITAND(HEX2DEC(A19),1),_xlfn.BITAND(_xlfn.BITRSHIFT(HEX2DEC(A19),2),1)),_xlfn.BITAND(_xlfn.BITRSHIFT(HEX2DEC(A19),3),1)),_xlfn.BITAND(_xlfn.BITRSHIFT(HEX2DEC(A19),5),1))*POWER(2,15)))</f>
        <v>2BC7</v>
      </c>
      <c r="C19" t="str">
        <f t="shared" si="17"/>
        <v>15E3</v>
      </c>
    </row>
    <row r="20" spans="1:3" x14ac:dyDescent="0.25">
      <c r="A20" t="str">
        <f t="shared" si="0"/>
        <v>AF1</v>
      </c>
      <c r="B20" t="str">
        <f t="shared" ref="B20:C20" si="18">+DEC2HEX(_xlfn.BITOR(_xlfn.BITRSHIFT(HEX2DEC(A20),1),_xlfn.BITXOR(_xlfn.BITXOR(_xlfn.BITXOR(_xlfn.BITAND(HEX2DEC(A20),1),_xlfn.BITAND(_xlfn.BITRSHIFT(HEX2DEC(A20),2),1)),_xlfn.BITAND(_xlfn.BITRSHIFT(HEX2DEC(A20),3),1)),_xlfn.BITAND(_xlfn.BITRSHIFT(HEX2DEC(A20),5),1))*POWER(2,15)))</f>
        <v>578</v>
      </c>
      <c r="C20" t="str">
        <f t="shared" si="18"/>
        <v>2BC</v>
      </c>
    </row>
    <row r="21" spans="1:3" x14ac:dyDescent="0.25">
      <c r="A21" t="str">
        <f t="shared" si="0"/>
        <v>815E</v>
      </c>
      <c r="B21" t="str">
        <f t="shared" ref="B21:C21" si="19">+DEC2HEX(_xlfn.BITOR(_xlfn.BITRSHIFT(HEX2DEC(A21),1),_xlfn.BITXOR(_xlfn.BITXOR(_xlfn.BITXOR(_xlfn.BITAND(HEX2DEC(A21),1),_xlfn.BITAND(_xlfn.BITRSHIFT(HEX2DEC(A21),2),1)),_xlfn.BITAND(_xlfn.BITRSHIFT(HEX2DEC(A21),3),1)),_xlfn.BITAND(_xlfn.BITRSHIFT(HEX2DEC(A21),5),1))*POWER(2,15)))</f>
        <v>40AF</v>
      </c>
      <c r="C21" t="str">
        <f t="shared" si="19"/>
        <v>2057</v>
      </c>
    </row>
    <row r="22" spans="1:3" x14ac:dyDescent="0.25">
      <c r="A22" t="str">
        <f t="shared" si="0"/>
        <v>102B</v>
      </c>
      <c r="B22" t="str">
        <f t="shared" ref="B22:C22" si="20">+DEC2HEX(_xlfn.BITOR(_xlfn.BITRSHIFT(HEX2DEC(A22),1),_xlfn.BITXOR(_xlfn.BITXOR(_xlfn.BITXOR(_xlfn.BITAND(HEX2DEC(A22),1),_xlfn.BITAND(_xlfn.BITRSHIFT(HEX2DEC(A22),2),1)),_xlfn.BITAND(_xlfn.BITRSHIFT(HEX2DEC(A22),3),1)),_xlfn.BITAND(_xlfn.BITRSHIFT(HEX2DEC(A22),5),1))*POWER(2,15)))</f>
        <v>8815</v>
      </c>
      <c r="C22" t="str">
        <f t="shared" si="20"/>
        <v>440A</v>
      </c>
    </row>
    <row r="23" spans="1:3" x14ac:dyDescent="0.25">
      <c r="A23" t="str">
        <f t="shared" si="0"/>
        <v>A205</v>
      </c>
      <c r="B23" t="str">
        <f t="shared" ref="B23:C23" si="21">+DEC2HEX(_xlfn.BITOR(_xlfn.BITRSHIFT(HEX2DEC(A23),1),_xlfn.BITXOR(_xlfn.BITXOR(_xlfn.BITXOR(_xlfn.BITAND(HEX2DEC(A23),1),_xlfn.BITAND(_xlfn.BITRSHIFT(HEX2DEC(A23),2),1)),_xlfn.BITAND(_xlfn.BITRSHIFT(HEX2DEC(A23),3),1)),_xlfn.BITAND(_xlfn.BITRSHIFT(HEX2DEC(A23),5),1))*POWER(2,15)))</f>
        <v>5102</v>
      </c>
      <c r="C23" t="str">
        <f t="shared" si="21"/>
        <v>2881</v>
      </c>
    </row>
    <row r="24" spans="1:3" x14ac:dyDescent="0.25">
      <c r="A24" t="str">
        <f t="shared" si="0"/>
        <v>9440</v>
      </c>
      <c r="B24" t="str">
        <f t="shared" ref="B24:C24" si="22">+DEC2HEX(_xlfn.BITOR(_xlfn.BITRSHIFT(HEX2DEC(A24),1),_xlfn.BITXOR(_xlfn.BITXOR(_xlfn.BITXOR(_xlfn.BITAND(HEX2DEC(A24),1),_xlfn.BITAND(_xlfn.BITRSHIFT(HEX2DEC(A24),2),1)),_xlfn.BITAND(_xlfn.BITRSHIFT(HEX2DEC(A24),3),1)),_xlfn.BITAND(_xlfn.BITRSHIFT(HEX2DEC(A24),5),1))*POWER(2,15)))</f>
        <v>4A20</v>
      </c>
      <c r="C24" t="str">
        <f t="shared" si="22"/>
        <v>A510</v>
      </c>
    </row>
    <row r="25" spans="1:3" x14ac:dyDescent="0.25">
      <c r="A25" t="str">
        <f t="shared" si="0"/>
        <v>5288</v>
      </c>
      <c r="B25" t="str">
        <f t="shared" ref="B25:C25" si="23">+DEC2HEX(_xlfn.BITOR(_xlfn.BITRSHIFT(HEX2DEC(A25),1),_xlfn.BITXOR(_xlfn.BITXOR(_xlfn.BITXOR(_xlfn.BITAND(HEX2DEC(A25),1),_xlfn.BITAND(_xlfn.BITRSHIFT(HEX2DEC(A25),2),1)),_xlfn.BITAND(_xlfn.BITRSHIFT(HEX2DEC(A25),3),1)),_xlfn.BITAND(_xlfn.BITRSHIFT(HEX2DEC(A25),5),1))*POWER(2,15)))</f>
        <v>A944</v>
      </c>
      <c r="C25" t="str">
        <f t="shared" si="23"/>
        <v>D4A2</v>
      </c>
    </row>
    <row r="26" spans="1:3" x14ac:dyDescent="0.25">
      <c r="A26" t="str">
        <f t="shared" si="0"/>
        <v>EA51</v>
      </c>
      <c r="B26" t="str">
        <f t="shared" ref="B26:C26" si="24">+DEC2HEX(_xlfn.BITOR(_xlfn.BITRSHIFT(HEX2DEC(A26),1),_xlfn.BITXOR(_xlfn.BITXOR(_xlfn.BITXOR(_xlfn.BITAND(HEX2DEC(A26),1),_xlfn.BITAND(_xlfn.BITRSHIFT(HEX2DEC(A26),2),1)),_xlfn.BITAND(_xlfn.BITRSHIFT(HEX2DEC(A26),3),1)),_xlfn.BITAND(_xlfn.BITRSHIFT(HEX2DEC(A26),5),1))*POWER(2,15)))</f>
        <v>F528</v>
      </c>
      <c r="C26" t="str">
        <f t="shared" si="24"/>
        <v>7A94</v>
      </c>
    </row>
    <row r="27" spans="1:3" x14ac:dyDescent="0.25">
      <c r="A27" t="str">
        <f t="shared" si="0"/>
        <v>BD4A</v>
      </c>
      <c r="B27" t="str">
        <f t="shared" ref="B27:C27" si="25">+DEC2HEX(_xlfn.BITOR(_xlfn.BITRSHIFT(HEX2DEC(A27),1),_xlfn.BITXOR(_xlfn.BITXOR(_xlfn.BITXOR(_xlfn.BITAND(HEX2DEC(A27),1),_xlfn.BITAND(_xlfn.BITRSHIFT(HEX2DEC(A27),2),1)),_xlfn.BITAND(_xlfn.BITRSHIFT(HEX2DEC(A27),3),1)),_xlfn.BITAND(_xlfn.BITRSHIFT(HEX2DEC(A27),5),1))*POWER(2,15)))</f>
        <v>DEA5</v>
      </c>
      <c r="C27" t="str">
        <f t="shared" si="25"/>
        <v>EF52</v>
      </c>
    </row>
    <row r="28" spans="1:3" x14ac:dyDescent="0.25">
      <c r="A28" t="str">
        <f t="shared" si="0"/>
        <v>77A9</v>
      </c>
      <c r="B28" t="str">
        <f t="shared" ref="B28:C28" si="26">+DEC2HEX(_xlfn.BITOR(_xlfn.BITRSHIFT(HEX2DEC(A28),1),_xlfn.BITXOR(_xlfn.BITXOR(_xlfn.BITXOR(_xlfn.BITAND(HEX2DEC(A28),1),_xlfn.BITAND(_xlfn.BITRSHIFT(HEX2DEC(A28),2),1)),_xlfn.BITAND(_xlfn.BITRSHIFT(HEX2DEC(A28),3),1)),_xlfn.BITAND(_xlfn.BITRSHIFT(HEX2DEC(A28),5),1))*POWER(2,15)))</f>
        <v>BBD4</v>
      </c>
      <c r="C28" t="str">
        <f t="shared" si="26"/>
        <v>DDEA</v>
      </c>
    </row>
    <row r="29" spans="1:3" x14ac:dyDescent="0.25">
      <c r="A29" t="str">
        <f t="shared" si="0"/>
        <v>6EF5</v>
      </c>
      <c r="B29" t="str">
        <f t="shared" ref="B29:C29" si="27">+DEC2HEX(_xlfn.BITOR(_xlfn.BITRSHIFT(HEX2DEC(A29),1),_xlfn.BITXOR(_xlfn.BITXOR(_xlfn.BITXOR(_xlfn.BITAND(HEX2DEC(A29),1),_xlfn.BITAND(_xlfn.BITRSHIFT(HEX2DEC(A29),2),1)),_xlfn.BITAND(_xlfn.BITRSHIFT(HEX2DEC(A29),3),1)),_xlfn.BITAND(_xlfn.BITRSHIFT(HEX2DEC(A29),5),1))*POWER(2,15)))</f>
        <v>B77A</v>
      </c>
      <c r="C29" t="str">
        <f t="shared" si="27"/>
        <v>5BBD</v>
      </c>
    </row>
    <row r="30" spans="1:3" x14ac:dyDescent="0.25">
      <c r="A30" t="str">
        <f t="shared" si="0"/>
        <v>2DDE</v>
      </c>
      <c r="B30" t="str">
        <f t="shared" ref="B30:C30" si="28">+DEC2HEX(_xlfn.BITOR(_xlfn.BITRSHIFT(HEX2DEC(A30),1),_xlfn.BITXOR(_xlfn.BITXOR(_xlfn.BITXOR(_xlfn.BITAND(HEX2DEC(A30),1),_xlfn.BITAND(_xlfn.BITRSHIFT(HEX2DEC(A30),2),1)),_xlfn.BITAND(_xlfn.BITRSHIFT(HEX2DEC(A30),3),1)),_xlfn.BITAND(_xlfn.BITRSHIFT(HEX2DEC(A30),5),1))*POWER(2,15)))</f>
        <v>16EF</v>
      </c>
      <c r="C30" t="str">
        <f t="shared" si="28"/>
        <v>B77</v>
      </c>
    </row>
    <row r="31" spans="1:3" x14ac:dyDescent="0.25">
      <c r="A31" t="str">
        <f t="shared" si="0"/>
        <v>85BB</v>
      </c>
      <c r="B31" t="str">
        <f t="shared" ref="B31:C31" si="29">+DEC2HEX(_xlfn.BITOR(_xlfn.BITRSHIFT(HEX2DEC(A31),1),_xlfn.BITXOR(_xlfn.BITXOR(_xlfn.BITXOR(_xlfn.BITAND(HEX2DEC(A31),1),_xlfn.BITAND(_xlfn.BITRSHIFT(HEX2DEC(A31),2),1)),_xlfn.BITAND(_xlfn.BITRSHIFT(HEX2DEC(A31),3),1)),_xlfn.BITAND(_xlfn.BITRSHIFT(HEX2DEC(A31),5),1))*POWER(2,15)))</f>
        <v>C2DD</v>
      </c>
      <c r="C31" t="str">
        <f t="shared" si="29"/>
        <v>E16E</v>
      </c>
    </row>
    <row r="32" spans="1:3" x14ac:dyDescent="0.25">
      <c r="A32" t="str">
        <f t="shared" si="0"/>
        <v>F0B7</v>
      </c>
      <c r="B32" t="str">
        <f t="shared" ref="B32:C32" si="30">+DEC2HEX(_xlfn.BITOR(_xlfn.BITRSHIFT(HEX2DEC(A32),1),_xlfn.BITXOR(_xlfn.BITXOR(_xlfn.BITXOR(_xlfn.BITAND(HEX2DEC(A32),1),_xlfn.BITAND(_xlfn.BITRSHIFT(HEX2DEC(A32),2),1)),_xlfn.BITAND(_xlfn.BITRSHIFT(HEX2DEC(A32),3),1)),_xlfn.BITAND(_xlfn.BITRSHIFT(HEX2DEC(A32),5),1))*POWER(2,15)))</f>
        <v>F85B</v>
      </c>
      <c r="C32" t="str">
        <f t="shared" si="30"/>
        <v>7C2D</v>
      </c>
    </row>
    <row r="33" spans="1:3" x14ac:dyDescent="0.25">
      <c r="A33" t="str">
        <f t="shared" si="0"/>
        <v>3E16</v>
      </c>
      <c r="B33" t="str">
        <f t="shared" ref="B33:C33" si="31">+DEC2HEX(_xlfn.BITOR(_xlfn.BITRSHIFT(HEX2DEC(A33),1),_xlfn.BITXOR(_xlfn.BITXOR(_xlfn.BITXOR(_xlfn.BITAND(HEX2DEC(A33),1),_xlfn.BITAND(_xlfn.BITRSHIFT(HEX2DEC(A33),2),1)),_xlfn.BITAND(_xlfn.BITRSHIFT(HEX2DEC(A33),3),1)),_xlfn.BITAND(_xlfn.BITRSHIFT(HEX2DEC(A33),5),1))*POWER(2,15)))</f>
        <v>9F0B</v>
      </c>
      <c r="C33" t="str">
        <f t="shared" si="31"/>
        <v>4F85</v>
      </c>
    </row>
    <row r="34" spans="1:3" x14ac:dyDescent="0.25">
      <c r="A34" t="str">
        <f t="shared" si="0"/>
        <v>27C2</v>
      </c>
      <c r="B34" t="str">
        <f t="shared" ref="B34:C34" si="32">+DEC2HEX(_xlfn.BITOR(_xlfn.BITRSHIFT(HEX2DEC(A34),1),_xlfn.BITXOR(_xlfn.BITXOR(_xlfn.BITXOR(_xlfn.BITAND(HEX2DEC(A34),1),_xlfn.BITAND(_xlfn.BITRSHIFT(HEX2DEC(A34),2),1)),_xlfn.BITAND(_xlfn.BITRSHIFT(HEX2DEC(A34),3),1)),_xlfn.BITAND(_xlfn.BITRSHIFT(HEX2DEC(A34),5),1))*POWER(2,15)))</f>
        <v>13E1</v>
      </c>
      <c r="C34" t="str">
        <f t="shared" si="32"/>
        <v>9F0</v>
      </c>
    </row>
    <row r="35" spans="1:3" x14ac:dyDescent="0.25">
      <c r="A35" t="str">
        <f t="shared" si="0"/>
        <v>84F8</v>
      </c>
      <c r="B35" t="str">
        <f t="shared" ref="B35:C35" si="33">+DEC2HEX(_xlfn.BITOR(_xlfn.BITRSHIFT(HEX2DEC(A35),1),_xlfn.BITXOR(_xlfn.BITXOR(_xlfn.BITXOR(_xlfn.BITAND(HEX2DEC(A35),1),_xlfn.BITAND(_xlfn.BITRSHIFT(HEX2DEC(A35),2),1)),_xlfn.BITAND(_xlfn.BITRSHIFT(HEX2DEC(A35),3),1)),_xlfn.BITAND(_xlfn.BITRSHIFT(HEX2DEC(A35),5),1))*POWER(2,15)))</f>
        <v>427C</v>
      </c>
      <c r="C35" t="str">
        <f t="shared" si="33"/>
        <v>A13E</v>
      </c>
    </row>
    <row r="36" spans="1:3" x14ac:dyDescent="0.25">
      <c r="A36" t="str">
        <f t="shared" si="0"/>
        <v>D09F</v>
      </c>
      <c r="B36" t="str">
        <f t="shared" ref="B36:C36" si="34">+DEC2HEX(_xlfn.BITOR(_xlfn.BITRSHIFT(HEX2DEC(A36),1),_xlfn.BITXOR(_xlfn.BITXOR(_xlfn.BITXOR(_xlfn.BITAND(HEX2DEC(A36),1),_xlfn.BITAND(_xlfn.BITRSHIFT(HEX2DEC(A36),2),1)),_xlfn.BITAND(_xlfn.BITRSHIFT(HEX2DEC(A36),3),1)),_xlfn.BITAND(_xlfn.BITRSHIFT(HEX2DEC(A36),5),1))*POWER(2,15)))</f>
        <v>E84F</v>
      </c>
      <c r="C36" t="str">
        <f t="shared" si="34"/>
        <v>F427</v>
      </c>
    </row>
    <row r="37" spans="1:3" x14ac:dyDescent="0.25">
      <c r="A37" t="str">
        <f t="shared" si="0"/>
        <v>FA13</v>
      </c>
      <c r="B37" t="str">
        <f t="shared" ref="B37:C37" si="35">+DEC2HEX(_xlfn.BITOR(_xlfn.BITRSHIFT(HEX2DEC(A37),1),_xlfn.BITXOR(_xlfn.BITXOR(_xlfn.BITXOR(_xlfn.BITAND(HEX2DEC(A37),1),_xlfn.BITAND(_xlfn.BITRSHIFT(HEX2DEC(A37),2),1)),_xlfn.BITAND(_xlfn.BITRSHIFT(HEX2DEC(A37),3),1)),_xlfn.BITAND(_xlfn.BITRSHIFT(HEX2DEC(A37),5),1))*POWER(2,15)))</f>
        <v>FD09</v>
      </c>
      <c r="C37" t="str">
        <f t="shared" si="35"/>
        <v>7E84</v>
      </c>
    </row>
    <row r="38" spans="1:3" x14ac:dyDescent="0.25">
      <c r="A38" t="str">
        <f t="shared" si="0"/>
        <v>BF42</v>
      </c>
      <c r="B38" t="str">
        <f t="shared" ref="B38:C38" si="36">+DEC2HEX(_xlfn.BITOR(_xlfn.BITRSHIFT(HEX2DEC(A38),1),_xlfn.BITXOR(_xlfn.BITXOR(_xlfn.BITXOR(_xlfn.BITAND(HEX2DEC(A38),1),_xlfn.BITAND(_xlfn.BITRSHIFT(HEX2DEC(A38),2),1)),_xlfn.BITAND(_xlfn.BITRSHIFT(HEX2DEC(A38),3),1)),_xlfn.BITAND(_xlfn.BITRSHIFT(HEX2DEC(A38),5),1))*POWER(2,15)))</f>
        <v>5FA1</v>
      </c>
      <c r="C38" t="str">
        <f t="shared" si="36"/>
        <v>2FD0</v>
      </c>
    </row>
    <row r="39" spans="1:3" x14ac:dyDescent="0.25">
      <c r="A39" t="str">
        <f t="shared" si="0"/>
        <v>17E8</v>
      </c>
      <c r="B39" t="str">
        <f t="shared" ref="B39:C39" si="37">+DEC2HEX(_xlfn.BITOR(_xlfn.BITRSHIFT(HEX2DEC(A39),1),_xlfn.BITXOR(_xlfn.BITXOR(_xlfn.BITXOR(_xlfn.BITAND(HEX2DEC(A39),1),_xlfn.BITAND(_xlfn.BITRSHIFT(HEX2DEC(A39),2),1)),_xlfn.BITAND(_xlfn.BITRSHIFT(HEX2DEC(A39),3),1)),_xlfn.BITAND(_xlfn.BITRSHIFT(HEX2DEC(A39),5),1))*POWER(2,15)))</f>
        <v>BF4</v>
      </c>
      <c r="C39" t="str">
        <f t="shared" si="37"/>
        <v>5FA</v>
      </c>
    </row>
    <row r="40" spans="1:3" x14ac:dyDescent="0.25">
      <c r="A40" t="str">
        <f t="shared" si="0"/>
        <v>2FD</v>
      </c>
      <c r="B40" t="str">
        <f t="shared" ref="B40:C40" si="38">+DEC2HEX(_xlfn.BITOR(_xlfn.BITRSHIFT(HEX2DEC(A40),1),_xlfn.BITXOR(_xlfn.BITXOR(_xlfn.BITXOR(_xlfn.BITAND(HEX2DEC(A40),1),_xlfn.BITAND(_xlfn.BITRSHIFT(HEX2DEC(A40),2),1)),_xlfn.BITAND(_xlfn.BITRSHIFT(HEX2DEC(A40),3),1)),_xlfn.BITAND(_xlfn.BITRSHIFT(HEX2DEC(A40),5),1))*POWER(2,15)))</f>
        <v>17E</v>
      </c>
      <c r="C40" t="str">
        <f t="shared" si="38"/>
        <v>80BF</v>
      </c>
    </row>
    <row r="41" spans="1:3" x14ac:dyDescent="0.25">
      <c r="A41" t="str">
        <f t="shared" si="0"/>
        <v>405F</v>
      </c>
      <c r="B41" t="str">
        <f t="shared" ref="B41:C41" si="39">+DEC2HEX(_xlfn.BITOR(_xlfn.BITRSHIFT(HEX2DEC(A41),1),_xlfn.BITXOR(_xlfn.BITXOR(_xlfn.BITXOR(_xlfn.BITAND(HEX2DEC(A41),1),_xlfn.BITAND(_xlfn.BITRSHIFT(HEX2DEC(A41),2),1)),_xlfn.BITAND(_xlfn.BITRSHIFT(HEX2DEC(A41),3),1)),_xlfn.BITAND(_xlfn.BITRSHIFT(HEX2DEC(A41),5),1))*POWER(2,15)))</f>
        <v>A02F</v>
      </c>
      <c r="C41" t="str">
        <f t="shared" si="39"/>
        <v>5017</v>
      </c>
    </row>
    <row r="42" spans="1:3" x14ac:dyDescent="0.25">
      <c r="A42" t="str">
        <f t="shared" si="0"/>
        <v>280B</v>
      </c>
      <c r="B42" t="str">
        <f t="shared" ref="B42:C42" si="40">+DEC2HEX(_xlfn.BITOR(_xlfn.BITRSHIFT(HEX2DEC(A42),1),_xlfn.BITXOR(_xlfn.BITXOR(_xlfn.BITXOR(_xlfn.BITAND(HEX2DEC(A42),1),_xlfn.BITAND(_xlfn.BITRSHIFT(HEX2DEC(A42),2),1)),_xlfn.BITAND(_xlfn.BITRSHIFT(HEX2DEC(A42),3),1)),_xlfn.BITAND(_xlfn.BITRSHIFT(HEX2DEC(A42),5),1))*POWER(2,15)))</f>
        <v>1405</v>
      </c>
      <c r="C42" t="str">
        <f t="shared" si="40"/>
        <v>A02</v>
      </c>
    </row>
    <row r="43" spans="1:3" x14ac:dyDescent="0.25">
      <c r="A43" t="str">
        <f t="shared" si="0"/>
        <v>501</v>
      </c>
      <c r="B43" t="str">
        <f t="shared" ref="B43:C43" si="41">+DEC2HEX(_xlfn.BITOR(_xlfn.BITRSHIFT(HEX2DEC(A43),1),_xlfn.BITXOR(_xlfn.BITXOR(_xlfn.BITXOR(_xlfn.BITAND(HEX2DEC(A43),1),_xlfn.BITAND(_xlfn.BITRSHIFT(HEX2DEC(A43),2),1)),_xlfn.BITAND(_xlfn.BITRSHIFT(HEX2DEC(A43),3),1)),_xlfn.BITAND(_xlfn.BITRSHIFT(HEX2DEC(A43),5),1))*POWER(2,15)))</f>
        <v>8280</v>
      </c>
      <c r="C43" t="str">
        <f t="shared" si="41"/>
        <v>4140</v>
      </c>
    </row>
    <row r="44" spans="1:3" x14ac:dyDescent="0.25">
      <c r="A44" t="str">
        <f t="shared" si="0"/>
        <v>20A0</v>
      </c>
      <c r="B44" t="str">
        <f t="shared" ref="B44:C44" si="42">+DEC2HEX(_xlfn.BITOR(_xlfn.BITRSHIFT(HEX2DEC(A44),1),_xlfn.BITXOR(_xlfn.BITXOR(_xlfn.BITXOR(_xlfn.BITAND(HEX2DEC(A44),1),_xlfn.BITAND(_xlfn.BITRSHIFT(HEX2DEC(A44),2),1)),_xlfn.BITAND(_xlfn.BITRSHIFT(HEX2DEC(A44),3),1)),_xlfn.BITAND(_xlfn.BITRSHIFT(HEX2DEC(A44),5),1))*POWER(2,15)))</f>
        <v>9050</v>
      </c>
      <c r="C44" t="str">
        <f t="shared" si="42"/>
        <v>4828</v>
      </c>
    </row>
    <row r="45" spans="1:3" x14ac:dyDescent="0.25">
      <c r="A45" t="str">
        <f t="shared" si="0"/>
        <v>2414</v>
      </c>
      <c r="B45" t="str">
        <f t="shared" ref="B45:C45" si="43">+DEC2HEX(_xlfn.BITOR(_xlfn.BITRSHIFT(HEX2DEC(A45),1),_xlfn.BITXOR(_xlfn.BITXOR(_xlfn.BITXOR(_xlfn.BITAND(HEX2DEC(A45),1),_xlfn.BITAND(_xlfn.BITRSHIFT(HEX2DEC(A45),2),1)),_xlfn.BITAND(_xlfn.BITRSHIFT(HEX2DEC(A45),3),1)),_xlfn.BITAND(_xlfn.BITRSHIFT(HEX2DEC(A45),5),1))*POWER(2,15)))</f>
        <v>920A</v>
      </c>
      <c r="C45" t="str">
        <f t="shared" si="43"/>
        <v>C905</v>
      </c>
    </row>
    <row r="46" spans="1:3" x14ac:dyDescent="0.25">
      <c r="A46" t="str">
        <f t="shared" si="0"/>
        <v>6482</v>
      </c>
      <c r="B46" t="str">
        <f t="shared" ref="B46:C46" si="44">+DEC2HEX(_xlfn.BITOR(_xlfn.BITRSHIFT(HEX2DEC(A46),1),_xlfn.BITXOR(_xlfn.BITXOR(_xlfn.BITXOR(_xlfn.BITAND(HEX2DEC(A46),1),_xlfn.BITAND(_xlfn.BITRSHIFT(HEX2DEC(A46),2),1)),_xlfn.BITAND(_xlfn.BITRSHIFT(HEX2DEC(A46),3),1)),_xlfn.BITAND(_xlfn.BITRSHIFT(HEX2DEC(A46),5),1))*POWER(2,15)))</f>
        <v>3241</v>
      </c>
      <c r="C46" t="str">
        <f t="shared" si="44"/>
        <v>9920</v>
      </c>
    </row>
    <row r="47" spans="1:3" x14ac:dyDescent="0.25">
      <c r="A47" t="str">
        <f t="shared" si="0"/>
        <v>CC90</v>
      </c>
      <c r="B47" t="str">
        <f t="shared" ref="B47:C47" si="45">+DEC2HEX(_xlfn.BITOR(_xlfn.BITRSHIFT(HEX2DEC(A47),1),_xlfn.BITXOR(_xlfn.BITXOR(_xlfn.BITXOR(_xlfn.BITAND(HEX2DEC(A47),1),_xlfn.BITAND(_xlfn.BITRSHIFT(HEX2DEC(A47),2),1)),_xlfn.BITAND(_xlfn.BITRSHIFT(HEX2DEC(A47),3),1)),_xlfn.BITAND(_xlfn.BITRSHIFT(HEX2DEC(A47),5),1))*POWER(2,15)))</f>
        <v>6648</v>
      </c>
      <c r="C47" t="str">
        <f t="shared" si="45"/>
        <v>B324</v>
      </c>
    </row>
    <row r="48" spans="1:3" x14ac:dyDescent="0.25">
      <c r="A48" t="str">
        <f t="shared" si="0"/>
        <v>5992</v>
      </c>
      <c r="B48" t="str">
        <f t="shared" ref="B48:C48" si="46">+DEC2HEX(_xlfn.BITOR(_xlfn.BITRSHIFT(HEX2DEC(A48),1),_xlfn.BITXOR(_xlfn.BITXOR(_xlfn.BITXOR(_xlfn.BITAND(HEX2DEC(A48),1),_xlfn.BITAND(_xlfn.BITRSHIFT(HEX2DEC(A48),2),1)),_xlfn.BITAND(_xlfn.BITRSHIFT(HEX2DEC(A48),3),1)),_xlfn.BITAND(_xlfn.BITRSHIFT(HEX2DEC(A48),5),1))*POWER(2,15)))</f>
        <v>2CC9</v>
      </c>
      <c r="C48" t="str">
        <f t="shared" si="46"/>
        <v>1664</v>
      </c>
    </row>
    <row r="49" spans="1:3" x14ac:dyDescent="0.25">
      <c r="A49" t="str">
        <f t="shared" si="0"/>
        <v>B32</v>
      </c>
      <c r="B49" t="str">
        <f t="shared" ref="B49:C49" si="47">+DEC2HEX(_xlfn.BITOR(_xlfn.BITRSHIFT(HEX2DEC(A49),1),_xlfn.BITXOR(_xlfn.BITXOR(_xlfn.BITXOR(_xlfn.BITAND(HEX2DEC(A49),1),_xlfn.BITAND(_xlfn.BITRSHIFT(HEX2DEC(A49),2),1)),_xlfn.BITAND(_xlfn.BITRSHIFT(HEX2DEC(A49),3),1)),_xlfn.BITAND(_xlfn.BITRSHIFT(HEX2DEC(A49),5),1))*POWER(2,15)))</f>
        <v>8599</v>
      </c>
      <c r="C49" t="str">
        <f t="shared" si="47"/>
        <v>42CC</v>
      </c>
    </row>
    <row r="50" spans="1:3" x14ac:dyDescent="0.25">
      <c r="A50" t="str">
        <f t="shared" si="0"/>
        <v>2166</v>
      </c>
      <c r="B50" t="str">
        <f t="shared" ref="B50:C50" si="48">+DEC2HEX(_xlfn.BITOR(_xlfn.BITRSHIFT(HEX2DEC(A50),1),_xlfn.BITXOR(_xlfn.BITXOR(_xlfn.BITXOR(_xlfn.BITAND(HEX2DEC(A50),1),_xlfn.BITAND(_xlfn.BITRSHIFT(HEX2DEC(A50),2),1)),_xlfn.BITAND(_xlfn.BITRSHIFT(HEX2DEC(A50),3),1)),_xlfn.BITAND(_xlfn.BITRSHIFT(HEX2DEC(A50),5),1))*POWER(2,15)))</f>
        <v>10B3</v>
      </c>
      <c r="C50" t="str">
        <f t="shared" si="48"/>
        <v>859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workbookViewId="0">
      <selection activeCell="C3" sqref="C3"/>
    </sheetView>
  </sheetViews>
  <sheetFormatPr defaultRowHeight="15" x14ac:dyDescent="0.25"/>
  <sheetData>
    <row r="1" spans="1:3" x14ac:dyDescent="0.25">
      <c r="A1" t="s">
        <v>417</v>
      </c>
      <c r="B1" t="str">
        <f>IF(_xlfn.BITAND(HEX2DEC(A1),1),DEC2HEX(_xlfn.BITXOR(_xlfn.BITRSHIFT(HEX2DEC(A1),1),46080)),DEC2HEX(_xlfn.BITRSHIFT(HEX2DEC(A1),1)))</f>
        <v>E270</v>
      </c>
      <c r="C1" t="str">
        <f>IF(_xlfn.BITAND(HEX2DEC(B1),1),DEC2HEX(_xlfn.BITXOR(_xlfn.BITRSHIFT(HEX2DEC(B1),1),46080)),DEC2HEX(_xlfn.BITRSHIFT(HEX2DEC(B1),1)))</f>
        <v>7138</v>
      </c>
    </row>
    <row r="2" spans="1:3" x14ac:dyDescent="0.25">
      <c r="A2" t="str">
        <f>IF(_xlfn.BITAND(HEX2DEC(C1),1),DEC2HEX(_xlfn.BITXOR(_xlfn.BITRSHIFT(HEX2DEC(C1),1),46080)),DEC2HEX(_xlfn.BITRSHIFT(HEX2DEC(C1),1)))</f>
        <v>389C</v>
      </c>
      <c r="B2" t="str">
        <f t="shared" ref="B2:C50" si="0">IF(_xlfn.BITAND(HEX2DEC(A2),1),DEC2HEX(_xlfn.BITXOR(_xlfn.BITRSHIFT(HEX2DEC(A2),1),46080)),DEC2HEX(_xlfn.BITRSHIFT(HEX2DEC(A2),1)))</f>
        <v>1C4E</v>
      </c>
      <c r="C2" t="str">
        <f t="shared" si="0"/>
        <v>E27</v>
      </c>
    </row>
    <row r="3" spans="1:3" x14ac:dyDescent="0.25">
      <c r="A3" t="str">
        <f t="shared" ref="A3:A50" si="1">IF(_xlfn.BITAND(HEX2DEC(C2),1),DEC2HEX(_xlfn.BITXOR(_xlfn.BITRSHIFT(HEX2DEC(C2),1),46080)),DEC2HEX(_xlfn.BITRSHIFT(HEX2DEC(C2),1)))</f>
        <v>B313</v>
      </c>
      <c r="B3" t="str">
        <f t="shared" si="0"/>
        <v>ED89</v>
      </c>
      <c r="C3" t="str">
        <f t="shared" si="0"/>
        <v>C2C4</v>
      </c>
    </row>
    <row r="4" spans="1:3" x14ac:dyDescent="0.25">
      <c r="A4" t="str">
        <f t="shared" si="1"/>
        <v>6162</v>
      </c>
      <c r="B4" t="str">
        <f t="shared" si="0"/>
        <v>30B1</v>
      </c>
      <c r="C4" t="str">
        <f t="shared" si="0"/>
        <v>AC58</v>
      </c>
    </row>
    <row r="5" spans="1:3" x14ac:dyDescent="0.25">
      <c r="A5" t="str">
        <f t="shared" si="1"/>
        <v>562C</v>
      </c>
      <c r="B5" t="str">
        <f t="shared" si="0"/>
        <v>2B16</v>
      </c>
      <c r="C5" t="str">
        <f t="shared" si="0"/>
        <v>158B</v>
      </c>
    </row>
    <row r="6" spans="1:3" x14ac:dyDescent="0.25">
      <c r="A6" t="str">
        <f t="shared" si="1"/>
        <v>BEC5</v>
      </c>
      <c r="B6" t="str">
        <f t="shared" si="0"/>
        <v>EB62</v>
      </c>
      <c r="C6" t="str">
        <f t="shared" si="0"/>
        <v>75B1</v>
      </c>
    </row>
    <row r="7" spans="1:3" x14ac:dyDescent="0.25">
      <c r="A7" t="str">
        <f t="shared" si="1"/>
        <v>8ED8</v>
      </c>
      <c r="B7" t="str">
        <f t="shared" si="0"/>
        <v>476C</v>
      </c>
      <c r="C7" t="str">
        <f t="shared" si="0"/>
        <v>23B6</v>
      </c>
    </row>
    <row r="8" spans="1:3" x14ac:dyDescent="0.25">
      <c r="A8" t="str">
        <f t="shared" si="1"/>
        <v>11DB</v>
      </c>
      <c r="B8" t="str">
        <f t="shared" si="0"/>
        <v>BCED</v>
      </c>
      <c r="C8" t="str">
        <f t="shared" si="0"/>
        <v>EA76</v>
      </c>
    </row>
    <row r="9" spans="1:3" x14ac:dyDescent="0.25">
      <c r="A9" t="str">
        <f t="shared" si="1"/>
        <v>753B</v>
      </c>
      <c r="B9" t="str">
        <f t="shared" si="0"/>
        <v>8E9D</v>
      </c>
      <c r="C9" t="str">
        <f t="shared" si="0"/>
        <v>F34E</v>
      </c>
    </row>
    <row r="10" spans="1:3" x14ac:dyDescent="0.25">
      <c r="A10" t="str">
        <f t="shared" si="1"/>
        <v>79A7</v>
      </c>
      <c r="B10" t="str">
        <f t="shared" si="0"/>
        <v>88D3</v>
      </c>
      <c r="C10" t="str">
        <f t="shared" si="0"/>
        <v>F069</v>
      </c>
    </row>
    <row r="11" spans="1:3" x14ac:dyDescent="0.25">
      <c r="A11" t="str">
        <f t="shared" si="1"/>
        <v>CC34</v>
      </c>
      <c r="B11" t="str">
        <f t="shared" si="0"/>
        <v>661A</v>
      </c>
      <c r="C11" t="str">
        <f t="shared" si="0"/>
        <v>330D</v>
      </c>
    </row>
    <row r="12" spans="1:3" x14ac:dyDescent="0.25">
      <c r="A12" t="str">
        <f t="shared" si="1"/>
        <v>AD86</v>
      </c>
      <c r="B12" t="str">
        <f t="shared" si="0"/>
        <v>56C3</v>
      </c>
      <c r="C12" t="str">
        <f t="shared" si="0"/>
        <v>9F61</v>
      </c>
    </row>
    <row r="13" spans="1:3" x14ac:dyDescent="0.25">
      <c r="A13" t="str">
        <f t="shared" si="1"/>
        <v>FBB0</v>
      </c>
      <c r="B13" t="str">
        <f t="shared" si="0"/>
        <v>7DD8</v>
      </c>
      <c r="C13" t="str">
        <f t="shared" si="0"/>
        <v>3EEC</v>
      </c>
    </row>
    <row r="14" spans="1:3" x14ac:dyDescent="0.25">
      <c r="A14" t="str">
        <f t="shared" si="1"/>
        <v>1F76</v>
      </c>
      <c r="B14" t="str">
        <f t="shared" si="0"/>
        <v>FBB</v>
      </c>
      <c r="C14" t="str">
        <f t="shared" si="0"/>
        <v>B3DD</v>
      </c>
    </row>
    <row r="15" spans="1:3" x14ac:dyDescent="0.25">
      <c r="A15" t="str">
        <f t="shared" si="1"/>
        <v>EDEE</v>
      </c>
      <c r="B15" t="str">
        <f t="shared" si="0"/>
        <v>76F7</v>
      </c>
      <c r="C15" t="str">
        <f t="shared" si="0"/>
        <v>8F7B</v>
      </c>
    </row>
    <row r="16" spans="1:3" x14ac:dyDescent="0.25">
      <c r="A16" t="str">
        <f t="shared" si="1"/>
        <v>F3BD</v>
      </c>
      <c r="B16" t="str">
        <f t="shared" si="0"/>
        <v>CDDE</v>
      </c>
      <c r="C16" t="str">
        <f t="shared" si="0"/>
        <v>66EF</v>
      </c>
    </row>
    <row r="17" spans="1:3" x14ac:dyDescent="0.25">
      <c r="A17" t="str">
        <f t="shared" si="1"/>
        <v>8777</v>
      </c>
      <c r="B17" t="str">
        <f t="shared" si="0"/>
        <v>F7BB</v>
      </c>
      <c r="C17" t="str">
        <f t="shared" si="0"/>
        <v>CFDD</v>
      </c>
    </row>
    <row r="18" spans="1:3" x14ac:dyDescent="0.25">
      <c r="A18" t="str">
        <f t="shared" si="1"/>
        <v>D3EE</v>
      </c>
      <c r="B18" t="str">
        <f t="shared" si="0"/>
        <v>69F7</v>
      </c>
      <c r="C18" t="str">
        <f t="shared" si="0"/>
        <v>80FB</v>
      </c>
    </row>
    <row r="19" spans="1:3" x14ac:dyDescent="0.25">
      <c r="A19" t="str">
        <f t="shared" si="1"/>
        <v>F47D</v>
      </c>
      <c r="B19" t="str">
        <f t="shared" si="0"/>
        <v>CE3E</v>
      </c>
      <c r="C19" t="str">
        <f t="shared" si="0"/>
        <v>671F</v>
      </c>
    </row>
    <row r="20" spans="1:3" x14ac:dyDescent="0.25">
      <c r="A20" t="str">
        <f t="shared" si="1"/>
        <v>878F</v>
      </c>
      <c r="B20" t="str">
        <f t="shared" si="0"/>
        <v>F7C7</v>
      </c>
      <c r="C20" t="str">
        <f t="shared" si="0"/>
        <v>CFE3</v>
      </c>
    </row>
    <row r="21" spans="1:3" x14ac:dyDescent="0.25">
      <c r="A21" t="str">
        <f t="shared" si="1"/>
        <v>D3F1</v>
      </c>
      <c r="B21" t="str">
        <f t="shared" si="0"/>
        <v>DDF8</v>
      </c>
      <c r="C21" t="str">
        <f t="shared" si="0"/>
        <v>6EFC</v>
      </c>
    </row>
    <row r="22" spans="1:3" x14ac:dyDescent="0.25">
      <c r="A22" t="str">
        <f t="shared" si="1"/>
        <v>377E</v>
      </c>
      <c r="B22" t="str">
        <f t="shared" si="0"/>
        <v>1BBF</v>
      </c>
      <c r="C22" t="str">
        <f t="shared" si="0"/>
        <v>B9DF</v>
      </c>
    </row>
    <row r="23" spans="1:3" x14ac:dyDescent="0.25">
      <c r="A23" t="str">
        <f t="shared" si="1"/>
        <v>E8EF</v>
      </c>
      <c r="B23" t="str">
        <f t="shared" si="0"/>
        <v>C077</v>
      </c>
      <c r="C23" t="str">
        <f t="shared" si="0"/>
        <v>D43B</v>
      </c>
    </row>
    <row r="24" spans="1:3" x14ac:dyDescent="0.25">
      <c r="A24" t="str">
        <f t="shared" si="1"/>
        <v>DE1D</v>
      </c>
      <c r="B24" t="str">
        <f t="shared" si="0"/>
        <v>DB0E</v>
      </c>
      <c r="C24" t="str">
        <f t="shared" si="0"/>
        <v>6D87</v>
      </c>
    </row>
    <row r="25" spans="1:3" x14ac:dyDescent="0.25">
      <c r="A25" t="str">
        <f t="shared" si="1"/>
        <v>82C3</v>
      </c>
      <c r="B25" t="str">
        <f t="shared" si="0"/>
        <v>F561</v>
      </c>
      <c r="C25" t="str">
        <f t="shared" si="0"/>
        <v>CEB0</v>
      </c>
    </row>
    <row r="26" spans="1:3" x14ac:dyDescent="0.25">
      <c r="A26" t="str">
        <f t="shared" si="1"/>
        <v>6758</v>
      </c>
      <c r="B26" t="str">
        <f t="shared" si="0"/>
        <v>33AC</v>
      </c>
      <c r="C26" t="str">
        <f t="shared" si="0"/>
        <v>19D6</v>
      </c>
    </row>
    <row r="27" spans="1:3" x14ac:dyDescent="0.25">
      <c r="A27" t="str">
        <f t="shared" si="1"/>
        <v>CEB</v>
      </c>
      <c r="B27" t="str">
        <f t="shared" si="0"/>
        <v>B275</v>
      </c>
      <c r="C27" t="str">
        <f t="shared" si="0"/>
        <v>ED3A</v>
      </c>
    </row>
    <row r="28" spans="1:3" x14ac:dyDescent="0.25">
      <c r="A28" t="str">
        <f t="shared" si="1"/>
        <v>769D</v>
      </c>
      <c r="B28" t="str">
        <f t="shared" si="0"/>
        <v>8F4E</v>
      </c>
      <c r="C28" t="str">
        <f t="shared" si="0"/>
        <v>47A7</v>
      </c>
    </row>
    <row r="29" spans="1:3" x14ac:dyDescent="0.25">
      <c r="A29" t="str">
        <f t="shared" si="1"/>
        <v>97D3</v>
      </c>
      <c r="B29" t="str">
        <f t="shared" si="0"/>
        <v>FFE9</v>
      </c>
      <c r="C29" t="str">
        <f t="shared" si="0"/>
        <v>CBF4</v>
      </c>
    </row>
    <row r="30" spans="1:3" x14ac:dyDescent="0.25">
      <c r="A30" t="str">
        <f t="shared" si="1"/>
        <v>65FA</v>
      </c>
      <c r="B30" t="str">
        <f t="shared" si="0"/>
        <v>32FD</v>
      </c>
      <c r="C30" t="str">
        <f t="shared" si="0"/>
        <v>AD7E</v>
      </c>
    </row>
    <row r="31" spans="1:3" x14ac:dyDescent="0.25">
      <c r="A31" t="str">
        <f t="shared" si="1"/>
        <v>56BF</v>
      </c>
      <c r="B31" t="str">
        <f t="shared" si="0"/>
        <v>9F5F</v>
      </c>
      <c r="C31" t="str">
        <f t="shared" si="0"/>
        <v>FBAF</v>
      </c>
    </row>
    <row r="32" spans="1:3" x14ac:dyDescent="0.25">
      <c r="A32" t="str">
        <f t="shared" si="1"/>
        <v>C9D7</v>
      </c>
      <c r="B32" t="str">
        <f t="shared" si="0"/>
        <v>D0EB</v>
      </c>
      <c r="C32" t="str">
        <f t="shared" si="0"/>
        <v>DC75</v>
      </c>
    </row>
    <row r="33" spans="1:3" x14ac:dyDescent="0.25">
      <c r="A33" t="str">
        <f t="shared" si="1"/>
        <v>DA3A</v>
      </c>
      <c r="B33" t="str">
        <f t="shared" si="0"/>
        <v>6D1D</v>
      </c>
      <c r="C33" t="str">
        <f t="shared" si="0"/>
        <v>828E</v>
      </c>
    </row>
    <row r="34" spans="1:3" x14ac:dyDescent="0.25">
      <c r="A34" t="str">
        <f t="shared" si="1"/>
        <v>4147</v>
      </c>
      <c r="B34" t="str">
        <f t="shared" si="0"/>
        <v>94A3</v>
      </c>
      <c r="C34" t="str">
        <f t="shared" si="0"/>
        <v>FE51</v>
      </c>
    </row>
    <row r="35" spans="1:3" x14ac:dyDescent="0.25">
      <c r="A35" t="str">
        <f t="shared" si="1"/>
        <v>CB28</v>
      </c>
      <c r="B35" t="str">
        <f t="shared" si="0"/>
        <v>6594</v>
      </c>
      <c r="C35" t="str">
        <f t="shared" si="0"/>
        <v>32CA</v>
      </c>
    </row>
    <row r="36" spans="1:3" x14ac:dyDescent="0.25">
      <c r="A36" t="str">
        <f t="shared" si="1"/>
        <v>1965</v>
      </c>
      <c r="B36" t="str">
        <f t="shared" si="0"/>
        <v>B8B2</v>
      </c>
      <c r="C36" t="str">
        <f t="shared" si="0"/>
        <v>5C59</v>
      </c>
    </row>
    <row r="37" spans="1:3" x14ac:dyDescent="0.25">
      <c r="A37" t="str">
        <f t="shared" si="1"/>
        <v>9A2C</v>
      </c>
      <c r="B37" t="str">
        <f t="shared" si="0"/>
        <v>4D16</v>
      </c>
      <c r="C37" t="str">
        <f t="shared" si="0"/>
        <v>268B</v>
      </c>
    </row>
    <row r="38" spans="1:3" x14ac:dyDescent="0.25">
      <c r="A38" t="str">
        <f t="shared" si="1"/>
        <v>A745</v>
      </c>
      <c r="B38" t="str">
        <f t="shared" si="0"/>
        <v>E7A2</v>
      </c>
      <c r="C38" t="str">
        <f t="shared" si="0"/>
        <v>73D1</v>
      </c>
    </row>
    <row r="39" spans="1:3" x14ac:dyDescent="0.25">
      <c r="A39" t="str">
        <f t="shared" si="1"/>
        <v>8DE8</v>
      </c>
      <c r="B39" t="str">
        <f t="shared" si="0"/>
        <v>46F4</v>
      </c>
      <c r="C39" t="str">
        <f t="shared" si="0"/>
        <v>237A</v>
      </c>
    </row>
    <row r="40" spans="1:3" x14ac:dyDescent="0.25">
      <c r="A40" t="str">
        <f t="shared" si="1"/>
        <v>11BD</v>
      </c>
      <c r="B40" t="str">
        <f t="shared" si="0"/>
        <v>BCDE</v>
      </c>
      <c r="C40" t="str">
        <f t="shared" si="0"/>
        <v>5E6F</v>
      </c>
    </row>
    <row r="41" spans="1:3" x14ac:dyDescent="0.25">
      <c r="A41" t="str">
        <f t="shared" si="1"/>
        <v>9B37</v>
      </c>
      <c r="B41" t="str">
        <f t="shared" si="0"/>
        <v>F99B</v>
      </c>
      <c r="C41" t="str">
        <f t="shared" si="0"/>
        <v>C8CD</v>
      </c>
    </row>
    <row r="42" spans="1:3" x14ac:dyDescent="0.25">
      <c r="A42" t="str">
        <f t="shared" si="1"/>
        <v>D066</v>
      </c>
      <c r="B42" t="str">
        <f t="shared" si="0"/>
        <v>6833</v>
      </c>
      <c r="C42" t="str">
        <f t="shared" si="0"/>
        <v>8019</v>
      </c>
    </row>
    <row r="43" spans="1:3" x14ac:dyDescent="0.25">
      <c r="A43" t="str">
        <f t="shared" si="1"/>
        <v>F40C</v>
      </c>
      <c r="B43" t="str">
        <f t="shared" si="0"/>
        <v>7A06</v>
      </c>
      <c r="C43" t="str">
        <f t="shared" si="0"/>
        <v>3D03</v>
      </c>
    </row>
    <row r="44" spans="1:3" x14ac:dyDescent="0.25">
      <c r="A44" t="str">
        <f t="shared" si="1"/>
        <v>AA81</v>
      </c>
      <c r="B44" t="str">
        <f t="shared" si="0"/>
        <v>E140</v>
      </c>
      <c r="C44" t="str">
        <f t="shared" si="0"/>
        <v>70A0</v>
      </c>
    </row>
    <row r="45" spans="1:3" x14ac:dyDescent="0.25">
      <c r="A45" t="str">
        <f t="shared" si="1"/>
        <v>3850</v>
      </c>
      <c r="B45" t="str">
        <f t="shared" si="0"/>
        <v>1C28</v>
      </c>
      <c r="C45" t="str">
        <f t="shared" si="0"/>
        <v>E14</v>
      </c>
    </row>
    <row r="46" spans="1:3" x14ac:dyDescent="0.25">
      <c r="A46" t="str">
        <f t="shared" si="1"/>
        <v>70A</v>
      </c>
      <c r="B46" t="str">
        <f t="shared" si="0"/>
        <v>385</v>
      </c>
      <c r="C46" t="str">
        <f t="shared" si="0"/>
        <v>B5C2</v>
      </c>
    </row>
    <row r="47" spans="1:3" x14ac:dyDescent="0.25">
      <c r="A47" t="str">
        <f t="shared" si="1"/>
        <v>5AE1</v>
      </c>
      <c r="B47" t="str">
        <f t="shared" si="0"/>
        <v>9970</v>
      </c>
      <c r="C47" t="str">
        <f t="shared" si="0"/>
        <v>4CB8</v>
      </c>
    </row>
    <row r="48" spans="1:3" x14ac:dyDescent="0.25">
      <c r="A48" t="str">
        <f t="shared" si="1"/>
        <v>265C</v>
      </c>
      <c r="B48" t="str">
        <f t="shared" si="0"/>
        <v>132E</v>
      </c>
      <c r="C48" t="str">
        <f t="shared" si="0"/>
        <v>997</v>
      </c>
    </row>
    <row r="49" spans="1:3" x14ac:dyDescent="0.25">
      <c r="A49" t="str">
        <f t="shared" si="1"/>
        <v>B0CB</v>
      </c>
      <c r="B49" t="str">
        <f t="shared" si="0"/>
        <v>EC65</v>
      </c>
      <c r="C49" t="str">
        <f t="shared" si="0"/>
        <v>C232</v>
      </c>
    </row>
    <row r="50" spans="1:3" x14ac:dyDescent="0.25">
      <c r="A50" t="str">
        <f t="shared" si="1"/>
        <v>6119</v>
      </c>
      <c r="B50" t="str">
        <f t="shared" si="0"/>
        <v>848C</v>
      </c>
      <c r="C50" t="str">
        <f t="shared" si="0"/>
        <v>4246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"/>
  <sheetViews>
    <sheetView workbookViewId="0">
      <selection activeCell="A21" sqref="A21:XFD21"/>
    </sheetView>
  </sheetViews>
  <sheetFormatPr defaultRowHeight="15" x14ac:dyDescent="0.25"/>
  <cols>
    <col min="1" max="1" width="12.140625" customWidth="1"/>
    <col min="2" max="2" width="10.85546875" customWidth="1"/>
    <col min="3" max="3" width="13" customWidth="1"/>
    <col min="4" max="4" width="11" customWidth="1"/>
    <col min="5" max="6" width="12.7109375" customWidth="1"/>
    <col min="7" max="7" width="13.85546875" customWidth="1"/>
    <col min="8" max="8" width="12.5703125" customWidth="1"/>
    <col min="9" max="9" width="16.140625" customWidth="1"/>
    <col min="10" max="10" width="12.7109375" customWidth="1"/>
    <col min="11" max="11" width="14" customWidth="1"/>
    <col min="12" max="12" width="13.7109375" customWidth="1"/>
    <col min="13" max="14" width="12.140625" customWidth="1"/>
    <col min="15" max="15" width="11.42578125" customWidth="1"/>
    <col min="16" max="16" width="11" customWidth="1"/>
    <col min="17" max="17" width="11.42578125" customWidth="1"/>
    <col min="18" max="18" width="10.42578125" customWidth="1"/>
    <col min="19" max="19" width="13.140625" customWidth="1"/>
    <col min="20" max="20" width="12.7109375" customWidth="1"/>
    <col min="21" max="21" width="12" customWidth="1"/>
    <col min="22" max="22" width="11.85546875" customWidth="1"/>
    <col min="23" max="23" width="16.28515625" customWidth="1"/>
  </cols>
  <sheetData>
    <row r="1" spans="1:24" x14ac:dyDescent="0.25">
      <c r="A1" t="s">
        <v>389</v>
      </c>
      <c r="B1" t="s">
        <v>390</v>
      </c>
      <c r="C1" t="s">
        <v>396</v>
      </c>
      <c r="D1" t="s">
        <v>388</v>
      </c>
      <c r="E1" t="s">
        <v>395</v>
      </c>
      <c r="F1" t="s">
        <v>397</v>
      </c>
      <c r="G1" t="s">
        <v>387</v>
      </c>
      <c r="H1" t="s">
        <v>392</v>
      </c>
      <c r="I1" t="s">
        <v>391</v>
      </c>
      <c r="J1" t="s">
        <v>407</v>
      </c>
      <c r="K1" t="s">
        <v>393</v>
      </c>
      <c r="L1" t="s">
        <v>394</v>
      </c>
      <c r="M1" t="s">
        <v>398</v>
      </c>
      <c r="N1" t="s">
        <v>399</v>
      </c>
      <c r="O1" t="s">
        <v>400</v>
      </c>
      <c r="P1" t="s">
        <v>401</v>
      </c>
      <c r="Q1" t="s">
        <v>402</v>
      </c>
      <c r="R1" t="s">
        <v>403</v>
      </c>
      <c r="S1" t="s">
        <v>404</v>
      </c>
      <c r="T1" t="s">
        <v>405</v>
      </c>
      <c r="U1" t="s">
        <v>406</v>
      </c>
      <c r="V1" t="s">
        <v>408</v>
      </c>
      <c r="W1" t="s">
        <v>416</v>
      </c>
      <c r="X1" t="s">
        <v>409</v>
      </c>
    </row>
    <row r="2" spans="1:24" x14ac:dyDescent="0.25">
      <c r="A2" t="s">
        <v>386</v>
      </c>
      <c r="B2">
        <v>500</v>
      </c>
      <c r="C2" t="s">
        <v>386</v>
      </c>
      <c r="D2">
        <v>80</v>
      </c>
      <c r="E2">
        <v>100</v>
      </c>
      <c r="F2" t="s">
        <v>65</v>
      </c>
      <c r="G2">
        <f>+IF(HEX2DEC(A2)&gt;=2048,HEX2DEC(A2)-4096,HEX2DEC(A2))</f>
        <v>-1024</v>
      </c>
      <c r="H2">
        <f>+IF(HEX2DEC(D2)&gt;=512,HEX2DEC(D2)-1024,HEX2DEC(D2))*4</f>
        <v>512</v>
      </c>
      <c r="I2">
        <f>+IF(HEX2DEC(B2)&gt;=2048,HEX2DEC(B2)-4096,HEX2DEC(B2))</f>
        <v>1280</v>
      </c>
      <c r="J2">
        <f>+IF(HEX2DEC(E2)&gt;=512,HEX2DEC(E2)-1024,HEX2DEC(E2))*4</f>
        <v>1024</v>
      </c>
      <c r="K2">
        <f>+IF(HEX2DEC(C2)&gt;=2048,HEX2DEC(C2)-4096,HEX2DEC(C2))</f>
        <v>-1024</v>
      </c>
      <c r="L2">
        <f>+IF(HEX2DEC(F2)&gt;=512,HEX2DEC(F2)-1024,HEX2DEC(F2))*4</f>
        <v>-256</v>
      </c>
      <c r="M2">
        <f>+G2*H2</f>
        <v>-524288</v>
      </c>
      <c r="N2">
        <f>+I2*J2</f>
        <v>1310720</v>
      </c>
      <c r="O2">
        <f>+K2*L2</f>
        <v>262144</v>
      </c>
      <c r="P2">
        <f t="shared" ref="P2:R5" si="0">+M2/2048</f>
        <v>-256</v>
      </c>
      <c r="Q2">
        <f t="shared" si="0"/>
        <v>640</v>
      </c>
      <c r="R2">
        <f t="shared" si="0"/>
        <v>128</v>
      </c>
      <c r="S2">
        <f>+P2+Q2+R2</f>
        <v>512</v>
      </c>
      <c r="T2">
        <f>+IF(S2/4&gt;0,TRUNC(S2/4),TRUNC(S2/4-1))</f>
        <v>128</v>
      </c>
      <c r="U2" t="str">
        <f>+DEC2HEX(T2)</f>
        <v>80</v>
      </c>
      <c r="V2">
        <v>80</v>
      </c>
      <c r="W2">
        <f>+IF(HEX2DEC(V2)&gt;=512,HEX2DEC(V2)-1024,HEX2DEC(V2))</f>
        <v>128</v>
      </c>
      <c r="X2" t="str">
        <f>+IF(T2=W2,"PASS","FAIL")</f>
        <v>PASS</v>
      </c>
    </row>
    <row r="3" spans="1:24" x14ac:dyDescent="0.25">
      <c r="A3" t="s">
        <v>386</v>
      </c>
      <c r="B3">
        <v>500</v>
      </c>
      <c r="C3" t="s">
        <v>386</v>
      </c>
      <c r="D3" s="3" t="s">
        <v>410</v>
      </c>
      <c r="E3">
        <v>386</v>
      </c>
      <c r="F3" t="s">
        <v>411</v>
      </c>
      <c r="G3">
        <f>+IF(HEX2DEC(A3)&gt;=2048,HEX2DEC(A3)-4096,HEX2DEC(A3))</f>
        <v>-1024</v>
      </c>
      <c r="H3">
        <f>+IF(HEX2DEC(D3)&gt;=512,HEX2DEC(D3)-1024,HEX2DEC(D3))*4</f>
        <v>904</v>
      </c>
      <c r="I3">
        <f>+IF(HEX2DEC(B3)&gt;=2048,HEX2DEC(B3)-4096,HEX2DEC(B3))</f>
        <v>1280</v>
      </c>
      <c r="J3">
        <f>+IF(HEX2DEC(E3)&gt;=512,HEX2DEC(E3)-1024,HEX2DEC(E3))*4</f>
        <v>-488</v>
      </c>
      <c r="K3">
        <f>+IF(HEX2DEC(C3)&gt;=2048,HEX2DEC(C3)-4096,HEX2DEC(C3))</f>
        <v>-1024</v>
      </c>
      <c r="L3">
        <f>+IF(HEX2DEC(F3)&gt;=512,HEX2DEC(F3)-1024,HEX2DEC(F3))*4</f>
        <v>-908</v>
      </c>
      <c r="M3">
        <f>+G3*H3</f>
        <v>-925696</v>
      </c>
      <c r="N3">
        <f>+I3*J3</f>
        <v>-624640</v>
      </c>
      <c r="O3">
        <f>+K3*L3</f>
        <v>929792</v>
      </c>
      <c r="P3">
        <f t="shared" si="0"/>
        <v>-452</v>
      </c>
      <c r="Q3">
        <f t="shared" si="0"/>
        <v>-305</v>
      </c>
      <c r="R3">
        <f t="shared" si="0"/>
        <v>454</v>
      </c>
      <c r="S3">
        <f>+P3+Q3+R3</f>
        <v>-303</v>
      </c>
      <c r="T3">
        <f>+IF(S3/4&gt;0,TRUNC(S3/4),TRUNC(S3/4-1))</f>
        <v>-76</v>
      </c>
      <c r="U3" t="str">
        <f>+DEC2HEX(T3)</f>
        <v>FFFFFFFFB4</v>
      </c>
      <c r="V3" t="s">
        <v>412</v>
      </c>
      <c r="W3">
        <f>+IF(HEX2DEC(V3)&gt;=512,HEX2DEC(V3)-1024,HEX2DEC(V3))</f>
        <v>-76</v>
      </c>
      <c r="X3" t="str">
        <f>+IF(T3=W3,"PASS","FAIL")</f>
        <v>PASS</v>
      </c>
    </row>
    <row r="4" spans="1:24" x14ac:dyDescent="0.25">
      <c r="A4" t="s">
        <v>386</v>
      </c>
      <c r="B4">
        <v>500</v>
      </c>
      <c r="C4" t="s">
        <v>386</v>
      </c>
      <c r="D4" s="3" t="s">
        <v>413</v>
      </c>
      <c r="E4">
        <v>301</v>
      </c>
      <c r="F4" t="s">
        <v>414</v>
      </c>
      <c r="G4">
        <f>+IF(HEX2DEC(A4)&gt;=2048,HEX2DEC(A4)-4096,HEX2DEC(A4))</f>
        <v>-1024</v>
      </c>
      <c r="H4">
        <f>+IF(HEX2DEC(D4)&gt;=512,HEX2DEC(D4)-1024,HEX2DEC(D4))*4</f>
        <v>-300</v>
      </c>
      <c r="I4">
        <f>+IF(HEX2DEC(B4)&gt;=2048,HEX2DEC(B4)-4096,HEX2DEC(B4))</f>
        <v>1280</v>
      </c>
      <c r="J4">
        <f>+IF(HEX2DEC(E4)&gt;=512,HEX2DEC(E4)-1024,HEX2DEC(E4))*4</f>
        <v>-1020</v>
      </c>
      <c r="K4">
        <f>+IF(HEX2DEC(C4)&gt;=2048,HEX2DEC(C4)-4096,HEX2DEC(C4))</f>
        <v>-1024</v>
      </c>
      <c r="L4">
        <f>+IF(HEX2DEC(F4)&gt;=512,HEX2DEC(F4)-1024,HEX2DEC(F4))*4</f>
        <v>-44</v>
      </c>
      <c r="M4">
        <f>+G4*H4</f>
        <v>307200</v>
      </c>
      <c r="N4">
        <f>+I4*J4</f>
        <v>-1305600</v>
      </c>
      <c r="O4">
        <f>+K4*L4</f>
        <v>45056</v>
      </c>
      <c r="P4">
        <f t="shared" si="0"/>
        <v>150</v>
      </c>
      <c r="Q4">
        <f t="shared" si="0"/>
        <v>-637.5</v>
      </c>
      <c r="R4">
        <f t="shared" si="0"/>
        <v>22</v>
      </c>
      <c r="S4">
        <f>+P4+Q4+R4</f>
        <v>-465.5</v>
      </c>
      <c r="T4">
        <f>+IF(S4/4&gt;0,TRUNC(S4/4),TRUNC(S4/4-1))</f>
        <v>-117</v>
      </c>
      <c r="U4" t="str">
        <f>+DEC2HEX(T4)</f>
        <v>FFFFFFFF8B</v>
      </c>
      <c r="V4" t="s">
        <v>415</v>
      </c>
      <c r="W4">
        <f>+IF(HEX2DEC(V4)&gt;=512,HEX2DEC(V4)-1024,HEX2DEC(V4))</f>
        <v>-117</v>
      </c>
      <c r="X4" t="str">
        <f>+IF(T4=W4,"PASS","FAIL")</f>
        <v>PASS</v>
      </c>
    </row>
    <row r="5" spans="1:24" x14ac:dyDescent="0.25">
      <c r="A5" t="s">
        <v>386</v>
      </c>
      <c r="B5">
        <v>500</v>
      </c>
      <c r="C5" t="s">
        <v>386</v>
      </c>
      <c r="D5" s="3" t="s">
        <v>413</v>
      </c>
      <c r="E5">
        <v>301</v>
      </c>
      <c r="F5" t="s">
        <v>414</v>
      </c>
      <c r="G5">
        <f>+IF(HEX2DEC(A5)&gt;=2048,HEX2DEC(A5)-4096,HEX2DEC(A5))</f>
        <v>-1024</v>
      </c>
      <c r="H5">
        <f>+IF(HEX2DEC(D5)&gt;=512,HEX2DEC(D5)-1024,HEX2DEC(D5))*4</f>
        <v>-300</v>
      </c>
      <c r="I5">
        <f>+IF(HEX2DEC(B5)&gt;=2048,HEX2DEC(B5)-4096,HEX2DEC(B5))</f>
        <v>1280</v>
      </c>
      <c r="J5">
        <f>+IF(HEX2DEC(E5)&gt;=512,HEX2DEC(E5)-1024,HEX2DEC(E5))*4</f>
        <v>-1020</v>
      </c>
      <c r="K5">
        <f>+IF(HEX2DEC(C5)&gt;=2048,HEX2DEC(C5)-4096,HEX2DEC(C5))</f>
        <v>-1024</v>
      </c>
      <c r="L5">
        <f>+IF(HEX2DEC(F5)&gt;=512,HEX2DEC(F5)-1024,HEX2DEC(F5))*4</f>
        <v>-44</v>
      </c>
      <c r="M5">
        <f>+G5*H5</f>
        <v>307200</v>
      </c>
      <c r="N5">
        <f>+I5*J5</f>
        <v>-1305600</v>
      </c>
      <c r="O5">
        <f>+K5*L5</f>
        <v>45056</v>
      </c>
      <c r="P5">
        <f t="shared" si="0"/>
        <v>150</v>
      </c>
      <c r="Q5">
        <f t="shared" si="0"/>
        <v>-637.5</v>
      </c>
      <c r="R5">
        <f t="shared" si="0"/>
        <v>22</v>
      </c>
      <c r="S5">
        <f>+P5+Q5+R5</f>
        <v>-465.5</v>
      </c>
      <c r="T5">
        <f>+IF(S5/4&gt;0,TRUNC(S5/4),TRUNC(S5/4-1))</f>
        <v>-117</v>
      </c>
      <c r="U5" t="str">
        <f>+DEC2HEX(T5)</f>
        <v>FFFFFFFF8B</v>
      </c>
      <c r="V5" t="s">
        <v>415</v>
      </c>
      <c r="W5">
        <f>+IF(HEX2DEC(V5)&gt;=512,HEX2DEC(V5)-1024,HEX2DEC(V5))</f>
        <v>-117</v>
      </c>
      <c r="X5" t="str">
        <f>+IF(T5=W5,"PASS","FAIL")</f>
        <v>PASS</v>
      </c>
    </row>
    <row r="13" spans="1:24" x14ac:dyDescent="0.25">
      <c r="B13" t="s">
        <v>418</v>
      </c>
    </row>
    <row r="14" spans="1:24" x14ac:dyDescent="0.25">
      <c r="A14" t="s">
        <v>417</v>
      </c>
      <c r="B14">
        <f>+_xlfn.BITXOR(_xlfn.BITXOR(_xlfn.BITXOR(_xlfn.BITAND(HEX2DEC(A14),1),_xlfn.BITAND(_xlfn.BITRSHIFT(HEX2DEC(A14),2),1)),_xlfn.BITAND(_xlfn.BITRSHIFT(HEX2DEC(A14),3),1)),_xlfn.BITAND(_xlfn.BITRSHIFT(HEX2DEC(A14),5),1))</f>
        <v>0</v>
      </c>
    </row>
    <row r="15" spans="1:24" x14ac:dyDescent="0.25">
      <c r="A15" t="str">
        <f>+DEC2HEX(_xlfn.BITOR(_xlfn.BITRSHIFT(HEX2DEC(A14),1),B14*POWER(2,15)))</f>
        <v>5670</v>
      </c>
      <c r="B15">
        <f>+_xlfn.BITXOR(_xlfn.BITXOR(_xlfn.BITXOR(_xlfn.BITAND(HEX2DEC(A15),1),_xlfn.BITAND(_xlfn.BITRSHIFT(HEX2DEC(A15),2),1)),_xlfn.BITAND(_xlfn.BITRSHIFT(HEX2DEC(A15),3),1)),_xlfn.BITAND(_xlfn.BITRSHIFT(HEX2DEC(A15),5),1))</f>
        <v>1</v>
      </c>
    </row>
    <row r="16" spans="1:24" x14ac:dyDescent="0.25">
      <c r="A16" t="str">
        <f>+DEC2HEX(_xlfn.BITOR(_xlfn.BITRSHIFT(HEX2DEC(A15),1),B15*POWER(2,15)))</f>
        <v>AB38</v>
      </c>
      <c r="B16">
        <f>+_xlfn.BITXOR(_xlfn.BITXOR(_xlfn.BITXOR(_xlfn.BITAND(HEX2DEC(A16),1),_xlfn.BITAND(_xlfn.BITRSHIFT(HEX2DEC(A16),2),1)),_xlfn.BITAND(_xlfn.BITRSHIFT(HEX2DEC(A16),3),1)),_xlfn.BITAND(_xlfn.BITRSHIFT(HEX2DEC(A16),5),1))</f>
        <v>0</v>
      </c>
    </row>
    <row r="17" spans="1:2" x14ac:dyDescent="0.25">
      <c r="A17" t="str">
        <f>+DEC2HEX(_xlfn.BITOR(_xlfn.BITRSHIFT(HEX2DEC(A16),1),B16*POWER(2,15)))</f>
        <v>559C</v>
      </c>
      <c r="B17">
        <f>+_xlfn.BITXOR(_xlfn.BITXOR(_xlfn.BITXOR(_xlfn.BITAND(HEX2DEC(A17),1),_xlfn.BITAND(_xlfn.BITRSHIFT(HEX2DEC(A17),2),1)),_xlfn.BITAND(_xlfn.BITRSHIFT(HEX2DEC(A17),3),1)),_xlfn.BITAND(_xlfn.BITRSHIFT(HEX2DEC(A17),5),1))</f>
        <v>0</v>
      </c>
    </row>
    <row r="18" spans="1:2" x14ac:dyDescent="0.25">
      <c r="A18" t="str">
        <f>+DEC2HEX(_xlfn.BITOR(_xlfn.BITRSHIFT(HEX2DEC(A17),1),B17*POWER(2,15)))</f>
        <v>2ACE</v>
      </c>
      <c r="B18">
        <f>+_xlfn.BITXOR(_xlfn.BITXOR(_xlfn.BITXOR(_xlfn.BITAND(HEX2DEC(A18),1),_xlfn.BITAND(_xlfn.BITRSHIFT(HEX2DEC(A18),2),1)),_xlfn.BITAND(_xlfn.BITRSHIFT(HEX2DEC(A18),3),1)),_xlfn.BITAND(_xlfn.BITRSHIFT(HEX2DEC(A18),5),1))</f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6"/>
  <sheetViews>
    <sheetView workbookViewId="0">
      <selection activeCell="J28" sqref="J28"/>
    </sheetView>
  </sheetViews>
  <sheetFormatPr defaultRowHeight="15" x14ac:dyDescent="0.25"/>
  <cols>
    <col min="1" max="1" width="11.5703125" customWidth="1"/>
    <col min="2" max="2" width="9.42578125" customWidth="1"/>
    <col min="3" max="3" width="13.140625" customWidth="1"/>
    <col min="4" max="4" width="14.7109375" customWidth="1"/>
    <col min="6" max="6" width="13" customWidth="1"/>
    <col min="7" max="7" width="16.28515625" customWidth="1"/>
    <col min="8" max="8" width="16.5703125" customWidth="1"/>
    <col min="9" max="9" width="10.7109375" customWidth="1"/>
    <col min="10" max="10" width="10.28515625" customWidth="1"/>
    <col min="11" max="11" width="13.28515625" customWidth="1"/>
    <col min="12" max="12" width="11.7109375" customWidth="1"/>
    <col min="13" max="13" width="11.28515625" customWidth="1"/>
    <col min="14" max="14" width="10.28515625" customWidth="1"/>
    <col min="15" max="15" width="9.7109375" customWidth="1"/>
    <col min="18" max="18" width="15.140625" customWidth="1"/>
    <col min="19" max="19" width="14.5703125" customWidth="1"/>
  </cols>
  <sheetData>
    <row r="2" spans="1:20" x14ac:dyDescent="0.25">
      <c r="A2" t="s">
        <v>0</v>
      </c>
      <c r="B2" t="s">
        <v>3</v>
      </c>
      <c r="C2" t="s">
        <v>4</v>
      </c>
      <c r="D2" t="s">
        <v>2</v>
      </c>
      <c r="E2" t="s">
        <v>5</v>
      </c>
      <c r="F2" t="s">
        <v>6</v>
      </c>
      <c r="G2" t="s">
        <v>1</v>
      </c>
      <c r="H2" t="s">
        <v>7</v>
      </c>
      <c r="I2" t="s">
        <v>8</v>
      </c>
      <c r="J2" t="s">
        <v>9</v>
      </c>
      <c r="K2" t="s">
        <v>10</v>
      </c>
      <c r="L2" t="s">
        <v>14</v>
      </c>
      <c r="M2" t="s">
        <v>160</v>
      </c>
      <c r="N2" t="s">
        <v>161</v>
      </c>
      <c r="O2" t="s">
        <v>161</v>
      </c>
      <c r="P2" t="s">
        <v>11</v>
      </c>
      <c r="Q2" t="s">
        <v>12</v>
      </c>
      <c r="R2" t="s">
        <v>13</v>
      </c>
      <c r="S2" t="s">
        <v>16</v>
      </c>
      <c r="T2" t="s">
        <v>145</v>
      </c>
    </row>
    <row r="3" spans="1:20" x14ac:dyDescent="0.25">
      <c r="A3">
        <v>0.25</v>
      </c>
      <c r="B3">
        <v>0.5</v>
      </c>
      <c r="C3">
        <v>-0.125</v>
      </c>
      <c r="D3">
        <v>-0.5</v>
      </c>
      <c r="E3">
        <v>0.625</v>
      </c>
      <c r="F3">
        <v>-0.5</v>
      </c>
      <c r="G3">
        <f>+HEX2DEC(G28)/2048</f>
        <v>0.25</v>
      </c>
      <c r="H3">
        <f t="shared" ref="H3:I3" si="0">+HEX2DEC(H28)/2048</f>
        <v>0.5</v>
      </c>
      <c r="I3">
        <f t="shared" si="0"/>
        <v>-0.125</v>
      </c>
      <c r="J3">
        <f>+HEX2DEC(J28)/POWER(2,22)</f>
        <v>-0.125</v>
      </c>
      <c r="K3">
        <f>+HEX2DEC(K28)/POWER(2,22)</f>
        <v>0.3125</v>
      </c>
      <c r="L3">
        <f>+HEX2DEC(L28)/POWER(2,22)</f>
        <v>6.25E-2</v>
      </c>
      <c r="M3">
        <f>+HEX2DEC(M28)/2048</f>
        <v>-0.125</v>
      </c>
      <c r="N3">
        <f>+HEX2DEC(N28)/2048</f>
        <v>0.3125</v>
      </c>
      <c r="O3">
        <f>+HEX2DEC(O28)/2048</f>
        <v>6.25E-2</v>
      </c>
      <c r="P3">
        <f>+HEX2DEC(P28)/2048</f>
        <v>0.375</v>
      </c>
      <c r="Q3">
        <f>+HEX2DEC(Q28)/2048</f>
        <v>0.25</v>
      </c>
      <c r="R3">
        <f>+HEX2DEC(R28)/512</f>
        <v>0.25</v>
      </c>
      <c r="S3">
        <f t="shared" ref="S3:S12" si="1">+(A3*D3 + B3*E3+C3*F3)</f>
        <v>0.25</v>
      </c>
      <c r="T3" s="1">
        <f>+(S3-R3)/S3</f>
        <v>0</v>
      </c>
    </row>
    <row r="4" spans="1:20" x14ac:dyDescent="0.25">
      <c r="A4">
        <f t="shared" ref="A4:C19" ca="1" si="2">+RANDBETWEEN(-512,511)/1024</f>
        <v>-2.734375E-2</v>
      </c>
      <c r="B4">
        <f t="shared" ca="1" si="2"/>
        <v>0.3896484375</v>
      </c>
      <c r="C4">
        <f t="shared" ca="1" si="2"/>
        <v>-0.15625</v>
      </c>
      <c r="D4">
        <v>-0.5</v>
      </c>
      <c r="E4">
        <v>0.625</v>
      </c>
      <c r="F4">
        <v>-0.5</v>
      </c>
      <c r="G4">
        <f t="shared" ref="G4:I4" ca="1" si="3">+HEX2DEC(G29)/2048</f>
        <v>-2.734375E-2</v>
      </c>
      <c r="H4">
        <f t="shared" ca="1" si="3"/>
        <v>0.388671875</v>
      </c>
      <c r="I4">
        <f t="shared" ca="1" si="3"/>
        <v>-0.15625</v>
      </c>
      <c r="J4">
        <f t="shared" ref="J4:L4" ca="1" si="4">+HEX2DEC(J29)/POWER(2,22)</f>
        <v>1.3671875E-2</v>
      </c>
      <c r="K4">
        <f t="shared" ca="1" si="4"/>
        <v>0.242919921875</v>
      </c>
      <c r="L4">
        <f t="shared" ca="1" si="4"/>
        <v>7.8125E-2</v>
      </c>
      <c r="M4">
        <f t="shared" ref="M4:Q4" ca="1" si="5">+HEX2DEC(M29)/2048</f>
        <v>1.3671875E-2</v>
      </c>
      <c r="N4">
        <f t="shared" ca="1" si="5"/>
        <v>0.24267578125</v>
      </c>
      <c r="O4">
        <f t="shared" ca="1" si="5"/>
        <v>7.8125E-2</v>
      </c>
      <c r="P4">
        <f t="shared" ca="1" si="5"/>
        <v>0.32080078125</v>
      </c>
      <c r="Q4">
        <f t="shared" ca="1" si="5"/>
        <v>0.33447265625</v>
      </c>
      <c r="R4">
        <f t="shared" ref="R4:R21" ca="1" si="6">+HEX2DEC(R29)/512</f>
        <v>0.333984375</v>
      </c>
      <c r="S4">
        <f t="shared" ca="1" si="1"/>
        <v>0.3353271484375</v>
      </c>
      <c r="T4" s="1">
        <f t="shared" ref="T4:T21" ca="1" si="7">+(S4-R4)/S4</f>
        <v>4.0043684018929741E-3</v>
      </c>
    </row>
    <row r="5" spans="1:20" x14ac:dyDescent="0.25">
      <c r="A5">
        <f t="shared" ca="1" si="2"/>
        <v>-0.2412109375</v>
      </c>
      <c r="B5">
        <f t="shared" ca="1" si="2"/>
        <v>-0.2119140625</v>
      </c>
      <c r="C5">
        <f t="shared" ca="1" si="2"/>
        <v>-0.1123046875</v>
      </c>
      <c r="D5">
        <v>-0.5</v>
      </c>
      <c r="E5">
        <v>0.625</v>
      </c>
      <c r="F5">
        <v>-0.5</v>
      </c>
      <c r="G5">
        <f t="shared" ref="G5:I5" ca="1" si="8">+HEX2DEC(G30)/2048</f>
        <v>-0.240234375</v>
      </c>
      <c r="H5">
        <f t="shared" ca="1" si="8"/>
        <v>-0.2109375</v>
      </c>
      <c r="I5">
        <f t="shared" ca="1" si="8"/>
        <v>-0.111328125</v>
      </c>
      <c r="J5">
        <f t="shared" ref="J5:L5" ca="1" si="9">+HEX2DEC(J30)/POWER(2,22)</f>
        <v>0.1201171875</v>
      </c>
      <c r="K5">
        <f t="shared" ca="1" si="9"/>
        <v>-0.1318359375</v>
      </c>
      <c r="L5">
        <f t="shared" ca="1" si="9"/>
        <v>5.56640625E-2</v>
      </c>
      <c r="M5">
        <f t="shared" ref="M5:Q5" ca="1" si="10">+HEX2DEC(M30)/2048</f>
        <v>0.1201171875</v>
      </c>
      <c r="N5">
        <f t="shared" ca="1" si="10"/>
        <v>-0.1318359375</v>
      </c>
      <c r="O5">
        <f t="shared" ca="1" si="10"/>
        <v>5.56640625E-2</v>
      </c>
      <c r="P5">
        <f t="shared" ca="1" si="10"/>
        <v>-7.6171875E-2</v>
      </c>
      <c r="Q5">
        <f t="shared" ca="1" si="10"/>
        <v>4.39453125E-2</v>
      </c>
      <c r="R5">
        <f t="shared" ca="1" si="6"/>
        <v>4.296875E-2</v>
      </c>
      <c r="S5">
        <f t="shared" ca="1" si="1"/>
        <v>4.43115234375E-2</v>
      </c>
      <c r="T5" s="1">
        <f t="shared" ca="1" si="7"/>
        <v>3.0303030303030304E-2</v>
      </c>
    </row>
    <row r="6" spans="1:20" x14ac:dyDescent="0.25">
      <c r="A6">
        <f t="shared" ca="1" si="2"/>
        <v>-0.306640625</v>
      </c>
      <c r="B6">
        <f t="shared" ca="1" si="2"/>
        <v>0.3798828125</v>
      </c>
      <c r="C6">
        <f t="shared" ca="1" si="2"/>
        <v>0.3720703125</v>
      </c>
      <c r="D6">
        <v>-0.5</v>
      </c>
      <c r="E6">
        <v>0.625</v>
      </c>
      <c r="F6">
        <v>-0.5</v>
      </c>
      <c r="G6">
        <f t="shared" ref="G6:I6" ca="1" si="11">+HEX2DEC(G31)/2048</f>
        <v>-0.306640625</v>
      </c>
      <c r="H6">
        <f t="shared" ca="1" si="11"/>
        <v>0.37890625</v>
      </c>
      <c r="I6">
        <f t="shared" ca="1" si="11"/>
        <v>0.37109375</v>
      </c>
      <c r="J6">
        <f t="shared" ref="J6:L6" ca="1" si="12">+HEX2DEC(J31)/POWER(2,22)</f>
        <v>0.1533203125</v>
      </c>
      <c r="K6">
        <f t="shared" ca="1" si="12"/>
        <v>0.23681640625</v>
      </c>
      <c r="L6">
        <f t="shared" ca="1" si="12"/>
        <v>-0.185546875</v>
      </c>
      <c r="M6">
        <f t="shared" ref="M6:Q6" ca="1" si="13">+HEX2DEC(M31)/2048</f>
        <v>0.1533203125</v>
      </c>
      <c r="N6">
        <f t="shared" ca="1" si="13"/>
        <v>0.23681640625</v>
      </c>
      <c r="O6">
        <f t="shared" ca="1" si="13"/>
        <v>-0.185546875</v>
      </c>
      <c r="P6">
        <f t="shared" ca="1" si="13"/>
        <v>5.126953125E-2</v>
      </c>
      <c r="Q6">
        <f t="shared" ca="1" si="13"/>
        <v>0.20458984375</v>
      </c>
      <c r="R6">
        <f t="shared" ca="1" si="6"/>
        <v>0.203125</v>
      </c>
      <c r="S6">
        <f t="shared" ca="1" si="1"/>
        <v>0.2047119140625</v>
      </c>
      <c r="T6" s="1">
        <f t="shared" ca="1" si="7"/>
        <v>7.7519379844961239E-3</v>
      </c>
    </row>
    <row r="7" spans="1:20" x14ac:dyDescent="0.25">
      <c r="A7">
        <f t="shared" ca="1" si="2"/>
        <v>-0.3232421875</v>
      </c>
      <c r="B7">
        <f t="shared" ca="1" si="2"/>
        <v>-0.4365234375</v>
      </c>
      <c r="C7">
        <f t="shared" ca="1" si="2"/>
        <v>-6.93359375E-2</v>
      </c>
      <c r="D7">
        <v>-0.5</v>
      </c>
      <c r="E7">
        <v>0.625</v>
      </c>
      <c r="F7">
        <v>-0.5</v>
      </c>
      <c r="G7">
        <f t="shared" ref="G7:I7" ca="1" si="14">+HEX2DEC(G32)/2048</f>
        <v>-0.322265625</v>
      </c>
      <c r="H7">
        <f t="shared" ca="1" si="14"/>
        <v>-0.435546875</v>
      </c>
      <c r="I7">
        <f t="shared" ca="1" si="14"/>
        <v>-6.8359375E-2</v>
      </c>
      <c r="J7">
        <f t="shared" ref="J7:L7" ca="1" si="15">+HEX2DEC(J32)/POWER(2,22)</f>
        <v>0.1611328125</v>
      </c>
      <c r="K7">
        <f t="shared" ca="1" si="15"/>
        <v>-0.272216796875</v>
      </c>
      <c r="L7">
        <f t="shared" ca="1" si="15"/>
        <v>3.41796875E-2</v>
      </c>
      <c r="M7">
        <f t="shared" ref="M7:Q7" ca="1" si="16">+HEX2DEC(M32)/2048</f>
        <v>0.1611328125</v>
      </c>
      <c r="N7">
        <f t="shared" ca="1" si="16"/>
        <v>-0.2724609375</v>
      </c>
      <c r="O7">
        <f t="shared" ca="1" si="16"/>
        <v>3.41796875E-2</v>
      </c>
      <c r="P7">
        <f t="shared" ca="1" si="16"/>
        <v>-0.23828125</v>
      </c>
      <c r="Q7">
        <f t="shared" ca="1" si="16"/>
        <v>-7.71484375E-2</v>
      </c>
      <c r="R7">
        <f t="shared" ca="1" si="6"/>
        <v>-7.8125E-2</v>
      </c>
      <c r="S7">
        <f t="shared" ca="1" si="1"/>
        <v>-7.65380859375E-2</v>
      </c>
      <c r="T7" s="1">
        <f t="shared" ca="1" si="7"/>
        <v>-2.0733652312599681E-2</v>
      </c>
    </row>
    <row r="8" spans="1:20" x14ac:dyDescent="0.25">
      <c r="A8">
        <f t="shared" ca="1" si="2"/>
        <v>0.1806640625</v>
      </c>
      <c r="B8">
        <f t="shared" ca="1" si="2"/>
        <v>-4.1015625E-2</v>
      </c>
      <c r="C8">
        <f t="shared" ca="1" si="2"/>
        <v>0.1171875</v>
      </c>
      <c r="D8">
        <v>-0.5</v>
      </c>
      <c r="E8">
        <v>0.625</v>
      </c>
      <c r="F8">
        <v>-0.5</v>
      </c>
      <c r="G8">
        <f t="shared" ref="G8:I8" ca="1" si="17">+HEX2DEC(G33)/2048</f>
        <v>0.1796875</v>
      </c>
      <c r="H8">
        <f t="shared" ca="1" si="17"/>
        <v>-4.1015625E-2</v>
      </c>
      <c r="I8">
        <f t="shared" ca="1" si="17"/>
        <v>0.1171875</v>
      </c>
      <c r="J8">
        <f t="shared" ref="J8:L8" ca="1" si="18">+HEX2DEC(J33)/POWER(2,22)</f>
        <v>-8.984375E-2</v>
      </c>
      <c r="K8">
        <f t="shared" ca="1" si="18"/>
        <v>-2.5634765625E-2</v>
      </c>
      <c r="L8">
        <f t="shared" ca="1" si="18"/>
        <v>-5.859375E-2</v>
      </c>
      <c r="M8">
        <f t="shared" ref="M8:Q8" ca="1" si="19">+HEX2DEC(M33)/2048</f>
        <v>-8.984375E-2</v>
      </c>
      <c r="N8">
        <f t="shared" ca="1" si="19"/>
        <v>-2.587890625E-2</v>
      </c>
      <c r="O8">
        <f t="shared" ca="1" si="19"/>
        <v>-5.859375E-2</v>
      </c>
      <c r="P8">
        <f t="shared" ca="1" si="19"/>
        <v>-8.447265625E-2</v>
      </c>
      <c r="Q8">
        <f t="shared" ca="1" si="19"/>
        <v>-0.17431640625</v>
      </c>
      <c r="R8">
        <f t="shared" ca="1" si="6"/>
        <v>-0.17578125</v>
      </c>
      <c r="S8">
        <f t="shared" ca="1" si="1"/>
        <v>-0.174560546875</v>
      </c>
      <c r="T8" s="1">
        <f t="shared" ca="1" si="7"/>
        <v>-6.993006993006993E-3</v>
      </c>
    </row>
    <row r="9" spans="1:20" x14ac:dyDescent="0.25">
      <c r="A9">
        <f t="shared" ca="1" si="2"/>
        <v>7.421875E-2</v>
      </c>
      <c r="B9">
        <f t="shared" ca="1" si="2"/>
        <v>4.296875E-2</v>
      </c>
      <c r="C9">
        <f t="shared" ca="1" si="2"/>
        <v>-0.3310546875</v>
      </c>
      <c r="D9">
        <v>-0.5</v>
      </c>
      <c r="E9">
        <v>0.625</v>
      </c>
      <c r="F9">
        <v>-0.5</v>
      </c>
      <c r="G9">
        <f t="shared" ref="G9:I9" ca="1" si="20">+HEX2DEC(G34)/2048</f>
        <v>7.421875E-2</v>
      </c>
      <c r="H9">
        <f t="shared" ca="1" si="20"/>
        <v>4.296875E-2</v>
      </c>
      <c r="I9">
        <f t="shared" ca="1" si="20"/>
        <v>-0.330078125</v>
      </c>
      <c r="J9">
        <f t="shared" ref="J9:L9" ca="1" si="21">+HEX2DEC(J34)/POWER(2,22)</f>
        <v>-3.7109375E-2</v>
      </c>
      <c r="K9">
        <f t="shared" ca="1" si="21"/>
        <v>2.685546875E-2</v>
      </c>
      <c r="L9">
        <f t="shared" ca="1" si="21"/>
        <v>0.1650390625</v>
      </c>
      <c r="M9">
        <f t="shared" ref="M9:Q9" ca="1" si="22">+HEX2DEC(M34)/2048</f>
        <v>-3.7109375E-2</v>
      </c>
      <c r="N9">
        <f t="shared" ca="1" si="22"/>
        <v>2.685546875E-2</v>
      </c>
      <c r="O9">
        <f t="shared" ca="1" si="22"/>
        <v>0.1650390625</v>
      </c>
      <c r="P9">
        <f t="shared" ca="1" si="22"/>
        <v>0.19189453125</v>
      </c>
      <c r="Q9">
        <f t="shared" ca="1" si="22"/>
        <v>0.15478515625</v>
      </c>
      <c r="R9">
        <f t="shared" ca="1" si="6"/>
        <v>0.154296875</v>
      </c>
      <c r="S9">
        <f t="shared" ca="1" si="1"/>
        <v>0.1552734375</v>
      </c>
      <c r="T9" s="1">
        <f t="shared" ca="1" si="7"/>
        <v>6.2893081761006293E-3</v>
      </c>
    </row>
    <row r="10" spans="1:20" x14ac:dyDescent="0.25">
      <c r="A10">
        <f t="shared" ca="1" si="2"/>
        <v>-0.435546875</v>
      </c>
      <c r="B10">
        <f t="shared" ca="1" si="2"/>
        <v>0.142578125</v>
      </c>
      <c r="C10">
        <f t="shared" ca="1" si="2"/>
        <v>0.4560546875</v>
      </c>
      <c r="D10">
        <v>-0.5</v>
      </c>
      <c r="E10">
        <v>0.625</v>
      </c>
      <c r="F10">
        <v>-0.5</v>
      </c>
      <c r="G10">
        <f t="shared" ref="G10:I10" ca="1" si="23">+HEX2DEC(G35)/2048</f>
        <v>-0.435546875</v>
      </c>
      <c r="H10">
        <f t="shared" ca="1" si="23"/>
        <v>0.142578125</v>
      </c>
      <c r="I10">
        <f t="shared" ca="1" si="23"/>
        <v>0.455078125</v>
      </c>
      <c r="J10">
        <f t="shared" ref="J10:L10" ca="1" si="24">+HEX2DEC(J35)/POWER(2,22)</f>
        <v>0.2177734375</v>
      </c>
      <c r="K10">
        <f t="shared" ca="1" si="24"/>
        <v>8.9111328125E-2</v>
      </c>
      <c r="L10">
        <f t="shared" ca="1" si="24"/>
        <v>-0.2275390625</v>
      </c>
      <c r="M10">
        <f t="shared" ref="M10:Q10" ca="1" si="25">+HEX2DEC(M35)/2048</f>
        <v>0.2177734375</v>
      </c>
      <c r="N10">
        <f t="shared" ca="1" si="25"/>
        <v>8.88671875E-2</v>
      </c>
      <c r="O10">
        <f t="shared" ca="1" si="25"/>
        <v>-0.2275390625</v>
      </c>
      <c r="P10">
        <f t="shared" ca="1" si="25"/>
        <v>-0.138671875</v>
      </c>
      <c r="Q10">
        <f t="shared" ca="1" si="25"/>
        <v>7.91015625E-2</v>
      </c>
      <c r="R10">
        <f t="shared" ca="1" si="6"/>
        <v>7.8125E-2</v>
      </c>
      <c r="S10">
        <f t="shared" ca="1" si="1"/>
        <v>7.8857421875E-2</v>
      </c>
      <c r="T10" s="1">
        <f t="shared" ca="1" si="7"/>
        <v>9.2879256965944269E-3</v>
      </c>
    </row>
    <row r="11" spans="1:20" x14ac:dyDescent="0.25">
      <c r="A11">
        <f t="shared" ca="1" si="2"/>
        <v>-0.3154296875</v>
      </c>
      <c r="B11">
        <f t="shared" ca="1" si="2"/>
        <v>-4.8828125E-3</v>
      </c>
      <c r="C11">
        <f t="shared" ca="1" si="2"/>
        <v>0.3525390625</v>
      </c>
      <c r="D11">
        <v>-0.5</v>
      </c>
      <c r="E11">
        <v>0.625</v>
      </c>
      <c r="F11">
        <v>-0.5</v>
      </c>
      <c r="G11">
        <f t="shared" ref="G11:I11" ca="1" si="26">+HEX2DEC(G36)/2048</f>
        <v>-0.314453125</v>
      </c>
      <c r="H11">
        <f t="shared" ca="1" si="26"/>
        <v>-3.90625E-3</v>
      </c>
      <c r="I11">
        <f t="shared" ca="1" si="26"/>
        <v>0.3515625</v>
      </c>
      <c r="J11">
        <f t="shared" ref="J11:L11" ca="1" si="27">+HEX2DEC(J36)/POWER(2,22)</f>
        <v>0.1572265625</v>
      </c>
      <c r="K11">
        <f t="shared" ca="1" si="27"/>
        <v>-2.44140625E-3</v>
      </c>
      <c r="L11">
        <f t="shared" ca="1" si="27"/>
        <v>-0.17578125</v>
      </c>
      <c r="M11">
        <f t="shared" ref="M11:Q11" ca="1" si="28">+HEX2DEC(M36)/2048</f>
        <v>0.1572265625</v>
      </c>
      <c r="N11">
        <f t="shared" ca="1" si="28"/>
        <v>-2.44140625E-3</v>
      </c>
      <c r="O11">
        <f t="shared" ca="1" si="28"/>
        <v>-0.17578125</v>
      </c>
      <c r="P11">
        <f t="shared" ca="1" si="28"/>
        <v>-0.17822265625</v>
      </c>
      <c r="Q11">
        <f t="shared" ca="1" si="28"/>
        <v>-2.099609375E-2</v>
      </c>
      <c r="R11">
        <f t="shared" ca="1" si="6"/>
        <v>-2.1484375E-2</v>
      </c>
      <c r="S11">
        <f t="shared" ca="1" si="1"/>
        <v>-2.16064453125E-2</v>
      </c>
      <c r="T11" s="1">
        <f t="shared" ca="1" si="7"/>
        <v>5.6497175141242938E-3</v>
      </c>
    </row>
    <row r="12" spans="1:20" x14ac:dyDescent="0.25">
      <c r="A12">
        <f t="shared" ca="1" si="2"/>
        <v>-0.298828125</v>
      </c>
      <c r="B12">
        <f t="shared" ca="1" si="2"/>
        <v>0.228515625</v>
      </c>
      <c r="C12">
        <f t="shared" ca="1" si="2"/>
        <v>-0.4736328125</v>
      </c>
      <c r="D12">
        <v>-0.5</v>
      </c>
      <c r="E12">
        <v>0.625</v>
      </c>
      <c r="F12">
        <v>-0.5</v>
      </c>
      <c r="G12">
        <f t="shared" ref="G12:I12" ca="1" si="29">+HEX2DEC(G37)/2048</f>
        <v>-0.298828125</v>
      </c>
      <c r="H12">
        <f t="shared" ca="1" si="29"/>
        <v>0.228515625</v>
      </c>
      <c r="I12">
        <f t="shared" ca="1" si="29"/>
        <v>-0.47265625</v>
      </c>
      <c r="J12">
        <f t="shared" ref="J12:L12" ca="1" si="30">+HEX2DEC(J37)/POWER(2,22)</f>
        <v>0.1494140625</v>
      </c>
      <c r="K12">
        <f t="shared" ca="1" si="30"/>
        <v>0.142822265625</v>
      </c>
      <c r="L12">
        <f t="shared" ca="1" si="30"/>
        <v>0.236328125</v>
      </c>
      <c r="M12">
        <f t="shared" ref="M12:Q12" ca="1" si="31">+HEX2DEC(M37)/2048</f>
        <v>0.1494140625</v>
      </c>
      <c r="N12">
        <f t="shared" ca="1" si="31"/>
        <v>0.142578125</v>
      </c>
      <c r="O12">
        <f t="shared" ca="1" si="31"/>
        <v>0.236328125</v>
      </c>
      <c r="P12">
        <f t="shared" ca="1" si="31"/>
        <v>0.37890625</v>
      </c>
      <c r="Q12">
        <f t="shared" ca="1" si="31"/>
        <v>0.5283203125</v>
      </c>
      <c r="R12">
        <f t="shared" ca="1" si="6"/>
        <v>0.52734375</v>
      </c>
      <c r="S12">
        <f t="shared" ca="1" si="1"/>
        <v>0.529052734375</v>
      </c>
      <c r="T12" s="1">
        <f t="shared" ca="1" si="7"/>
        <v>3.2302722658052608E-3</v>
      </c>
    </row>
    <row r="13" spans="1:20" x14ac:dyDescent="0.25">
      <c r="A13">
        <f t="shared" ca="1" si="2"/>
        <v>-0.185546875</v>
      </c>
      <c r="B13">
        <f t="shared" ca="1" si="2"/>
        <v>0.318359375</v>
      </c>
      <c r="C13">
        <f t="shared" ca="1" si="2"/>
        <v>-0.3291015625</v>
      </c>
      <c r="D13">
        <v>-0.5</v>
      </c>
      <c r="E13">
        <v>0.625</v>
      </c>
      <c r="F13">
        <v>-0.5</v>
      </c>
      <c r="G13">
        <f t="shared" ref="G13:I13" ca="1" si="32">+HEX2DEC(G38)/2048</f>
        <v>-0.185546875</v>
      </c>
      <c r="H13">
        <f t="shared" ca="1" si="32"/>
        <v>0.318359375</v>
      </c>
      <c r="I13">
        <f t="shared" ca="1" si="32"/>
        <v>-0.328125</v>
      </c>
      <c r="J13">
        <f t="shared" ref="J13:L13" ca="1" si="33">+HEX2DEC(J38)/POWER(2,22)</f>
        <v>9.27734375E-2</v>
      </c>
      <c r="K13">
        <f t="shared" ca="1" si="33"/>
        <v>0.198974609375</v>
      </c>
      <c r="L13">
        <f t="shared" ca="1" si="33"/>
        <v>0.1640625</v>
      </c>
      <c r="M13">
        <f t="shared" ref="M13:Q13" ca="1" si="34">+HEX2DEC(M38)/2048</f>
        <v>9.27734375E-2</v>
      </c>
      <c r="N13">
        <f t="shared" ca="1" si="34"/>
        <v>0.19873046875</v>
      </c>
      <c r="O13">
        <f t="shared" ca="1" si="34"/>
        <v>0.1640625</v>
      </c>
      <c r="P13">
        <f t="shared" ca="1" si="34"/>
        <v>0.36279296875</v>
      </c>
      <c r="Q13">
        <f t="shared" ca="1" si="34"/>
        <v>0.45556640625</v>
      </c>
      <c r="R13">
        <f t="shared" ca="1" si="6"/>
        <v>0.455078125</v>
      </c>
      <c r="S13">
        <f t="shared" ref="S13:S21" ca="1" si="35">+(A13*D13 + B13*E13+C13*F13)</f>
        <v>0.456298828125</v>
      </c>
      <c r="T13" s="1">
        <f t="shared" ca="1" si="7"/>
        <v>2.6752273943285178E-3</v>
      </c>
    </row>
    <row r="14" spans="1:20" x14ac:dyDescent="0.25">
      <c r="A14">
        <f t="shared" ca="1" si="2"/>
        <v>-0.48046875</v>
      </c>
      <c r="B14">
        <f t="shared" ca="1" si="2"/>
        <v>-0.1162109375</v>
      </c>
      <c r="C14">
        <f t="shared" ca="1" si="2"/>
        <v>-0.341796875</v>
      </c>
      <c r="D14">
        <v>-0.5</v>
      </c>
      <c r="E14">
        <v>0.625</v>
      </c>
      <c r="F14">
        <v>-0.5</v>
      </c>
      <c r="G14">
        <f t="shared" ref="G14:I14" ca="1" si="36">+HEX2DEC(G39)/2048</f>
        <v>-0.48046875</v>
      </c>
      <c r="H14">
        <f t="shared" ca="1" si="36"/>
        <v>-0.115234375</v>
      </c>
      <c r="I14">
        <f t="shared" ca="1" si="36"/>
        <v>-0.341796875</v>
      </c>
      <c r="J14">
        <f t="shared" ref="J14:L14" ca="1" si="37">+HEX2DEC(J39)/POWER(2,22)</f>
        <v>0.240234375</v>
      </c>
      <c r="K14">
        <f t="shared" ca="1" si="37"/>
        <v>-7.2021484375E-2</v>
      </c>
      <c r="L14">
        <f t="shared" ca="1" si="37"/>
        <v>0.1708984375</v>
      </c>
      <c r="M14">
        <f t="shared" ref="M14:Q14" ca="1" si="38">+HEX2DEC(M39)/2048</f>
        <v>0.240234375</v>
      </c>
      <c r="N14">
        <f t="shared" ca="1" si="38"/>
        <v>-7.2265625E-2</v>
      </c>
      <c r="O14">
        <f t="shared" ca="1" si="38"/>
        <v>0.1708984375</v>
      </c>
      <c r="P14">
        <f t="shared" ca="1" si="38"/>
        <v>9.86328125E-2</v>
      </c>
      <c r="Q14">
        <f t="shared" ca="1" si="38"/>
        <v>0.3388671875</v>
      </c>
      <c r="R14">
        <f t="shared" ca="1" si="6"/>
        <v>0.337890625</v>
      </c>
      <c r="S14">
        <f t="shared" ca="1" si="35"/>
        <v>0.3385009765625</v>
      </c>
      <c r="T14" s="1">
        <f t="shared" ca="1" si="7"/>
        <v>1.8031013342949874E-3</v>
      </c>
    </row>
    <row r="15" spans="1:20" x14ac:dyDescent="0.25">
      <c r="A15">
        <f t="shared" ca="1" si="2"/>
        <v>0.224609375</v>
      </c>
      <c r="B15">
        <f t="shared" ca="1" si="2"/>
        <v>0.3173828125</v>
      </c>
      <c r="C15">
        <f t="shared" ca="1" si="2"/>
        <v>0.4560546875</v>
      </c>
      <c r="D15">
        <v>-0.5</v>
      </c>
      <c r="E15">
        <v>0.625</v>
      </c>
      <c r="F15">
        <v>-0.5</v>
      </c>
      <c r="G15">
        <f t="shared" ref="G15:I15" ca="1" si="39">+HEX2DEC(G40)/2048</f>
        <v>0.224609375</v>
      </c>
      <c r="H15">
        <f t="shared" ca="1" si="39"/>
        <v>0.31640625</v>
      </c>
      <c r="I15">
        <f t="shared" ca="1" si="39"/>
        <v>0.455078125</v>
      </c>
      <c r="J15">
        <f t="shared" ref="J15:L15" ca="1" si="40">+HEX2DEC(J40)/POWER(2,22)</f>
        <v>-0.1123046875</v>
      </c>
      <c r="K15">
        <f t="shared" ca="1" si="40"/>
        <v>0.19775390625</v>
      </c>
      <c r="L15">
        <f t="shared" ca="1" si="40"/>
        <v>-0.2275390625</v>
      </c>
      <c r="M15">
        <f t="shared" ref="M15:Q15" ca="1" si="41">+HEX2DEC(M40)/2048</f>
        <v>-0.1123046875</v>
      </c>
      <c r="N15">
        <f t="shared" ca="1" si="41"/>
        <v>0.19775390625</v>
      </c>
      <c r="O15">
        <f t="shared" ca="1" si="41"/>
        <v>-0.2275390625</v>
      </c>
      <c r="P15">
        <f t="shared" ca="1" si="41"/>
        <v>-2.978515625E-2</v>
      </c>
      <c r="Q15">
        <f t="shared" ca="1" si="41"/>
        <v>-0.14208984375</v>
      </c>
      <c r="R15">
        <f t="shared" ca="1" si="6"/>
        <v>-0.142578125</v>
      </c>
      <c r="S15">
        <f t="shared" ca="1" si="35"/>
        <v>-0.1419677734375</v>
      </c>
      <c r="T15" s="1">
        <f t="shared" ca="1" si="7"/>
        <v>-4.2992261392949269E-3</v>
      </c>
    </row>
    <row r="16" spans="1:20" x14ac:dyDescent="0.25">
      <c r="A16">
        <f t="shared" ca="1" si="2"/>
        <v>0.37890625</v>
      </c>
      <c r="B16">
        <f t="shared" ca="1" si="2"/>
        <v>0.3818359375</v>
      </c>
      <c r="C16">
        <f t="shared" ca="1" si="2"/>
        <v>-0.2197265625</v>
      </c>
      <c r="D16">
        <v>-0.5</v>
      </c>
      <c r="E16">
        <v>0.625</v>
      </c>
      <c r="F16">
        <v>-0.5</v>
      </c>
      <c r="G16">
        <f t="shared" ref="G16:I16" ca="1" si="42">+HEX2DEC(G41)/2048</f>
        <v>0.37890625</v>
      </c>
      <c r="H16">
        <f t="shared" ca="1" si="42"/>
        <v>0.380859375</v>
      </c>
      <c r="I16">
        <f t="shared" ca="1" si="42"/>
        <v>-0.21875</v>
      </c>
      <c r="J16">
        <f t="shared" ref="J16:L16" ca="1" si="43">+HEX2DEC(J41)/POWER(2,22)</f>
        <v>-0.189453125</v>
      </c>
      <c r="K16">
        <f t="shared" ca="1" si="43"/>
        <v>0.238037109375</v>
      </c>
      <c r="L16">
        <f t="shared" ca="1" si="43"/>
        <v>0.109375</v>
      </c>
      <c r="M16">
        <f t="shared" ref="M16:Q16" ca="1" si="44">+HEX2DEC(M41)/2048</f>
        <v>-0.189453125</v>
      </c>
      <c r="N16">
        <f t="shared" ca="1" si="44"/>
        <v>0.23779296875</v>
      </c>
      <c r="O16">
        <f t="shared" ca="1" si="44"/>
        <v>0.109375</v>
      </c>
      <c r="P16">
        <f t="shared" ca="1" si="44"/>
        <v>0.34716796875</v>
      </c>
      <c r="Q16">
        <f t="shared" ca="1" si="44"/>
        <v>0.15771484375</v>
      </c>
      <c r="R16">
        <f t="shared" ca="1" si="6"/>
        <v>0.15625</v>
      </c>
      <c r="S16">
        <f t="shared" ca="1" si="35"/>
        <v>0.1590576171875</v>
      </c>
      <c r="T16" s="1">
        <f t="shared" ca="1" si="7"/>
        <v>1.7651573292402148E-2</v>
      </c>
    </row>
    <row r="17" spans="1:20" x14ac:dyDescent="0.25">
      <c r="A17">
        <f t="shared" ca="1" si="2"/>
        <v>0.140625</v>
      </c>
      <c r="B17">
        <f t="shared" ca="1" si="2"/>
        <v>-0.2470703125</v>
      </c>
      <c r="C17">
        <f t="shared" ca="1" si="2"/>
        <v>0.4921875</v>
      </c>
      <c r="D17">
        <v>-0.5</v>
      </c>
      <c r="E17">
        <v>0.625</v>
      </c>
      <c r="F17">
        <v>-0.5</v>
      </c>
      <c r="G17">
        <f t="shared" ref="G17:I17" ca="1" si="45">+HEX2DEC(G42)/2048</f>
        <v>0.140625</v>
      </c>
      <c r="H17">
        <f t="shared" ca="1" si="45"/>
        <v>-0.24609375</v>
      </c>
      <c r="I17">
        <f t="shared" ca="1" si="45"/>
        <v>0.4921875</v>
      </c>
      <c r="J17">
        <f t="shared" ref="J17:L17" ca="1" si="46">+HEX2DEC(J42)/POWER(2,22)</f>
        <v>-7.03125E-2</v>
      </c>
      <c r="K17">
        <f t="shared" ca="1" si="46"/>
        <v>-0.15380859375</v>
      </c>
      <c r="L17">
        <f t="shared" ca="1" si="46"/>
        <v>-0.24609375</v>
      </c>
      <c r="M17">
        <f t="shared" ref="M17:Q17" ca="1" si="47">+HEX2DEC(M42)/2048</f>
        <v>-7.03125E-2</v>
      </c>
      <c r="N17">
        <f t="shared" ca="1" si="47"/>
        <v>-0.15380859375</v>
      </c>
      <c r="O17">
        <f t="shared" ca="1" si="47"/>
        <v>-0.24609375</v>
      </c>
      <c r="P17">
        <f t="shared" ca="1" si="47"/>
        <v>-0.39990234375</v>
      </c>
      <c r="Q17">
        <f t="shared" ca="1" si="47"/>
        <v>-0.47021484375</v>
      </c>
      <c r="R17">
        <f t="shared" ca="1" si="6"/>
        <v>-0.470703125</v>
      </c>
      <c r="S17">
        <f t="shared" ca="1" si="35"/>
        <v>-0.4708251953125</v>
      </c>
      <c r="T17" s="1">
        <f t="shared" ca="1" si="7"/>
        <v>2.5926886180969663E-4</v>
      </c>
    </row>
    <row r="18" spans="1:20" x14ac:dyDescent="0.25">
      <c r="A18">
        <f t="shared" ca="1" si="2"/>
        <v>0.4130859375</v>
      </c>
      <c r="B18">
        <f t="shared" ca="1" si="2"/>
        <v>0.328125</v>
      </c>
      <c r="C18">
        <f t="shared" ca="1" si="2"/>
        <v>0.4384765625</v>
      </c>
      <c r="D18">
        <v>-0.5</v>
      </c>
      <c r="E18">
        <v>0.625</v>
      </c>
      <c r="F18">
        <v>-0.5</v>
      </c>
      <c r="G18">
        <f t="shared" ref="G18:I18" ca="1" si="48">+HEX2DEC(G43)/2048</f>
        <v>0.412109375</v>
      </c>
      <c r="H18">
        <f t="shared" ca="1" si="48"/>
        <v>0.328125</v>
      </c>
      <c r="I18">
        <f t="shared" ca="1" si="48"/>
        <v>0.4375</v>
      </c>
      <c r="J18">
        <f t="shared" ref="J18:L18" ca="1" si="49">+HEX2DEC(J43)/POWER(2,22)</f>
        <v>-0.2060546875</v>
      </c>
      <c r="K18">
        <f t="shared" ca="1" si="49"/>
        <v>0.205078125</v>
      </c>
      <c r="L18">
        <f t="shared" ca="1" si="49"/>
        <v>-0.21875</v>
      </c>
      <c r="M18">
        <f t="shared" ref="M18:Q18" ca="1" si="50">+HEX2DEC(M43)/2048</f>
        <v>-0.2060546875</v>
      </c>
      <c r="N18">
        <f t="shared" ca="1" si="50"/>
        <v>0.205078125</v>
      </c>
      <c r="O18">
        <f t="shared" ca="1" si="50"/>
        <v>-0.21875</v>
      </c>
      <c r="P18">
        <f t="shared" ca="1" si="50"/>
        <v>-1.3671875E-2</v>
      </c>
      <c r="Q18">
        <f t="shared" ca="1" si="50"/>
        <v>-0.2197265625</v>
      </c>
      <c r="R18">
        <f t="shared" ca="1" si="6"/>
        <v>-0.220703125</v>
      </c>
      <c r="S18">
        <f t="shared" ca="1" si="35"/>
        <v>-0.220703125</v>
      </c>
      <c r="T18" s="1">
        <f t="shared" ca="1" si="7"/>
        <v>0</v>
      </c>
    </row>
    <row r="19" spans="1:20" x14ac:dyDescent="0.25">
      <c r="A19">
        <f t="shared" ca="1" si="2"/>
        <v>-0.1572265625</v>
      </c>
      <c r="B19">
        <f t="shared" ca="1" si="2"/>
        <v>0.384765625</v>
      </c>
      <c r="C19">
        <f t="shared" ca="1" si="2"/>
        <v>8.88671875E-2</v>
      </c>
      <c r="D19">
        <v>-0.5</v>
      </c>
      <c r="E19">
        <v>0.625</v>
      </c>
      <c r="F19">
        <v>-0.5</v>
      </c>
      <c r="G19">
        <f t="shared" ref="G19:I19" ca="1" si="51">+HEX2DEC(G44)/2048</f>
        <v>-0.15625</v>
      </c>
      <c r="H19">
        <f t="shared" ca="1" si="51"/>
        <v>0.384765625</v>
      </c>
      <c r="I19">
        <f t="shared" ca="1" si="51"/>
        <v>8.7890625E-2</v>
      </c>
      <c r="J19">
        <f t="shared" ref="J19:L19" ca="1" si="52">+HEX2DEC(J44)/POWER(2,22)</f>
        <v>7.8125E-2</v>
      </c>
      <c r="K19">
        <f t="shared" ca="1" si="52"/>
        <v>0.240478515625</v>
      </c>
      <c r="L19">
        <f t="shared" ca="1" si="52"/>
        <v>-4.39453125E-2</v>
      </c>
      <c r="M19">
        <f t="shared" ref="M19:Q19" ca="1" si="53">+HEX2DEC(M44)/2048</f>
        <v>7.8125E-2</v>
      </c>
      <c r="N19">
        <f t="shared" ca="1" si="53"/>
        <v>0.240234375</v>
      </c>
      <c r="O19">
        <f t="shared" ca="1" si="53"/>
        <v>-4.39453125E-2</v>
      </c>
      <c r="P19">
        <f t="shared" ca="1" si="53"/>
        <v>0.1962890625</v>
      </c>
      <c r="Q19">
        <f t="shared" ca="1" si="53"/>
        <v>0.2744140625</v>
      </c>
      <c r="R19">
        <f t="shared" ca="1" si="6"/>
        <v>0.2734375</v>
      </c>
      <c r="S19">
        <f t="shared" ca="1" si="35"/>
        <v>0.274658203125</v>
      </c>
      <c r="T19" s="1">
        <f t="shared" ca="1" si="7"/>
        <v>4.4444444444444444E-3</v>
      </c>
    </row>
    <row r="20" spans="1:20" x14ac:dyDescent="0.25">
      <c r="A20">
        <f t="shared" ref="A20:C21" ca="1" si="54">+RANDBETWEEN(-512,511)/1024</f>
        <v>-0.478515625</v>
      </c>
      <c r="B20">
        <f t="shared" ca="1" si="54"/>
        <v>-0.2109375</v>
      </c>
      <c r="C20">
        <f t="shared" ca="1" si="54"/>
        <v>0.23046875</v>
      </c>
      <c r="D20">
        <v>-0.5</v>
      </c>
      <c r="E20">
        <v>0.625</v>
      </c>
      <c r="F20">
        <v>-0.5</v>
      </c>
      <c r="G20">
        <f t="shared" ref="G20:I20" ca="1" si="55">+HEX2DEC(G45)/2048</f>
        <v>-0.478515625</v>
      </c>
      <c r="H20">
        <f t="shared" ca="1" si="55"/>
        <v>-0.2109375</v>
      </c>
      <c r="I20">
        <f t="shared" ca="1" si="55"/>
        <v>0.23046875</v>
      </c>
      <c r="J20">
        <f t="shared" ref="J20:L20" ca="1" si="56">+HEX2DEC(J45)/POWER(2,22)</f>
        <v>0.2392578125</v>
      </c>
      <c r="K20">
        <f t="shared" ca="1" si="56"/>
        <v>-0.1318359375</v>
      </c>
      <c r="L20">
        <f t="shared" ca="1" si="56"/>
        <v>-0.115234375</v>
      </c>
      <c r="M20">
        <f t="shared" ref="M20:Q20" ca="1" si="57">+HEX2DEC(M45)/2048</f>
        <v>0.2392578125</v>
      </c>
      <c r="N20">
        <f t="shared" ca="1" si="57"/>
        <v>-0.1318359375</v>
      </c>
      <c r="O20">
        <f t="shared" ca="1" si="57"/>
        <v>-0.115234375</v>
      </c>
      <c r="P20">
        <f t="shared" ca="1" si="57"/>
        <v>-0.2470703125</v>
      </c>
      <c r="Q20">
        <f t="shared" ca="1" si="57"/>
        <v>-7.8125E-3</v>
      </c>
      <c r="R20">
        <f t="shared" ca="1" si="6"/>
        <v>-7.8125E-3</v>
      </c>
      <c r="S20">
        <f t="shared" ca="1" si="35"/>
        <v>-7.8125E-3</v>
      </c>
      <c r="T20" s="1">
        <f t="shared" ca="1" si="7"/>
        <v>0</v>
      </c>
    </row>
    <row r="21" spans="1:20" x14ac:dyDescent="0.25">
      <c r="A21">
        <f t="shared" ca="1" si="54"/>
        <v>-0.494140625</v>
      </c>
      <c r="B21">
        <f t="shared" ca="1" si="54"/>
        <v>8.0078125E-2</v>
      </c>
      <c r="C21">
        <f t="shared" ca="1" si="54"/>
        <v>0.3173828125</v>
      </c>
      <c r="D21">
        <v>-0.5</v>
      </c>
      <c r="E21">
        <v>0.625</v>
      </c>
      <c r="F21">
        <v>-0.5</v>
      </c>
      <c r="G21">
        <f t="shared" ref="G21:I21" ca="1" si="58">+HEX2DEC(G46)/2048</f>
        <v>-0.494140625</v>
      </c>
      <c r="H21">
        <f t="shared" ca="1" si="58"/>
        <v>8.0078125E-2</v>
      </c>
      <c r="I21">
        <f t="shared" ca="1" si="58"/>
        <v>0.31640625</v>
      </c>
      <c r="J21">
        <f t="shared" ref="J21:L21" ca="1" si="59">+HEX2DEC(J46)/POWER(2,22)</f>
        <v>0.2470703125</v>
      </c>
      <c r="K21">
        <f t="shared" ca="1" si="59"/>
        <v>5.0048828125E-2</v>
      </c>
      <c r="L21">
        <f t="shared" ca="1" si="59"/>
        <v>-0.158203125</v>
      </c>
      <c r="M21">
        <f t="shared" ref="M21:Q21" ca="1" si="60">+HEX2DEC(M46)/2048</f>
        <v>0.2470703125</v>
      </c>
      <c r="N21">
        <f t="shared" ca="1" si="60"/>
        <v>4.98046875E-2</v>
      </c>
      <c r="O21">
        <f t="shared" ca="1" si="60"/>
        <v>-0.158203125</v>
      </c>
      <c r="P21">
        <f t="shared" ca="1" si="60"/>
        <v>-0.1083984375</v>
      </c>
      <c r="Q21">
        <f t="shared" ca="1" si="60"/>
        <v>0.138671875</v>
      </c>
      <c r="R21">
        <f t="shared" ca="1" si="6"/>
        <v>0.138671875</v>
      </c>
      <c r="S21">
        <f t="shared" ca="1" si="35"/>
        <v>0.138427734375</v>
      </c>
      <c r="T21" s="1">
        <f t="shared" ca="1" si="7"/>
        <v>-1.7636684303350969E-3</v>
      </c>
    </row>
    <row r="27" spans="1:20" x14ac:dyDescent="0.25">
      <c r="A27" t="s">
        <v>0</v>
      </c>
      <c r="B27" t="s">
        <v>3</v>
      </c>
      <c r="C27" t="s">
        <v>4</v>
      </c>
      <c r="D27" t="s">
        <v>2</v>
      </c>
      <c r="E27" t="s">
        <v>5</v>
      </c>
      <c r="F27" t="s">
        <v>6</v>
      </c>
      <c r="G27" t="s">
        <v>1</v>
      </c>
      <c r="H27" t="s">
        <v>7</v>
      </c>
      <c r="I27" t="s">
        <v>8</v>
      </c>
      <c r="J27" t="s">
        <v>9</v>
      </c>
      <c r="K27" t="s">
        <v>10</v>
      </c>
      <c r="L27" t="s">
        <v>14</v>
      </c>
      <c r="M27" t="s">
        <v>160</v>
      </c>
      <c r="N27" t="s">
        <v>161</v>
      </c>
      <c r="O27" t="s">
        <v>161</v>
      </c>
      <c r="P27" t="s">
        <v>11</v>
      </c>
      <c r="Q27" t="s">
        <v>12</v>
      </c>
      <c r="R27" t="s">
        <v>13</v>
      </c>
      <c r="S27" t="s">
        <v>16</v>
      </c>
      <c r="T27" t="s">
        <v>145</v>
      </c>
    </row>
    <row r="28" spans="1:20" x14ac:dyDescent="0.25">
      <c r="A28" t="str">
        <f t="shared" ref="A28:C37" si="61">+DEC2HEX(A3*512,3)</f>
        <v>080</v>
      </c>
      <c r="B28" t="str">
        <f t="shared" si="61"/>
        <v>100</v>
      </c>
      <c r="C28" t="str">
        <f t="shared" si="61"/>
        <v>FFFFFFFFC0</v>
      </c>
      <c r="D28" t="str">
        <f t="shared" ref="D28:F37" si="62">+DEC2HEX(D3*2048,3)</f>
        <v>FFFFFFFC00</v>
      </c>
      <c r="E28" t="str">
        <f t="shared" si="62"/>
        <v>500</v>
      </c>
      <c r="F28" t="str">
        <f t="shared" si="62"/>
        <v>FFFFFFFC00</v>
      </c>
      <c r="G28" t="str">
        <f>+DEC2HEX(HEX2DEC(A28)*4)</f>
        <v>200</v>
      </c>
      <c r="H28" t="str">
        <f t="shared" ref="H28:I28" si="63">+DEC2HEX(HEX2DEC(B28)*4)</f>
        <v>400</v>
      </c>
      <c r="I28" t="str">
        <f t="shared" si="63"/>
        <v>FFFFFFFF00</v>
      </c>
      <c r="J28" t="str">
        <f>+DEC2HEX(HEX2DEC(D28)*HEX2DEC(G28))</f>
        <v>FFFFF80000</v>
      </c>
      <c r="K28" t="str">
        <f>+DEC2HEX(HEX2DEC(E28)*HEX2DEC(H28))</f>
        <v>140000</v>
      </c>
      <c r="L28" t="str">
        <f>+DEC2HEX(HEX2DEC(F28)*HEX2DEC(I28))</f>
        <v>40000</v>
      </c>
      <c r="M28" t="str">
        <f>+DEC2HEX(INT(HEX2DEC(J28)/2048))</f>
        <v>FFFFFFFF00</v>
      </c>
      <c r="N28" t="str">
        <f t="shared" ref="N28:O28" si="64">+DEC2HEX(INT(HEX2DEC(K28)/2048))</f>
        <v>280</v>
      </c>
      <c r="O28" t="str">
        <f t="shared" si="64"/>
        <v>80</v>
      </c>
      <c r="P28" t="str">
        <f>+DEC2HEX(HEX2DEC(N28)+HEX2DEC(O28))</f>
        <v>300</v>
      </c>
      <c r="Q28" t="str">
        <f>+DEC2HEX(HEX2DEC(M28)+HEX2DEC(P28))</f>
        <v>200</v>
      </c>
      <c r="R28" t="str">
        <f>+DEC2HEX(INT(HEX2DEC(Q28)/4))</f>
        <v>80</v>
      </c>
      <c r="S28" t="str">
        <f t="shared" ref="S28:S46" si="65">+DEC2HEX(S3*512,3)</f>
        <v>080</v>
      </c>
    </row>
    <row r="29" spans="1:20" x14ac:dyDescent="0.25">
      <c r="A29" t="str">
        <f t="shared" ca="1" si="61"/>
        <v>FFFFFFFFF2</v>
      </c>
      <c r="B29" t="str">
        <f t="shared" ca="1" si="61"/>
        <v>0C7</v>
      </c>
      <c r="C29" t="str">
        <f t="shared" ca="1" si="61"/>
        <v>FFFFFFFFB0</v>
      </c>
      <c r="D29" t="str">
        <f t="shared" si="62"/>
        <v>FFFFFFFC00</v>
      </c>
      <c r="E29" t="str">
        <f t="shared" si="62"/>
        <v>500</v>
      </c>
      <c r="F29" t="str">
        <f t="shared" si="62"/>
        <v>FFFFFFFC00</v>
      </c>
      <c r="G29" t="str">
        <f t="shared" ref="G29:G46" ca="1" si="66">+DEC2HEX(HEX2DEC(A29)*4)</f>
        <v>FFFFFFFFC8</v>
      </c>
      <c r="H29" t="str">
        <f t="shared" ref="H29:H46" ca="1" si="67">+DEC2HEX(HEX2DEC(B29)*4)</f>
        <v>31C</v>
      </c>
      <c r="I29" t="str">
        <f t="shared" ref="I29:I46" ca="1" si="68">+DEC2HEX(HEX2DEC(C29)*4)</f>
        <v>FFFFFFFEC0</v>
      </c>
      <c r="J29" t="str">
        <f t="shared" ref="J29:J46" ca="1" si="69">+DEC2HEX(HEX2DEC(D29)*HEX2DEC(G29))</f>
        <v>E000</v>
      </c>
      <c r="K29" t="str">
        <f t="shared" ref="K29:K46" ca="1" si="70">+DEC2HEX(HEX2DEC(E29)*HEX2DEC(H29))</f>
        <v>F8C00</v>
      </c>
      <c r="L29" t="str">
        <f t="shared" ref="L29:L46" ca="1" si="71">+DEC2HEX(HEX2DEC(F29)*HEX2DEC(I29))</f>
        <v>50000</v>
      </c>
      <c r="M29" t="str">
        <f t="shared" ref="M29:M46" ca="1" si="72">+DEC2HEX(INT(HEX2DEC(J29)/2048))</f>
        <v>1C</v>
      </c>
      <c r="N29" t="str">
        <f t="shared" ref="N29:N46" ca="1" si="73">+DEC2HEX(INT(HEX2DEC(K29)/2048))</f>
        <v>1F1</v>
      </c>
      <c r="O29" t="str">
        <f t="shared" ref="O29:O46" ca="1" si="74">+DEC2HEX(INT(HEX2DEC(L29)/2048))</f>
        <v>A0</v>
      </c>
      <c r="P29" t="str">
        <f t="shared" ref="P29:P46" ca="1" si="75">+DEC2HEX(HEX2DEC(N29)+HEX2DEC(O29))</f>
        <v>291</v>
      </c>
      <c r="Q29" t="str">
        <f t="shared" ref="Q29:Q46" ca="1" si="76">+DEC2HEX(HEX2DEC(M29)+HEX2DEC(P29))</f>
        <v>2AD</v>
      </c>
      <c r="R29" t="str">
        <f t="shared" ref="R29:R46" ca="1" si="77">+DEC2HEX(INT(HEX2DEC(Q29)/4))</f>
        <v>AB</v>
      </c>
      <c r="S29" t="str">
        <f t="shared" ca="1" si="65"/>
        <v>0AB</v>
      </c>
    </row>
    <row r="30" spans="1:20" x14ac:dyDescent="0.25">
      <c r="A30" t="str">
        <f t="shared" ca="1" si="61"/>
        <v>FFFFFFFF85</v>
      </c>
      <c r="B30" t="str">
        <f t="shared" ca="1" si="61"/>
        <v>FFFFFFFF94</v>
      </c>
      <c r="C30" t="str">
        <f t="shared" ca="1" si="61"/>
        <v>FFFFFFFFC7</v>
      </c>
      <c r="D30" t="str">
        <f t="shared" si="62"/>
        <v>FFFFFFFC00</v>
      </c>
      <c r="E30" t="str">
        <f t="shared" si="62"/>
        <v>500</v>
      </c>
      <c r="F30" t="str">
        <f t="shared" si="62"/>
        <v>FFFFFFFC00</v>
      </c>
      <c r="G30" t="str">
        <f t="shared" ca="1" si="66"/>
        <v>FFFFFFFE14</v>
      </c>
      <c r="H30" t="str">
        <f t="shared" ca="1" si="67"/>
        <v>FFFFFFFE50</v>
      </c>
      <c r="I30" t="str">
        <f t="shared" ca="1" si="68"/>
        <v>FFFFFFFF1C</v>
      </c>
      <c r="J30" t="str">
        <f t="shared" ca="1" si="69"/>
        <v>7B000</v>
      </c>
      <c r="K30" t="str">
        <f t="shared" ca="1" si="70"/>
        <v>FFFFF79000</v>
      </c>
      <c r="L30" t="str">
        <f t="shared" ca="1" si="71"/>
        <v>39000</v>
      </c>
      <c r="M30" t="str">
        <f t="shared" ca="1" si="72"/>
        <v>F6</v>
      </c>
      <c r="N30" t="str">
        <f t="shared" ca="1" si="73"/>
        <v>FFFFFFFEF2</v>
      </c>
      <c r="O30" t="str">
        <f t="shared" ca="1" si="74"/>
        <v>72</v>
      </c>
      <c r="P30" t="str">
        <f t="shared" ca="1" si="75"/>
        <v>FFFFFFFF64</v>
      </c>
      <c r="Q30" t="str">
        <f t="shared" ca="1" si="76"/>
        <v>5A</v>
      </c>
      <c r="R30" t="str">
        <f t="shared" ca="1" si="77"/>
        <v>16</v>
      </c>
      <c r="S30" t="str">
        <f t="shared" ca="1" si="65"/>
        <v>016</v>
      </c>
    </row>
    <row r="31" spans="1:20" x14ac:dyDescent="0.25">
      <c r="A31" t="str">
        <f t="shared" ca="1" si="61"/>
        <v>FFFFFFFF63</v>
      </c>
      <c r="B31" t="str">
        <f t="shared" ca="1" si="61"/>
        <v>0C2</v>
      </c>
      <c r="C31" t="str">
        <f t="shared" ca="1" si="61"/>
        <v>0BE</v>
      </c>
      <c r="D31" t="str">
        <f t="shared" si="62"/>
        <v>FFFFFFFC00</v>
      </c>
      <c r="E31" t="str">
        <f t="shared" si="62"/>
        <v>500</v>
      </c>
      <c r="F31" t="str">
        <f t="shared" si="62"/>
        <v>FFFFFFFC00</v>
      </c>
      <c r="G31" t="str">
        <f t="shared" ca="1" si="66"/>
        <v>FFFFFFFD8C</v>
      </c>
      <c r="H31" t="str">
        <f t="shared" ca="1" si="67"/>
        <v>308</v>
      </c>
      <c r="I31" t="str">
        <f t="shared" ca="1" si="68"/>
        <v>2F8</v>
      </c>
      <c r="J31" t="str">
        <f t="shared" ca="1" si="69"/>
        <v>9D000</v>
      </c>
      <c r="K31" t="str">
        <f t="shared" ca="1" si="70"/>
        <v>F2800</v>
      </c>
      <c r="L31" t="str">
        <f t="shared" ca="1" si="71"/>
        <v>FFFFF42000</v>
      </c>
      <c r="M31" t="str">
        <f t="shared" ca="1" si="72"/>
        <v>13A</v>
      </c>
      <c r="N31" t="str">
        <f t="shared" ca="1" si="73"/>
        <v>1E5</v>
      </c>
      <c r="O31" t="str">
        <f t="shared" ca="1" si="74"/>
        <v>FFFFFFFE84</v>
      </c>
      <c r="P31" t="str">
        <f t="shared" ca="1" si="75"/>
        <v>69</v>
      </c>
      <c r="Q31" t="str">
        <f t="shared" ca="1" si="76"/>
        <v>1A3</v>
      </c>
      <c r="R31" t="str">
        <f t="shared" ca="1" si="77"/>
        <v>68</v>
      </c>
      <c r="S31" t="str">
        <f t="shared" ca="1" si="65"/>
        <v>068</v>
      </c>
    </row>
    <row r="32" spans="1:20" x14ac:dyDescent="0.25">
      <c r="A32" t="str">
        <f t="shared" ca="1" si="61"/>
        <v>FFFFFFFF5B</v>
      </c>
      <c r="B32" t="str">
        <f t="shared" ca="1" si="61"/>
        <v>FFFFFFFF21</v>
      </c>
      <c r="C32" t="str">
        <f t="shared" ca="1" si="61"/>
        <v>FFFFFFFFDD</v>
      </c>
      <c r="D32" t="str">
        <f t="shared" si="62"/>
        <v>FFFFFFFC00</v>
      </c>
      <c r="E32" t="str">
        <f t="shared" si="62"/>
        <v>500</v>
      </c>
      <c r="F32" t="str">
        <f t="shared" si="62"/>
        <v>FFFFFFFC00</v>
      </c>
      <c r="G32" t="str">
        <f t="shared" ca="1" si="66"/>
        <v>FFFFFFFD6C</v>
      </c>
      <c r="H32" t="str">
        <f t="shared" ca="1" si="67"/>
        <v>FFFFFFFC84</v>
      </c>
      <c r="I32" t="str">
        <f t="shared" ca="1" si="68"/>
        <v>FFFFFFFF74</v>
      </c>
      <c r="J32" t="str">
        <f t="shared" ca="1" si="69"/>
        <v>A5000</v>
      </c>
      <c r="K32" t="str">
        <f t="shared" ca="1" si="70"/>
        <v>FFFFEE9400</v>
      </c>
      <c r="L32" t="str">
        <f t="shared" ca="1" si="71"/>
        <v>23000</v>
      </c>
      <c r="M32" t="str">
        <f t="shared" ca="1" si="72"/>
        <v>14A</v>
      </c>
      <c r="N32" t="str">
        <f t="shared" ca="1" si="73"/>
        <v>FFFFFFFDD2</v>
      </c>
      <c r="O32" t="str">
        <f t="shared" ca="1" si="74"/>
        <v>46</v>
      </c>
      <c r="P32" t="str">
        <f t="shared" ca="1" si="75"/>
        <v>FFFFFFFE18</v>
      </c>
      <c r="Q32" t="str">
        <f t="shared" ca="1" si="76"/>
        <v>FFFFFFFF62</v>
      </c>
      <c r="R32" t="str">
        <f t="shared" ca="1" si="77"/>
        <v>FFFFFFFFD8</v>
      </c>
      <c r="S32" t="str">
        <f t="shared" ca="1" si="65"/>
        <v>FFFFFFFFD9</v>
      </c>
    </row>
    <row r="33" spans="1:19" x14ac:dyDescent="0.25">
      <c r="A33" t="str">
        <f t="shared" ca="1" si="61"/>
        <v>05C</v>
      </c>
      <c r="B33" t="str">
        <f t="shared" ca="1" si="61"/>
        <v>FFFFFFFFEB</v>
      </c>
      <c r="C33" t="str">
        <f t="shared" ca="1" si="61"/>
        <v>03C</v>
      </c>
      <c r="D33" t="str">
        <f t="shared" si="62"/>
        <v>FFFFFFFC00</v>
      </c>
      <c r="E33" t="str">
        <f t="shared" si="62"/>
        <v>500</v>
      </c>
      <c r="F33" t="str">
        <f t="shared" si="62"/>
        <v>FFFFFFFC00</v>
      </c>
      <c r="G33" t="str">
        <f t="shared" ca="1" si="66"/>
        <v>170</v>
      </c>
      <c r="H33" t="str">
        <f t="shared" ca="1" si="67"/>
        <v>FFFFFFFFAC</v>
      </c>
      <c r="I33" t="str">
        <f t="shared" ca="1" si="68"/>
        <v>F0</v>
      </c>
      <c r="J33" t="str">
        <f t="shared" ca="1" si="69"/>
        <v>FFFFFA4000</v>
      </c>
      <c r="K33" t="str">
        <f t="shared" ca="1" si="70"/>
        <v>FFFFFE5C00</v>
      </c>
      <c r="L33" t="str">
        <f t="shared" ca="1" si="71"/>
        <v>FFFFFC4000</v>
      </c>
      <c r="M33" t="str">
        <f t="shared" ca="1" si="72"/>
        <v>FFFFFFFF48</v>
      </c>
      <c r="N33" t="str">
        <f t="shared" ca="1" si="73"/>
        <v>FFFFFFFFCB</v>
      </c>
      <c r="O33" t="str">
        <f t="shared" ca="1" si="74"/>
        <v>FFFFFFFF88</v>
      </c>
      <c r="P33" t="str">
        <f t="shared" ca="1" si="75"/>
        <v>FFFFFFFF53</v>
      </c>
      <c r="Q33" t="str">
        <f t="shared" ca="1" si="76"/>
        <v>FFFFFFFE9B</v>
      </c>
      <c r="R33" t="str">
        <f t="shared" ca="1" si="77"/>
        <v>FFFFFFFFA6</v>
      </c>
      <c r="S33" t="str">
        <f t="shared" ca="1" si="65"/>
        <v>FFFFFFFFA7</v>
      </c>
    </row>
    <row r="34" spans="1:19" x14ac:dyDescent="0.25">
      <c r="A34" t="str">
        <f t="shared" ca="1" si="61"/>
        <v>026</v>
      </c>
      <c r="B34" t="str">
        <f t="shared" ca="1" si="61"/>
        <v>016</v>
      </c>
      <c r="C34" t="str">
        <f t="shared" ca="1" si="61"/>
        <v>FFFFFFFF57</v>
      </c>
      <c r="D34" t="str">
        <f t="shared" si="62"/>
        <v>FFFFFFFC00</v>
      </c>
      <c r="E34" t="str">
        <f t="shared" si="62"/>
        <v>500</v>
      </c>
      <c r="F34" t="str">
        <f t="shared" si="62"/>
        <v>FFFFFFFC00</v>
      </c>
      <c r="G34" t="str">
        <f t="shared" ca="1" si="66"/>
        <v>98</v>
      </c>
      <c r="H34" t="str">
        <f t="shared" ca="1" si="67"/>
        <v>58</v>
      </c>
      <c r="I34" t="str">
        <f t="shared" ca="1" si="68"/>
        <v>FFFFFFFD5C</v>
      </c>
      <c r="J34" t="str">
        <f t="shared" ca="1" si="69"/>
        <v>FFFFFDA000</v>
      </c>
      <c r="K34" t="str">
        <f t="shared" ca="1" si="70"/>
        <v>1B800</v>
      </c>
      <c r="L34" t="str">
        <f t="shared" ca="1" si="71"/>
        <v>A9000</v>
      </c>
      <c r="M34" t="str">
        <f t="shared" ca="1" si="72"/>
        <v>FFFFFFFFB4</v>
      </c>
      <c r="N34" t="str">
        <f t="shared" ca="1" si="73"/>
        <v>37</v>
      </c>
      <c r="O34" t="str">
        <f t="shared" ca="1" si="74"/>
        <v>152</v>
      </c>
      <c r="P34" t="str">
        <f t="shared" ca="1" si="75"/>
        <v>189</v>
      </c>
      <c r="Q34" t="str">
        <f t="shared" ca="1" si="76"/>
        <v>13D</v>
      </c>
      <c r="R34" t="str">
        <f t="shared" ca="1" si="77"/>
        <v>4F</v>
      </c>
      <c r="S34" t="str">
        <f t="shared" ca="1" si="65"/>
        <v>04F</v>
      </c>
    </row>
    <row r="35" spans="1:19" x14ac:dyDescent="0.25">
      <c r="A35" t="str">
        <f t="shared" ca="1" si="61"/>
        <v>FFFFFFFF21</v>
      </c>
      <c r="B35" t="str">
        <f t="shared" ca="1" si="61"/>
        <v>049</v>
      </c>
      <c r="C35" t="str">
        <f t="shared" ca="1" si="61"/>
        <v>0E9</v>
      </c>
      <c r="D35" t="str">
        <f t="shared" si="62"/>
        <v>FFFFFFFC00</v>
      </c>
      <c r="E35" t="str">
        <f t="shared" si="62"/>
        <v>500</v>
      </c>
      <c r="F35" t="str">
        <f t="shared" si="62"/>
        <v>FFFFFFFC00</v>
      </c>
      <c r="G35" t="str">
        <f t="shared" ca="1" si="66"/>
        <v>FFFFFFFC84</v>
      </c>
      <c r="H35" t="str">
        <f t="shared" ca="1" si="67"/>
        <v>124</v>
      </c>
      <c r="I35" t="str">
        <f t="shared" ca="1" si="68"/>
        <v>3A4</v>
      </c>
      <c r="J35" t="str">
        <f t="shared" ca="1" si="69"/>
        <v>DF000</v>
      </c>
      <c r="K35" t="str">
        <f t="shared" ca="1" si="70"/>
        <v>5B400</v>
      </c>
      <c r="L35" t="str">
        <f t="shared" ca="1" si="71"/>
        <v>FFFFF17000</v>
      </c>
      <c r="M35" t="str">
        <f t="shared" ca="1" si="72"/>
        <v>1BE</v>
      </c>
      <c r="N35" t="str">
        <f t="shared" ca="1" si="73"/>
        <v>B6</v>
      </c>
      <c r="O35" t="str">
        <f t="shared" ca="1" si="74"/>
        <v>FFFFFFFE2E</v>
      </c>
      <c r="P35" t="str">
        <f t="shared" ca="1" si="75"/>
        <v>FFFFFFFEE4</v>
      </c>
      <c r="Q35" t="str">
        <f t="shared" ca="1" si="76"/>
        <v>A2</v>
      </c>
      <c r="R35" t="str">
        <f t="shared" ca="1" si="77"/>
        <v>28</v>
      </c>
      <c r="S35" t="str">
        <f t="shared" ca="1" si="65"/>
        <v>028</v>
      </c>
    </row>
    <row r="36" spans="1:19" x14ac:dyDescent="0.25">
      <c r="A36" t="str">
        <f t="shared" ca="1" si="61"/>
        <v>FFFFFFFF5F</v>
      </c>
      <c r="B36" t="str">
        <f t="shared" ca="1" si="61"/>
        <v>FFFFFFFFFE</v>
      </c>
      <c r="C36" t="str">
        <f t="shared" ca="1" si="61"/>
        <v>0B4</v>
      </c>
      <c r="D36" t="str">
        <f t="shared" si="62"/>
        <v>FFFFFFFC00</v>
      </c>
      <c r="E36" t="str">
        <f t="shared" si="62"/>
        <v>500</v>
      </c>
      <c r="F36" t="str">
        <f t="shared" si="62"/>
        <v>FFFFFFFC00</v>
      </c>
      <c r="G36" t="str">
        <f t="shared" ca="1" si="66"/>
        <v>FFFFFFFD7C</v>
      </c>
      <c r="H36" t="str">
        <f t="shared" ca="1" si="67"/>
        <v>FFFFFFFFF8</v>
      </c>
      <c r="I36" t="str">
        <f t="shared" ca="1" si="68"/>
        <v>2D0</v>
      </c>
      <c r="J36" t="str">
        <f t="shared" ca="1" si="69"/>
        <v>A1000</v>
      </c>
      <c r="K36" t="str">
        <f t="shared" ca="1" si="70"/>
        <v>FFFFFFD800</v>
      </c>
      <c r="L36" t="str">
        <f t="shared" ca="1" si="71"/>
        <v>FFFFF4C000</v>
      </c>
      <c r="M36" t="str">
        <f t="shared" ca="1" si="72"/>
        <v>142</v>
      </c>
      <c r="N36" t="str">
        <f t="shared" ca="1" si="73"/>
        <v>FFFFFFFFFB</v>
      </c>
      <c r="O36" t="str">
        <f t="shared" ca="1" si="74"/>
        <v>FFFFFFFE98</v>
      </c>
      <c r="P36" t="str">
        <f t="shared" ca="1" si="75"/>
        <v>FFFFFFFE93</v>
      </c>
      <c r="Q36" t="str">
        <f t="shared" ca="1" si="76"/>
        <v>FFFFFFFFD5</v>
      </c>
      <c r="R36" t="str">
        <f t="shared" ca="1" si="77"/>
        <v>FFFFFFFFF5</v>
      </c>
      <c r="S36" t="str">
        <f t="shared" ca="1" si="65"/>
        <v>FFFFFFFFF5</v>
      </c>
    </row>
    <row r="37" spans="1:19" x14ac:dyDescent="0.25">
      <c r="A37" t="str">
        <f t="shared" ca="1" si="61"/>
        <v>FFFFFFFF67</v>
      </c>
      <c r="B37" t="str">
        <f t="shared" ca="1" si="61"/>
        <v>075</v>
      </c>
      <c r="C37" t="str">
        <f t="shared" ca="1" si="61"/>
        <v>FFFFFFFF0E</v>
      </c>
      <c r="D37" t="str">
        <f t="shared" si="62"/>
        <v>FFFFFFFC00</v>
      </c>
      <c r="E37" t="str">
        <f t="shared" si="62"/>
        <v>500</v>
      </c>
      <c r="F37" t="str">
        <f t="shared" si="62"/>
        <v>FFFFFFFC00</v>
      </c>
      <c r="G37" t="str">
        <f t="shared" ca="1" si="66"/>
        <v>FFFFFFFD9C</v>
      </c>
      <c r="H37" t="str">
        <f t="shared" ca="1" si="67"/>
        <v>1D4</v>
      </c>
      <c r="I37" t="str">
        <f t="shared" ca="1" si="68"/>
        <v>FFFFFFFC38</v>
      </c>
      <c r="J37" t="str">
        <f t="shared" ca="1" si="69"/>
        <v>99000</v>
      </c>
      <c r="K37" t="str">
        <f t="shared" ca="1" si="70"/>
        <v>92400</v>
      </c>
      <c r="L37" t="str">
        <f t="shared" ca="1" si="71"/>
        <v>F2000</v>
      </c>
      <c r="M37" t="str">
        <f t="shared" ca="1" si="72"/>
        <v>132</v>
      </c>
      <c r="N37" t="str">
        <f t="shared" ca="1" si="73"/>
        <v>124</v>
      </c>
      <c r="O37" t="str">
        <f t="shared" ca="1" si="74"/>
        <v>1E4</v>
      </c>
      <c r="P37" t="str">
        <f t="shared" ca="1" si="75"/>
        <v>308</v>
      </c>
      <c r="Q37" t="str">
        <f t="shared" ca="1" si="76"/>
        <v>43A</v>
      </c>
      <c r="R37" t="str">
        <f t="shared" ca="1" si="77"/>
        <v>10E</v>
      </c>
      <c r="S37" t="str">
        <f t="shared" ca="1" si="65"/>
        <v>10E</v>
      </c>
    </row>
    <row r="38" spans="1:19" x14ac:dyDescent="0.25">
      <c r="A38" t="str">
        <f t="shared" ref="A38:C38" ca="1" si="78">+DEC2HEX(A13*512,3)</f>
        <v>FFFFFFFFA1</v>
      </c>
      <c r="B38" t="str">
        <f t="shared" ca="1" si="78"/>
        <v>0A3</v>
      </c>
      <c r="C38" t="str">
        <f t="shared" ca="1" si="78"/>
        <v>FFFFFFFF58</v>
      </c>
      <c r="D38" t="str">
        <f t="shared" ref="D38:F38" si="79">+DEC2HEX(D13*2048,3)</f>
        <v>FFFFFFFC00</v>
      </c>
      <c r="E38" t="str">
        <f t="shared" si="79"/>
        <v>500</v>
      </c>
      <c r="F38" t="str">
        <f t="shared" si="79"/>
        <v>FFFFFFFC00</v>
      </c>
      <c r="G38" t="str">
        <f t="shared" ca="1" si="66"/>
        <v>FFFFFFFE84</v>
      </c>
      <c r="H38" t="str">
        <f t="shared" ca="1" si="67"/>
        <v>28C</v>
      </c>
      <c r="I38" t="str">
        <f t="shared" ca="1" si="68"/>
        <v>FFFFFFFD60</v>
      </c>
      <c r="J38" t="str">
        <f t="shared" ca="1" si="69"/>
        <v>5F000</v>
      </c>
      <c r="K38" t="str">
        <f t="shared" ca="1" si="70"/>
        <v>CBC00</v>
      </c>
      <c r="L38" t="str">
        <f t="shared" ca="1" si="71"/>
        <v>A8000</v>
      </c>
      <c r="M38" t="str">
        <f t="shared" ca="1" si="72"/>
        <v>BE</v>
      </c>
      <c r="N38" t="str">
        <f t="shared" ca="1" si="73"/>
        <v>197</v>
      </c>
      <c r="O38" t="str">
        <f t="shared" ca="1" si="74"/>
        <v>150</v>
      </c>
      <c r="P38" t="str">
        <f t="shared" ca="1" si="75"/>
        <v>2E7</v>
      </c>
      <c r="Q38" t="str">
        <f t="shared" ca="1" si="76"/>
        <v>3A5</v>
      </c>
      <c r="R38" t="str">
        <f t="shared" ca="1" si="77"/>
        <v>E9</v>
      </c>
      <c r="S38" t="str">
        <f t="shared" ca="1" si="65"/>
        <v>0E9</v>
      </c>
    </row>
    <row r="39" spans="1:19" x14ac:dyDescent="0.25">
      <c r="A39" t="str">
        <f t="shared" ref="A39:C39" ca="1" si="80">+DEC2HEX(A14*512,3)</f>
        <v>FFFFFFFF0A</v>
      </c>
      <c r="B39" t="str">
        <f t="shared" ca="1" si="80"/>
        <v>FFFFFFFFC5</v>
      </c>
      <c r="C39" t="str">
        <f t="shared" ca="1" si="80"/>
        <v>FFFFFFFF51</v>
      </c>
      <c r="D39" t="str">
        <f t="shared" ref="D39:F39" si="81">+DEC2HEX(D14*2048,3)</f>
        <v>FFFFFFFC00</v>
      </c>
      <c r="E39" t="str">
        <f t="shared" si="81"/>
        <v>500</v>
      </c>
      <c r="F39" t="str">
        <f t="shared" si="81"/>
        <v>FFFFFFFC00</v>
      </c>
      <c r="G39" t="str">
        <f t="shared" ca="1" si="66"/>
        <v>FFFFFFFC28</v>
      </c>
      <c r="H39" t="str">
        <f t="shared" ca="1" si="67"/>
        <v>FFFFFFFF14</v>
      </c>
      <c r="I39" t="str">
        <f t="shared" ca="1" si="68"/>
        <v>FFFFFFFD44</v>
      </c>
      <c r="J39" t="str">
        <f t="shared" ca="1" si="69"/>
        <v>F6000</v>
      </c>
      <c r="K39" t="str">
        <f t="shared" ca="1" si="70"/>
        <v>FFFFFB6400</v>
      </c>
      <c r="L39" t="str">
        <f t="shared" ca="1" si="71"/>
        <v>AF000</v>
      </c>
      <c r="M39" t="str">
        <f t="shared" ca="1" si="72"/>
        <v>1EC</v>
      </c>
      <c r="N39" t="str">
        <f t="shared" ca="1" si="73"/>
        <v>FFFFFFFF6C</v>
      </c>
      <c r="O39" t="str">
        <f t="shared" ca="1" si="74"/>
        <v>15E</v>
      </c>
      <c r="P39" t="str">
        <f t="shared" ca="1" si="75"/>
        <v>CA</v>
      </c>
      <c r="Q39" t="str">
        <f t="shared" ca="1" si="76"/>
        <v>2B6</v>
      </c>
      <c r="R39" t="str">
        <f t="shared" ca="1" si="77"/>
        <v>AD</v>
      </c>
      <c r="S39" t="str">
        <f t="shared" ca="1" si="65"/>
        <v>0AD</v>
      </c>
    </row>
    <row r="40" spans="1:19" x14ac:dyDescent="0.25">
      <c r="A40" t="str">
        <f t="shared" ref="A40:C40" ca="1" si="82">+DEC2HEX(A15*512,3)</f>
        <v>073</v>
      </c>
      <c r="B40" t="str">
        <f t="shared" ca="1" si="82"/>
        <v>0A2</v>
      </c>
      <c r="C40" t="str">
        <f t="shared" ca="1" si="82"/>
        <v>0E9</v>
      </c>
      <c r="D40" t="str">
        <f t="shared" ref="D40:F40" si="83">+DEC2HEX(D15*2048,3)</f>
        <v>FFFFFFFC00</v>
      </c>
      <c r="E40" t="str">
        <f t="shared" si="83"/>
        <v>500</v>
      </c>
      <c r="F40" t="str">
        <f t="shared" si="83"/>
        <v>FFFFFFFC00</v>
      </c>
      <c r="G40" t="str">
        <f t="shared" ca="1" si="66"/>
        <v>1CC</v>
      </c>
      <c r="H40" t="str">
        <f t="shared" ca="1" si="67"/>
        <v>288</v>
      </c>
      <c r="I40" t="str">
        <f t="shared" ca="1" si="68"/>
        <v>3A4</v>
      </c>
      <c r="J40" t="str">
        <f t="shared" ca="1" si="69"/>
        <v>FFFFF8D000</v>
      </c>
      <c r="K40" t="str">
        <f t="shared" ca="1" si="70"/>
        <v>CA800</v>
      </c>
      <c r="L40" t="str">
        <f t="shared" ca="1" si="71"/>
        <v>FFFFF17000</v>
      </c>
      <c r="M40" t="str">
        <f t="shared" ca="1" si="72"/>
        <v>FFFFFFFF1A</v>
      </c>
      <c r="N40" t="str">
        <f t="shared" ca="1" si="73"/>
        <v>195</v>
      </c>
      <c r="O40" t="str">
        <f t="shared" ca="1" si="74"/>
        <v>FFFFFFFE2E</v>
      </c>
      <c r="P40" t="str">
        <f t="shared" ca="1" si="75"/>
        <v>FFFFFFFFC3</v>
      </c>
      <c r="Q40" t="str">
        <f t="shared" ca="1" si="76"/>
        <v>FFFFFFFEDD</v>
      </c>
      <c r="R40" t="str">
        <f t="shared" ca="1" si="77"/>
        <v>FFFFFFFFB7</v>
      </c>
      <c r="S40" t="str">
        <f t="shared" ca="1" si="65"/>
        <v>FFFFFFFFB8</v>
      </c>
    </row>
    <row r="41" spans="1:19" x14ac:dyDescent="0.25">
      <c r="A41" t="str">
        <f t="shared" ref="A41:C41" ca="1" si="84">+DEC2HEX(A16*512,3)</f>
        <v>0C2</v>
      </c>
      <c r="B41" t="str">
        <f t="shared" ca="1" si="84"/>
        <v>0C3</v>
      </c>
      <c r="C41" t="str">
        <f t="shared" ca="1" si="84"/>
        <v>FFFFFFFF90</v>
      </c>
      <c r="D41" t="str">
        <f t="shared" ref="D41:F41" si="85">+DEC2HEX(D16*2048,3)</f>
        <v>FFFFFFFC00</v>
      </c>
      <c r="E41" t="str">
        <f t="shared" si="85"/>
        <v>500</v>
      </c>
      <c r="F41" t="str">
        <f t="shared" si="85"/>
        <v>FFFFFFFC00</v>
      </c>
      <c r="G41" t="str">
        <f t="shared" ca="1" si="66"/>
        <v>308</v>
      </c>
      <c r="H41" t="str">
        <f t="shared" ca="1" si="67"/>
        <v>30C</v>
      </c>
      <c r="I41" t="str">
        <f t="shared" ca="1" si="68"/>
        <v>FFFFFFFE40</v>
      </c>
      <c r="J41" t="str">
        <f t="shared" ca="1" si="69"/>
        <v>FFFFF3E000</v>
      </c>
      <c r="K41" t="str">
        <f t="shared" ca="1" si="70"/>
        <v>F3C00</v>
      </c>
      <c r="L41" t="str">
        <f t="shared" ca="1" si="71"/>
        <v>70000</v>
      </c>
      <c r="M41" t="str">
        <f t="shared" ca="1" si="72"/>
        <v>FFFFFFFE7C</v>
      </c>
      <c r="N41" t="str">
        <f t="shared" ca="1" si="73"/>
        <v>1E7</v>
      </c>
      <c r="O41" t="str">
        <f t="shared" ca="1" si="74"/>
        <v>E0</v>
      </c>
      <c r="P41" t="str">
        <f t="shared" ca="1" si="75"/>
        <v>2C7</v>
      </c>
      <c r="Q41" t="str">
        <f t="shared" ca="1" si="76"/>
        <v>143</v>
      </c>
      <c r="R41" t="str">
        <f t="shared" ca="1" si="77"/>
        <v>50</v>
      </c>
      <c r="S41" t="str">
        <f t="shared" ca="1" si="65"/>
        <v>051</v>
      </c>
    </row>
    <row r="42" spans="1:19" x14ac:dyDescent="0.25">
      <c r="A42" t="str">
        <f t="shared" ref="A42:C42" ca="1" si="86">+DEC2HEX(A17*512,3)</f>
        <v>048</v>
      </c>
      <c r="B42" t="str">
        <f t="shared" ca="1" si="86"/>
        <v>FFFFFFFF82</v>
      </c>
      <c r="C42" t="str">
        <f t="shared" ca="1" si="86"/>
        <v>0FC</v>
      </c>
      <c r="D42" t="str">
        <f t="shared" ref="D42:F42" si="87">+DEC2HEX(D17*2048,3)</f>
        <v>FFFFFFFC00</v>
      </c>
      <c r="E42" t="str">
        <f t="shared" si="87"/>
        <v>500</v>
      </c>
      <c r="F42" t="str">
        <f t="shared" si="87"/>
        <v>FFFFFFFC00</v>
      </c>
      <c r="G42" t="str">
        <f t="shared" ca="1" si="66"/>
        <v>120</v>
      </c>
      <c r="H42" t="str">
        <f t="shared" ca="1" si="67"/>
        <v>FFFFFFFE08</v>
      </c>
      <c r="I42" t="str">
        <f t="shared" ca="1" si="68"/>
        <v>3F0</v>
      </c>
      <c r="J42" t="str">
        <f t="shared" ca="1" si="69"/>
        <v>FFFFFB8000</v>
      </c>
      <c r="K42" t="str">
        <f t="shared" ca="1" si="70"/>
        <v>FFFFF62800</v>
      </c>
      <c r="L42" t="str">
        <f t="shared" ca="1" si="71"/>
        <v>FFFFF04000</v>
      </c>
      <c r="M42" t="str">
        <f t="shared" ca="1" si="72"/>
        <v>FFFFFFFF70</v>
      </c>
      <c r="N42" t="str">
        <f t="shared" ca="1" si="73"/>
        <v>FFFFFFFEC5</v>
      </c>
      <c r="O42" t="str">
        <f t="shared" ca="1" si="74"/>
        <v>FFFFFFFE08</v>
      </c>
      <c r="P42" t="str">
        <f t="shared" ca="1" si="75"/>
        <v>FFFFFFFCCD</v>
      </c>
      <c r="Q42" t="str">
        <f t="shared" ca="1" si="76"/>
        <v>FFFFFFFC3D</v>
      </c>
      <c r="R42" t="str">
        <f t="shared" ca="1" si="77"/>
        <v>FFFFFFFF0F</v>
      </c>
      <c r="S42" t="str">
        <f t="shared" ca="1" si="65"/>
        <v>FFFFFFFF0F</v>
      </c>
    </row>
    <row r="43" spans="1:19" x14ac:dyDescent="0.25">
      <c r="A43" t="str">
        <f t="shared" ref="A43:C43" ca="1" si="88">+DEC2HEX(A18*512,3)</f>
        <v>0D3</v>
      </c>
      <c r="B43" t="str">
        <f t="shared" ca="1" si="88"/>
        <v>0A8</v>
      </c>
      <c r="C43" t="str">
        <f t="shared" ca="1" si="88"/>
        <v>0E0</v>
      </c>
      <c r="D43" t="str">
        <f t="shared" ref="D43:F43" si="89">+DEC2HEX(D18*2048,3)</f>
        <v>FFFFFFFC00</v>
      </c>
      <c r="E43" t="str">
        <f t="shared" si="89"/>
        <v>500</v>
      </c>
      <c r="F43" t="str">
        <f t="shared" si="89"/>
        <v>FFFFFFFC00</v>
      </c>
      <c r="G43" t="str">
        <f t="shared" ca="1" si="66"/>
        <v>34C</v>
      </c>
      <c r="H43" t="str">
        <f t="shared" ca="1" si="67"/>
        <v>2A0</v>
      </c>
      <c r="I43" t="str">
        <f t="shared" ca="1" si="68"/>
        <v>380</v>
      </c>
      <c r="J43" t="str">
        <f t="shared" ca="1" si="69"/>
        <v>FFFFF2D000</v>
      </c>
      <c r="K43" t="str">
        <f t="shared" ca="1" si="70"/>
        <v>D2000</v>
      </c>
      <c r="L43" t="str">
        <f t="shared" ca="1" si="71"/>
        <v>FFFFF20000</v>
      </c>
      <c r="M43" t="str">
        <f t="shared" ca="1" si="72"/>
        <v>FFFFFFFE5A</v>
      </c>
      <c r="N43" t="str">
        <f t="shared" ca="1" si="73"/>
        <v>1A4</v>
      </c>
      <c r="O43" t="str">
        <f t="shared" ca="1" si="74"/>
        <v>FFFFFFFE40</v>
      </c>
      <c r="P43" t="str">
        <f t="shared" ca="1" si="75"/>
        <v>FFFFFFFFE4</v>
      </c>
      <c r="Q43" t="str">
        <f t="shared" ca="1" si="76"/>
        <v>FFFFFFFE3E</v>
      </c>
      <c r="R43" t="str">
        <f t="shared" ca="1" si="77"/>
        <v>FFFFFFFF8F</v>
      </c>
      <c r="S43" t="str">
        <f t="shared" ca="1" si="65"/>
        <v>FFFFFFFF8F</v>
      </c>
    </row>
    <row r="44" spans="1:19" x14ac:dyDescent="0.25">
      <c r="A44" t="str">
        <f t="shared" ref="A44:C44" ca="1" si="90">+DEC2HEX(A19*512,3)</f>
        <v>FFFFFFFFB0</v>
      </c>
      <c r="B44" t="str">
        <f t="shared" ca="1" si="90"/>
        <v>0C5</v>
      </c>
      <c r="C44" t="str">
        <f t="shared" ca="1" si="90"/>
        <v>02D</v>
      </c>
      <c r="D44" t="str">
        <f t="shared" ref="D44:F44" si="91">+DEC2HEX(D19*2048,3)</f>
        <v>FFFFFFFC00</v>
      </c>
      <c r="E44" t="str">
        <f t="shared" si="91"/>
        <v>500</v>
      </c>
      <c r="F44" t="str">
        <f t="shared" si="91"/>
        <v>FFFFFFFC00</v>
      </c>
      <c r="G44" t="str">
        <f t="shared" ca="1" si="66"/>
        <v>FFFFFFFEC0</v>
      </c>
      <c r="H44" t="str">
        <f t="shared" ca="1" si="67"/>
        <v>314</v>
      </c>
      <c r="I44" t="str">
        <f t="shared" ca="1" si="68"/>
        <v>B4</v>
      </c>
      <c r="J44" t="str">
        <f t="shared" ca="1" si="69"/>
        <v>50000</v>
      </c>
      <c r="K44" t="str">
        <f t="shared" ca="1" si="70"/>
        <v>F6400</v>
      </c>
      <c r="L44" t="str">
        <f t="shared" ca="1" si="71"/>
        <v>FFFFFD3000</v>
      </c>
      <c r="M44" t="str">
        <f t="shared" ca="1" si="72"/>
        <v>A0</v>
      </c>
      <c r="N44" t="str">
        <f t="shared" ca="1" si="73"/>
        <v>1EC</v>
      </c>
      <c r="O44" t="str">
        <f t="shared" ca="1" si="74"/>
        <v>FFFFFFFFA6</v>
      </c>
      <c r="P44" t="str">
        <f t="shared" ca="1" si="75"/>
        <v>192</v>
      </c>
      <c r="Q44" t="str">
        <f t="shared" ca="1" si="76"/>
        <v>232</v>
      </c>
      <c r="R44" t="str">
        <f t="shared" ca="1" si="77"/>
        <v>8C</v>
      </c>
      <c r="S44" t="str">
        <f t="shared" ca="1" si="65"/>
        <v>08C</v>
      </c>
    </row>
    <row r="45" spans="1:19" x14ac:dyDescent="0.25">
      <c r="A45" t="str">
        <f t="shared" ref="A45:C45" ca="1" si="92">+DEC2HEX(A20*512,3)</f>
        <v>FFFFFFFF0B</v>
      </c>
      <c r="B45" t="str">
        <f t="shared" ca="1" si="92"/>
        <v>FFFFFFFF94</v>
      </c>
      <c r="C45" t="str">
        <f t="shared" ca="1" si="92"/>
        <v>076</v>
      </c>
      <c r="D45" t="str">
        <f t="shared" ref="D45:F45" si="93">+DEC2HEX(D20*2048,3)</f>
        <v>FFFFFFFC00</v>
      </c>
      <c r="E45" t="str">
        <f t="shared" si="93"/>
        <v>500</v>
      </c>
      <c r="F45" t="str">
        <f t="shared" si="93"/>
        <v>FFFFFFFC00</v>
      </c>
      <c r="G45" t="str">
        <f t="shared" ca="1" si="66"/>
        <v>FFFFFFFC2C</v>
      </c>
      <c r="H45" t="str">
        <f t="shared" ca="1" si="67"/>
        <v>FFFFFFFE50</v>
      </c>
      <c r="I45" t="str">
        <f t="shared" ca="1" si="68"/>
        <v>1D8</v>
      </c>
      <c r="J45" t="str">
        <f t="shared" ca="1" si="69"/>
        <v>F5000</v>
      </c>
      <c r="K45" t="str">
        <f t="shared" ca="1" si="70"/>
        <v>FFFFF79000</v>
      </c>
      <c r="L45" t="str">
        <f t="shared" ca="1" si="71"/>
        <v>FFFFF8A000</v>
      </c>
      <c r="M45" t="str">
        <f t="shared" ca="1" si="72"/>
        <v>1EA</v>
      </c>
      <c r="N45" t="str">
        <f t="shared" ca="1" si="73"/>
        <v>FFFFFFFEF2</v>
      </c>
      <c r="O45" t="str">
        <f t="shared" ca="1" si="74"/>
        <v>FFFFFFFF14</v>
      </c>
      <c r="P45" t="str">
        <f t="shared" ca="1" si="75"/>
        <v>FFFFFFFE06</v>
      </c>
      <c r="Q45" t="str">
        <f t="shared" ca="1" si="76"/>
        <v>FFFFFFFFF0</v>
      </c>
      <c r="R45" t="str">
        <f t="shared" ca="1" si="77"/>
        <v>FFFFFFFFFC</v>
      </c>
      <c r="S45" t="str">
        <f t="shared" ca="1" si="65"/>
        <v>FFFFFFFFFC</v>
      </c>
    </row>
    <row r="46" spans="1:19" x14ac:dyDescent="0.25">
      <c r="A46" t="str">
        <f t="shared" ref="A46:C46" ca="1" si="94">+DEC2HEX(A21*512,3)</f>
        <v>FFFFFFFF03</v>
      </c>
      <c r="B46" t="str">
        <f t="shared" ca="1" si="94"/>
        <v>029</v>
      </c>
      <c r="C46" t="str">
        <f t="shared" ca="1" si="94"/>
        <v>0A2</v>
      </c>
      <c r="D46" t="str">
        <f t="shared" ref="D46:F46" si="95">+DEC2HEX(D21*2048,3)</f>
        <v>FFFFFFFC00</v>
      </c>
      <c r="E46" t="str">
        <f t="shared" si="95"/>
        <v>500</v>
      </c>
      <c r="F46" t="str">
        <f t="shared" si="95"/>
        <v>FFFFFFFC00</v>
      </c>
      <c r="G46" t="str">
        <f t="shared" ca="1" si="66"/>
        <v>FFFFFFFC0C</v>
      </c>
      <c r="H46" t="str">
        <f t="shared" ca="1" si="67"/>
        <v>A4</v>
      </c>
      <c r="I46" t="str">
        <f t="shared" ca="1" si="68"/>
        <v>288</v>
      </c>
      <c r="J46" t="str">
        <f t="shared" ca="1" si="69"/>
        <v>FD000</v>
      </c>
      <c r="K46" t="str">
        <f t="shared" ca="1" si="70"/>
        <v>33400</v>
      </c>
      <c r="L46" t="str">
        <f t="shared" ca="1" si="71"/>
        <v>FFFFF5E000</v>
      </c>
      <c r="M46" t="str">
        <f t="shared" ca="1" si="72"/>
        <v>1FA</v>
      </c>
      <c r="N46" t="str">
        <f t="shared" ca="1" si="73"/>
        <v>66</v>
      </c>
      <c r="O46" t="str">
        <f t="shared" ca="1" si="74"/>
        <v>FFFFFFFEBC</v>
      </c>
      <c r="P46" t="str">
        <f t="shared" ca="1" si="75"/>
        <v>FFFFFFFF22</v>
      </c>
      <c r="Q46" t="str">
        <f t="shared" ca="1" si="76"/>
        <v>11C</v>
      </c>
      <c r="R46" t="str">
        <f t="shared" ca="1" si="77"/>
        <v>47</v>
      </c>
      <c r="S46" t="str">
        <f t="shared" ca="1" si="65"/>
        <v>046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3"/>
  <sheetViews>
    <sheetView topLeftCell="D36" workbookViewId="0">
      <selection activeCell="N52" sqref="N52"/>
    </sheetView>
  </sheetViews>
  <sheetFormatPr defaultRowHeight="15" x14ac:dyDescent="0.25"/>
  <cols>
    <col min="1" max="1" width="13.42578125" customWidth="1"/>
    <col min="2" max="2" width="15.5703125" customWidth="1"/>
    <col min="3" max="3" width="19.140625" customWidth="1"/>
    <col min="4" max="4" width="13.28515625" customWidth="1"/>
    <col min="7" max="7" width="16.42578125" customWidth="1"/>
    <col min="8" max="8" width="10.5703125" customWidth="1"/>
    <col min="9" max="9" width="13.140625" customWidth="1"/>
    <col min="10" max="10" width="15" customWidth="1"/>
    <col min="11" max="11" width="15.140625" customWidth="1"/>
    <col min="12" max="12" width="12.5703125" customWidth="1"/>
    <col min="13" max="13" width="13" customWidth="1"/>
    <col min="14" max="14" width="13.28515625" customWidth="1"/>
    <col min="15" max="15" width="13.5703125" customWidth="1"/>
    <col min="16" max="17" width="11.85546875" customWidth="1"/>
    <col min="18" max="18" width="15.28515625" customWidth="1"/>
    <col min="22" max="22" width="11.5703125" customWidth="1"/>
  </cols>
  <sheetData>
    <row r="2" spans="1:22" x14ac:dyDescent="0.25">
      <c r="A2" t="s">
        <v>0</v>
      </c>
      <c r="B2" t="s">
        <v>3</v>
      </c>
      <c r="C2" t="s">
        <v>4</v>
      </c>
      <c r="D2" t="s">
        <v>2</v>
      </c>
      <c r="E2" t="s">
        <v>5</v>
      </c>
      <c r="F2" t="s">
        <v>6</v>
      </c>
      <c r="G2" t="s">
        <v>1</v>
      </c>
      <c r="H2" t="s">
        <v>7</v>
      </c>
      <c r="I2" t="s">
        <v>8</v>
      </c>
      <c r="J2" t="s">
        <v>9</v>
      </c>
      <c r="K2" t="s">
        <v>10</v>
      </c>
      <c r="L2" t="s">
        <v>14</v>
      </c>
      <c r="M2" t="s">
        <v>160</v>
      </c>
      <c r="N2" t="s">
        <v>161</v>
      </c>
      <c r="O2" t="s">
        <v>161</v>
      </c>
      <c r="P2" t="s">
        <v>11</v>
      </c>
      <c r="Q2" t="s">
        <v>12</v>
      </c>
      <c r="R2" t="s">
        <v>13</v>
      </c>
      <c r="S2" t="s">
        <v>16</v>
      </c>
      <c r="T2" t="s">
        <v>145</v>
      </c>
    </row>
    <row r="3" spans="1:22" x14ac:dyDescent="0.25">
      <c r="A3">
        <v>0.25</v>
      </c>
      <c r="B3">
        <v>0.5</v>
      </c>
      <c r="C3">
        <v>-0.125</v>
      </c>
      <c r="D3">
        <v>-0.5</v>
      </c>
      <c r="E3">
        <v>0.625</v>
      </c>
      <c r="F3">
        <v>-0.5</v>
      </c>
      <c r="G3">
        <v>0.25</v>
      </c>
      <c r="H3">
        <v>0.5</v>
      </c>
      <c r="I3">
        <v>-0.125</v>
      </c>
      <c r="J3">
        <v>-0.125</v>
      </c>
      <c r="K3">
        <v>0.3125</v>
      </c>
      <c r="L3">
        <v>6.25E-2</v>
      </c>
      <c r="M3">
        <v>-0.125</v>
      </c>
      <c r="N3">
        <v>0.3125</v>
      </c>
      <c r="O3">
        <v>6.25E-2</v>
      </c>
      <c r="P3">
        <v>0.375</v>
      </c>
      <c r="Q3">
        <v>0.25</v>
      </c>
      <c r="R3">
        <v>0.25</v>
      </c>
      <c r="S3">
        <v>0.25</v>
      </c>
      <c r="T3" s="1">
        <v>0</v>
      </c>
    </row>
    <row r="4" spans="1:22" s="2" customFormat="1" x14ac:dyDescent="0.25">
      <c r="A4">
        <v>-0.130859375</v>
      </c>
      <c r="B4">
        <v>0.2900390625</v>
      </c>
      <c r="C4">
        <v>0.4716796875</v>
      </c>
      <c r="D4">
        <v>-0.5</v>
      </c>
      <c r="E4">
        <v>0.625</v>
      </c>
      <c r="F4">
        <v>-0.5</v>
      </c>
      <c r="G4">
        <v>-0.130859375</v>
      </c>
      <c r="H4">
        <v>0.2890625</v>
      </c>
      <c r="I4">
        <v>0.470703125</v>
      </c>
      <c r="J4">
        <v>6.54296875E-2</v>
      </c>
      <c r="K4">
        <v>0.1806640625</v>
      </c>
      <c r="L4">
        <v>-0.2353515625</v>
      </c>
      <c r="M4">
        <v>6.54296875E-2</v>
      </c>
      <c r="N4">
        <v>0.1806640625</v>
      </c>
      <c r="O4">
        <v>-0.2353515625</v>
      </c>
      <c r="P4">
        <v>-5.46875E-2</v>
      </c>
      <c r="Q4">
        <v>1.07421875E-2</v>
      </c>
      <c r="R4">
        <v>9.765625E-3</v>
      </c>
      <c r="S4">
        <v>1.08642578125E-2</v>
      </c>
      <c r="T4" s="1">
        <v>0.10112359550561797</v>
      </c>
      <c r="U4"/>
      <c r="V4"/>
    </row>
    <row r="5" spans="1:22" s="2" customFormat="1" x14ac:dyDescent="0.25">
      <c r="A5">
        <v>-0.171875</v>
      </c>
      <c r="B5">
        <v>0.208984375</v>
      </c>
      <c r="C5">
        <v>0.310546875</v>
      </c>
      <c r="D5">
        <v>-0.5</v>
      </c>
      <c r="E5">
        <v>0.625</v>
      </c>
      <c r="F5">
        <v>-0.5</v>
      </c>
      <c r="G5">
        <v>-0.171875</v>
      </c>
      <c r="H5">
        <v>0.208984375</v>
      </c>
      <c r="I5">
        <v>0.310546875</v>
      </c>
      <c r="J5">
        <v>8.59375E-2</v>
      </c>
      <c r="K5">
        <v>0.130615234375</v>
      </c>
      <c r="L5">
        <v>-0.1552734375</v>
      </c>
      <c r="M5">
        <v>8.59375E-2</v>
      </c>
      <c r="N5">
        <v>0.13037109375</v>
      </c>
      <c r="O5">
        <v>-0.1552734375</v>
      </c>
      <c r="P5">
        <v>-2.490234375E-2</v>
      </c>
      <c r="Q5">
        <v>6.103515625E-2</v>
      </c>
      <c r="R5">
        <v>6.0546875E-2</v>
      </c>
      <c r="S5">
        <v>6.1279296875E-2</v>
      </c>
      <c r="T5" s="1">
        <v>1.1952191235059761E-2</v>
      </c>
      <c r="U5"/>
    </row>
    <row r="6" spans="1:22" s="2" customFormat="1" x14ac:dyDescent="0.25">
      <c r="A6">
        <v>-0.197265625</v>
      </c>
      <c r="B6">
        <v>5.6640625E-2</v>
      </c>
      <c r="C6">
        <v>-0.2802734375</v>
      </c>
      <c r="D6">
        <v>-0.5</v>
      </c>
      <c r="E6">
        <v>0.625</v>
      </c>
      <c r="F6">
        <v>-0.5</v>
      </c>
      <c r="G6">
        <v>-0.197265625</v>
      </c>
      <c r="H6">
        <v>5.6640625E-2</v>
      </c>
      <c r="I6">
        <v>-0.279296875</v>
      </c>
      <c r="J6">
        <v>9.86328125E-2</v>
      </c>
      <c r="K6">
        <v>3.5400390625E-2</v>
      </c>
      <c r="L6">
        <v>0.1396484375</v>
      </c>
      <c r="M6">
        <v>9.86328125E-2</v>
      </c>
      <c r="N6">
        <v>3.515625E-2</v>
      </c>
      <c r="O6">
        <v>0.1396484375</v>
      </c>
      <c r="P6">
        <v>0.1748046875</v>
      </c>
      <c r="Q6">
        <v>0.2734375</v>
      </c>
      <c r="R6">
        <v>0.2734375</v>
      </c>
      <c r="S6">
        <v>0.274169921875</v>
      </c>
      <c r="T6" s="1">
        <v>2.6714158504007124E-3</v>
      </c>
      <c r="U6"/>
    </row>
    <row r="7" spans="1:22" s="2" customFormat="1" x14ac:dyDescent="0.25">
      <c r="A7">
        <v>0.443359375</v>
      </c>
      <c r="B7">
        <v>0.4296875</v>
      </c>
      <c r="C7">
        <v>-5.2734375E-2</v>
      </c>
      <c r="D7">
        <v>-0.5</v>
      </c>
      <c r="E7">
        <v>0.625</v>
      </c>
      <c r="F7">
        <v>-0.5</v>
      </c>
      <c r="G7">
        <v>0.443359375</v>
      </c>
      <c r="H7">
        <v>0.4296875</v>
      </c>
      <c r="I7">
        <v>-5.2734375E-2</v>
      </c>
      <c r="J7">
        <v>-0.2216796875</v>
      </c>
      <c r="K7">
        <v>0.2685546875</v>
      </c>
      <c r="L7">
        <v>2.63671875E-2</v>
      </c>
      <c r="M7">
        <v>-0.2216796875</v>
      </c>
      <c r="N7">
        <v>0.2685546875</v>
      </c>
      <c r="O7">
        <v>2.63671875E-2</v>
      </c>
      <c r="P7">
        <v>0.294921875</v>
      </c>
      <c r="Q7">
        <v>7.32421875E-2</v>
      </c>
      <c r="R7">
        <v>7.2265625E-2</v>
      </c>
      <c r="S7">
        <v>7.32421875E-2</v>
      </c>
      <c r="T7" s="1">
        <v>1.3333333333333334E-2</v>
      </c>
      <c r="U7"/>
      <c r="V7"/>
    </row>
    <row r="8" spans="1:22" x14ac:dyDescent="0.25">
      <c r="A8">
        <v>0.2353515625</v>
      </c>
      <c r="B8">
        <v>0.4921875</v>
      </c>
      <c r="C8">
        <v>-0.3388671875</v>
      </c>
      <c r="D8">
        <v>-0.5</v>
      </c>
      <c r="E8">
        <v>0.625</v>
      </c>
      <c r="F8">
        <v>-0.5</v>
      </c>
      <c r="G8">
        <v>0.234375</v>
      </c>
      <c r="H8">
        <v>0.4921875</v>
      </c>
      <c r="I8">
        <v>-0.337890625</v>
      </c>
      <c r="J8">
        <v>-0.1171875</v>
      </c>
      <c r="K8">
        <v>0.3076171875</v>
      </c>
      <c r="L8">
        <v>0.1689453125</v>
      </c>
      <c r="M8">
        <v>-0.1171875</v>
      </c>
      <c r="N8">
        <v>0.3076171875</v>
      </c>
      <c r="O8">
        <v>0.1689453125</v>
      </c>
      <c r="P8">
        <v>0.4765625</v>
      </c>
      <c r="Q8">
        <v>0.359375</v>
      </c>
      <c r="R8">
        <v>0.359375</v>
      </c>
      <c r="S8">
        <v>0.359375</v>
      </c>
      <c r="T8" s="1">
        <v>0</v>
      </c>
    </row>
    <row r="9" spans="1:22" x14ac:dyDescent="0.25">
      <c r="A9">
        <v>-0.2529296875</v>
      </c>
      <c r="B9">
        <v>-9.765625E-2</v>
      </c>
      <c r="C9">
        <v>-6.73828125E-2</v>
      </c>
      <c r="D9">
        <v>-0.5</v>
      </c>
      <c r="E9">
        <v>0.625</v>
      </c>
      <c r="F9">
        <v>-0.5</v>
      </c>
      <c r="G9">
        <v>-0.251953125</v>
      </c>
      <c r="H9">
        <v>-9.765625E-2</v>
      </c>
      <c r="I9">
        <v>-6.640625E-2</v>
      </c>
      <c r="J9">
        <v>0.1259765625</v>
      </c>
      <c r="K9">
        <v>-6.103515625E-2</v>
      </c>
      <c r="L9">
        <v>3.3203125E-2</v>
      </c>
      <c r="M9">
        <v>0.1259765625</v>
      </c>
      <c r="N9">
        <v>-6.103515625E-2</v>
      </c>
      <c r="O9">
        <v>3.3203125E-2</v>
      </c>
      <c r="P9">
        <v>-2.783203125E-2</v>
      </c>
      <c r="Q9">
        <v>9.814453125E-2</v>
      </c>
      <c r="R9">
        <v>9.765625E-2</v>
      </c>
      <c r="S9">
        <v>9.912109375E-2</v>
      </c>
      <c r="T9" s="1">
        <v>1.4778325123152709E-2</v>
      </c>
    </row>
    <row r="10" spans="1:22" x14ac:dyDescent="0.25">
      <c r="A10">
        <v>-0.48046875</v>
      </c>
      <c r="B10">
        <v>0.2275390625</v>
      </c>
      <c r="C10">
        <v>-0.427734375</v>
      </c>
      <c r="D10">
        <v>-0.5</v>
      </c>
      <c r="E10">
        <v>0.625</v>
      </c>
      <c r="F10">
        <v>-0.5</v>
      </c>
      <c r="G10">
        <v>-0.48046875</v>
      </c>
      <c r="H10">
        <v>0.2265625</v>
      </c>
      <c r="I10">
        <v>-0.427734375</v>
      </c>
      <c r="J10">
        <v>0.240234375</v>
      </c>
      <c r="K10">
        <v>0.1416015625</v>
      </c>
      <c r="L10">
        <v>0.2138671875</v>
      </c>
      <c r="M10">
        <v>0.240234375</v>
      </c>
      <c r="N10">
        <v>0.1416015625</v>
      </c>
      <c r="O10">
        <v>0.2138671875</v>
      </c>
      <c r="P10">
        <v>0.35546875</v>
      </c>
      <c r="Q10">
        <v>0.595703125</v>
      </c>
      <c r="R10">
        <v>0.595703125</v>
      </c>
      <c r="S10">
        <v>0.5963134765625</v>
      </c>
      <c r="T10" s="1">
        <v>1.0235414534288639E-3</v>
      </c>
    </row>
    <row r="11" spans="1:22" x14ac:dyDescent="0.25">
      <c r="A11">
        <v>0.2744140625</v>
      </c>
      <c r="B11">
        <v>-0.1044921875</v>
      </c>
      <c r="C11">
        <v>0.1083984375</v>
      </c>
      <c r="D11">
        <v>-0.5</v>
      </c>
      <c r="E11">
        <v>0.625</v>
      </c>
      <c r="F11">
        <v>-0.5</v>
      </c>
      <c r="G11">
        <v>0.2734375</v>
      </c>
      <c r="H11">
        <v>-0.103515625</v>
      </c>
      <c r="I11">
        <v>0.107421875</v>
      </c>
      <c r="J11">
        <v>-0.13671875</v>
      </c>
      <c r="K11">
        <v>-6.4697265625E-2</v>
      </c>
      <c r="L11">
        <v>-5.37109375E-2</v>
      </c>
      <c r="M11">
        <v>-0.13671875</v>
      </c>
      <c r="N11">
        <v>-6.4453125E-2</v>
      </c>
      <c r="O11">
        <v>-5.37109375E-2</v>
      </c>
      <c r="P11">
        <v>-0.1181640625</v>
      </c>
      <c r="Q11">
        <v>-0.2548828125</v>
      </c>
      <c r="R11">
        <v>-0.25390625</v>
      </c>
      <c r="S11">
        <v>-0.2567138671875</v>
      </c>
      <c r="T11" s="1">
        <v>1.0936757013789824E-2</v>
      </c>
    </row>
    <row r="12" spans="1:22" x14ac:dyDescent="0.25">
      <c r="A12">
        <v>0.265625</v>
      </c>
      <c r="B12">
        <v>9.86328125E-2</v>
      </c>
      <c r="C12">
        <v>2.05078125E-2</v>
      </c>
      <c r="D12">
        <v>-0.5</v>
      </c>
      <c r="E12">
        <v>0.625</v>
      </c>
      <c r="F12">
        <v>-0.5</v>
      </c>
      <c r="G12">
        <v>0.265625</v>
      </c>
      <c r="H12">
        <v>9.765625E-2</v>
      </c>
      <c r="I12">
        <v>1.953125E-2</v>
      </c>
      <c r="J12">
        <v>-0.1328125</v>
      </c>
      <c r="K12">
        <v>6.103515625E-2</v>
      </c>
      <c r="L12">
        <v>-9.765625E-3</v>
      </c>
      <c r="M12">
        <v>-0.1328125</v>
      </c>
      <c r="N12">
        <v>6.103515625E-2</v>
      </c>
      <c r="O12">
        <v>-9.765625E-3</v>
      </c>
      <c r="P12">
        <v>5.126953125E-2</v>
      </c>
      <c r="Q12">
        <v>-8.154296875E-2</v>
      </c>
      <c r="R12">
        <v>-8.0078125E-2</v>
      </c>
      <c r="S12">
        <v>-8.14208984375E-2</v>
      </c>
      <c r="T12" s="1">
        <v>1.6491754122938532E-2</v>
      </c>
    </row>
    <row r="13" spans="1:22" x14ac:dyDescent="0.25">
      <c r="A13">
        <v>-1.66015625E-2</v>
      </c>
      <c r="B13">
        <v>9.765625E-3</v>
      </c>
      <c r="C13">
        <v>3.3203125E-2</v>
      </c>
      <c r="D13">
        <v>-0.5</v>
      </c>
      <c r="E13">
        <v>0.625</v>
      </c>
      <c r="F13">
        <v>-0.5</v>
      </c>
      <c r="G13">
        <v>-1.5625E-2</v>
      </c>
      <c r="H13">
        <v>9.765625E-3</v>
      </c>
      <c r="I13">
        <v>3.3203125E-2</v>
      </c>
      <c r="J13">
        <v>7.8125E-3</v>
      </c>
      <c r="K13">
        <v>6.103515625E-3</v>
      </c>
      <c r="L13">
        <v>-1.66015625E-2</v>
      </c>
      <c r="M13">
        <v>7.8125E-3</v>
      </c>
      <c r="N13">
        <v>5.859375E-3</v>
      </c>
      <c r="O13">
        <v>-1.66015625E-2</v>
      </c>
      <c r="P13">
        <v>-1.07421875E-2</v>
      </c>
      <c r="Q13">
        <v>-2.9296875E-3</v>
      </c>
      <c r="R13">
        <v>-1.953125E-3</v>
      </c>
      <c r="S13">
        <v>-2.197265625E-3</v>
      </c>
      <c r="T13" s="1">
        <v>0.1111111111111111</v>
      </c>
    </row>
    <row r="14" spans="1:22" x14ac:dyDescent="0.25">
      <c r="A14">
        <v>0.30078125</v>
      </c>
      <c r="B14">
        <v>0.2021484375</v>
      </c>
      <c r="C14">
        <v>-0.125</v>
      </c>
      <c r="D14">
        <v>-0.5</v>
      </c>
      <c r="E14">
        <v>0.625</v>
      </c>
      <c r="F14">
        <v>-0.5</v>
      </c>
      <c r="G14">
        <v>0.30078125</v>
      </c>
      <c r="H14">
        <v>0.201171875</v>
      </c>
      <c r="I14">
        <v>-0.125</v>
      </c>
      <c r="J14">
        <v>-0.150390625</v>
      </c>
      <c r="K14">
        <v>0.125732421875</v>
      </c>
      <c r="L14">
        <v>6.25E-2</v>
      </c>
      <c r="M14">
        <v>-0.150390625</v>
      </c>
      <c r="N14">
        <v>0.12548828125</v>
      </c>
      <c r="O14">
        <v>6.25E-2</v>
      </c>
      <c r="P14">
        <v>0.18798828125</v>
      </c>
      <c r="Q14">
        <v>3.759765625E-2</v>
      </c>
      <c r="R14">
        <v>3.7109375E-2</v>
      </c>
      <c r="S14">
        <v>3.84521484375E-2</v>
      </c>
      <c r="T14" s="1">
        <v>3.4920634920634921E-2</v>
      </c>
    </row>
    <row r="15" spans="1:22" x14ac:dyDescent="0.25">
      <c r="A15">
        <v>0.4423828125</v>
      </c>
      <c r="B15">
        <v>-0.1533203125</v>
      </c>
      <c r="C15">
        <v>-0.4482421875</v>
      </c>
      <c r="D15">
        <v>-0.5</v>
      </c>
      <c r="E15">
        <v>0.625</v>
      </c>
      <c r="F15">
        <v>-0.5</v>
      </c>
      <c r="G15">
        <v>0.44140625</v>
      </c>
      <c r="H15">
        <v>-0.15234375</v>
      </c>
      <c r="I15">
        <v>-0.447265625</v>
      </c>
      <c r="J15">
        <v>-0.220703125</v>
      </c>
      <c r="K15">
        <v>-9.521484375E-2</v>
      </c>
      <c r="L15">
        <v>0.2236328125</v>
      </c>
      <c r="M15">
        <v>-0.220703125</v>
      </c>
      <c r="N15">
        <v>-9.521484375E-2</v>
      </c>
      <c r="O15">
        <v>0.2236328125</v>
      </c>
      <c r="P15">
        <v>0.12841796875</v>
      </c>
      <c r="Q15">
        <v>-9.228515625E-2</v>
      </c>
      <c r="R15">
        <v>-9.1796875E-2</v>
      </c>
      <c r="S15">
        <v>-9.28955078125E-2</v>
      </c>
      <c r="T15" s="1">
        <v>1.1826544021024968E-2</v>
      </c>
    </row>
    <row r="16" spans="1:22" x14ac:dyDescent="0.25">
      <c r="A16">
        <v>-0.376953125</v>
      </c>
      <c r="B16">
        <v>0.486328125</v>
      </c>
      <c r="C16">
        <v>0.43359375</v>
      </c>
      <c r="D16">
        <v>-0.5</v>
      </c>
      <c r="E16">
        <v>0.625</v>
      </c>
      <c r="F16">
        <v>-0.5</v>
      </c>
      <c r="G16">
        <v>-0.376953125</v>
      </c>
      <c r="H16">
        <v>0.486328125</v>
      </c>
      <c r="I16">
        <v>0.43359375</v>
      </c>
      <c r="J16">
        <v>0.1884765625</v>
      </c>
      <c r="K16">
        <v>0.303955078125</v>
      </c>
      <c r="L16">
        <v>-0.216796875</v>
      </c>
      <c r="M16">
        <v>0.1884765625</v>
      </c>
      <c r="N16">
        <v>0.3037109375</v>
      </c>
      <c r="O16">
        <v>-0.216796875</v>
      </c>
      <c r="P16">
        <v>8.69140625E-2</v>
      </c>
      <c r="Q16">
        <v>0.275390625</v>
      </c>
      <c r="R16">
        <v>0.275390625</v>
      </c>
      <c r="S16">
        <v>0.275634765625</v>
      </c>
      <c r="T16" s="1">
        <v>8.8573959255978745E-4</v>
      </c>
    </row>
    <row r="17" spans="1:22" x14ac:dyDescent="0.25">
      <c r="A17">
        <v>-0.3486328125</v>
      </c>
      <c r="B17">
        <v>7.8125E-3</v>
      </c>
      <c r="C17">
        <v>0.1923828125</v>
      </c>
      <c r="D17">
        <v>-0.5</v>
      </c>
      <c r="E17">
        <v>0.625</v>
      </c>
      <c r="F17">
        <v>-0.5</v>
      </c>
      <c r="G17">
        <v>-0.34765625</v>
      </c>
      <c r="H17">
        <v>7.8125E-3</v>
      </c>
      <c r="I17">
        <v>0.19140625</v>
      </c>
      <c r="J17">
        <v>0.173828125</v>
      </c>
      <c r="K17">
        <v>4.8828125E-3</v>
      </c>
      <c r="L17">
        <v>-9.5703125E-2</v>
      </c>
      <c r="M17">
        <v>0.173828125</v>
      </c>
      <c r="N17">
        <v>4.8828125E-3</v>
      </c>
      <c r="O17">
        <v>-9.5703125E-2</v>
      </c>
      <c r="P17">
        <v>-9.08203125E-2</v>
      </c>
      <c r="Q17">
        <v>8.30078125E-2</v>
      </c>
      <c r="R17">
        <v>8.203125E-2</v>
      </c>
      <c r="S17">
        <v>8.30078125E-2</v>
      </c>
      <c r="T17" s="1">
        <v>1.1764705882352941E-2</v>
      </c>
    </row>
    <row r="18" spans="1:22" x14ac:dyDescent="0.25">
      <c r="A18">
        <v>0.439453125</v>
      </c>
      <c r="B18">
        <v>9.08203125E-2</v>
      </c>
      <c r="C18">
        <v>0.265625</v>
      </c>
      <c r="D18">
        <v>-0.5</v>
      </c>
      <c r="E18">
        <v>0.625</v>
      </c>
      <c r="F18">
        <v>-0.5</v>
      </c>
      <c r="G18">
        <v>0.439453125</v>
      </c>
      <c r="H18">
        <v>8.984375E-2</v>
      </c>
      <c r="I18">
        <v>0.265625</v>
      </c>
      <c r="J18">
        <v>-0.2197265625</v>
      </c>
      <c r="K18">
        <v>5.615234375E-2</v>
      </c>
      <c r="L18">
        <v>-0.1328125</v>
      </c>
      <c r="M18">
        <v>-0.2197265625</v>
      </c>
      <c r="N18">
        <v>5.615234375E-2</v>
      </c>
      <c r="O18">
        <v>-0.1328125</v>
      </c>
      <c r="P18">
        <v>-7.666015625E-2</v>
      </c>
      <c r="Q18">
        <v>-0.29638671875</v>
      </c>
      <c r="R18">
        <v>-0.294921875</v>
      </c>
      <c r="S18">
        <v>-0.2957763671875</v>
      </c>
      <c r="T18" s="1">
        <v>2.8889806025588112E-3</v>
      </c>
    </row>
    <row r="19" spans="1:22" x14ac:dyDescent="0.25">
      <c r="A19">
        <v>-0.4580078125</v>
      </c>
      <c r="B19">
        <v>0.3056640625</v>
      </c>
      <c r="C19">
        <v>0.4169921875</v>
      </c>
      <c r="D19">
        <v>-0.5</v>
      </c>
      <c r="E19">
        <v>0.625</v>
      </c>
      <c r="F19">
        <v>-0.5</v>
      </c>
      <c r="G19">
        <v>-0.45703125</v>
      </c>
      <c r="H19">
        <v>0.3046875</v>
      </c>
      <c r="I19">
        <v>0.416015625</v>
      </c>
      <c r="J19">
        <v>0.228515625</v>
      </c>
      <c r="K19">
        <v>0.1904296875</v>
      </c>
      <c r="L19">
        <v>-0.2080078125</v>
      </c>
      <c r="M19">
        <v>0.228515625</v>
      </c>
      <c r="N19">
        <v>0.1904296875</v>
      </c>
      <c r="O19">
        <v>-0.2080078125</v>
      </c>
      <c r="P19">
        <v>-1.7578125E-2</v>
      </c>
      <c r="Q19">
        <v>0.2109375</v>
      </c>
      <c r="R19">
        <v>0.2109375</v>
      </c>
      <c r="S19">
        <v>0.2115478515625</v>
      </c>
      <c r="T19" s="1">
        <v>2.8851702250432777E-3</v>
      </c>
    </row>
    <row r="20" spans="1:22" x14ac:dyDescent="0.25">
      <c r="A20">
        <v>-0.2041015625</v>
      </c>
      <c r="B20">
        <v>0.4462890625</v>
      </c>
      <c r="C20">
        <v>0.1279296875</v>
      </c>
      <c r="D20">
        <v>-0.5</v>
      </c>
      <c r="E20">
        <v>0.625</v>
      </c>
      <c r="F20">
        <v>-0.5</v>
      </c>
      <c r="G20">
        <v>-0.203125</v>
      </c>
      <c r="H20">
        <v>0.4453125</v>
      </c>
      <c r="I20">
        <v>0.126953125</v>
      </c>
      <c r="J20">
        <v>0.1015625</v>
      </c>
      <c r="K20">
        <v>0.2783203125</v>
      </c>
      <c r="L20">
        <v>-6.34765625E-2</v>
      </c>
      <c r="M20">
        <v>0.1015625</v>
      </c>
      <c r="N20">
        <v>0.2783203125</v>
      </c>
      <c r="O20">
        <v>-6.34765625E-2</v>
      </c>
      <c r="P20">
        <v>0.21484375</v>
      </c>
      <c r="Q20">
        <v>0.31640625</v>
      </c>
      <c r="R20">
        <v>0.31640625</v>
      </c>
      <c r="S20">
        <v>0.3170166015625</v>
      </c>
      <c r="T20" s="1">
        <v>1.9252984212552945E-3</v>
      </c>
    </row>
    <row r="21" spans="1:22" x14ac:dyDescent="0.25">
      <c r="A21">
        <v>0.1767578125</v>
      </c>
      <c r="B21">
        <v>-0.333984375</v>
      </c>
      <c r="C21">
        <v>-1.46484375E-2</v>
      </c>
      <c r="D21">
        <v>-0.5</v>
      </c>
      <c r="E21">
        <v>0.625</v>
      </c>
      <c r="F21">
        <v>-0.5</v>
      </c>
      <c r="G21">
        <v>0.17578125</v>
      </c>
      <c r="H21">
        <v>-0.333984375</v>
      </c>
      <c r="I21">
        <v>-1.3671875E-2</v>
      </c>
      <c r="J21">
        <v>-8.7890625E-2</v>
      </c>
      <c r="K21">
        <v>-0.208740234375</v>
      </c>
      <c r="L21">
        <v>6.8359375E-3</v>
      </c>
      <c r="M21">
        <v>-8.7890625E-2</v>
      </c>
      <c r="N21">
        <v>-0.20849609375</v>
      </c>
      <c r="O21">
        <v>6.8359375E-3</v>
      </c>
      <c r="P21">
        <v>-0.20166015625</v>
      </c>
      <c r="Q21">
        <v>-0.28955078125</v>
      </c>
      <c r="R21">
        <v>-0.2890625</v>
      </c>
      <c r="S21">
        <v>-0.289794921875</v>
      </c>
      <c r="T21" s="1">
        <v>2.527379949452401E-3</v>
      </c>
    </row>
    <row r="27" spans="1:22" x14ac:dyDescent="0.25">
      <c r="A27" t="s">
        <v>0</v>
      </c>
      <c r="B27" t="s">
        <v>3</v>
      </c>
      <c r="C27" t="s">
        <v>4</v>
      </c>
      <c r="D27" t="s">
        <v>2</v>
      </c>
      <c r="E27" t="s">
        <v>5</v>
      </c>
      <c r="F27" t="s">
        <v>6</v>
      </c>
      <c r="G27" t="s">
        <v>1</v>
      </c>
      <c r="H27" t="s">
        <v>7</v>
      </c>
      <c r="I27" t="s">
        <v>8</v>
      </c>
      <c r="J27" t="s">
        <v>9</v>
      </c>
      <c r="K27" t="s">
        <v>10</v>
      </c>
      <c r="L27" t="s">
        <v>14</v>
      </c>
      <c r="M27" t="s">
        <v>160</v>
      </c>
      <c r="N27" t="s">
        <v>161</v>
      </c>
      <c r="O27" t="s">
        <v>161</v>
      </c>
      <c r="P27" t="s">
        <v>11</v>
      </c>
      <c r="Q27" t="s">
        <v>12</v>
      </c>
      <c r="R27" t="s">
        <v>13</v>
      </c>
      <c r="S27" t="s">
        <v>16</v>
      </c>
      <c r="T27" t="s">
        <v>145</v>
      </c>
    </row>
    <row r="28" spans="1:22" x14ac:dyDescent="0.25">
      <c r="A28" t="s">
        <v>17</v>
      </c>
      <c r="B28" t="s">
        <v>18</v>
      </c>
      <c r="C28" t="s">
        <v>19</v>
      </c>
      <c r="D28" t="s">
        <v>20</v>
      </c>
      <c r="E28" t="s">
        <v>21</v>
      </c>
      <c r="F28" t="s">
        <v>20</v>
      </c>
      <c r="G28" t="s">
        <v>22</v>
      </c>
      <c r="H28" t="s">
        <v>23</v>
      </c>
      <c r="I28" t="s">
        <v>24</v>
      </c>
      <c r="J28" t="s">
        <v>151</v>
      </c>
      <c r="K28" t="s">
        <v>152</v>
      </c>
      <c r="L28" t="s">
        <v>153</v>
      </c>
      <c r="M28" t="s">
        <v>24</v>
      </c>
      <c r="N28" t="s">
        <v>25</v>
      </c>
      <c r="O28" t="s">
        <v>154</v>
      </c>
      <c r="P28" t="s">
        <v>26</v>
      </c>
      <c r="Q28" t="s">
        <v>22</v>
      </c>
      <c r="R28" t="s">
        <v>154</v>
      </c>
      <c r="S28" t="s">
        <v>17</v>
      </c>
    </row>
    <row r="29" spans="1:22" s="2" customFormat="1" x14ac:dyDescent="0.25">
      <c r="A29" t="s">
        <v>130</v>
      </c>
      <c r="B29" t="s">
        <v>242</v>
      </c>
      <c r="C29" t="s">
        <v>234</v>
      </c>
      <c r="D29" t="s">
        <v>20</v>
      </c>
      <c r="E29" t="s">
        <v>21</v>
      </c>
      <c r="F29" t="s">
        <v>20</v>
      </c>
      <c r="G29" t="s">
        <v>131</v>
      </c>
      <c r="H29" t="s">
        <v>163</v>
      </c>
      <c r="I29" t="s">
        <v>235</v>
      </c>
      <c r="J29" t="s">
        <v>243</v>
      </c>
      <c r="K29" t="s">
        <v>164</v>
      </c>
      <c r="L29" t="s">
        <v>244</v>
      </c>
      <c r="M29" t="s">
        <v>238</v>
      </c>
      <c r="N29" t="s">
        <v>166</v>
      </c>
      <c r="O29" t="s">
        <v>245</v>
      </c>
      <c r="P29" t="s">
        <v>246</v>
      </c>
      <c r="Q29" t="s">
        <v>247</v>
      </c>
      <c r="R29" t="s">
        <v>170</v>
      </c>
      <c r="S29" t="s">
        <v>171</v>
      </c>
      <c r="T29"/>
      <c r="U29"/>
    </row>
    <row r="30" spans="1:22" s="2" customFormat="1" x14ac:dyDescent="0.25">
      <c r="A30" t="s">
        <v>248</v>
      </c>
      <c r="B30" t="s">
        <v>225</v>
      </c>
      <c r="C30" t="s">
        <v>249</v>
      </c>
      <c r="D30" t="s">
        <v>20</v>
      </c>
      <c r="E30" t="s">
        <v>21</v>
      </c>
      <c r="F30" t="s">
        <v>20</v>
      </c>
      <c r="G30" t="s">
        <v>250</v>
      </c>
      <c r="H30" t="s">
        <v>226</v>
      </c>
      <c r="I30" t="s">
        <v>190</v>
      </c>
      <c r="J30" t="s">
        <v>251</v>
      </c>
      <c r="K30" t="s">
        <v>252</v>
      </c>
      <c r="L30" t="s">
        <v>253</v>
      </c>
      <c r="M30" t="s">
        <v>209</v>
      </c>
      <c r="N30" t="s">
        <v>149</v>
      </c>
      <c r="O30" t="s">
        <v>254</v>
      </c>
      <c r="P30" t="s">
        <v>255</v>
      </c>
      <c r="Q30" t="s">
        <v>256</v>
      </c>
      <c r="R30" t="s">
        <v>220</v>
      </c>
      <c r="S30" t="s">
        <v>257</v>
      </c>
      <c r="T30"/>
      <c r="U30"/>
    </row>
    <row r="31" spans="1:22" s="2" customFormat="1" x14ac:dyDescent="0.25">
      <c r="A31" t="s">
        <v>258</v>
      </c>
      <c r="B31" t="s">
        <v>142</v>
      </c>
      <c r="C31" t="s">
        <v>195</v>
      </c>
      <c r="D31" t="s">
        <v>20</v>
      </c>
      <c r="E31" t="s">
        <v>21</v>
      </c>
      <c r="F31" t="s">
        <v>20</v>
      </c>
      <c r="G31" t="s">
        <v>194</v>
      </c>
      <c r="H31" t="s">
        <v>215</v>
      </c>
      <c r="I31" t="s">
        <v>196</v>
      </c>
      <c r="J31" t="s">
        <v>259</v>
      </c>
      <c r="K31" t="s">
        <v>216</v>
      </c>
      <c r="L31" t="s">
        <v>197</v>
      </c>
      <c r="M31" t="s">
        <v>260</v>
      </c>
      <c r="N31" t="s">
        <v>217</v>
      </c>
      <c r="O31" t="s">
        <v>198</v>
      </c>
      <c r="P31" t="s">
        <v>261</v>
      </c>
      <c r="Q31" t="s">
        <v>81</v>
      </c>
      <c r="R31" t="s">
        <v>262</v>
      </c>
      <c r="S31" t="s">
        <v>38</v>
      </c>
      <c r="T31"/>
      <c r="U31"/>
    </row>
    <row r="32" spans="1:22" s="2" customFormat="1" x14ac:dyDescent="0.25">
      <c r="A32" t="s">
        <v>263</v>
      </c>
      <c r="B32" t="s">
        <v>224</v>
      </c>
      <c r="C32" t="s">
        <v>264</v>
      </c>
      <c r="D32" t="s">
        <v>20</v>
      </c>
      <c r="E32" t="s">
        <v>21</v>
      </c>
      <c r="F32" t="s">
        <v>20</v>
      </c>
      <c r="G32" t="s">
        <v>177</v>
      </c>
      <c r="H32" t="s">
        <v>265</v>
      </c>
      <c r="I32" t="s">
        <v>144</v>
      </c>
      <c r="J32" t="s">
        <v>266</v>
      </c>
      <c r="K32" t="s">
        <v>267</v>
      </c>
      <c r="L32" t="s">
        <v>268</v>
      </c>
      <c r="M32" t="s">
        <v>269</v>
      </c>
      <c r="N32" t="s">
        <v>270</v>
      </c>
      <c r="O32" t="s">
        <v>159</v>
      </c>
      <c r="P32" t="s">
        <v>271</v>
      </c>
      <c r="Q32" t="s">
        <v>174</v>
      </c>
      <c r="R32" t="s">
        <v>206</v>
      </c>
      <c r="S32" t="s">
        <v>272</v>
      </c>
      <c r="T32"/>
      <c r="U32"/>
      <c r="V32"/>
    </row>
    <row r="33" spans="1:21" x14ac:dyDescent="0.25">
      <c r="A33" t="s">
        <v>273</v>
      </c>
      <c r="B33" t="s">
        <v>274</v>
      </c>
      <c r="C33" t="s">
        <v>275</v>
      </c>
      <c r="D33" t="s">
        <v>20</v>
      </c>
      <c r="E33" t="s">
        <v>21</v>
      </c>
      <c r="F33" t="s">
        <v>20</v>
      </c>
      <c r="G33" t="s">
        <v>162</v>
      </c>
      <c r="H33" t="s">
        <v>276</v>
      </c>
      <c r="I33" t="s">
        <v>277</v>
      </c>
      <c r="J33" t="s">
        <v>278</v>
      </c>
      <c r="K33" t="s">
        <v>279</v>
      </c>
      <c r="L33" t="s">
        <v>280</v>
      </c>
      <c r="M33" t="s">
        <v>281</v>
      </c>
      <c r="N33" t="s">
        <v>282</v>
      </c>
      <c r="O33" t="s">
        <v>283</v>
      </c>
      <c r="P33" t="s">
        <v>284</v>
      </c>
      <c r="Q33" t="s">
        <v>150</v>
      </c>
      <c r="R33" t="s">
        <v>285</v>
      </c>
      <c r="S33" t="s">
        <v>139</v>
      </c>
    </row>
    <row r="34" spans="1:21" x14ac:dyDescent="0.25">
      <c r="A34" t="s">
        <v>286</v>
      </c>
      <c r="B34" t="s">
        <v>287</v>
      </c>
      <c r="C34" t="s">
        <v>202</v>
      </c>
      <c r="D34" t="s">
        <v>20</v>
      </c>
      <c r="E34" t="s">
        <v>21</v>
      </c>
      <c r="F34" t="s">
        <v>20</v>
      </c>
      <c r="G34" t="s">
        <v>288</v>
      </c>
      <c r="H34" t="s">
        <v>223</v>
      </c>
      <c r="I34" t="s">
        <v>205</v>
      </c>
      <c r="J34" t="s">
        <v>289</v>
      </c>
      <c r="K34" t="s">
        <v>290</v>
      </c>
      <c r="L34" t="s">
        <v>291</v>
      </c>
      <c r="M34" t="s">
        <v>292</v>
      </c>
      <c r="N34" t="s">
        <v>148</v>
      </c>
      <c r="O34" t="s">
        <v>200</v>
      </c>
      <c r="P34" t="s">
        <v>74</v>
      </c>
      <c r="Q34" t="s">
        <v>178</v>
      </c>
      <c r="R34" t="s">
        <v>158</v>
      </c>
      <c r="S34" t="s">
        <v>134</v>
      </c>
    </row>
    <row r="35" spans="1:21" x14ac:dyDescent="0.25">
      <c r="A35" t="s">
        <v>293</v>
      </c>
      <c r="B35" t="s">
        <v>294</v>
      </c>
      <c r="C35" t="s">
        <v>295</v>
      </c>
      <c r="D35" t="s">
        <v>20</v>
      </c>
      <c r="E35" t="s">
        <v>21</v>
      </c>
      <c r="F35" t="s">
        <v>20</v>
      </c>
      <c r="G35" t="s">
        <v>296</v>
      </c>
      <c r="H35" t="s">
        <v>297</v>
      </c>
      <c r="I35" t="s">
        <v>298</v>
      </c>
      <c r="J35" t="s">
        <v>299</v>
      </c>
      <c r="K35" t="s">
        <v>300</v>
      </c>
      <c r="L35" t="s">
        <v>301</v>
      </c>
      <c r="M35" t="s">
        <v>46</v>
      </c>
      <c r="N35" t="s">
        <v>302</v>
      </c>
      <c r="O35" t="s">
        <v>303</v>
      </c>
      <c r="P35" t="s">
        <v>304</v>
      </c>
      <c r="Q35" t="s">
        <v>305</v>
      </c>
      <c r="R35" t="s">
        <v>306</v>
      </c>
      <c r="S35" t="s">
        <v>306</v>
      </c>
    </row>
    <row r="36" spans="1:21" x14ac:dyDescent="0.25">
      <c r="A36" t="s">
        <v>38</v>
      </c>
      <c r="B36" t="s">
        <v>307</v>
      </c>
      <c r="C36" t="s">
        <v>133</v>
      </c>
      <c r="D36" t="s">
        <v>20</v>
      </c>
      <c r="E36" t="s">
        <v>21</v>
      </c>
      <c r="F36" t="s">
        <v>20</v>
      </c>
      <c r="G36" t="s">
        <v>81</v>
      </c>
      <c r="H36" t="s">
        <v>308</v>
      </c>
      <c r="I36" t="s">
        <v>155</v>
      </c>
      <c r="J36" t="s">
        <v>309</v>
      </c>
      <c r="K36" t="s">
        <v>310</v>
      </c>
      <c r="L36" t="s">
        <v>156</v>
      </c>
      <c r="M36" t="s">
        <v>311</v>
      </c>
      <c r="N36" t="s">
        <v>221</v>
      </c>
      <c r="O36" t="s">
        <v>138</v>
      </c>
      <c r="P36" t="s">
        <v>109</v>
      </c>
      <c r="Q36" t="s">
        <v>312</v>
      </c>
      <c r="R36" t="s">
        <v>137</v>
      </c>
      <c r="S36" t="s">
        <v>120</v>
      </c>
    </row>
    <row r="37" spans="1:21" x14ac:dyDescent="0.25">
      <c r="A37" t="s">
        <v>313</v>
      </c>
      <c r="B37" t="s">
        <v>134</v>
      </c>
      <c r="C37" t="s">
        <v>314</v>
      </c>
      <c r="D37" t="s">
        <v>20</v>
      </c>
      <c r="E37" t="s">
        <v>21</v>
      </c>
      <c r="F37" t="s">
        <v>20</v>
      </c>
      <c r="G37" t="s">
        <v>315</v>
      </c>
      <c r="H37" t="s">
        <v>208</v>
      </c>
      <c r="I37" t="s">
        <v>316</v>
      </c>
      <c r="J37" t="s">
        <v>317</v>
      </c>
      <c r="K37" t="s">
        <v>318</v>
      </c>
      <c r="L37" t="s">
        <v>232</v>
      </c>
      <c r="M37" t="s">
        <v>210</v>
      </c>
      <c r="N37" t="s">
        <v>256</v>
      </c>
      <c r="O37" t="s">
        <v>219</v>
      </c>
      <c r="P37" t="s">
        <v>319</v>
      </c>
      <c r="Q37" t="s">
        <v>320</v>
      </c>
      <c r="R37" t="s">
        <v>143</v>
      </c>
      <c r="S37" t="s">
        <v>143</v>
      </c>
    </row>
    <row r="38" spans="1:21" x14ac:dyDescent="0.25">
      <c r="A38" t="s">
        <v>229</v>
      </c>
      <c r="B38" t="s">
        <v>171</v>
      </c>
      <c r="C38" t="s">
        <v>199</v>
      </c>
      <c r="D38" t="s">
        <v>20</v>
      </c>
      <c r="E38" t="s">
        <v>21</v>
      </c>
      <c r="F38" t="s">
        <v>20</v>
      </c>
      <c r="G38" t="s">
        <v>207</v>
      </c>
      <c r="H38" t="s">
        <v>241</v>
      </c>
      <c r="I38" t="s">
        <v>200</v>
      </c>
      <c r="J38" t="s">
        <v>321</v>
      </c>
      <c r="K38" t="s">
        <v>322</v>
      </c>
      <c r="L38" t="s">
        <v>201</v>
      </c>
      <c r="M38" t="s">
        <v>184</v>
      </c>
      <c r="N38" t="s">
        <v>157</v>
      </c>
      <c r="O38" t="s">
        <v>202</v>
      </c>
      <c r="P38" t="s">
        <v>323</v>
      </c>
      <c r="Q38" t="s">
        <v>87</v>
      </c>
      <c r="R38" t="s">
        <v>84</v>
      </c>
      <c r="S38" t="s">
        <v>84</v>
      </c>
    </row>
    <row r="39" spans="1:21" x14ac:dyDescent="0.25">
      <c r="A39" t="s">
        <v>324</v>
      </c>
      <c r="B39" t="s">
        <v>325</v>
      </c>
      <c r="C39" t="s">
        <v>19</v>
      </c>
      <c r="D39" t="s">
        <v>20</v>
      </c>
      <c r="E39" t="s">
        <v>21</v>
      </c>
      <c r="F39" t="s">
        <v>20</v>
      </c>
      <c r="G39" t="s">
        <v>114</v>
      </c>
      <c r="H39" t="s">
        <v>326</v>
      </c>
      <c r="I39" t="s">
        <v>24</v>
      </c>
      <c r="J39" t="s">
        <v>327</v>
      </c>
      <c r="K39" t="s">
        <v>328</v>
      </c>
      <c r="L39" t="s">
        <v>153</v>
      </c>
      <c r="M39" t="s">
        <v>329</v>
      </c>
      <c r="N39" t="s">
        <v>330</v>
      </c>
      <c r="O39" t="s">
        <v>154</v>
      </c>
      <c r="P39" t="s">
        <v>331</v>
      </c>
      <c r="Q39" t="s">
        <v>180</v>
      </c>
      <c r="R39" t="s">
        <v>169</v>
      </c>
      <c r="S39" t="s">
        <v>135</v>
      </c>
    </row>
    <row r="40" spans="1:21" x14ac:dyDescent="0.25">
      <c r="A40" t="s">
        <v>332</v>
      </c>
      <c r="B40" t="s">
        <v>218</v>
      </c>
      <c r="C40" t="s">
        <v>333</v>
      </c>
      <c r="D40" t="s">
        <v>20</v>
      </c>
      <c r="E40" t="s">
        <v>21</v>
      </c>
      <c r="F40" t="s">
        <v>20</v>
      </c>
      <c r="G40" t="s">
        <v>334</v>
      </c>
      <c r="H40" t="s">
        <v>233</v>
      </c>
      <c r="I40" t="s">
        <v>191</v>
      </c>
      <c r="J40" t="s">
        <v>335</v>
      </c>
      <c r="K40" t="s">
        <v>336</v>
      </c>
      <c r="L40" t="s">
        <v>192</v>
      </c>
      <c r="M40" t="s">
        <v>337</v>
      </c>
      <c r="N40" t="s">
        <v>338</v>
      </c>
      <c r="O40" t="s">
        <v>193</v>
      </c>
      <c r="P40" t="s">
        <v>182</v>
      </c>
      <c r="Q40" t="s">
        <v>212</v>
      </c>
      <c r="R40" t="s">
        <v>41</v>
      </c>
      <c r="S40" t="s">
        <v>41</v>
      </c>
    </row>
    <row r="41" spans="1:21" x14ac:dyDescent="0.25">
      <c r="A41" t="s">
        <v>172</v>
      </c>
      <c r="B41" t="s">
        <v>339</v>
      </c>
      <c r="C41" t="s">
        <v>340</v>
      </c>
      <c r="D41" t="s">
        <v>20</v>
      </c>
      <c r="E41" t="s">
        <v>21</v>
      </c>
      <c r="F41" t="s">
        <v>20</v>
      </c>
      <c r="G41" t="s">
        <v>341</v>
      </c>
      <c r="H41" t="s">
        <v>342</v>
      </c>
      <c r="I41" t="s">
        <v>343</v>
      </c>
      <c r="J41" t="s">
        <v>344</v>
      </c>
      <c r="K41" t="s">
        <v>345</v>
      </c>
      <c r="L41" t="s">
        <v>346</v>
      </c>
      <c r="M41" t="s">
        <v>347</v>
      </c>
      <c r="N41" t="s">
        <v>348</v>
      </c>
      <c r="O41" t="s">
        <v>349</v>
      </c>
      <c r="P41" t="s">
        <v>350</v>
      </c>
      <c r="Q41" t="s">
        <v>146</v>
      </c>
      <c r="R41" t="s">
        <v>351</v>
      </c>
      <c r="S41" t="s">
        <v>140</v>
      </c>
    </row>
    <row r="42" spans="1:21" x14ac:dyDescent="0.25">
      <c r="A42" t="s">
        <v>211</v>
      </c>
      <c r="B42" t="s">
        <v>352</v>
      </c>
      <c r="C42" t="s">
        <v>353</v>
      </c>
      <c r="D42" t="s">
        <v>20</v>
      </c>
      <c r="E42" t="s">
        <v>21</v>
      </c>
      <c r="F42" t="s">
        <v>20</v>
      </c>
      <c r="G42" t="s">
        <v>354</v>
      </c>
      <c r="H42" t="s">
        <v>184</v>
      </c>
      <c r="I42" t="s">
        <v>125</v>
      </c>
      <c r="J42" t="s">
        <v>355</v>
      </c>
      <c r="K42" t="s">
        <v>186</v>
      </c>
      <c r="L42" t="s">
        <v>356</v>
      </c>
      <c r="M42" t="s">
        <v>239</v>
      </c>
      <c r="N42" t="s">
        <v>188</v>
      </c>
      <c r="O42" t="s">
        <v>119</v>
      </c>
      <c r="P42" t="s">
        <v>357</v>
      </c>
      <c r="Q42" t="s">
        <v>236</v>
      </c>
      <c r="R42" t="s">
        <v>222</v>
      </c>
      <c r="S42" t="s">
        <v>173</v>
      </c>
    </row>
    <row r="43" spans="1:21" s="2" customFormat="1" x14ac:dyDescent="0.25">
      <c r="A43" t="s">
        <v>52</v>
      </c>
      <c r="B43" t="s">
        <v>358</v>
      </c>
      <c r="C43" t="s">
        <v>313</v>
      </c>
      <c r="D43" t="s">
        <v>20</v>
      </c>
      <c r="E43" t="s">
        <v>21</v>
      </c>
      <c r="F43" t="s">
        <v>20</v>
      </c>
      <c r="G43" t="s">
        <v>54</v>
      </c>
      <c r="H43" t="s">
        <v>285</v>
      </c>
      <c r="I43" t="s">
        <v>315</v>
      </c>
      <c r="J43" t="s">
        <v>359</v>
      </c>
      <c r="K43" t="s">
        <v>360</v>
      </c>
      <c r="L43" t="s">
        <v>317</v>
      </c>
      <c r="M43" t="s">
        <v>57</v>
      </c>
      <c r="N43" t="s">
        <v>181</v>
      </c>
      <c r="O43" t="s">
        <v>210</v>
      </c>
      <c r="P43" t="s">
        <v>361</v>
      </c>
      <c r="Q43" t="s">
        <v>362</v>
      </c>
      <c r="R43" t="s">
        <v>240</v>
      </c>
      <c r="S43" t="s">
        <v>240</v>
      </c>
      <c r="T43"/>
      <c r="U43"/>
    </row>
    <row r="44" spans="1:21" x14ac:dyDescent="0.25">
      <c r="A44" t="s">
        <v>228</v>
      </c>
      <c r="B44" t="s">
        <v>230</v>
      </c>
      <c r="C44" t="s">
        <v>363</v>
      </c>
      <c r="D44" t="s">
        <v>20</v>
      </c>
      <c r="E44" t="s">
        <v>21</v>
      </c>
      <c r="F44" t="s">
        <v>20</v>
      </c>
      <c r="G44" t="s">
        <v>364</v>
      </c>
      <c r="H44" t="s">
        <v>231</v>
      </c>
      <c r="I44" t="s">
        <v>365</v>
      </c>
      <c r="J44" t="s">
        <v>366</v>
      </c>
      <c r="K44" t="s">
        <v>165</v>
      </c>
      <c r="L44" t="s">
        <v>367</v>
      </c>
      <c r="M44" t="s">
        <v>227</v>
      </c>
      <c r="N44" t="s">
        <v>167</v>
      </c>
      <c r="O44" t="s">
        <v>368</v>
      </c>
      <c r="P44" t="s">
        <v>204</v>
      </c>
      <c r="Q44" t="s">
        <v>147</v>
      </c>
      <c r="R44" t="s">
        <v>168</v>
      </c>
      <c r="S44" t="s">
        <v>369</v>
      </c>
    </row>
    <row r="45" spans="1:21" x14ac:dyDescent="0.25">
      <c r="A45" t="s">
        <v>179</v>
      </c>
      <c r="B45" t="s">
        <v>370</v>
      </c>
      <c r="C45" t="s">
        <v>183</v>
      </c>
      <c r="D45" t="s">
        <v>20</v>
      </c>
      <c r="E45" t="s">
        <v>21</v>
      </c>
      <c r="F45" t="s">
        <v>20</v>
      </c>
      <c r="G45" t="s">
        <v>189</v>
      </c>
      <c r="H45" t="s">
        <v>371</v>
      </c>
      <c r="I45" t="s">
        <v>136</v>
      </c>
      <c r="J45" t="s">
        <v>175</v>
      </c>
      <c r="K45" t="s">
        <v>372</v>
      </c>
      <c r="L45" t="s">
        <v>373</v>
      </c>
      <c r="M45" t="s">
        <v>176</v>
      </c>
      <c r="N45" t="s">
        <v>237</v>
      </c>
      <c r="O45" t="s">
        <v>137</v>
      </c>
      <c r="P45" t="s">
        <v>374</v>
      </c>
      <c r="Q45" t="s">
        <v>375</v>
      </c>
      <c r="R45" t="s">
        <v>376</v>
      </c>
      <c r="S45" t="s">
        <v>377</v>
      </c>
    </row>
    <row r="46" spans="1:21" x14ac:dyDescent="0.25">
      <c r="A46" t="s">
        <v>378</v>
      </c>
      <c r="B46" t="s">
        <v>379</v>
      </c>
      <c r="C46" t="s">
        <v>213</v>
      </c>
      <c r="D46" t="s">
        <v>20</v>
      </c>
      <c r="E46" t="s">
        <v>21</v>
      </c>
      <c r="F46" t="s">
        <v>20</v>
      </c>
      <c r="G46" t="s">
        <v>132</v>
      </c>
      <c r="H46" t="s">
        <v>380</v>
      </c>
      <c r="I46" t="s">
        <v>214</v>
      </c>
      <c r="J46" t="s">
        <v>381</v>
      </c>
      <c r="K46" t="s">
        <v>382</v>
      </c>
      <c r="L46" t="s">
        <v>185</v>
      </c>
      <c r="M46" t="s">
        <v>203</v>
      </c>
      <c r="N46" t="s">
        <v>383</v>
      </c>
      <c r="O46" t="s">
        <v>187</v>
      </c>
      <c r="P46" t="s">
        <v>384</v>
      </c>
      <c r="Q46" t="s">
        <v>385</v>
      </c>
      <c r="R46" t="s">
        <v>141</v>
      </c>
      <c r="S46" t="s">
        <v>141</v>
      </c>
    </row>
    <row r="48" spans="1:21" x14ac:dyDescent="0.25">
      <c r="N48">
        <f>+HEX2DEC(K36)</f>
        <v>-271360</v>
      </c>
    </row>
    <row r="49" spans="14:14" x14ac:dyDescent="0.25">
      <c r="N49">
        <f>+TRUNC(N48/2048,0)</f>
        <v>-132</v>
      </c>
    </row>
    <row r="50" spans="14:14" x14ac:dyDescent="0.25">
      <c r="N50" t="str">
        <f>+DEC2HEX(N49)</f>
        <v>FFFFFFFF7C</v>
      </c>
    </row>
    <row r="52" spans="14:14" x14ac:dyDescent="0.25">
      <c r="N52">
        <f>+INT(N48/2048)</f>
        <v>-133</v>
      </c>
    </row>
    <row r="53" spans="14:14" x14ac:dyDescent="0.25">
      <c r="N53" t="str">
        <f>+DEC2HEX(N52)</f>
        <v>FFFFFFFF7B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A2" sqref="A2:D20"/>
    </sheetView>
  </sheetViews>
  <sheetFormatPr defaultRowHeight="15" x14ac:dyDescent="0.25"/>
  <cols>
    <col min="3" max="3" width="14.28515625" customWidth="1"/>
  </cols>
  <sheetData>
    <row r="1" spans="1:6" x14ac:dyDescent="0.25">
      <c r="A1" t="s">
        <v>0</v>
      </c>
      <c r="B1" t="s">
        <v>3</v>
      </c>
      <c r="C1" t="s">
        <v>4</v>
      </c>
      <c r="D1" t="s">
        <v>13</v>
      </c>
      <c r="E1" t="s">
        <v>16</v>
      </c>
      <c r="F1" t="s">
        <v>145</v>
      </c>
    </row>
    <row r="2" spans="1:6" x14ac:dyDescent="0.25">
      <c r="A2" t="s">
        <v>17</v>
      </c>
      <c r="B2" t="s">
        <v>18</v>
      </c>
      <c r="C2" t="s">
        <v>19</v>
      </c>
      <c r="D2" t="s">
        <v>154</v>
      </c>
      <c r="E2" t="s">
        <v>17</v>
      </c>
    </row>
    <row r="3" spans="1:6" x14ac:dyDescent="0.25">
      <c r="A3" t="s">
        <v>130</v>
      </c>
      <c r="B3" t="s">
        <v>242</v>
      </c>
      <c r="C3" t="s">
        <v>234</v>
      </c>
      <c r="D3" t="s">
        <v>170</v>
      </c>
      <c r="E3" t="s">
        <v>171</v>
      </c>
    </row>
    <row r="4" spans="1:6" x14ac:dyDescent="0.25">
      <c r="A4" t="s">
        <v>248</v>
      </c>
      <c r="B4" t="s">
        <v>225</v>
      </c>
      <c r="C4" t="s">
        <v>249</v>
      </c>
      <c r="D4" t="s">
        <v>220</v>
      </c>
      <c r="E4" t="s">
        <v>257</v>
      </c>
    </row>
    <row r="5" spans="1:6" x14ac:dyDescent="0.25">
      <c r="A5" t="s">
        <v>258</v>
      </c>
      <c r="B5" t="s">
        <v>142</v>
      </c>
      <c r="C5" t="s">
        <v>195</v>
      </c>
      <c r="D5" t="s">
        <v>262</v>
      </c>
      <c r="E5" t="s">
        <v>38</v>
      </c>
    </row>
    <row r="6" spans="1:6" x14ac:dyDescent="0.25">
      <c r="A6" t="s">
        <v>263</v>
      </c>
      <c r="B6" t="s">
        <v>224</v>
      </c>
      <c r="C6" t="s">
        <v>264</v>
      </c>
      <c r="D6" t="s">
        <v>206</v>
      </c>
      <c r="E6" t="s">
        <v>272</v>
      </c>
    </row>
    <row r="7" spans="1:6" x14ac:dyDescent="0.25">
      <c r="A7" t="s">
        <v>273</v>
      </c>
      <c r="B7" t="s">
        <v>274</v>
      </c>
      <c r="C7" t="s">
        <v>275</v>
      </c>
      <c r="D7" t="s">
        <v>285</v>
      </c>
      <c r="E7" t="s">
        <v>139</v>
      </c>
    </row>
    <row r="8" spans="1:6" x14ac:dyDescent="0.25">
      <c r="A8" t="s">
        <v>286</v>
      </c>
      <c r="B8" t="s">
        <v>287</v>
      </c>
      <c r="C8" t="s">
        <v>202</v>
      </c>
      <c r="D8" t="s">
        <v>158</v>
      </c>
      <c r="E8" t="s">
        <v>134</v>
      </c>
    </row>
    <row r="9" spans="1:6" x14ac:dyDescent="0.25">
      <c r="A9" t="s">
        <v>293</v>
      </c>
      <c r="B9" t="s">
        <v>294</v>
      </c>
      <c r="C9" t="s">
        <v>295</v>
      </c>
      <c r="D9" t="s">
        <v>306</v>
      </c>
      <c r="E9" t="s">
        <v>306</v>
      </c>
    </row>
    <row r="10" spans="1:6" x14ac:dyDescent="0.25">
      <c r="A10" t="s">
        <v>38</v>
      </c>
      <c r="B10" t="s">
        <v>307</v>
      </c>
      <c r="C10" t="s">
        <v>133</v>
      </c>
      <c r="D10" t="s">
        <v>137</v>
      </c>
      <c r="E10" t="s">
        <v>120</v>
      </c>
    </row>
    <row r="11" spans="1:6" x14ac:dyDescent="0.25">
      <c r="A11" t="s">
        <v>313</v>
      </c>
      <c r="B11" t="s">
        <v>134</v>
      </c>
      <c r="C11" t="s">
        <v>314</v>
      </c>
      <c r="D11" t="s">
        <v>143</v>
      </c>
      <c r="E11" t="s">
        <v>143</v>
      </c>
    </row>
    <row r="12" spans="1:6" x14ac:dyDescent="0.25">
      <c r="A12" t="s">
        <v>229</v>
      </c>
      <c r="B12" t="s">
        <v>171</v>
      </c>
      <c r="C12" t="s">
        <v>199</v>
      </c>
      <c r="D12" t="s">
        <v>84</v>
      </c>
      <c r="E12" t="s">
        <v>84</v>
      </c>
    </row>
    <row r="13" spans="1:6" x14ac:dyDescent="0.25">
      <c r="A13" t="s">
        <v>324</v>
      </c>
      <c r="B13" t="s">
        <v>325</v>
      </c>
      <c r="C13" t="s">
        <v>19</v>
      </c>
      <c r="D13" t="s">
        <v>169</v>
      </c>
      <c r="E13" t="s">
        <v>135</v>
      </c>
    </row>
    <row r="14" spans="1:6" x14ac:dyDescent="0.25">
      <c r="A14" t="s">
        <v>332</v>
      </c>
      <c r="B14" t="s">
        <v>218</v>
      </c>
      <c r="C14" t="s">
        <v>333</v>
      </c>
      <c r="D14" t="s">
        <v>41</v>
      </c>
      <c r="E14" t="s">
        <v>41</v>
      </c>
    </row>
    <row r="15" spans="1:6" x14ac:dyDescent="0.25">
      <c r="A15" t="s">
        <v>172</v>
      </c>
      <c r="B15" t="s">
        <v>339</v>
      </c>
      <c r="C15" t="s">
        <v>340</v>
      </c>
      <c r="D15" t="s">
        <v>351</v>
      </c>
      <c r="E15" t="s">
        <v>140</v>
      </c>
    </row>
    <row r="16" spans="1:6" x14ac:dyDescent="0.25">
      <c r="A16" t="s">
        <v>211</v>
      </c>
      <c r="B16" t="s">
        <v>352</v>
      </c>
      <c r="C16" t="s">
        <v>353</v>
      </c>
      <c r="D16" t="s">
        <v>222</v>
      </c>
      <c r="E16" t="s">
        <v>173</v>
      </c>
    </row>
    <row r="17" spans="1:5" x14ac:dyDescent="0.25">
      <c r="A17" t="s">
        <v>52</v>
      </c>
      <c r="B17" t="s">
        <v>358</v>
      </c>
      <c r="C17" t="s">
        <v>313</v>
      </c>
      <c r="D17" t="s">
        <v>240</v>
      </c>
      <c r="E17" t="s">
        <v>240</v>
      </c>
    </row>
    <row r="18" spans="1:5" x14ac:dyDescent="0.25">
      <c r="A18" t="s">
        <v>228</v>
      </c>
      <c r="B18" t="s">
        <v>230</v>
      </c>
      <c r="C18" t="s">
        <v>363</v>
      </c>
      <c r="D18" t="s">
        <v>168</v>
      </c>
      <c r="E18" t="s">
        <v>369</v>
      </c>
    </row>
    <row r="19" spans="1:5" x14ac:dyDescent="0.25">
      <c r="A19" t="s">
        <v>179</v>
      </c>
      <c r="B19" t="s">
        <v>370</v>
      </c>
      <c r="C19" t="s">
        <v>183</v>
      </c>
      <c r="D19" t="s">
        <v>376</v>
      </c>
      <c r="E19" t="s">
        <v>377</v>
      </c>
    </row>
    <row r="20" spans="1:5" x14ac:dyDescent="0.25">
      <c r="A20" t="s">
        <v>378</v>
      </c>
      <c r="B20" t="s">
        <v>379</v>
      </c>
      <c r="C20" t="s">
        <v>213</v>
      </c>
      <c r="D20" t="s">
        <v>141</v>
      </c>
      <c r="E20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vectors</vt:lpstr>
      <vt:lpstr>hex_calc_wLFSR</vt:lpstr>
      <vt:lpstr>F.LFSR</vt:lpstr>
      <vt:lpstr>G.LFSR</vt:lpstr>
      <vt:lpstr>hex_calc</vt:lpstr>
      <vt:lpstr>generation</vt:lpstr>
      <vt:lpstr>Sheet3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reese</dc:creator>
  <cp:lastModifiedBy>Robert Reese</cp:lastModifiedBy>
  <dcterms:created xsi:type="dcterms:W3CDTF">2014-08-26T01:05:40Z</dcterms:created>
  <dcterms:modified xsi:type="dcterms:W3CDTF">2015-09-21T18:05:02Z</dcterms:modified>
</cp:coreProperties>
</file>