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seph.collins/Documents/personal-projects/euro/2024_euro/excel-docs/"/>
    </mc:Choice>
  </mc:AlternateContent>
  <xr:revisionPtr revIDLastSave="0" documentId="13_ncr:1_{2EB45C74-F9F8-E949-ACCA-42E26FFE96FD}" xr6:coauthVersionLast="47" xr6:coauthVersionMax="47" xr10:uidLastSave="{00000000-0000-0000-0000-000000000000}"/>
  <bookViews>
    <workbookView xWindow="34560" yWindow="500" windowWidth="38400" windowHeight="21100" firstSheet="4" activeTab="10" xr2:uid="{D89656BD-B983-D041-A997-C1184058734E}"/>
  </bookViews>
  <sheets>
    <sheet name="life cycle actions" sheetId="6" r:id="rId1"/>
    <sheet name="part scenarios" sheetId="4" r:id="rId2"/>
    <sheet name="error testing" sheetId="3" r:id="rId3"/>
    <sheet name="tiebreaker testing scenarios" sheetId="8" r:id="rId4"/>
    <sheet name="emails" sheetId="7" r:id="rId5"/>
    <sheet name="master" sheetId="11" r:id="rId6"/>
    <sheet name="joe-stan" sheetId="9" r:id="rId7"/>
    <sheet name="anthony" sheetId="12" r:id="rId8"/>
    <sheet name="kevin" sheetId="13" r:id="rId9"/>
    <sheet name="sarah" sheetId="14" r:id="rId10"/>
    <sheet name="pat" sheetId="1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8" i="15" l="1"/>
  <c r="N28" i="15"/>
  <c r="Q27" i="15"/>
  <c r="T27" i="15" s="1"/>
  <c r="H27" i="15"/>
  <c r="E27" i="15"/>
  <c r="W26" i="15"/>
  <c r="V26" i="15"/>
  <c r="U26" i="15"/>
  <c r="T26" i="15"/>
  <c r="S26" i="15"/>
  <c r="Q26" i="15"/>
  <c r="H26" i="15"/>
  <c r="G26" i="15"/>
  <c r="J26" i="15" s="1"/>
  <c r="K26" i="15" s="1"/>
  <c r="E26" i="15"/>
  <c r="Q25" i="15"/>
  <c r="T25" i="15" s="1"/>
  <c r="E25" i="15"/>
  <c r="H25" i="15" s="1"/>
  <c r="Q24" i="15"/>
  <c r="T24" i="15" s="1"/>
  <c r="E24" i="15"/>
  <c r="H24" i="15" s="1"/>
  <c r="X21" i="15"/>
  <c r="N21" i="15"/>
  <c r="Q20" i="15"/>
  <c r="T20" i="15" s="1"/>
  <c r="E20" i="15"/>
  <c r="H20" i="15" s="1"/>
  <c r="T19" i="15"/>
  <c r="S19" i="15"/>
  <c r="U19" i="15" s="1"/>
  <c r="Q19" i="15"/>
  <c r="J19" i="15"/>
  <c r="K19" i="15" s="1"/>
  <c r="I19" i="15"/>
  <c r="G19" i="15"/>
  <c r="E19" i="15"/>
  <c r="H19" i="15" s="1"/>
  <c r="Q18" i="15"/>
  <c r="T18" i="15" s="1"/>
  <c r="H18" i="15"/>
  <c r="E18" i="15"/>
  <c r="Q17" i="15"/>
  <c r="T17" i="15" s="1"/>
  <c r="E17" i="15"/>
  <c r="H17" i="15" s="1"/>
  <c r="X14" i="15"/>
  <c r="N14" i="15"/>
  <c r="Q13" i="15"/>
  <c r="T13" i="15" s="1"/>
  <c r="E13" i="15"/>
  <c r="H13" i="15" s="1"/>
  <c r="S12" i="15"/>
  <c r="V12" i="15" s="1"/>
  <c r="Q12" i="15"/>
  <c r="T12" i="15" s="1"/>
  <c r="L12" i="15"/>
  <c r="J12" i="15"/>
  <c r="I12" i="15"/>
  <c r="H12" i="15"/>
  <c r="G12" i="15"/>
  <c r="E12" i="15"/>
  <c r="Q11" i="15"/>
  <c r="T11" i="15" s="1"/>
  <c r="M11" i="15"/>
  <c r="L11" i="15"/>
  <c r="E11" i="15"/>
  <c r="M12" i="15" s="1"/>
  <c r="T10" i="15"/>
  <c r="Q10" i="15"/>
  <c r="M10" i="15"/>
  <c r="E10" i="15"/>
  <c r="H10" i="15" s="1"/>
  <c r="X28" i="14"/>
  <c r="N28" i="14"/>
  <c r="Q27" i="14"/>
  <c r="T27" i="14" s="1"/>
  <c r="E27" i="14"/>
  <c r="H27" i="14" s="1"/>
  <c r="V26" i="14"/>
  <c r="U26" i="14"/>
  <c r="W26" i="14" s="1"/>
  <c r="T26" i="14"/>
  <c r="S26" i="14"/>
  <c r="Q26" i="14"/>
  <c r="G26" i="14"/>
  <c r="I26" i="14" s="1"/>
  <c r="E26" i="14"/>
  <c r="H26" i="14" s="1"/>
  <c r="Q25" i="14"/>
  <c r="T25" i="14" s="1"/>
  <c r="E25" i="14"/>
  <c r="H25" i="14" s="1"/>
  <c r="Q24" i="14"/>
  <c r="T24" i="14" s="1"/>
  <c r="E24" i="14"/>
  <c r="H24" i="14" s="1"/>
  <c r="X21" i="14"/>
  <c r="N21" i="14"/>
  <c r="Q20" i="14"/>
  <c r="T20" i="14" s="1"/>
  <c r="E20" i="14"/>
  <c r="H20" i="14" s="1"/>
  <c r="S19" i="14"/>
  <c r="V19" i="14" s="1"/>
  <c r="Q19" i="14"/>
  <c r="T19" i="14" s="1"/>
  <c r="J19" i="14"/>
  <c r="K19" i="14" s="1"/>
  <c r="G19" i="14"/>
  <c r="I19" i="14" s="1"/>
  <c r="E19" i="14"/>
  <c r="H19" i="14" s="1"/>
  <c r="Q18" i="14"/>
  <c r="T18" i="14" s="1"/>
  <c r="H18" i="14"/>
  <c r="E18" i="14"/>
  <c r="Q17" i="14"/>
  <c r="T17" i="14" s="1"/>
  <c r="E17" i="14"/>
  <c r="H17" i="14" s="1"/>
  <c r="X14" i="14"/>
  <c r="N14" i="14"/>
  <c r="Q13" i="14"/>
  <c r="T13" i="14" s="1"/>
  <c r="E13" i="14"/>
  <c r="H13" i="14" s="1"/>
  <c r="S12" i="14"/>
  <c r="V12" i="14" s="1"/>
  <c r="Q12" i="14"/>
  <c r="T12" i="14" s="1"/>
  <c r="L12" i="14"/>
  <c r="J12" i="14"/>
  <c r="I12" i="14"/>
  <c r="G12" i="14"/>
  <c r="E12" i="14"/>
  <c r="H12" i="14" s="1"/>
  <c r="Q11" i="14"/>
  <c r="T11" i="14" s="1"/>
  <c r="M11" i="14"/>
  <c r="L11" i="14"/>
  <c r="E11" i="14"/>
  <c r="L10" i="14" s="1"/>
  <c r="T10" i="14"/>
  <c r="Q10" i="14"/>
  <c r="M10" i="14"/>
  <c r="E10" i="14"/>
  <c r="H10" i="14" s="1"/>
  <c r="Q27" i="13"/>
  <c r="T27" i="13" s="1"/>
  <c r="E27" i="13"/>
  <c r="H27" i="13" s="1"/>
  <c r="S26" i="13"/>
  <c r="V26" i="13" s="1"/>
  <c r="Q26" i="13"/>
  <c r="T26" i="13" s="1"/>
  <c r="J26" i="13"/>
  <c r="K26" i="13" s="1"/>
  <c r="I26" i="13"/>
  <c r="H26" i="13"/>
  <c r="N28" i="13" s="1"/>
  <c r="G26" i="13"/>
  <c r="E26" i="13"/>
  <c r="Q25" i="13"/>
  <c r="T25" i="13" s="1"/>
  <c r="H25" i="13"/>
  <c r="E25" i="13"/>
  <c r="T24" i="13"/>
  <c r="Q24" i="13"/>
  <c r="E24" i="13"/>
  <c r="H24" i="13" s="1"/>
  <c r="Q20" i="13"/>
  <c r="T20" i="13" s="1"/>
  <c r="E20" i="13"/>
  <c r="H20" i="13" s="1"/>
  <c r="S19" i="13"/>
  <c r="U19" i="13" s="1"/>
  <c r="Q19" i="13"/>
  <c r="T19" i="13" s="1"/>
  <c r="J19" i="13"/>
  <c r="K19" i="13" s="1"/>
  <c r="I19" i="13"/>
  <c r="H19" i="13"/>
  <c r="G19" i="13"/>
  <c r="E19" i="13"/>
  <c r="Q18" i="13"/>
  <c r="T18" i="13" s="1"/>
  <c r="E18" i="13"/>
  <c r="H18" i="13" s="1"/>
  <c r="T17" i="13"/>
  <c r="X21" i="13" s="1"/>
  <c r="Q17" i="13"/>
  <c r="E17" i="13"/>
  <c r="H17" i="13" s="1"/>
  <c r="N21" i="13" s="1"/>
  <c r="T13" i="13"/>
  <c r="Q13" i="13"/>
  <c r="E13" i="13"/>
  <c r="H13" i="13" s="1"/>
  <c r="S12" i="13"/>
  <c r="V12" i="13" s="1"/>
  <c r="Q12" i="13"/>
  <c r="T12" i="13" s="1"/>
  <c r="G12" i="13"/>
  <c r="J12" i="13" s="1"/>
  <c r="E12" i="13"/>
  <c r="H12" i="13" s="1"/>
  <c r="T11" i="13"/>
  <c r="Q11" i="13"/>
  <c r="E11" i="13"/>
  <c r="M12" i="13" s="1"/>
  <c r="Q10" i="13"/>
  <c r="T10" i="13" s="1"/>
  <c r="M10" i="13"/>
  <c r="E10" i="13"/>
  <c r="L12" i="13" s="1"/>
  <c r="M12" i="12"/>
  <c r="L12" i="12"/>
  <c r="M11" i="12"/>
  <c r="L11" i="12"/>
  <c r="M10" i="12"/>
  <c r="L10" i="12"/>
  <c r="E25" i="12"/>
  <c r="H25" i="12" s="1"/>
  <c r="E26" i="12"/>
  <c r="E27" i="12"/>
  <c r="H27" i="12" s="1"/>
  <c r="E24" i="12"/>
  <c r="H24" i="12" s="1"/>
  <c r="Q27" i="12"/>
  <c r="T27" i="12" s="1"/>
  <c r="X27" i="12" s="1"/>
  <c r="S26" i="12"/>
  <c r="V26" i="12" s="1"/>
  <c r="Q26" i="12"/>
  <c r="T26" i="12" s="1"/>
  <c r="G26" i="12"/>
  <c r="I26" i="12" s="1"/>
  <c r="H26" i="12"/>
  <c r="Q25" i="12"/>
  <c r="T25" i="12" s="1"/>
  <c r="X25" i="12" s="1"/>
  <c r="Q24" i="12"/>
  <c r="T24" i="12" s="1"/>
  <c r="X24" i="12" s="1"/>
  <c r="Q20" i="12"/>
  <c r="T20" i="12" s="1"/>
  <c r="E20" i="12"/>
  <c r="H20" i="12" s="1"/>
  <c r="S19" i="12"/>
  <c r="V19" i="12" s="1"/>
  <c r="Q19" i="12"/>
  <c r="T19" i="12" s="1"/>
  <c r="G19" i="12"/>
  <c r="J19" i="12" s="1"/>
  <c r="K19" i="12" s="1"/>
  <c r="E19" i="12"/>
  <c r="H19" i="12" s="1"/>
  <c r="Q18" i="12"/>
  <c r="T18" i="12" s="1"/>
  <c r="E18" i="12"/>
  <c r="H18" i="12" s="1"/>
  <c r="Q17" i="12"/>
  <c r="T17" i="12" s="1"/>
  <c r="E17" i="12"/>
  <c r="H17" i="12" s="1"/>
  <c r="Q13" i="12"/>
  <c r="T13" i="12" s="1"/>
  <c r="X13" i="12" s="1"/>
  <c r="E13" i="12"/>
  <c r="H13" i="12" s="1"/>
  <c r="S12" i="12"/>
  <c r="U12" i="12" s="1"/>
  <c r="Q12" i="12"/>
  <c r="T12" i="12" s="1"/>
  <c r="G12" i="12"/>
  <c r="J12" i="12" s="1"/>
  <c r="E12" i="12"/>
  <c r="H12" i="12" s="1"/>
  <c r="Q11" i="12"/>
  <c r="T11" i="12" s="1"/>
  <c r="X11" i="12" s="1"/>
  <c r="E11" i="12"/>
  <c r="H11" i="12" s="1"/>
  <c r="Q10" i="12"/>
  <c r="T10" i="12" s="1"/>
  <c r="X10" i="12" s="1"/>
  <c r="E10" i="12"/>
  <c r="Y14" i="9"/>
  <c r="V26" i="9"/>
  <c r="V19" i="9"/>
  <c r="V12" i="9"/>
  <c r="V25" i="9"/>
  <c r="V27" i="9"/>
  <c r="V24" i="9"/>
  <c r="V18" i="9"/>
  <c r="V20" i="9"/>
  <c r="V17" i="9"/>
  <c r="V11" i="9"/>
  <c r="V13" i="9"/>
  <c r="V10" i="9"/>
  <c r="T26" i="9"/>
  <c r="U26" i="9" s="1"/>
  <c r="S26" i="9"/>
  <c r="T19" i="9"/>
  <c r="U19" i="9" s="1"/>
  <c r="S19" i="9"/>
  <c r="T12" i="9"/>
  <c r="U12" i="9" s="1"/>
  <c r="S12" i="9"/>
  <c r="Q26" i="9"/>
  <c r="Q19" i="9"/>
  <c r="Q12" i="9"/>
  <c r="G26" i="9"/>
  <c r="J26" i="9" s="1"/>
  <c r="K26" i="9" s="1"/>
  <c r="G19" i="9"/>
  <c r="J19" i="9" s="1"/>
  <c r="K19" i="9" s="1"/>
  <c r="L19" i="9" s="1"/>
  <c r="G12" i="9"/>
  <c r="I12" i="9" s="1"/>
  <c r="O25" i="9"/>
  <c r="R25" i="9" s="1"/>
  <c r="O26" i="9"/>
  <c r="R26" i="9" s="1"/>
  <c r="O27" i="9"/>
  <c r="R27" i="9" s="1"/>
  <c r="O18" i="9"/>
  <c r="R18" i="9" s="1"/>
  <c r="O19" i="9"/>
  <c r="R19" i="9" s="1"/>
  <c r="O20" i="9"/>
  <c r="R20" i="9" s="1"/>
  <c r="O11" i="9"/>
  <c r="R11" i="9" s="1"/>
  <c r="O12" i="9"/>
  <c r="R12" i="9" s="1"/>
  <c r="O13" i="9"/>
  <c r="R13" i="9" s="1"/>
  <c r="E25" i="9"/>
  <c r="H25" i="9" s="1"/>
  <c r="L25" i="9" s="1"/>
  <c r="E26" i="9"/>
  <c r="H26" i="9" s="1"/>
  <c r="E27" i="9"/>
  <c r="H27" i="9" s="1"/>
  <c r="L27" i="9" s="1"/>
  <c r="E18" i="9"/>
  <c r="H18" i="9" s="1"/>
  <c r="L18" i="9" s="1"/>
  <c r="E19" i="9"/>
  <c r="H19" i="9" s="1"/>
  <c r="E20" i="9"/>
  <c r="H20" i="9" s="1"/>
  <c r="L20" i="9" s="1"/>
  <c r="O24" i="9"/>
  <c r="R24" i="9" s="1"/>
  <c r="O17" i="9"/>
  <c r="R17" i="9" s="1"/>
  <c r="O10" i="9"/>
  <c r="R10" i="9" s="1"/>
  <c r="E24" i="9"/>
  <c r="H24" i="9" s="1"/>
  <c r="L24" i="9" s="1"/>
  <c r="E17" i="9"/>
  <c r="H17" i="9" s="1"/>
  <c r="L17" i="9" s="1"/>
  <c r="E11" i="9"/>
  <c r="H11" i="9" s="1"/>
  <c r="L11" i="9" s="1"/>
  <c r="E12" i="9"/>
  <c r="H12" i="9" s="1"/>
  <c r="E13" i="9"/>
  <c r="H13" i="9" s="1"/>
  <c r="L13" i="9" s="1"/>
  <c r="E10" i="9"/>
  <c r="H10" i="9" s="1"/>
  <c r="L10" i="9" s="1"/>
  <c r="V21" i="9"/>
  <c r="AA9" i="15" l="1"/>
  <c r="AA14" i="15" s="1"/>
  <c r="K12" i="15"/>
  <c r="H11" i="15"/>
  <c r="I26" i="15"/>
  <c r="V19" i="15"/>
  <c r="W19" i="15" s="1"/>
  <c r="L10" i="15"/>
  <c r="U12" i="15"/>
  <c r="W12" i="15" s="1"/>
  <c r="AA9" i="14"/>
  <c r="AA14" i="14" s="1"/>
  <c r="K12" i="14"/>
  <c r="H11" i="14"/>
  <c r="M12" i="14"/>
  <c r="U19" i="14"/>
  <c r="W19" i="14" s="1"/>
  <c r="J26" i="14"/>
  <c r="K26" i="14" s="1"/>
  <c r="U12" i="14"/>
  <c r="W12" i="14" s="1"/>
  <c r="W26" i="13"/>
  <c r="X28" i="13" s="1"/>
  <c r="U12" i="13"/>
  <c r="W12" i="13" s="1"/>
  <c r="X14" i="13" s="1"/>
  <c r="I12" i="13"/>
  <c r="K12" i="13" s="1"/>
  <c r="L11" i="13"/>
  <c r="H10" i="13"/>
  <c r="M11" i="13"/>
  <c r="V19" i="13"/>
  <c r="W19" i="13" s="1"/>
  <c r="U26" i="13"/>
  <c r="H11" i="13"/>
  <c r="L10" i="13"/>
  <c r="J26" i="12"/>
  <c r="K26" i="12" s="1"/>
  <c r="V12" i="12"/>
  <c r="H10" i="12"/>
  <c r="N21" i="12"/>
  <c r="W12" i="12"/>
  <c r="X12" i="12" s="1"/>
  <c r="X14" i="12" s="1"/>
  <c r="N28" i="12"/>
  <c r="I19" i="12"/>
  <c r="U19" i="12"/>
  <c r="W19" i="12" s="1"/>
  <c r="X21" i="12" s="1"/>
  <c r="I12" i="12"/>
  <c r="K12" i="12" s="1"/>
  <c r="U26" i="12"/>
  <c r="W26" i="12" s="1"/>
  <c r="X26" i="12" s="1"/>
  <c r="X28" i="12" s="1"/>
  <c r="V28" i="9"/>
  <c r="V14" i="9"/>
  <c r="I26" i="9"/>
  <c r="L26" i="9"/>
  <c r="I19" i="9"/>
  <c r="J12" i="9"/>
  <c r="K12" i="9" s="1"/>
  <c r="L12" i="9" s="1"/>
  <c r="L14" i="9" s="1"/>
  <c r="L21" i="9"/>
  <c r="L28" i="9"/>
  <c r="N14" i="13" l="1"/>
  <c r="AA9" i="13" s="1"/>
  <c r="AA14" i="13" s="1"/>
  <c r="N14" i="12"/>
  <c r="AA9" i="12" s="1"/>
  <c r="Y9" i="9"/>
  <c r="AA14" i="12" l="1"/>
</calcChain>
</file>

<file path=xl/sharedStrings.xml><?xml version="1.0" encoding="utf-8"?>
<sst xmlns="http://schemas.openxmlformats.org/spreadsheetml/2006/main" count="635" uniqueCount="196">
  <si>
    <t>need to submit a number for tiebreaker score</t>
  </si>
  <si>
    <t>cannot submit a blank value for the tiebreaker number</t>
  </si>
  <si>
    <t>Login_Page</t>
  </si>
  <si>
    <t>invalid email address</t>
  </si>
  <si>
    <t>Create_Account_Page</t>
  </si>
  <si>
    <t>pws do not match</t>
  </si>
  <si>
    <t>name is already in use</t>
  </si>
  <si>
    <t>Edit_Name_Page</t>
  </si>
  <si>
    <t>scenario</t>
  </si>
  <si>
    <t xml:space="preserve">audit step </t>
  </si>
  <si>
    <t>Part with no picks</t>
  </si>
  <si>
    <t>make sure nothing is broken in all stages of the tourney</t>
  </si>
  <si>
    <t>verify scorecard is working during all stages of tourney</t>
  </si>
  <si>
    <t>part(s)</t>
  </si>
  <si>
    <t>verify the admin feature can change the paid status to true</t>
  </si>
  <si>
    <t>part cannot make selections after tourney commences</t>
  </si>
  <si>
    <t>update 'last updated' info in app</t>
  </si>
  <si>
    <t>Setting up Tourney</t>
  </si>
  <si>
    <t>upload to H with the db.sync clear</t>
  </si>
  <si>
    <t>upload to H with Joe's instance data</t>
  </si>
  <si>
    <t>upload to H with everything from item 1 commented out, verify all is IGO in H</t>
  </si>
  <si>
    <t>Pre Tourney - before part makes their picks</t>
  </si>
  <si>
    <t>Header_P: audit header for all tabs</t>
  </si>
  <si>
    <t>Header_NP: audit header for all tabs</t>
  </si>
  <si>
    <t>audit</t>
  </si>
  <si>
    <t>Pre Tourney - after part makes their picks</t>
  </si>
  <si>
    <t>Create_Account_Page: hide</t>
  </si>
  <si>
    <t>Login_Page: create account option not showing</t>
  </si>
  <si>
    <t>once all finished, verify that you can change literally every value for this part</t>
  </si>
  <si>
    <t>login credentials not valid</t>
  </si>
  <si>
    <t>upload to H with teamObj info (name &amp; group)</t>
  </si>
  <si>
    <t>My_Picks_Locked: hide the knockout info</t>
  </si>
  <si>
    <t>My_Picks_Locked: only have a button for part to make their group picks</t>
  </si>
  <si>
    <t>Pool_Picks_Page: hide everything</t>
  </si>
  <si>
    <t>My_Picks_Locked: show the parts picks - still have a button to edit</t>
  </si>
  <si>
    <t>Once WC commences</t>
  </si>
  <si>
    <t>My_Picks_Page_Unlocked: all pages are not accesable</t>
  </si>
  <si>
    <t>update each team instance to reflect their group finishing position</t>
  </si>
  <si>
    <t>once KO stage commences</t>
  </si>
  <si>
    <t>After each game in KO</t>
  </si>
  <si>
    <t>update the advancing teams instance to reflect said advancement</t>
  </si>
  <si>
    <t>Admin</t>
  </si>
  <si>
    <t>can change all part data</t>
  </si>
  <si>
    <t>email already exists</t>
  </si>
  <si>
    <t>cannot submit the same team twice</t>
  </si>
  <si>
    <t>if you edit a team to advance, and you have them winning the tourney - un select all previous picks</t>
  </si>
  <si>
    <t>My_Picks_Page_Unlocked - GROUP</t>
  </si>
  <si>
    <t>My_Picks_Page_Unlocked - KO</t>
  </si>
  <si>
    <t>cannot submit if you did not fill in a team answer</t>
  </si>
  <si>
    <t>cannot submit if you did not choose a team from one of the dropdowns</t>
  </si>
  <si>
    <t>once group stage settles, before KO stage begins</t>
  </si>
  <si>
    <t>email the pool to let them know they can select their KO info</t>
  </si>
  <si>
    <t>create a test account for non admin viewing</t>
  </si>
  <si>
    <t>My_Picks_Page_Locked: edit button is disabled</t>
  </si>
  <si>
    <t>My_Picks_Unlocked: part can only change group info</t>
  </si>
  <si>
    <t>My_Picks_Locked: The edit button says Group, not Knockout</t>
  </si>
  <si>
    <t>My_Picks_Page_Locked: edit picks button is disabled</t>
  </si>
  <si>
    <t>My_Picks_Locked: un-hide the KO bracket info</t>
  </si>
  <si>
    <t>My_Picks_Locked: edit button says Knockout, not Group</t>
  </si>
  <si>
    <t>My_Picks_Locked: total point info on the right is hidden</t>
  </si>
  <si>
    <t>My_Picks_Locked: KO bracket info is hidden</t>
  </si>
  <si>
    <t>Admin_Pages: only viewable to joe</t>
  </si>
  <si>
    <t>Pool_Picks_Page: only show everyones group picks</t>
  </si>
  <si>
    <t>Pool_Picks_Page: right side hide total point info in the group row</t>
  </si>
  <si>
    <t>My_Picks_Unlocked: ko edit page is not accesable</t>
  </si>
  <si>
    <t>My_Picks_Page_Unlocked: only shows the KO info to edit - group edit page not accesible</t>
  </si>
  <si>
    <t>as groups are finishing, before KO stage begins</t>
  </si>
  <si>
    <t>change tourneyStage on Joe model to 2</t>
  </si>
  <si>
    <t>change tourneyStage on Joe model to 3</t>
  </si>
  <si>
    <t>change tourneyStage on Joe model to 4</t>
  </si>
  <si>
    <t>change tourneyStage on Joe model to 5</t>
  </si>
  <si>
    <t>My_Picks_Page_Unlocked: no paths are available to edit</t>
  </si>
  <si>
    <t>My_Picks_Locked: point system cont only showing in header</t>
  </si>
  <si>
    <t>Pool_Picks_Page: point system cont only showing in header</t>
  </si>
  <si>
    <t>My_Picks_Locked: point system cont NOT showing in header</t>
  </si>
  <si>
    <t>My_Picks_Locked: point system cont showing in between the KO bracket and group pick info</t>
  </si>
  <si>
    <t>Pool_Picks_Page: point system cont NOT showing in header</t>
  </si>
  <si>
    <t>Pool_Picks_Page: point system cont showing in between the KO bracket and group pick info</t>
  </si>
  <si>
    <t>part cannot make group selections after tourney commences</t>
  </si>
  <si>
    <t>Frank</t>
  </si>
  <si>
    <t>My_Picks_Locked: right side hide total point info is in the ko picks row</t>
  </si>
  <si>
    <t>***error testing - login cridentials not valid****</t>
  </si>
  <si>
    <t>***create account for each part****</t>
  </si>
  <si>
    <t>***error testing - creating an account****</t>
  </si>
  <si>
    <t>***error testing - my picks edit page****</t>
  </si>
  <si>
    <t>***error testing - changing your name****</t>
  </si>
  <si>
    <t>***error testing - every possible admin page update that can be done****</t>
  </si>
  <si>
    <t>what does it look like for Frank's login</t>
  </si>
  <si>
    <t>TEST FORGOT PW ROUTE WITH ALL 3 EMAILS</t>
  </si>
  <si>
    <t>Stage</t>
  </si>
  <si>
    <t>Part with group picks, but no KO picks</t>
  </si>
  <si>
    <t>Jack</t>
  </si>
  <si>
    <t>what does it look like for both Frank &amp; Jacks login - audit editing pick pages too</t>
  </si>
  <si>
    <t>what does it look like for Frank &amp; Jack's login</t>
  </si>
  <si>
    <t xml:space="preserve">email everyone </t>
  </si>
  <si>
    <t>Leaderboard_Page: hide everything</t>
  </si>
  <si>
    <t>Leaderboard_Page: shows leaderboard</t>
  </si>
  <si>
    <t>Pool_Picks_Page: pool KO picks are showing</t>
  </si>
  <si>
    <t>pasrt with all valid picks</t>
  </si>
  <si>
    <t>3 parts with same picks</t>
  </si>
  <si>
    <t>joe - same tiebreaker</t>
  </si>
  <si>
    <t>stanley - same tiebreaker</t>
  </si>
  <si>
    <t>E</t>
  </si>
  <si>
    <t>audit math as each group is updated</t>
  </si>
  <si>
    <r>
      <rPr>
        <sz val="12"/>
        <rFont val="Calibri (Body)"/>
      </rPr>
      <t>kelly</t>
    </r>
    <r>
      <rPr>
        <sz val="12"/>
        <rFont val="Calibri"/>
        <family val="2"/>
        <scheme val="minor"/>
      </rPr>
      <t xml:space="preserve">
Coach
dolan</t>
    </r>
  </si>
  <si>
    <t>what does it look like for Frank/testUser's login</t>
  </si>
  <si>
    <t>draiff12@gmail.com
ivaylomitrev1@gmail.com
daniel.rzepski@gmail.com
aaboona22@gmail.com
adamhoover21@gmail.com
misichko@gmail.com
kevindolan7@gmail.com
bdolan12@gmail.com
gutzmer23@yahoo.com
ecrabbe2@gmail.com
alanaboona@gmail.com
alimbera@gmail.com
trevor@clearcapgroup.com
jvalenti0330@gmail.com
mjtenzil@gmail.com
rami.qafisheh@gmail.com
Matthewnicolasbrunner@gmail.com
mikedalton3@gmail.com
lmzepeda123@gmail.com</t>
  </si>
  <si>
    <t xml:space="preserve">Hey All,
If you're receiving this email, I know that you either enjoy the beautiful game or are a degenerate gambler, or both.  The World Cup starts in a few weeks and I've put together an online pool for us to have a little fun.  I didn't have time to adjust the code to be compatible with a phone or tablet; you shouldn't run into any problems submitting picks on these non-computer devices, but the site may look a little funky/ugly.
The site to sign up and make your picks is www.byah-masters-byah.com; everything will be housed here - pool rules, payment and payout info, your picks, pool picks, live place standings, etc.  All tournament updates will be made as close to real-time as possible, by end of day at the latest.  
The password you use will be encrypted when you create your account, but the website itself is technically not "secure," so my suggestion would be: don't use a pw that you use for your bank accounts or anything important like that.  The proverbial IvayloSucks is encouraged; or something along those lines - IvayloSucks123, IvayloSucksBalls, you get the idea.  If you forget your pw, there is a pw reset option.  Last resort = shoot me and email and I will reset your pw manually.
If you have anyone who wants to join the pool, feel free to forward this email to them. My only ask is that your friend shoots me an email just saying who they know/how they heard about the pool.
I'll be sending out an email on 11/20 once the tournament commences to everyone who has submitted picks as a final confirmation that you are in the pool.  That will probably be the last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
</t>
  </si>
  <si>
    <r>
      <t xml:space="preserve">Hello Family,
The World Cup starts in a few weeks, and I've put together an online pool to host it this time around.
The site to sign up and make your picks is </t>
    </r>
    <r>
      <rPr>
        <sz val="12"/>
        <rFont val="Calibri (Body)"/>
      </rPr>
      <t>https://world-cup-fam.onrender.com - save this URL to your favorites for the next month so you can access the site easily.  E</t>
    </r>
    <r>
      <rPr>
        <sz val="12"/>
        <rFont val="Calibri"/>
        <family val="2"/>
        <scheme val="minor"/>
      </rPr>
      <t xml:space="preserve">verything will be housed here - pool rules, your picks, pool picks, live place standings, etc.  All tournament updates will be made by end of day at the latest.  I didn't have time to adjust the code to be compatible with a phone or tablet; you shouldn't run into any problems submitting picks on these non-computer devices, but the site may look a little funky/ugly.
The password you use will be encrypted when you create your </t>
    </r>
    <r>
      <rPr>
        <sz val="12"/>
        <color theme="1"/>
        <rFont val="Calibri"/>
        <family val="2"/>
        <scheme val="minor"/>
      </rPr>
      <t>account, but the website itself is technically not "secure," so my suggestion would be: don't use a pw that you use for your bank accounts or anything important like that.  The proverbial JoeIsAwesome is encouraged; or something along those lines - JoeIsAwesome123, JoeIsAmazing, you get the idea.  If you forget your pw, there is a pw reset option.  Last resort = shoot me and email and I will reset your pw manually.
I'll also follow up here closer to 11/19 for anyone who hasn't submitted their picks yet.  Once the tournament starts, I probably won't send another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t>
    </r>
  </si>
  <si>
    <t xml:space="preserve">mom
dad
anna
anthony - ajcole3850@gmail.com
kelly
uncle rich
aunt sharon
sarah - sarahmacqueen22@gmail.com
rachel - rachelmacqueen23@gmail.com
</t>
  </si>
  <si>
    <t>copy all part data into app file</t>
  </si>
  <si>
    <t>record everyones emails, send email to friends and fam groups</t>
  </si>
  <si>
    <t>what does it look like for Test's login</t>
  </si>
  <si>
    <t>scenario #</t>
  </si>
  <si>
    <t>winner</t>
  </si>
  <si>
    <t>actual total goals</t>
  </si>
  <si>
    <t>part 1 total goals</t>
  </si>
  <si>
    <t>part 2 total goals</t>
  </si>
  <si>
    <t>test written?</t>
  </si>
  <si>
    <t>part 1 total is under, part 2 is over</t>
  </si>
  <si>
    <t>part 1</t>
  </si>
  <si>
    <t>part 2 total is under, part 1 is over</t>
  </si>
  <si>
    <t>part 2</t>
  </si>
  <si>
    <t>part 1 total is exact, part 2 total is under</t>
  </si>
  <si>
    <t>part 2 total is exact, part 1 total is under</t>
  </si>
  <si>
    <t>part 1 total is exact, part 2 total is over</t>
  </si>
  <si>
    <t>part 2 total is exact, part 1 total is over</t>
  </si>
  <si>
    <t>both totals are over the actual total</t>
  </si>
  <si>
    <t>n/a</t>
  </si>
  <si>
    <t>both totals are under the actual total</t>
  </si>
  <si>
    <t>part 1 is closer to actual total</t>
  </si>
  <si>
    <t>part 2 is closer to actual total</t>
  </si>
  <si>
    <t>both parts have the same tiebreaker score</t>
  </si>
  <si>
    <t>throw error</t>
  </si>
  <si>
    <t>find the team with the longest name, and make sure all looks well with the following pages:
groupDetails
myPicks locked
myPicks unlocked
KO stages</t>
  </si>
  <si>
    <t>Group A</t>
  </si>
  <si>
    <t>Group B</t>
  </si>
  <si>
    <t>Group C</t>
  </si>
  <si>
    <t>Group D</t>
  </si>
  <si>
    <t>Group E</t>
  </si>
  <si>
    <t>Group F</t>
  </si>
  <si>
    <t>picked correct country to win group</t>
  </si>
  <si>
    <t>picked correct runner-up country</t>
  </si>
  <si>
    <t>pts</t>
  </si>
  <si>
    <t>picked correct country to take 3rd in in the group and advance to the Knockout Stage</t>
  </si>
  <si>
    <t>picked correct country to advance, but not in the correct 1/2/3 position</t>
  </si>
  <si>
    <t>picked correct country for the 3/4 position - 3rd place team did not advance from group</t>
  </si>
  <si>
    <t>Pts</t>
  </si>
  <si>
    <t>group total</t>
  </si>
  <si>
    <t>quarters</t>
  </si>
  <si>
    <t>semis</t>
  </si>
  <si>
    <t>final</t>
  </si>
  <si>
    <t>champ</t>
  </si>
  <si>
    <t>total</t>
  </si>
  <si>
    <t>Senegal</t>
  </si>
  <si>
    <t>Qatar</t>
  </si>
  <si>
    <t>Ecuador</t>
  </si>
  <si>
    <t>Netherlands</t>
  </si>
  <si>
    <t>Iran</t>
  </si>
  <si>
    <t>Wales</t>
  </si>
  <si>
    <t>USA</t>
  </si>
  <si>
    <t>England</t>
  </si>
  <si>
    <t>Argentina</t>
  </si>
  <si>
    <t>Mexico</t>
  </si>
  <si>
    <t>Poland</t>
  </si>
  <si>
    <t>Saudi Arabia</t>
  </si>
  <si>
    <t>Australia</t>
  </si>
  <si>
    <t>Tunisia</t>
  </si>
  <si>
    <t>Denmark</t>
  </si>
  <si>
    <t>France</t>
  </si>
  <si>
    <t>Spain</t>
  </si>
  <si>
    <t>Germany</t>
  </si>
  <si>
    <t>Japan</t>
  </si>
  <si>
    <t>Costa Rica</t>
  </si>
  <si>
    <t>Belgium</t>
  </si>
  <si>
    <t>Croatia</t>
  </si>
  <si>
    <t>Morocco</t>
  </si>
  <si>
    <t>Canada</t>
  </si>
  <si>
    <t>advance to KO</t>
  </si>
  <si>
    <t>correct</t>
  </si>
  <si>
    <t>correct advance</t>
  </si>
  <si>
    <t>correct spot</t>
  </si>
  <si>
    <t>correct 3rd advance</t>
  </si>
  <si>
    <t>3rd pts needed</t>
  </si>
  <si>
    <t>pts for advancing</t>
  </si>
  <si>
    <t>finishes 2nd</t>
  </si>
  <si>
    <t>finishes 3rd and advances</t>
  </si>
  <si>
    <t xml:space="preserve">user 2nd ranked team </t>
  </si>
  <si>
    <t xml:space="preserve">user 1st ranked team </t>
  </si>
  <si>
    <t>finishes 1st</t>
  </si>
  <si>
    <t>sarah - group B</t>
  </si>
  <si>
    <t>anthony - group E</t>
  </si>
  <si>
    <t>kevin - group A</t>
  </si>
  <si>
    <t>user 3rd ranked team to advance</t>
  </si>
  <si>
    <t>kevin - group E</t>
  </si>
  <si>
    <t>kevin - group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</si>
</sst>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name val="Menlo"/>
      <family val="2"/>
    </font>
    <font>
      <sz val="12"/>
      <name val="Calibri"/>
      <family val="2"/>
      <scheme val="minor"/>
    </font>
    <font>
      <b/>
      <sz val="14"/>
      <name val="Calibri"/>
      <family val="2"/>
      <scheme val="minor"/>
    </font>
    <font>
      <b/>
      <sz val="14"/>
      <color theme="1"/>
      <name val="Calibri"/>
      <family val="2"/>
      <scheme val="minor"/>
    </font>
    <font>
      <b/>
      <sz val="18"/>
      <color theme="1"/>
      <name val="Calibri"/>
      <family val="2"/>
      <scheme val="minor"/>
    </font>
    <font>
      <sz val="12"/>
      <color rgb="FFFF0000"/>
      <name val="Calibri"/>
      <family val="2"/>
      <scheme val="minor"/>
    </font>
    <font>
      <b/>
      <sz val="18"/>
      <color rgb="FFFF0000"/>
      <name val="Calibri"/>
      <family val="2"/>
      <scheme val="minor"/>
    </font>
    <font>
      <b/>
      <sz val="16"/>
      <color rgb="FFFF0000"/>
      <name val="Calibri"/>
      <family val="2"/>
      <scheme val="minor"/>
    </font>
    <font>
      <sz val="12"/>
      <name val="Calibri (Body)"/>
    </font>
    <font>
      <sz val="12"/>
      <color rgb="FFFF0000"/>
      <name val="Calibri (Body)"/>
    </font>
    <font>
      <b/>
      <sz val="11"/>
      <color rgb="FF000000"/>
      <name val="Calibri"/>
      <family val="2"/>
      <scheme val="minor"/>
    </font>
    <font>
      <sz val="11"/>
      <color rgb="FF000000"/>
      <name val="Calibri"/>
      <family val="2"/>
      <scheme val="minor"/>
    </font>
    <font>
      <b/>
      <sz val="12"/>
      <color theme="1"/>
      <name val="Calibri"/>
      <family val="2"/>
      <scheme val="minor"/>
    </font>
    <font>
      <strike/>
      <sz val="12"/>
      <color rgb="FFFF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180F1A"/>
        <bgColor indexed="64"/>
      </patternFill>
    </fill>
    <fill>
      <patternFill patternType="solid">
        <fgColor rgb="FF92D050"/>
        <bgColor indexed="64"/>
      </patternFill>
    </fill>
    <fill>
      <patternFill patternType="solid">
        <fgColor rgb="FFFFFF00"/>
        <bgColor rgb="FF000000"/>
      </patternFill>
    </fill>
    <fill>
      <patternFill patternType="solid">
        <fgColor rgb="FFFF8D9B"/>
        <bgColor rgb="FF000000"/>
      </patternFill>
    </fill>
    <fill>
      <patternFill patternType="solid">
        <fgColor rgb="FFFFC000"/>
        <bgColor rgb="FF000000"/>
      </patternFill>
    </fill>
    <fill>
      <patternFill patternType="solid">
        <fgColor rgb="FF000000"/>
        <bgColor rgb="FF000000"/>
      </patternFill>
    </fill>
    <fill>
      <patternFill patternType="solid">
        <fgColor rgb="FF00D200"/>
        <bgColor rgb="FF000000"/>
      </patternFill>
    </fill>
    <fill>
      <patternFill patternType="solid">
        <fgColor rgb="FF00B0F0"/>
        <bgColor rgb="FF000000"/>
      </patternFill>
    </fill>
    <fill>
      <patternFill patternType="solid">
        <fgColor rgb="FF00B0F0"/>
        <bgColor indexed="64"/>
      </patternFill>
    </fill>
    <fill>
      <patternFill patternType="solid">
        <fgColor rgb="FFFFC000"/>
        <bgColor indexed="64"/>
      </patternFill>
    </fill>
    <fill>
      <patternFill patternType="solid">
        <fgColor rgb="FFFF2FB7"/>
        <bgColor indexed="64"/>
      </patternFill>
    </fill>
    <fill>
      <patternFill patternType="solid">
        <fgColor rgb="FFBE1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9">
    <xf numFmtId="0" fontId="0" fillId="0" borderId="0" xfId="0"/>
    <xf numFmtId="0" fontId="1" fillId="0" borderId="0" xfId="0" applyFont="1"/>
    <xf numFmtId="0" fontId="0" fillId="0" borderId="0" xfId="0"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0" fillId="3" borderId="1" xfId="0" applyFill="1" applyBorder="1" applyAlignment="1">
      <alignment horizontal="center" vertical="center"/>
    </xf>
    <xf numFmtId="0" fontId="0" fillId="4" borderId="0" xfId="0" applyFill="1" applyAlignment="1">
      <alignment horizontal="center" vertical="center"/>
    </xf>
    <xf numFmtId="0" fontId="0" fillId="4" borderId="0" xfId="0" applyFill="1"/>
    <xf numFmtId="0" fontId="0" fillId="2" borderId="0" xfId="0" applyFill="1"/>
    <xf numFmtId="0" fontId="6" fillId="0" borderId="0" xfId="0" applyFont="1"/>
    <xf numFmtId="0" fontId="4" fillId="0" borderId="1" xfId="0" applyFont="1" applyBorder="1"/>
    <xf numFmtId="0" fontId="0" fillId="0" borderId="1" xfId="0" applyBorder="1"/>
    <xf numFmtId="0" fontId="7" fillId="0" borderId="1" xfId="0" applyFont="1" applyBorder="1"/>
    <xf numFmtId="0" fontId="7" fillId="0" borderId="0" xfId="0" applyFont="1"/>
    <xf numFmtId="0" fontId="3" fillId="0" borderId="1" xfId="0" applyFont="1" applyBorder="1"/>
    <xf numFmtId="0" fontId="6" fillId="5" borderId="1" xfId="0" applyFont="1" applyFill="1" applyBorder="1"/>
    <xf numFmtId="0" fontId="0" fillId="0" borderId="1" xfId="0" applyBorder="1" applyAlignment="1">
      <alignment wrapText="1"/>
    </xf>
    <xf numFmtId="0" fontId="0" fillId="0" borderId="1" xfId="0" applyBorder="1" applyAlignment="1">
      <alignment vertical="top" wrapText="1"/>
    </xf>
    <xf numFmtId="0" fontId="0" fillId="3" borderId="0" xfId="0" applyFill="1"/>
    <xf numFmtId="0" fontId="6" fillId="0" borderId="1" xfId="0" applyFont="1" applyBorder="1" applyAlignment="1">
      <alignment horizontal="center" vertical="center"/>
    </xf>
    <xf numFmtId="0" fontId="9" fillId="0" borderId="1" xfId="0" applyFont="1" applyBorder="1" applyAlignment="1">
      <alignment horizontal="center" vertical="center"/>
    </xf>
    <xf numFmtId="0" fontId="6" fillId="6" borderId="1" xfId="0" applyFont="1" applyFill="1" applyBorder="1"/>
    <xf numFmtId="0" fontId="0" fillId="6" borderId="1" xfId="0" applyFill="1" applyBorder="1"/>
    <xf numFmtId="0" fontId="7" fillId="6" borderId="1" xfId="0" applyFont="1" applyFill="1" applyBorder="1"/>
    <xf numFmtId="0" fontId="2" fillId="6" borderId="1" xfId="0" applyFont="1" applyFill="1" applyBorder="1"/>
    <xf numFmtId="0" fontId="8" fillId="6" borderId="1" xfId="0" applyFont="1" applyFill="1" applyBorder="1"/>
    <xf numFmtId="0" fontId="2" fillId="6" borderId="2" xfId="0" applyFont="1" applyFill="1" applyBorder="1"/>
    <xf numFmtId="0" fontId="2" fillId="6" borderId="3" xfId="0" applyFont="1" applyFill="1" applyBorder="1"/>
    <xf numFmtId="0" fontId="4" fillId="0" borderId="1" xfId="0" applyFont="1" applyBorder="1" applyAlignment="1">
      <alignment horizontal="center"/>
    </xf>
    <xf numFmtId="0" fontId="7" fillId="0" borderId="1" xfId="0" applyFont="1" applyBorder="1" applyAlignment="1">
      <alignment horizontal="center"/>
    </xf>
    <xf numFmtId="0" fontId="7" fillId="0" borderId="0" xfId="0" applyFont="1" applyAlignment="1">
      <alignment horizontal="center"/>
    </xf>
    <xf numFmtId="0" fontId="7" fillId="6"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2" fillId="2" borderId="1" xfId="0" applyFont="1" applyFill="1" applyBorder="1"/>
    <xf numFmtId="0" fontId="10" fillId="0" borderId="1" xfId="0" applyFont="1" applyBorder="1" applyAlignment="1">
      <alignment horizontal="left" vertical="top" wrapText="1"/>
    </xf>
    <xf numFmtId="0" fontId="2" fillId="2" borderId="2" xfId="0" applyFont="1" applyFill="1" applyBorder="1"/>
    <xf numFmtId="0" fontId="2" fillId="2" borderId="3" xfId="0" applyFont="1" applyFill="1" applyBorder="1"/>
    <xf numFmtId="0" fontId="7" fillId="2" borderId="1" xfId="0" applyFont="1" applyFill="1" applyBorder="1"/>
    <xf numFmtId="0" fontId="11" fillId="0" borderId="2" xfId="0" applyFont="1" applyBorder="1" applyAlignment="1">
      <alignment horizontal="center" vertical="center"/>
    </xf>
    <xf numFmtId="0" fontId="11" fillId="0" borderId="7" xfId="0" applyFont="1" applyBorder="1" applyAlignment="1">
      <alignment horizontal="center" vertical="center"/>
    </xf>
    <xf numFmtId="0" fontId="12" fillId="0" borderId="7" xfId="0" applyFont="1" applyBorder="1" applyAlignment="1">
      <alignment horizontal="center" vertical="center"/>
    </xf>
    <xf numFmtId="0" fontId="12" fillId="0" borderId="1" xfId="0" applyFont="1" applyBorder="1" applyAlignment="1">
      <alignment horizontal="center"/>
    </xf>
    <xf numFmtId="0" fontId="12" fillId="0" borderId="8" xfId="0" applyFont="1" applyBorder="1" applyAlignment="1">
      <alignment horizontal="center" vertical="center"/>
    </xf>
    <xf numFmtId="0" fontId="12" fillId="7" borderId="8" xfId="0" applyFont="1" applyFill="1" applyBorder="1" applyAlignment="1">
      <alignment horizontal="center" vertical="center"/>
    </xf>
    <xf numFmtId="0" fontId="12" fillId="8" borderId="8" xfId="0" applyFont="1" applyFill="1" applyBorder="1" applyAlignment="1">
      <alignment horizontal="center" vertical="center"/>
    </xf>
    <xf numFmtId="0" fontId="12" fillId="9" borderId="8" xfId="0" applyFont="1" applyFill="1" applyBorder="1" applyAlignment="1">
      <alignment horizontal="center" vertical="center"/>
    </xf>
    <xf numFmtId="0" fontId="12" fillId="0" borderId="8" xfId="0" applyFont="1" applyBorder="1"/>
    <xf numFmtId="0" fontId="12" fillId="0" borderId="3" xfId="0" applyFont="1" applyBorder="1" applyAlignment="1">
      <alignment horizontal="center"/>
    </xf>
    <xf numFmtId="0" fontId="12" fillId="7" borderId="3" xfId="0" applyFont="1" applyFill="1" applyBorder="1" applyAlignment="1">
      <alignment horizontal="center" vertical="center"/>
    </xf>
    <xf numFmtId="0" fontId="12" fillId="10" borderId="8" xfId="0" applyFont="1" applyFill="1" applyBorder="1" applyAlignment="1">
      <alignment horizontal="center" vertical="center"/>
    </xf>
    <xf numFmtId="0" fontId="12" fillId="10" borderId="8" xfId="0" applyFont="1" applyFill="1" applyBorder="1"/>
    <xf numFmtId="0" fontId="12" fillId="9" borderId="3" xfId="0" applyFont="1" applyFill="1" applyBorder="1" applyAlignment="1">
      <alignment horizontal="center" vertical="center"/>
    </xf>
    <xf numFmtId="0" fontId="12" fillId="0" borderId="3" xfId="0" applyFont="1" applyBorder="1" applyAlignment="1">
      <alignment horizontal="center" vertical="center"/>
    </xf>
    <xf numFmtId="0" fontId="11" fillId="0" borderId="8" xfId="0" applyFont="1" applyBorder="1" applyAlignment="1">
      <alignment horizontal="center" vertical="center"/>
    </xf>
    <xf numFmtId="0" fontId="11" fillId="0" borderId="3" xfId="0" applyFont="1" applyBorder="1" applyAlignment="1">
      <alignment horizontal="center" vertical="center"/>
    </xf>
    <xf numFmtId="0" fontId="12" fillId="11" borderId="8" xfId="0" applyFont="1" applyFill="1" applyBorder="1" applyAlignment="1">
      <alignment horizontal="center" vertical="center"/>
    </xf>
    <xf numFmtId="0" fontId="12" fillId="12" borderId="3" xfId="0" applyFont="1" applyFill="1" applyBorder="1" applyAlignment="1">
      <alignment horizontal="center" vertical="center"/>
    </xf>
    <xf numFmtId="0" fontId="12" fillId="0" borderId="3" xfId="0" applyFont="1" applyBorder="1"/>
    <xf numFmtId="0" fontId="12" fillId="12" borderId="8" xfId="0" applyFont="1" applyFill="1" applyBorder="1" applyAlignment="1">
      <alignment horizontal="center" vertical="center"/>
    </xf>
    <xf numFmtId="0" fontId="12" fillId="0" borderId="8" xfId="0" applyFont="1" applyBorder="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2" fillId="3" borderId="0" xfId="0" applyFont="1" applyFill="1"/>
    <xf numFmtId="0" fontId="0" fillId="0" borderId="0" xfId="0" applyAlignment="1">
      <alignment horizontal="center"/>
    </xf>
    <xf numFmtId="0" fontId="13" fillId="0" borderId="1" xfId="0" applyFont="1" applyBorder="1" applyAlignment="1">
      <alignment horizontal="center"/>
    </xf>
    <xf numFmtId="0" fontId="0" fillId="0" borderId="1" xfId="0" applyBorder="1" applyAlignment="1">
      <alignment horizontal="center"/>
    </xf>
    <xf numFmtId="0" fontId="13" fillId="0" borderId="0" xfId="0" applyFont="1" applyAlignment="1">
      <alignment horizontal="center"/>
    </xf>
    <xf numFmtId="0" fontId="0" fillId="13" borderId="1" xfId="0" applyFill="1" applyBorder="1"/>
    <xf numFmtId="0" fontId="0" fillId="14" borderId="1" xfId="0" applyFill="1" applyBorder="1"/>
    <xf numFmtId="0" fontId="0" fillId="13" borderId="1" xfId="0" applyFill="1" applyBorder="1" applyAlignment="1">
      <alignment horizontal="center"/>
    </xf>
    <xf numFmtId="0" fontId="0" fillId="6" borderId="1" xfId="0" applyFill="1" applyBorder="1" applyAlignment="1">
      <alignment horizontal="center"/>
    </xf>
    <xf numFmtId="0" fontId="0" fillId="15" borderId="1" xfId="0" applyFill="1" applyBorder="1"/>
    <xf numFmtId="0" fontId="0" fillId="15" borderId="1" xfId="0" applyFill="1" applyBorder="1" applyAlignment="1">
      <alignment horizontal="center"/>
    </xf>
    <xf numFmtId="0" fontId="13" fillId="0" borderId="3" xfId="0" applyFont="1" applyBorder="1" applyAlignment="1">
      <alignment horizontal="center"/>
    </xf>
    <xf numFmtId="0" fontId="0" fillId="0" borderId="2" xfId="0" applyBorder="1"/>
    <xf numFmtId="0" fontId="0" fillId="2" borderId="1" xfId="0" applyFill="1" applyBorder="1" applyAlignment="1">
      <alignment horizontal="center"/>
    </xf>
    <xf numFmtId="0" fontId="0" fillId="16" borderId="1" xfId="0" applyFill="1" applyBorder="1"/>
    <xf numFmtId="0" fontId="0" fillId="16" borderId="1" xfId="0" applyFill="1" applyBorder="1" applyAlignment="1">
      <alignment horizontal="center"/>
    </xf>
    <xf numFmtId="0" fontId="0" fillId="14" borderId="1" xfId="0" applyFill="1" applyBorder="1" applyAlignment="1">
      <alignment horizontal="center"/>
    </xf>
    <xf numFmtId="0" fontId="13" fillId="0" borderId="0" xfId="0" applyFont="1"/>
    <xf numFmtId="0" fontId="14" fillId="0" borderId="0" xfId="0" applyFont="1"/>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1" xfId="0" applyBorder="1"/>
  </cellXfs>
  <cellStyles count="1">
    <cellStyle name="Normal" xfId="0" builtinId="0"/>
  </cellStyles>
  <dxfs count="33">
    <dxf>
      <fill>
        <patternFill>
          <bgColor rgb="FFFFC000"/>
        </patternFill>
      </fill>
    </dxf>
    <dxf>
      <fill>
        <patternFill>
          <bgColor rgb="FFBE1FFF"/>
        </patternFill>
      </fill>
    </dxf>
    <dxf>
      <fill>
        <patternFill>
          <bgColor rgb="FF92D050"/>
        </patternFill>
      </fill>
    </dxf>
    <dxf>
      <fill>
        <patternFill>
          <bgColor rgb="FFFF2FB7"/>
        </patternFill>
      </fill>
    </dxf>
    <dxf>
      <fill>
        <patternFill>
          <bgColor rgb="FFBE1FFF"/>
        </patternFill>
      </fill>
    </dxf>
    <dxf>
      <fill>
        <patternFill>
          <bgColor rgb="FFFFC000"/>
        </patternFill>
      </fill>
    </dxf>
    <dxf>
      <fill>
        <patternFill>
          <bgColor rgb="FF00B0F0"/>
        </patternFill>
      </fill>
    </dxf>
    <dxf>
      <fill>
        <patternFill>
          <bgColor rgb="FFFFC000"/>
        </patternFill>
      </fill>
    </dxf>
    <dxf>
      <fill>
        <patternFill>
          <bgColor rgb="FFBE1FFF"/>
        </patternFill>
      </fill>
    </dxf>
    <dxf>
      <fill>
        <patternFill>
          <bgColor rgb="FF92D050"/>
        </patternFill>
      </fill>
    </dxf>
    <dxf>
      <fill>
        <patternFill>
          <bgColor rgb="FFFF2FB7"/>
        </patternFill>
      </fill>
    </dxf>
    <dxf>
      <fill>
        <patternFill>
          <bgColor rgb="FFBE1FFF"/>
        </patternFill>
      </fill>
    </dxf>
    <dxf>
      <fill>
        <patternFill>
          <bgColor rgb="FFFFC000"/>
        </patternFill>
      </fill>
    </dxf>
    <dxf>
      <fill>
        <patternFill>
          <bgColor rgb="FF00B0F0"/>
        </patternFill>
      </fill>
    </dxf>
    <dxf>
      <fill>
        <patternFill>
          <bgColor rgb="FFFFC000"/>
        </patternFill>
      </fill>
    </dxf>
    <dxf>
      <fill>
        <patternFill>
          <bgColor rgb="FFBE1FFF"/>
        </patternFill>
      </fill>
    </dxf>
    <dxf>
      <fill>
        <patternFill>
          <bgColor rgb="FF92D050"/>
        </patternFill>
      </fill>
    </dxf>
    <dxf>
      <fill>
        <patternFill>
          <bgColor rgb="FFFF2FB7"/>
        </patternFill>
      </fill>
    </dxf>
    <dxf>
      <fill>
        <patternFill>
          <bgColor rgb="FFBE1FFF"/>
        </patternFill>
      </fill>
    </dxf>
    <dxf>
      <fill>
        <patternFill>
          <bgColor rgb="FFFFC000"/>
        </patternFill>
      </fill>
    </dxf>
    <dxf>
      <fill>
        <patternFill>
          <bgColor rgb="FF00B0F0"/>
        </patternFill>
      </fill>
    </dxf>
    <dxf>
      <fill>
        <patternFill>
          <bgColor rgb="FFFFC000"/>
        </patternFill>
      </fill>
    </dxf>
    <dxf>
      <fill>
        <patternFill>
          <bgColor rgb="FFBE1FFF"/>
        </patternFill>
      </fill>
    </dxf>
    <dxf>
      <fill>
        <patternFill>
          <bgColor rgb="FF92D050"/>
        </patternFill>
      </fill>
    </dxf>
    <dxf>
      <fill>
        <patternFill>
          <bgColor rgb="FFFF2FB7"/>
        </patternFill>
      </fill>
    </dxf>
    <dxf>
      <fill>
        <patternFill>
          <bgColor rgb="FFBE1FFF"/>
        </patternFill>
      </fill>
    </dxf>
    <dxf>
      <fill>
        <patternFill>
          <bgColor rgb="FFFFC000"/>
        </patternFill>
      </fill>
    </dxf>
    <dxf>
      <fill>
        <patternFill>
          <bgColor rgb="FF00B0F0"/>
        </patternFill>
      </fill>
    </dxf>
    <dxf>
      <fill>
        <patternFill>
          <bgColor rgb="FF92D050"/>
        </patternFill>
      </fill>
    </dxf>
    <dxf>
      <fill>
        <patternFill>
          <bgColor rgb="FFFF2FB7"/>
        </patternFill>
      </fill>
    </dxf>
    <dxf>
      <fill>
        <patternFill>
          <bgColor rgb="FFFFC000"/>
        </patternFill>
      </fill>
    </dxf>
    <dxf>
      <fill>
        <patternFill>
          <bgColor rgb="FFBE1FFF"/>
        </patternFill>
      </fill>
    </dxf>
    <dxf>
      <fill>
        <patternFill>
          <bgColor rgb="FF00B0F0"/>
        </patternFill>
      </fill>
    </dxf>
  </dxfs>
  <tableStyles count="0" defaultTableStyle="TableStyleMedium2" defaultPivotStyle="PivotStyleLight16"/>
  <colors>
    <mruColors>
      <color rgb="FFFF2FB7"/>
      <color rgb="FFBE1FFF"/>
      <color rgb="FF180F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908A-30AD-FA47-91E4-4CB1D6D5A311}">
  <sheetPr>
    <tabColor rgb="FFFFFF00"/>
  </sheetPr>
  <dimension ref="A1:F106"/>
  <sheetViews>
    <sheetView zoomScale="160" workbookViewId="0">
      <selection activeCell="D11" sqref="D11"/>
    </sheetView>
  </sheetViews>
  <sheetFormatPr baseColWidth="10" defaultRowHeight="16" x14ac:dyDescent="0.2"/>
  <cols>
    <col min="1" max="1" width="10.83203125" style="2"/>
    <col min="2" max="2" width="74.1640625" customWidth="1"/>
    <col min="3" max="3" width="8.1640625" customWidth="1"/>
  </cols>
  <sheetData>
    <row r="1" spans="1:6" ht="19" x14ac:dyDescent="0.25">
      <c r="A1" s="28" t="s">
        <v>89</v>
      </c>
      <c r="B1" s="10" t="s">
        <v>17</v>
      </c>
      <c r="E1" s="8"/>
      <c r="F1" t="s">
        <v>24</v>
      </c>
    </row>
    <row r="2" spans="1:6" ht="81" customHeight="1" x14ac:dyDescent="0.2">
      <c r="A2" s="85">
        <v>1</v>
      </c>
      <c r="B2" s="33" t="s">
        <v>134</v>
      </c>
    </row>
    <row r="3" spans="1:6" x14ac:dyDescent="0.2">
      <c r="A3" s="86"/>
      <c r="B3" s="32" t="s">
        <v>18</v>
      </c>
    </row>
    <row r="4" spans="1:6" x14ac:dyDescent="0.2">
      <c r="A4" s="86"/>
      <c r="B4" s="32" t="s">
        <v>30</v>
      </c>
    </row>
    <row r="5" spans="1:6" x14ac:dyDescent="0.2">
      <c r="A5" s="86"/>
      <c r="B5" s="32" t="s">
        <v>19</v>
      </c>
    </row>
    <row r="6" spans="1:6" x14ac:dyDescent="0.2">
      <c r="A6" s="87"/>
      <c r="B6" s="32" t="s">
        <v>16</v>
      </c>
    </row>
    <row r="7" spans="1:6" ht="6" customHeight="1" x14ac:dyDescent="0.2">
      <c r="A7" s="5"/>
      <c r="B7" s="15"/>
    </row>
    <row r="8" spans="1:6" x14ac:dyDescent="0.2">
      <c r="A8" s="83">
        <v>2</v>
      </c>
      <c r="B8" s="32" t="s">
        <v>20</v>
      </c>
    </row>
    <row r="9" spans="1:6" ht="17" x14ac:dyDescent="0.2">
      <c r="A9" s="84"/>
      <c r="B9" s="33" t="s">
        <v>94</v>
      </c>
    </row>
    <row r="10" spans="1:6" x14ac:dyDescent="0.2">
      <c r="A10" s="6"/>
      <c r="B10" s="7"/>
    </row>
    <row r="11" spans="1:6" ht="19" x14ac:dyDescent="0.25">
      <c r="A11" s="82">
        <v>3</v>
      </c>
      <c r="B11" s="10" t="s">
        <v>21</v>
      </c>
    </row>
    <row r="12" spans="1:6" ht="24" hidden="1" x14ac:dyDescent="0.3">
      <c r="A12" s="82"/>
      <c r="B12" s="23" t="s">
        <v>82</v>
      </c>
    </row>
    <row r="13" spans="1:6" ht="24" hidden="1" x14ac:dyDescent="0.3">
      <c r="A13" s="82"/>
      <c r="B13" s="23" t="s">
        <v>83</v>
      </c>
    </row>
    <row r="14" spans="1:6" x14ac:dyDescent="0.2">
      <c r="A14" s="82"/>
      <c r="B14" s="34" t="s">
        <v>22</v>
      </c>
    </row>
    <row r="15" spans="1:6" x14ac:dyDescent="0.2">
      <c r="A15" s="82"/>
      <c r="B15" s="34" t="s">
        <v>23</v>
      </c>
    </row>
    <row r="16" spans="1:6" x14ac:dyDescent="0.2">
      <c r="A16" s="82"/>
      <c r="B16" s="34" t="s">
        <v>61</v>
      </c>
    </row>
    <row r="17" spans="1:2" x14ac:dyDescent="0.2">
      <c r="A17" s="82"/>
      <c r="B17" s="34" t="s">
        <v>95</v>
      </c>
    </row>
    <row r="18" spans="1:2" x14ac:dyDescent="0.2">
      <c r="A18" s="82"/>
      <c r="B18" s="34" t="s">
        <v>33</v>
      </c>
    </row>
    <row r="19" spans="1:2" x14ac:dyDescent="0.2">
      <c r="A19" s="82"/>
      <c r="B19" s="34" t="s">
        <v>32</v>
      </c>
    </row>
    <row r="20" spans="1:2" x14ac:dyDescent="0.2">
      <c r="A20" s="82"/>
      <c r="B20" s="34" t="s">
        <v>55</v>
      </c>
    </row>
    <row r="21" spans="1:2" x14ac:dyDescent="0.2">
      <c r="A21" s="82"/>
      <c r="B21" s="34" t="s">
        <v>59</v>
      </c>
    </row>
    <row r="22" spans="1:2" x14ac:dyDescent="0.2">
      <c r="A22" s="82"/>
      <c r="B22" s="34" t="s">
        <v>60</v>
      </c>
    </row>
    <row r="23" spans="1:2" x14ac:dyDescent="0.2">
      <c r="A23" s="82"/>
      <c r="B23" s="34" t="s">
        <v>54</v>
      </c>
    </row>
    <row r="24" spans="1:2" x14ac:dyDescent="0.2">
      <c r="A24" s="82"/>
      <c r="B24" s="34" t="s">
        <v>64</v>
      </c>
    </row>
    <row r="25" spans="1:2" x14ac:dyDescent="0.2">
      <c r="A25" s="6"/>
      <c r="B25" s="7"/>
    </row>
    <row r="26" spans="1:2" ht="19" x14ac:dyDescent="0.25">
      <c r="A26" s="82">
        <v>4</v>
      </c>
      <c r="B26" s="10" t="s">
        <v>25</v>
      </c>
    </row>
    <row r="27" spans="1:2" ht="24" hidden="1" x14ac:dyDescent="0.3">
      <c r="A27" s="82"/>
      <c r="B27" s="23" t="s">
        <v>81</v>
      </c>
    </row>
    <row r="28" spans="1:2" ht="24" hidden="1" x14ac:dyDescent="0.3">
      <c r="A28" s="82"/>
      <c r="B28" s="23" t="s">
        <v>84</v>
      </c>
    </row>
    <row r="29" spans="1:2" hidden="1" x14ac:dyDescent="0.2">
      <c r="A29" s="82"/>
      <c r="B29" s="21" t="s">
        <v>52</v>
      </c>
    </row>
    <row r="30" spans="1:2" x14ac:dyDescent="0.2">
      <c r="A30" s="82"/>
      <c r="B30" s="34" t="s">
        <v>61</v>
      </c>
    </row>
    <row r="31" spans="1:2" x14ac:dyDescent="0.2">
      <c r="A31" s="82"/>
      <c r="B31" s="34" t="s">
        <v>95</v>
      </c>
    </row>
    <row r="32" spans="1:2" x14ac:dyDescent="0.2">
      <c r="A32" s="82"/>
      <c r="B32" s="34" t="s">
        <v>33</v>
      </c>
    </row>
    <row r="33" spans="1:2" x14ac:dyDescent="0.2">
      <c r="A33" s="82"/>
      <c r="B33" s="34" t="s">
        <v>34</v>
      </c>
    </row>
    <row r="34" spans="1:2" x14ac:dyDescent="0.2">
      <c r="A34" s="82"/>
      <c r="B34" s="34" t="s">
        <v>31</v>
      </c>
    </row>
    <row r="35" spans="1:2" x14ac:dyDescent="0.2">
      <c r="A35" s="82"/>
      <c r="B35" s="34" t="s">
        <v>60</v>
      </c>
    </row>
    <row r="36" spans="1:2" x14ac:dyDescent="0.2">
      <c r="A36" s="82"/>
      <c r="B36" s="34" t="s">
        <v>64</v>
      </c>
    </row>
    <row r="37" spans="1:2" x14ac:dyDescent="0.2">
      <c r="A37" s="6"/>
      <c r="B37" s="7"/>
    </row>
    <row r="38" spans="1:2" ht="19" x14ac:dyDescent="0.25">
      <c r="B38" s="10" t="s">
        <v>35</v>
      </c>
    </row>
    <row r="39" spans="1:2" x14ac:dyDescent="0.2">
      <c r="B39" s="32" t="s">
        <v>67</v>
      </c>
    </row>
    <row r="40" spans="1:2" x14ac:dyDescent="0.2">
      <c r="B40" s="32" t="s">
        <v>110</v>
      </c>
    </row>
    <row r="41" spans="1:2" x14ac:dyDescent="0.2">
      <c r="B41" s="32" t="s">
        <v>111</v>
      </c>
    </row>
    <row r="42" spans="1:2" ht="21" hidden="1" x14ac:dyDescent="0.25">
      <c r="B42" s="25" t="s">
        <v>88</v>
      </c>
    </row>
    <row r="43" spans="1:2" ht="24" hidden="1" x14ac:dyDescent="0.3">
      <c r="B43" s="23" t="s">
        <v>85</v>
      </c>
    </row>
    <row r="44" spans="1:2" ht="24" x14ac:dyDescent="0.3">
      <c r="B44" s="38" t="s">
        <v>112</v>
      </c>
    </row>
    <row r="45" spans="1:2" x14ac:dyDescent="0.2">
      <c r="B45" s="32" t="s">
        <v>16</v>
      </c>
    </row>
    <row r="46" spans="1:2" x14ac:dyDescent="0.2">
      <c r="B46" s="34" t="s">
        <v>26</v>
      </c>
    </row>
    <row r="47" spans="1:2" x14ac:dyDescent="0.2">
      <c r="B47" s="36" t="s">
        <v>27</v>
      </c>
    </row>
    <row r="48" spans="1:2" x14ac:dyDescent="0.2">
      <c r="B48" s="34" t="s">
        <v>61</v>
      </c>
    </row>
    <row r="49" spans="1:3" x14ac:dyDescent="0.2">
      <c r="B49" s="34" t="s">
        <v>96</v>
      </c>
    </row>
    <row r="50" spans="1:3" x14ac:dyDescent="0.2">
      <c r="B50" s="37" t="s">
        <v>62</v>
      </c>
    </row>
    <row r="51" spans="1:3" x14ac:dyDescent="0.2">
      <c r="B51" s="34" t="s">
        <v>56</v>
      </c>
    </row>
    <row r="52" spans="1:3" x14ac:dyDescent="0.2">
      <c r="B52" s="34" t="s">
        <v>60</v>
      </c>
    </row>
    <row r="53" spans="1:3" x14ac:dyDescent="0.2">
      <c r="B53" s="34" t="s">
        <v>36</v>
      </c>
      <c r="C53" s="9"/>
    </row>
    <row r="54" spans="1:3" x14ac:dyDescent="0.2">
      <c r="A54" s="6"/>
      <c r="B54" s="7"/>
    </row>
    <row r="55" spans="1:3" ht="19" x14ac:dyDescent="0.25">
      <c r="B55" s="10" t="s">
        <v>66</v>
      </c>
    </row>
    <row r="56" spans="1:3" x14ac:dyDescent="0.2">
      <c r="B56" s="21" t="s">
        <v>68</v>
      </c>
    </row>
    <row r="57" spans="1:3" x14ac:dyDescent="0.2">
      <c r="B57" s="21" t="s">
        <v>105</v>
      </c>
    </row>
    <row r="58" spans="1:3" x14ac:dyDescent="0.2">
      <c r="B58" s="21" t="s">
        <v>37</v>
      </c>
    </row>
    <row r="59" spans="1:3" x14ac:dyDescent="0.2">
      <c r="B59" s="21" t="s">
        <v>16</v>
      </c>
    </row>
    <row r="60" spans="1:3" x14ac:dyDescent="0.2">
      <c r="B60" s="21" t="s">
        <v>103</v>
      </c>
    </row>
    <row r="61" spans="1:3" x14ac:dyDescent="0.2">
      <c r="B61" s="24" t="s">
        <v>26</v>
      </c>
    </row>
    <row r="62" spans="1:3" x14ac:dyDescent="0.2">
      <c r="B62" s="26" t="s">
        <v>27</v>
      </c>
    </row>
    <row r="63" spans="1:3" x14ac:dyDescent="0.2">
      <c r="B63" s="24" t="s">
        <v>61</v>
      </c>
    </row>
    <row r="64" spans="1:3" x14ac:dyDescent="0.2">
      <c r="B64" s="24" t="s">
        <v>96</v>
      </c>
    </row>
    <row r="65" spans="1:2" x14ac:dyDescent="0.2">
      <c r="B65" s="27" t="s">
        <v>62</v>
      </c>
    </row>
    <row r="66" spans="1:2" x14ac:dyDescent="0.2">
      <c r="B66" s="22" t="s">
        <v>73</v>
      </c>
    </row>
    <row r="67" spans="1:2" x14ac:dyDescent="0.2">
      <c r="B67" s="22" t="s">
        <v>72</v>
      </c>
    </row>
    <row r="68" spans="1:2" x14ac:dyDescent="0.2">
      <c r="B68" s="24" t="s">
        <v>71</v>
      </c>
    </row>
    <row r="69" spans="1:2" x14ac:dyDescent="0.2">
      <c r="A69" s="6"/>
      <c r="B69" s="7"/>
    </row>
    <row r="70" spans="1:2" ht="19" x14ac:dyDescent="0.25">
      <c r="B70" s="10" t="s">
        <v>50</v>
      </c>
    </row>
    <row r="71" spans="1:2" x14ac:dyDescent="0.2">
      <c r="B71" s="21" t="s">
        <v>69</v>
      </c>
    </row>
    <row r="72" spans="1:2" ht="24" x14ac:dyDescent="0.3">
      <c r="B72" s="23" t="s">
        <v>84</v>
      </c>
    </row>
    <row r="73" spans="1:2" ht="48" customHeight="1" x14ac:dyDescent="0.3">
      <c r="B73" s="31" t="s">
        <v>87</v>
      </c>
    </row>
    <row r="74" spans="1:2" x14ac:dyDescent="0.2">
      <c r="B74" s="21" t="s">
        <v>16</v>
      </c>
    </row>
    <row r="75" spans="1:2" x14ac:dyDescent="0.2">
      <c r="B75" s="21" t="s">
        <v>51</v>
      </c>
    </row>
    <row r="76" spans="1:2" x14ac:dyDescent="0.2">
      <c r="B76" s="24" t="s">
        <v>26</v>
      </c>
    </row>
    <row r="77" spans="1:2" x14ac:dyDescent="0.2">
      <c r="B77" s="26" t="s">
        <v>27</v>
      </c>
    </row>
    <row r="78" spans="1:2" x14ac:dyDescent="0.2">
      <c r="B78" s="24" t="s">
        <v>61</v>
      </c>
    </row>
    <row r="79" spans="1:2" x14ac:dyDescent="0.2">
      <c r="B79" s="24" t="s">
        <v>96</v>
      </c>
    </row>
    <row r="80" spans="1:2" x14ac:dyDescent="0.2">
      <c r="B80" s="27" t="s">
        <v>62</v>
      </c>
    </row>
    <row r="81" spans="1:2" x14ac:dyDescent="0.2">
      <c r="B81" s="22" t="s">
        <v>57</v>
      </c>
    </row>
    <row r="82" spans="1:2" x14ac:dyDescent="0.2">
      <c r="B82" s="22" t="s">
        <v>74</v>
      </c>
    </row>
    <row r="83" spans="1:2" x14ac:dyDescent="0.2">
      <c r="B83" s="22" t="s">
        <v>75</v>
      </c>
    </row>
    <row r="84" spans="1:2" x14ac:dyDescent="0.2">
      <c r="B84" s="22" t="s">
        <v>80</v>
      </c>
    </row>
    <row r="85" spans="1:2" x14ac:dyDescent="0.2">
      <c r="B85" s="22" t="s">
        <v>58</v>
      </c>
    </row>
    <row r="86" spans="1:2" x14ac:dyDescent="0.2">
      <c r="B86" s="24" t="s">
        <v>65</v>
      </c>
    </row>
    <row r="87" spans="1:2" x14ac:dyDescent="0.2">
      <c r="A87" s="6"/>
      <c r="B87" s="7"/>
    </row>
    <row r="88" spans="1:2" ht="19" x14ac:dyDescent="0.25">
      <c r="B88" s="10" t="s">
        <v>38</v>
      </c>
    </row>
    <row r="89" spans="1:2" x14ac:dyDescent="0.2">
      <c r="B89" s="21" t="s">
        <v>70</v>
      </c>
    </row>
    <row r="90" spans="1:2" ht="24" x14ac:dyDescent="0.3">
      <c r="B90" s="23" t="s">
        <v>92</v>
      </c>
    </row>
    <row r="91" spans="1:2" x14ac:dyDescent="0.2">
      <c r="B91" s="24" t="s">
        <v>26</v>
      </c>
    </row>
    <row r="92" spans="1:2" x14ac:dyDescent="0.2">
      <c r="B92" s="26" t="s">
        <v>27</v>
      </c>
    </row>
    <row r="93" spans="1:2" x14ac:dyDescent="0.2">
      <c r="B93" s="24" t="s">
        <v>61</v>
      </c>
    </row>
    <row r="94" spans="1:2" x14ac:dyDescent="0.2">
      <c r="B94" s="24" t="s">
        <v>96</v>
      </c>
    </row>
    <row r="95" spans="1:2" x14ac:dyDescent="0.2">
      <c r="B95" s="22" t="s">
        <v>76</v>
      </c>
    </row>
    <row r="96" spans="1:2" x14ac:dyDescent="0.2">
      <c r="B96" s="22" t="s">
        <v>97</v>
      </c>
    </row>
    <row r="97" spans="1:2" x14ac:dyDescent="0.2">
      <c r="B97" s="22" t="s">
        <v>77</v>
      </c>
    </row>
    <row r="98" spans="1:2" x14ac:dyDescent="0.2">
      <c r="B98" s="22" t="s">
        <v>63</v>
      </c>
    </row>
    <row r="99" spans="1:2" x14ac:dyDescent="0.2">
      <c r="B99" s="24" t="s">
        <v>53</v>
      </c>
    </row>
    <row r="100" spans="1:2" x14ac:dyDescent="0.2">
      <c r="B100" s="24" t="s">
        <v>36</v>
      </c>
    </row>
    <row r="101" spans="1:2" x14ac:dyDescent="0.2">
      <c r="A101" s="6"/>
      <c r="B101" s="7"/>
    </row>
    <row r="102" spans="1:2" ht="19" x14ac:dyDescent="0.25">
      <c r="B102" s="10" t="s">
        <v>39</v>
      </c>
    </row>
    <row r="103" spans="1:2" s="12" customFormat="1" ht="24" x14ac:dyDescent="0.3">
      <c r="A103" s="29"/>
      <c r="B103" s="23" t="s">
        <v>86</v>
      </c>
    </row>
    <row r="104" spans="1:2" s="13" customFormat="1" ht="24" x14ac:dyDescent="0.3">
      <c r="A104" s="30"/>
      <c r="B104" s="23" t="s">
        <v>93</v>
      </c>
    </row>
    <row r="105" spans="1:2" x14ac:dyDescent="0.2">
      <c r="B105" s="21" t="s">
        <v>40</v>
      </c>
    </row>
    <row r="106" spans="1:2" x14ac:dyDescent="0.2">
      <c r="B106" s="21" t="s">
        <v>16</v>
      </c>
    </row>
  </sheetData>
  <mergeCells count="4">
    <mergeCell ref="A11:A24"/>
    <mergeCell ref="A26:A36"/>
    <mergeCell ref="A8:A9"/>
    <mergeCell ref="A2: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7BA3-9E92-1F4D-A48F-D74F4F5BF1E1}">
  <dimension ref="A1:C13"/>
  <sheetViews>
    <sheetView zoomScale="125" workbookViewId="0">
      <selection activeCell="C10" sqref="C10"/>
    </sheetView>
  </sheetViews>
  <sheetFormatPr baseColWidth="10" defaultRowHeight="16" x14ac:dyDescent="0.2"/>
  <cols>
    <col min="1" max="1" width="33" style="2" customWidth="1"/>
    <col min="2" max="2" width="23.5" style="2" customWidth="1"/>
    <col min="3" max="3" width="69.5" style="2" bestFit="1" customWidth="1"/>
    <col min="4" max="16384" width="10.83203125" style="2"/>
  </cols>
  <sheetData>
    <row r="1" spans="1:3" ht="24" x14ac:dyDescent="0.2">
      <c r="A1" s="3" t="s">
        <v>8</v>
      </c>
      <c r="B1" s="4" t="s">
        <v>13</v>
      </c>
      <c r="C1" s="4" t="s">
        <v>9</v>
      </c>
    </row>
    <row r="2" spans="1:3" x14ac:dyDescent="0.2">
      <c r="A2" s="92" t="s">
        <v>10</v>
      </c>
      <c r="B2" s="85" t="s">
        <v>79</v>
      </c>
      <c r="C2" s="19" t="s">
        <v>15</v>
      </c>
    </row>
    <row r="3" spans="1:3" x14ac:dyDescent="0.2">
      <c r="A3" s="93"/>
      <c r="B3" s="86"/>
      <c r="C3" s="19" t="s">
        <v>11</v>
      </c>
    </row>
    <row r="4" spans="1:3" x14ac:dyDescent="0.2">
      <c r="A4" s="92" t="s">
        <v>99</v>
      </c>
      <c r="B4" s="92" t="s">
        <v>100</v>
      </c>
      <c r="C4" s="19" t="s">
        <v>78</v>
      </c>
    </row>
    <row r="5" spans="1:3" x14ac:dyDescent="0.2">
      <c r="A5" s="93"/>
      <c r="B5" s="94"/>
      <c r="C5" s="88" t="s">
        <v>12</v>
      </c>
    </row>
    <row r="6" spans="1:3" x14ac:dyDescent="0.2">
      <c r="A6" s="93"/>
      <c r="B6" s="20" t="s">
        <v>101</v>
      </c>
      <c r="C6" s="88"/>
    </row>
    <row r="7" spans="1:3" x14ac:dyDescent="0.2">
      <c r="A7" s="94"/>
      <c r="B7" s="2" t="s">
        <v>102</v>
      </c>
      <c r="C7" s="88"/>
    </row>
    <row r="8" spans="1:3" x14ac:dyDescent="0.2">
      <c r="A8" s="95" t="s">
        <v>90</v>
      </c>
      <c r="B8" s="95" t="s">
        <v>91</v>
      </c>
      <c r="C8" s="19" t="s">
        <v>15</v>
      </c>
    </row>
    <row r="9" spans="1:3" x14ac:dyDescent="0.2">
      <c r="A9" s="95"/>
      <c r="B9" s="95"/>
      <c r="C9" s="19" t="s">
        <v>11</v>
      </c>
    </row>
    <row r="10" spans="1:3" x14ac:dyDescent="0.2">
      <c r="A10" s="89" t="s">
        <v>98</v>
      </c>
      <c r="B10" s="90" t="s">
        <v>104</v>
      </c>
      <c r="C10" s="19" t="s">
        <v>14</v>
      </c>
    </row>
    <row r="11" spans="1:3" ht="16" customHeight="1" x14ac:dyDescent="0.2">
      <c r="A11" s="89"/>
      <c r="B11" s="91"/>
      <c r="C11" s="19" t="s">
        <v>15</v>
      </c>
    </row>
    <row r="12" spans="1:3" ht="47" customHeight="1" x14ac:dyDescent="0.2">
      <c r="A12" s="89"/>
      <c r="B12" s="91"/>
      <c r="C12" s="19" t="s">
        <v>11</v>
      </c>
    </row>
    <row r="13" spans="1:3" x14ac:dyDescent="0.2">
      <c r="A13" s="89"/>
      <c r="B13" s="91"/>
      <c r="C13" s="19" t="s">
        <v>28</v>
      </c>
    </row>
  </sheetData>
  <mergeCells count="9">
    <mergeCell ref="C5:C7"/>
    <mergeCell ref="A10:A13"/>
    <mergeCell ref="B10:B13"/>
    <mergeCell ref="A2:A3"/>
    <mergeCell ref="B2:B3"/>
    <mergeCell ref="B4:B5"/>
    <mergeCell ref="A4:A7"/>
    <mergeCell ref="A8:A9"/>
    <mergeCell ref="B8: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C211-7CB8-E140-B5E9-78DBD9864B23}">
  <sheetPr>
    <tabColor rgb="FFFFFF00"/>
  </sheetPr>
  <dimension ref="A1:B24"/>
  <sheetViews>
    <sheetView zoomScale="150" workbookViewId="0">
      <selection activeCell="A24" sqref="A24"/>
    </sheetView>
  </sheetViews>
  <sheetFormatPr baseColWidth="10" defaultRowHeight="16" x14ac:dyDescent="0.2"/>
  <cols>
    <col min="1" max="1" width="84" bestFit="1" customWidth="1"/>
  </cols>
  <sheetData>
    <row r="1" spans="1:2" ht="19" x14ac:dyDescent="0.25">
      <c r="A1" s="10" t="s">
        <v>4</v>
      </c>
      <c r="B1" s="1"/>
    </row>
    <row r="2" spans="1:2" x14ac:dyDescent="0.2">
      <c r="A2" s="22" t="s">
        <v>43</v>
      </c>
      <c r="B2" s="1"/>
    </row>
    <row r="3" spans="1:2" x14ac:dyDescent="0.2">
      <c r="A3" s="22" t="s">
        <v>3</v>
      </c>
      <c r="B3" s="1"/>
    </row>
    <row r="4" spans="1:2" x14ac:dyDescent="0.2">
      <c r="A4" s="22" t="s">
        <v>6</v>
      </c>
      <c r="B4" s="1"/>
    </row>
    <row r="5" spans="1:2" x14ac:dyDescent="0.2">
      <c r="A5" s="22" t="s">
        <v>5</v>
      </c>
    </row>
    <row r="6" spans="1:2" x14ac:dyDescent="0.2">
      <c r="A6" s="11"/>
    </row>
    <row r="7" spans="1:2" ht="19" x14ac:dyDescent="0.25">
      <c r="A7" s="10" t="s">
        <v>2</v>
      </c>
    </row>
    <row r="8" spans="1:2" x14ac:dyDescent="0.2">
      <c r="A8" s="22" t="s">
        <v>29</v>
      </c>
    </row>
    <row r="9" spans="1:2" x14ac:dyDescent="0.2">
      <c r="A9" s="11"/>
    </row>
    <row r="10" spans="1:2" ht="19" x14ac:dyDescent="0.25">
      <c r="A10" s="14" t="s">
        <v>46</v>
      </c>
    </row>
    <row r="11" spans="1:2" x14ac:dyDescent="0.2">
      <c r="A11" s="22" t="s">
        <v>44</v>
      </c>
    </row>
    <row r="12" spans="1:2" x14ac:dyDescent="0.2">
      <c r="A12" s="22" t="s">
        <v>0</v>
      </c>
    </row>
    <row r="13" spans="1:2" x14ac:dyDescent="0.2">
      <c r="A13" s="22" t="s">
        <v>1</v>
      </c>
    </row>
    <row r="14" spans="1:2" x14ac:dyDescent="0.2">
      <c r="A14" s="22" t="s">
        <v>49</v>
      </c>
    </row>
    <row r="15" spans="1:2" x14ac:dyDescent="0.2">
      <c r="A15" s="11"/>
    </row>
    <row r="16" spans="1:2" ht="19" x14ac:dyDescent="0.25">
      <c r="A16" s="14" t="s">
        <v>47</v>
      </c>
    </row>
    <row r="17" spans="1:1" x14ac:dyDescent="0.2">
      <c r="A17" s="22" t="s">
        <v>45</v>
      </c>
    </row>
    <row r="18" spans="1:1" x14ac:dyDescent="0.2">
      <c r="A18" s="22" t="s">
        <v>48</v>
      </c>
    </row>
    <row r="19" spans="1:1" x14ac:dyDescent="0.2">
      <c r="A19" s="11"/>
    </row>
    <row r="20" spans="1:1" ht="19" x14ac:dyDescent="0.25">
      <c r="A20" s="10" t="s">
        <v>7</v>
      </c>
    </row>
    <row r="21" spans="1:1" x14ac:dyDescent="0.2">
      <c r="A21" s="22" t="s">
        <v>6</v>
      </c>
    </row>
    <row r="22" spans="1:1" x14ac:dyDescent="0.2">
      <c r="A22" s="11"/>
    </row>
    <row r="23" spans="1:1" ht="19" x14ac:dyDescent="0.25">
      <c r="A23" s="10" t="s">
        <v>41</v>
      </c>
    </row>
    <row r="24" spans="1:1" x14ac:dyDescent="0.2">
      <c r="A24" s="2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B78CE-323D-654A-8F0D-1D95D838F0AB}">
  <dimension ref="A1:G24"/>
  <sheetViews>
    <sheetView zoomScale="125" workbookViewId="0">
      <selection activeCell="D35" sqref="D35"/>
    </sheetView>
  </sheetViews>
  <sheetFormatPr baseColWidth="10" defaultRowHeight="16" x14ac:dyDescent="0.2"/>
  <cols>
    <col min="1" max="1" width="14.33203125" customWidth="1"/>
    <col min="2" max="2" width="47" customWidth="1"/>
  </cols>
  <sheetData>
    <row r="1" spans="1:7" x14ac:dyDescent="0.2">
      <c r="A1" s="39" t="s">
        <v>113</v>
      </c>
      <c r="B1" s="40" t="s">
        <v>8</v>
      </c>
      <c r="C1" s="40" t="s">
        <v>114</v>
      </c>
      <c r="D1" s="41" t="s">
        <v>115</v>
      </c>
      <c r="E1" s="41" t="s">
        <v>116</v>
      </c>
      <c r="F1" s="41" t="s">
        <v>117</v>
      </c>
      <c r="G1" s="41" t="s">
        <v>118</v>
      </c>
    </row>
    <row r="2" spans="1:7" x14ac:dyDescent="0.2">
      <c r="A2" s="42">
        <v>1</v>
      </c>
      <c r="B2" s="43" t="s">
        <v>119</v>
      </c>
      <c r="C2" s="43" t="s">
        <v>120</v>
      </c>
      <c r="D2" s="44">
        <v>100</v>
      </c>
      <c r="E2" s="45">
        <v>98</v>
      </c>
      <c r="F2" s="46">
        <v>102</v>
      </c>
      <c r="G2" s="47"/>
    </row>
    <row r="3" spans="1:7" x14ac:dyDescent="0.2">
      <c r="A3" s="48">
        <v>2</v>
      </c>
      <c r="B3" s="43" t="s">
        <v>121</v>
      </c>
      <c r="C3" s="43" t="s">
        <v>122</v>
      </c>
      <c r="D3" s="44">
        <v>100</v>
      </c>
      <c r="E3" s="46">
        <v>102</v>
      </c>
      <c r="F3" s="45">
        <v>98</v>
      </c>
      <c r="G3" s="47"/>
    </row>
    <row r="4" spans="1:7" x14ac:dyDescent="0.2">
      <c r="A4" s="48">
        <v>3</v>
      </c>
      <c r="B4" s="43" t="s">
        <v>123</v>
      </c>
      <c r="C4" s="43" t="s">
        <v>120</v>
      </c>
      <c r="D4" s="44">
        <v>100</v>
      </c>
      <c r="E4" s="44">
        <v>100</v>
      </c>
      <c r="F4" s="45">
        <v>98</v>
      </c>
      <c r="G4" s="47"/>
    </row>
    <row r="5" spans="1:7" x14ac:dyDescent="0.2">
      <c r="A5" s="48">
        <v>4</v>
      </c>
      <c r="B5" s="43" t="s">
        <v>124</v>
      </c>
      <c r="C5" s="43" t="s">
        <v>122</v>
      </c>
      <c r="D5" s="44">
        <v>100</v>
      </c>
      <c r="E5" s="45">
        <v>98</v>
      </c>
      <c r="F5" s="44">
        <v>100</v>
      </c>
      <c r="G5" s="47"/>
    </row>
    <row r="6" spans="1:7" x14ac:dyDescent="0.2">
      <c r="A6" s="48">
        <v>5</v>
      </c>
      <c r="B6" s="43" t="s">
        <v>125</v>
      </c>
      <c r="C6" s="43" t="s">
        <v>120</v>
      </c>
      <c r="D6" s="44">
        <v>100</v>
      </c>
      <c r="E6" s="44">
        <v>100</v>
      </c>
      <c r="F6" s="46">
        <v>102</v>
      </c>
      <c r="G6" s="47"/>
    </row>
    <row r="7" spans="1:7" x14ac:dyDescent="0.2">
      <c r="A7" s="48">
        <v>6</v>
      </c>
      <c r="B7" s="43" t="s">
        <v>126</v>
      </c>
      <c r="C7" s="43" t="s">
        <v>122</v>
      </c>
      <c r="D7" s="44">
        <v>100</v>
      </c>
      <c r="E7" s="46">
        <v>102</v>
      </c>
      <c r="F7" s="44">
        <v>100</v>
      </c>
      <c r="G7" s="47"/>
    </row>
    <row r="8" spans="1:7" x14ac:dyDescent="0.2">
      <c r="A8" s="63"/>
      <c r="B8" s="49" t="s">
        <v>127</v>
      </c>
      <c r="C8" s="43" t="s">
        <v>128</v>
      </c>
      <c r="D8" s="50"/>
      <c r="E8" s="50"/>
      <c r="F8" s="50"/>
      <c r="G8" s="51" t="s">
        <v>128</v>
      </c>
    </row>
    <row r="9" spans="1:7" x14ac:dyDescent="0.2">
      <c r="A9" s="63"/>
      <c r="B9" s="52" t="s">
        <v>129</v>
      </c>
      <c r="C9" s="43" t="s">
        <v>128</v>
      </c>
      <c r="D9" s="50"/>
      <c r="E9" s="50"/>
      <c r="F9" s="50"/>
      <c r="G9" s="51" t="s">
        <v>128</v>
      </c>
    </row>
    <row r="10" spans="1:7" x14ac:dyDescent="0.2">
      <c r="A10" s="63"/>
      <c r="B10" s="53"/>
      <c r="C10" s="54"/>
      <c r="D10" s="50"/>
      <c r="E10" s="50"/>
      <c r="F10" s="50"/>
      <c r="G10" s="51" t="s">
        <v>128</v>
      </c>
    </row>
    <row r="11" spans="1:7" x14ac:dyDescent="0.2">
      <c r="A11" s="63"/>
      <c r="B11" s="55" t="s">
        <v>8</v>
      </c>
      <c r="C11" s="96" t="s">
        <v>114</v>
      </c>
      <c r="D11" s="50"/>
      <c r="E11" s="50"/>
      <c r="F11" s="50"/>
      <c r="G11" s="51" t="s">
        <v>128</v>
      </c>
    </row>
    <row r="12" spans="1:7" x14ac:dyDescent="0.2">
      <c r="A12" s="63"/>
      <c r="B12" s="49" t="s">
        <v>127</v>
      </c>
      <c r="C12" s="97"/>
      <c r="D12" s="50"/>
      <c r="E12" s="50"/>
      <c r="F12" s="50"/>
      <c r="G12" s="51" t="s">
        <v>128</v>
      </c>
    </row>
    <row r="13" spans="1:7" x14ac:dyDescent="0.2">
      <c r="A13" s="42">
        <v>7</v>
      </c>
      <c r="B13" s="43" t="s">
        <v>130</v>
      </c>
      <c r="C13" s="43" t="s">
        <v>120</v>
      </c>
      <c r="D13" s="44">
        <v>100</v>
      </c>
      <c r="E13" s="46">
        <v>102</v>
      </c>
      <c r="F13" s="56">
        <v>105</v>
      </c>
      <c r="G13" s="47"/>
    </row>
    <row r="14" spans="1:7" x14ac:dyDescent="0.2">
      <c r="A14" s="48">
        <v>8</v>
      </c>
      <c r="B14" s="43" t="s">
        <v>131</v>
      </c>
      <c r="C14" s="43" t="s">
        <v>122</v>
      </c>
      <c r="D14" s="44">
        <v>100</v>
      </c>
      <c r="E14" s="56">
        <v>105</v>
      </c>
      <c r="F14" s="46">
        <v>102</v>
      </c>
      <c r="G14" s="47"/>
    </row>
    <row r="15" spans="1:7" x14ac:dyDescent="0.2">
      <c r="A15" s="63"/>
      <c r="B15" s="57" t="s">
        <v>132</v>
      </c>
      <c r="C15" s="43" t="s">
        <v>128</v>
      </c>
      <c r="D15" s="50"/>
      <c r="E15" s="50"/>
      <c r="F15" s="50"/>
      <c r="G15" s="51" t="s">
        <v>128</v>
      </c>
    </row>
    <row r="16" spans="1:7" x14ac:dyDescent="0.2">
      <c r="A16" s="63"/>
      <c r="B16" s="58"/>
      <c r="C16" s="47"/>
      <c r="D16" s="47"/>
      <c r="E16" s="47"/>
      <c r="F16" s="47"/>
      <c r="G16" s="51" t="s">
        <v>128</v>
      </c>
    </row>
    <row r="17" spans="1:7" x14ac:dyDescent="0.2">
      <c r="A17" s="63"/>
      <c r="B17" s="55" t="s">
        <v>8</v>
      </c>
      <c r="C17" s="96" t="s">
        <v>114</v>
      </c>
      <c r="D17" s="50"/>
      <c r="E17" s="50"/>
      <c r="F17" s="50"/>
      <c r="G17" s="51" t="s">
        <v>128</v>
      </c>
    </row>
    <row r="18" spans="1:7" x14ac:dyDescent="0.2">
      <c r="A18" s="63"/>
      <c r="B18" s="52" t="s">
        <v>129</v>
      </c>
      <c r="C18" s="97"/>
      <c r="D18" s="50"/>
      <c r="E18" s="50"/>
      <c r="F18" s="50"/>
      <c r="G18" s="51" t="s">
        <v>128</v>
      </c>
    </row>
    <row r="19" spans="1:7" x14ac:dyDescent="0.2">
      <c r="A19" s="42">
        <v>9</v>
      </c>
      <c r="B19" s="43" t="s">
        <v>130</v>
      </c>
      <c r="C19" s="43" t="s">
        <v>120</v>
      </c>
      <c r="D19" s="44">
        <v>100</v>
      </c>
      <c r="E19" s="45">
        <v>98</v>
      </c>
      <c r="F19" s="59">
        <v>90</v>
      </c>
      <c r="G19" s="47"/>
    </row>
    <row r="20" spans="1:7" x14ac:dyDescent="0.2">
      <c r="A20" s="48">
        <v>10</v>
      </c>
      <c r="B20" s="43" t="s">
        <v>131</v>
      </c>
      <c r="C20" s="43" t="s">
        <v>122</v>
      </c>
      <c r="D20" s="44">
        <v>100</v>
      </c>
      <c r="E20" s="59">
        <v>90</v>
      </c>
      <c r="F20" s="45">
        <v>98</v>
      </c>
      <c r="G20" s="47"/>
    </row>
    <row r="21" spans="1:7" x14ac:dyDescent="0.2">
      <c r="A21" s="63"/>
      <c r="B21" s="57" t="s">
        <v>132</v>
      </c>
      <c r="C21" s="60" t="s">
        <v>128</v>
      </c>
      <c r="D21" s="51"/>
      <c r="E21" s="51"/>
      <c r="F21" s="51"/>
      <c r="G21" s="51" t="s">
        <v>128</v>
      </c>
    </row>
    <row r="22" spans="1:7" x14ac:dyDescent="0.2">
      <c r="A22" s="63"/>
      <c r="B22" s="58"/>
      <c r="C22" s="47"/>
      <c r="D22" s="47"/>
      <c r="E22" s="47"/>
      <c r="F22" s="47"/>
      <c r="G22" s="51" t="s">
        <v>128</v>
      </c>
    </row>
    <row r="23" spans="1:7" x14ac:dyDescent="0.2">
      <c r="A23" s="63"/>
      <c r="B23" s="55" t="s">
        <v>8</v>
      </c>
      <c r="C23" s="61" t="s">
        <v>114</v>
      </c>
      <c r="D23" s="47"/>
      <c r="E23" s="47"/>
      <c r="F23" s="47"/>
      <c r="G23" s="51" t="s">
        <v>128</v>
      </c>
    </row>
    <row r="24" spans="1:7" x14ac:dyDescent="0.2">
      <c r="A24" s="42">
        <v>11</v>
      </c>
      <c r="B24" s="59" t="s">
        <v>132</v>
      </c>
      <c r="C24" s="62" t="s">
        <v>133</v>
      </c>
      <c r="D24" s="47"/>
      <c r="E24" s="47"/>
      <c r="F24" s="47"/>
      <c r="G24" s="47"/>
    </row>
  </sheetData>
  <mergeCells count="2">
    <mergeCell ref="C11:C12"/>
    <mergeCell ref="C17: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24B1-76DA-D149-A83D-2FF66E4D844B}">
  <dimension ref="A1:B3"/>
  <sheetViews>
    <sheetView workbookViewId="0"/>
  </sheetViews>
  <sheetFormatPr baseColWidth="10" defaultRowHeight="16" x14ac:dyDescent="0.2"/>
  <cols>
    <col min="1" max="1" width="143.83203125" customWidth="1"/>
    <col min="2" max="2" width="42.6640625" customWidth="1"/>
  </cols>
  <sheetData>
    <row r="1" spans="1:2" ht="404" x14ac:dyDescent="0.2">
      <c r="A1" s="16" t="s">
        <v>107</v>
      </c>
      <c r="B1" s="17" t="s">
        <v>106</v>
      </c>
    </row>
    <row r="2" spans="1:2" x14ac:dyDescent="0.2">
      <c r="A2" s="18"/>
      <c r="B2" s="18"/>
    </row>
    <row r="3" spans="1:2" ht="340" x14ac:dyDescent="0.2">
      <c r="A3" s="16" t="s">
        <v>108</v>
      </c>
      <c r="B3" s="35"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E3C0-F204-1C41-ADA3-C604D3954CA3}">
  <dimension ref="B6:H22"/>
  <sheetViews>
    <sheetView workbookViewId="0">
      <selection activeCell="C9" sqref="C9"/>
    </sheetView>
  </sheetViews>
  <sheetFormatPr baseColWidth="10" defaultRowHeight="16" x14ac:dyDescent="0.2"/>
  <sheetData>
    <row r="6" spans="2:8" x14ac:dyDescent="0.2">
      <c r="B6" s="65" t="s">
        <v>135</v>
      </c>
      <c r="C6" s="65" t="s">
        <v>178</v>
      </c>
      <c r="D6" s="65" t="s">
        <v>147</v>
      </c>
      <c r="E6" s="67"/>
      <c r="F6" s="65" t="s">
        <v>136</v>
      </c>
      <c r="G6" s="65" t="s">
        <v>178</v>
      </c>
      <c r="H6" s="65" t="s">
        <v>147</v>
      </c>
    </row>
    <row r="7" spans="2:8" x14ac:dyDescent="0.2">
      <c r="B7" s="66" t="s">
        <v>157</v>
      </c>
      <c r="C7" s="66"/>
      <c r="D7" s="66"/>
      <c r="E7" s="64"/>
      <c r="F7" s="66" t="s">
        <v>161</v>
      </c>
      <c r="G7" s="66"/>
      <c r="H7" s="66"/>
    </row>
    <row r="8" spans="2:8" x14ac:dyDescent="0.2">
      <c r="B8" s="66" t="s">
        <v>156</v>
      </c>
      <c r="C8" s="66"/>
      <c r="D8" s="66"/>
      <c r="E8" s="64"/>
      <c r="F8" s="66" t="s">
        <v>160</v>
      </c>
      <c r="G8" s="66"/>
      <c r="H8" s="66"/>
    </row>
    <row r="9" spans="2:8" x14ac:dyDescent="0.2">
      <c r="B9" s="66" t="s">
        <v>154</v>
      </c>
      <c r="C9" s="66">
        <v>1</v>
      </c>
      <c r="D9" s="66"/>
      <c r="E9" s="64"/>
      <c r="F9" s="66" t="s">
        <v>159</v>
      </c>
      <c r="G9" s="66">
        <v>1</v>
      </c>
      <c r="H9" s="66"/>
    </row>
    <row r="10" spans="2:8" x14ac:dyDescent="0.2">
      <c r="B10" s="66" t="s">
        <v>155</v>
      </c>
      <c r="C10" s="66"/>
      <c r="D10" s="66"/>
      <c r="E10" s="64"/>
      <c r="F10" s="66" t="s">
        <v>158</v>
      </c>
      <c r="G10" s="66"/>
      <c r="H10" s="66"/>
    </row>
    <row r="11" spans="2:8" x14ac:dyDescent="0.2">
      <c r="B11" s="64"/>
      <c r="C11" s="64"/>
      <c r="D11" s="64"/>
      <c r="E11" s="64"/>
      <c r="F11" s="64"/>
      <c r="G11" s="64"/>
      <c r="H11" s="64"/>
    </row>
    <row r="12" spans="2:8" x14ac:dyDescent="0.2">
      <c r="B12" s="65" t="s">
        <v>137</v>
      </c>
      <c r="C12" s="65" t="s">
        <v>178</v>
      </c>
      <c r="D12" s="65" t="s">
        <v>147</v>
      </c>
      <c r="F12" s="65" t="s">
        <v>138</v>
      </c>
      <c r="G12" s="65" t="s">
        <v>178</v>
      </c>
      <c r="H12" s="65" t="s">
        <v>147</v>
      </c>
    </row>
    <row r="13" spans="2:8" x14ac:dyDescent="0.2">
      <c r="B13" s="66" t="s">
        <v>162</v>
      </c>
      <c r="C13" s="66"/>
      <c r="D13" s="66"/>
      <c r="F13" s="66" t="s">
        <v>169</v>
      </c>
      <c r="G13" s="66"/>
      <c r="H13" s="66"/>
    </row>
    <row r="14" spans="2:8" x14ac:dyDescent="0.2">
      <c r="B14" s="66" t="s">
        <v>163</v>
      </c>
      <c r="C14" s="66"/>
      <c r="D14" s="66"/>
      <c r="F14" s="66" t="s">
        <v>168</v>
      </c>
      <c r="G14" s="66"/>
      <c r="H14" s="66"/>
    </row>
    <row r="15" spans="2:8" x14ac:dyDescent="0.2">
      <c r="B15" s="66" t="s">
        <v>164</v>
      </c>
      <c r="C15" s="66">
        <v>0</v>
      </c>
      <c r="D15" s="66"/>
      <c r="F15" s="66" t="s">
        <v>166</v>
      </c>
      <c r="G15" s="66">
        <v>1</v>
      </c>
      <c r="H15" s="66"/>
    </row>
    <row r="16" spans="2:8" x14ac:dyDescent="0.2">
      <c r="B16" s="66" t="s">
        <v>165</v>
      </c>
      <c r="C16" s="66"/>
      <c r="D16" s="66"/>
      <c r="F16" s="66" t="s">
        <v>167</v>
      </c>
      <c r="G16" s="66"/>
      <c r="H16" s="66"/>
    </row>
    <row r="17" spans="2:8" x14ac:dyDescent="0.2">
      <c r="B17" s="64"/>
    </row>
    <row r="18" spans="2:8" x14ac:dyDescent="0.2">
      <c r="B18" s="65" t="s">
        <v>139</v>
      </c>
      <c r="C18" s="65" t="s">
        <v>178</v>
      </c>
      <c r="D18" s="65" t="s">
        <v>147</v>
      </c>
      <c r="E18" s="67"/>
      <c r="F18" s="65" t="s">
        <v>140</v>
      </c>
      <c r="G18" s="65" t="s">
        <v>178</v>
      </c>
      <c r="H18" s="65" t="s">
        <v>147</v>
      </c>
    </row>
    <row r="19" spans="2:8" x14ac:dyDescent="0.2">
      <c r="B19" s="66" t="s">
        <v>171</v>
      </c>
      <c r="C19" s="66"/>
      <c r="D19" s="66"/>
      <c r="E19" s="64"/>
      <c r="F19" s="66" t="s">
        <v>174</v>
      </c>
      <c r="G19" s="66"/>
      <c r="H19" s="66"/>
    </row>
    <row r="20" spans="2:8" x14ac:dyDescent="0.2">
      <c r="B20" s="66" t="s">
        <v>170</v>
      </c>
      <c r="C20" s="66"/>
      <c r="D20" s="66"/>
      <c r="E20" s="64"/>
      <c r="F20" s="66" t="s">
        <v>175</v>
      </c>
      <c r="G20" s="66"/>
      <c r="H20" s="66"/>
    </row>
    <row r="21" spans="2:8" x14ac:dyDescent="0.2">
      <c r="B21" s="66" t="s">
        <v>172</v>
      </c>
      <c r="C21" s="66">
        <v>0</v>
      </c>
      <c r="D21" s="66"/>
      <c r="E21" s="64"/>
      <c r="F21" s="66" t="s">
        <v>176</v>
      </c>
      <c r="G21" s="66">
        <v>1</v>
      </c>
      <c r="H21" s="66"/>
    </row>
    <row r="22" spans="2:8" x14ac:dyDescent="0.2">
      <c r="B22" s="66" t="s">
        <v>173</v>
      </c>
      <c r="C22" s="66"/>
      <c r="D22" s="66"/>
      <c r="E22" s="64"/>
      <c r="F22" s="66" t="s">
        <v>177</v>
      </c>
      <c r="G22" s="66"/>
      <c r="H22" s="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D8727-69E7-4348-A9F0-3DA347775291}">
  <dimension ref="A1:Y34"/>
  <sheetViews>
    <sheetView workbookViewId="0">
      <selection activeCell="L26" sqref="L26"/>
    </sheetView>
  </sheetViews>
  <sheetFormatPr baseColWidth="10" defaultRowHeight="16" x14ac:dyDescent="0.2"/>
  <cols>
    <col min="2" max="2" width="9.6640625" customWidth="1"/>
    <col min="3" max="3" width="10.83203125" style="64"/>
    <col min="4" max="4" width="13.1640625" style="64" bestFit="1" customWidth="1"/>
    <col min="5" max="5" width="13.1640625" style="64" customWidth="1"/>
    <col min="6" max="6" width="13.1640625" bestFit="1" customWidth="1"/>
    <col min="7" max="7" width="14.1640625" bestFit="1" customWidth="1"/>
    <col min="8" max="8" width="17" hidden="1" customWidth="1"/>
    <col min="9" max="9" width="17.5" hidden="1" customWidth="1"/>
    <col min="10" max="10" width="14.1640625" hidden="1" customWidth="1"/>
    <col min="11" max="11" width="15.33203125" hidden="1" customWidth="1"/>
    <col min="13" max="13" width="2.6640625" customWidth="1"/>
    <col min="16" max="16" width="13.1640625" bestFit="1" customWidth="1"/>
    <col min="17" max="21" width="14.1640625" hidden="1" customWidth="1"/>
  </cols>
  <sheetData>
    <row r="1" spans="1:25" x14ac:dyDescent="0.2">
      <c r="A1" s="11"/>
      <c r="B1" s="75"/>
      <c r="L1" s="66" t="s">
        <v>143</v>
      </c>
    </row>
    <row r="2" spans="1:25" x14ac:dyDescent="0.2">
      <c r="A2" s="68"/>
      <c r="B2" s="98" t="s">
        <v>141</v>
      </c>
      <c r="C2" s="98"/>
      <c r="D2" s="98"/>
      <c r="E2" s="98"/>
      <c r="F2" s="98"/>
      <c r="G2" s="98"/>
      <c r="H2" s="11"/>
      <c r="I2" s="11"/>
      <c r="J2" s="11"/>
      <c r="K2" s="11"/>
      <c r="L2" s="66">
        <v>5</v>
      </c>
    </row>
    <row r="3" spans="1:25" x14ac:dyDescent="0.2">
      <c r="A3" s="77"/>
      <c r="B3" s="98" t="s">
        <v>142</v>
      </c>
      <c r="C3" s="98"/>
      <c r="D3" s="98"/>
      <c r="E3" s="98"/>
      <c r="F3" s="98"/>
      <c r="G3" s="98"/>
      <c r="H3" s="11"/>
      <c r="I3" s="11"/>
      <c r="J3" s="11"/>
      <c r="K3" s="11"/>
      <c r="L3" s="66">
        <v>4</v>
      </c>
    </row>
    <row r="4" spans="1:25" x14ac:dyDescent="0.2">
      <c r="A4" s="72"/>
      <c r="B4" s="98" t="s">
        <v>144</v>
      </c>
      <c r="C4" s="98"/>
      <c r="D4" s="98"/>
      <c r="E4" s="98"/>
      <c r="F4" s="98"/>
      <c r="G4" s="98"/>
      <c r="H4" s="11"/>
      <c r="I4" s="11"/>
      <c r="J4" s="11"/>
      <c r="K4" s="11"/>
      <c r="L4" s="66">
        <v>3</v>
      </c>
    </row>
    <row r="5" spans="1:25" x14ac:dyDescent="0.2">
      <c r="A5" s="69"/>
      <c r="B5" s="98" t="s">
        <v>145</v>
      </c>
      <c r="C5" s="98"/>
      <c r="D5" s="98"/>
      <c r="E5" s="98"/>
      <c r="F5" s="98"/>
      <c r="G5" s="98"/>
      <c r="H5" s="11"/>
      <c r="I5" s="11"/>
      <c r="J5" s="11"/>
      <c r="K5" s="11"/>
      <c r="L5" s="66">
        <v>2</v>
      </c>
    </row>
    <row r="6" spans="1:25" x14ac:dyDescent="0.2">
      <c r="A6" s="22"/>
      <c r="B6" s="98" t="s">
        <v>146</v>
      </c>
      <c r="C6" s="98"/>
      <c r="D6" s="98"/>
      <c r="E6" s="98"/>
      <c r="F6" s="98"/>
      <c r="G6" s="98"/>
      <c r="H6" s="11"/>
      <c r="I6" s="11"/>
      <c r="J6" s="11"/>
      <c r="K6" s="11"/>
      <c r="L6" s="66">
        <v>1</v>
      </c>
    </row>
    <row r="9" spans="1:25" x14ac:dyDescent="0.2">
      <c r="D9" s="65" t="s">
        <v>135</v>
      </c>
      <c r="E9" s="65" t="s">
        <v>179</v>
      </c>
      <c r="F9" s="65" t="s">
        <v>178</v>
      </c>
      <c r="G9" s="65" t="s">
        <v>180</v>
      </c>
      <c r="H9" s="65" t="s">
        <v>181</v>
      </c>
      <c r="I9" s="65" t="s">
        <v>182</v>
      </c>
      <c r="J9" s="65" t="s">
        <v>183</v>
      </c>
      <c r="K9" s="65" t="s">
        <v>184</v>
      </c>
      <c r="L9" s="65" t="s">
        <v>147</v>
      </c>
      <c r="M9" s="67"/>
      <c r="N9" s="65" t="s">
        <v>136</v>
      </c>
      <c r="O9" s="65" t="s">
        <v>179</v>
      </c>
      <c r="P9" s="65" t="s">
        <v>178</v>
      </c>
      <c r="Q9" s="65" t="s">
        <v>180</v>
      </c>
      <c r="R9" s="65" t="s">
        <v>181</v>
      </c>
      <c r="S9" s="65"/>
      <c r="T9" s="65"/>
      <c r="U9" s="65"/>
      <c r="V9" s="65" t="s">
        <v>147</v>
      </c>
      <c r="W9" s="67"/>
      <c r="X9" s="66" t="s">
        <v>148</v>
      </c>
      <c r="Y9" s="66">
        <f>L14+V14+L21+V21+L28+V28</f>
        <v>74</v>
      </c>
    </row>
    <row r="10" spans="1:25" x14ac:dyDescent="0.2">
      <c r="D10" s="76" t="s">
        <v>157</v>
      </c>
      <c r="E10" s="66" t="str">
        <f>master!B7</f>
        <v>Netherlands</v>
      </c>
      <c r="F10" s="66"/>
      <c r="G10" s="66"/>
      <c r="H10" s="66">
        <f>IF(D10=E10,5,0)</f>
        <v>5</v>
      </c>
      <c r="I10" s="66"/>
      <c r="J10" s="66"/>
      <c r="K10" s="66"/>
      <c r="L10" s="66">
        <f>H10</f>
        <v>5</v>
      </c>
      <c r="M10" s="64"/>
      <c r="N10" s="76" t="s">
        <v>161</v>
      </c>
      <c r="O10" s="66" t="str">
        <f>master!F7</f>
        <v>England</v>
      </c>
      <c r="P10" s="66"/>
      <c r="Q10" s="66"/>
      <c r="R10" s="66">
        <f>IF(N10=O10,5,0)</f>
        <v>5</v>
      </c>
      <c r="S10" s="66"/>
      <c r="T10" s="66"/>
      <c r="U10" s="66"/>
      <c r="V10" s="66">
        <f>R10</f>
        <v>5</v>
      </c>
      <c r="W10" s="64"/>
      <c r="X10" s="66" t="s">
        <v>149</v>
      </c>
      <c r="Y10" s="66"/>
    </row>
    <row r="11" spans="1:25" x14ac:dyDescent="0.2">
      <c r="D11" s="76" t="s">
        <v>156</v>
      </c>
      <c r="E11" s="66" t="str">
        <f>master!B8</f>
        <v>Ecuador</v>
      </c>
      <c r="F11" s="66"/>
      <c r="G11" s="66"/>
      <c r="H11" s="66">
        <f>IF(D11=E11,4,0)</f>
        <v>4</v>
      </c>
      <c r="I11" s="66"/>
      <c r="J11" s="66"/>
      <c r="K11" s="66"/>
      <c r="L11" s="66">
        <f>H11</f>
        <v>4</v>
      </c>
      <c r="M11" s="64"/>
      <c r="N11" s="76" t="s">
        <v>160</v>
      </c>
      <c r="O11" s="66" t="str">
        <f>master!F8</f>
        <v>USA</v>
      </c>
      <c r="P11" s="66"/>
      <c r="Q11" s="66"/>
      <c r="R11" s="66">
        <f>IF(N11=O11,4,0)</f>
        <v>4</v>
      </c>
      <c r="S11" s="66"/>
      <c r="T11" s="66"/>
      <c r="U11" s="66"/>
      <c r="V11" s="66">
        <f t="shared" ref="V11:V13" si="0">R11</f>
        <v>4</v>
      </c>
      <c r="W11" s="64"/>
      <c r="X11" s="66" t="s">
        <v>150</v>
      </c>
      <c r="Y11" s="66"/>
    </row>
    <row r="12" spans="1:25" x14ac:dyDescent="0.2">
      <c r="D12" s="76" t="s">
        <v>154</v>
      </c>
      <c r="E12" s="66" t="str">
        <f>master!B9</f>
        <v>Senegal</v>
      </c>
      <c r="F12" s="76">
        <v>1</v>
      </c>
      <c r="G12" s="66">
        <f>master!C9</f>
        <v>1</v>
      </c>
      <c r="H12" s="66">
        <f>IF(D12=E12,1,0)</f>
        <v>1</v>
      </c>
      <c r="I12" s="66">
        <f>IF(F12=G12,2,0)</f>
        <v>2</v>
      </c>
      <c r="J12" s="66">
        <f>IF(G12=1,1,2)</f>
        <v>1</v>
      </c>
      <c r="K12" s="66">
        <f>IF(J12=1,I12,0)</f>
        <v>2</v>
      </c>
      <c r="L12" s="66">
        <f>H12+K12</f>
        <v>3</v>
      </c>
      <c r="M12" s="64"/>
      <c r="N12" s="76" t="s">
        <v>159</v>
      </c>
      <c r="O12" s="66" t="str">
        <f>master!F9</f>
        <v>Wales</v>
      </c>
      <c r="P12" s="76">
        <v>1</v>
      </c>
      <c r="Q12" s="66">
        <f>master!G9</f>
        <v>1</v>
      </c>
      <c r="R12" s="66">
        <f>IF(N12=O12,1,0)</f>
        <v>1</v>
      </c>
      <c r="S12" s="66">
        <f>IF(P12=Q12,2,0)</f>
        <v>2</v>
      </c>
      <c r="T12" s="66">
        <f>IF(Q12=1,1,2)</f>
        <v>1</v>
      </c>
      <c r="U12" s="66">
        <f>IF(T12=1,S12,0)</f>
        <v>2</v>
      </c>
      <c r="V12" s="66">
        <f>R12+U12</f>
        <v>3</v>
      </c>
      <c r="W12" s="64"/>
      <c r="X12" s="66" t="s">
        <v>151</v>
      </c>
      <c r="Y12" s="66"/>
    </row>
    <row r="13" spans="1:25" x14ac:dyDescent="0.2">
      <c r="D13" s="76" t="s">
        <v>155</v>
      </c>
      <c r="E13" s="66" t="str">
        <f>master!B10</f>
        <v>Qatar</v>
      </c>
      <c r="F13" s="66"/>
      <c r="G13" s="66"/>
      <c r="H13" s="66">
        <f>IF(D13=E13,1,0)</f>
        <v>1</v>
      </c>
      <c r="I13" s="66"/>
      <c r="J13" s="66"/>
      <c r="K13" s="66"/>
      <c r="L13" s="66">
        <f>H13</f>
        <v>1</v>
      </c>
      <c r="M13" s="64"/>
      <c r="N13" s="76" t="s">
        <v>158</v>
      </c>
      <c r="O13" s="66" t="str">
        <f>master!F10</f>
        <v>Iran</v>
      </c>
      <c r="P13" s="66"/>
      <c r="Q13" s="66"/>
      <c r="R13" s="66">
        <f>IF(N13=O13,1,0)</f>
        <v>1</v>
      </c>
      <c r="S13" s="66"/>
      <c r="T13" s="66"/>
      <c r="U13" s="66"/>
      <c r="V13" s="66">
        <f t="shared" si="0"/>
        <v>1</v>
      </c>
      <c r="W13" s="64"/>
      <c r="X13" s="66" t="s">
        <v>152</v>
      </c>
      <c r="Y13" s="66"/>
    </row>
    <row r="14" spans="1:25" x14ac:dyDescent="0.2">
      <c r="F14" s="64"/>
      <c r="G14" s="64"/>
      <c r="H14" s="64"/>
      <c r="I14" s="64"/>
      <c r="J14" s="64"/>
      <c r="K14" s="64"/>
      <c r="L14" s="65">
        <f>SUM(L10:L13)</f>
        <v>13</v>
      </c>
      <c r="M14" s="67"/>
      <c r="N14" s="67"/>
      <c r="O14" s="67"/>
      <c r="P14" s="67"/>
      <c r="Q14" s="67"/>
      <c r="R14" s="67"/>
      <c r="S14" s="67"/>
      <c r="T14" s="67"/>
      <c r="U14" s="67"/>
      <c r="V14" s="65">
        <f>SUM(V10:V13)</f>
        <v>13</v>
      </c>
      <c r="W14" s="67"/>
      <c r="X14" s="65" t="s">
        <v>153</v>
      </c>
      <c r="Y14" s="65">
        <f>SUM(Y9:Y13)</f>
        <v>74</v>
      </c>
    </row>
    <row r="15" spans="1:25" x14ac:dyDescent="0.2">
      <c r="F15" s="64"/>
      <c r="G15" s="64"/>
      <c r="H15" s="64"/>
      <c r="I15" s="64"/>
      <c r="J15" s="64"/>
      <c r="K15" s="64"/>
      <c r="L15" s="64"/>
      <c r="M15" s="64"/>
      <c r="N15" s="64"/>
      <c r="O15" s="64"/>
      <c r="P15" s="64"/>
      <c r="Q15" s="64"/>
      <c r="R15" s="64"/>
      <c r="S15" s="64"/>
      <c r="T15" s="64"/>
      <c r="U15" s="64"/>
      <c r="V15" s="64"/>
      <c r="W15" s="64"/>
      <c r="X15" s="64"/>
      <c r="Y15" s="64"/>
    </row>
    <row r="16" spans="1:25" x14ac:dyDescent="0.2">
      <c r="D16" s="65" t="s">
        <v>137</v>
      </c>
      <c r="E16" s="65" t="s">
        <v>179</v>
      </c>
      <c r="F16" s="65" t="s">
        <v>178</v>
      </c>
      <c r="G16" s="65" t="s">
        <v>180</v>
      </c>
      <c r="H16" s="65" t="s">
        <v>181</v>
      </c>
      <c r="I16" s="65"/>
      <c r="J16" s="65"/>
      <c r="K16" s="65"/>
      <c r="L16" s="65" t="s">
        <v>147</v>
      </c>
      <c r="N16" s="65" t="s">
        <v>138</v>
      </c>
      <c r="O16" s="65" t="s">
        <v>179</v>
      </c>
      <c r="P16" s="65" t="s">
        <v>178</v>
      </c>
      <c r="Q16" s="65" t="s">
        <v>180</v>
      </c>
      <c r="R16" s="65" t="s">
        <v>181</v>
      </c>
      <c r="S16" s="65"/>
      <c r="T16" s="65"/>
      <c r="U16" s="65"/>
      <c r="V16" s="65" t="s">
        <v>147</v>
      </c>
      <c r="X16" s="64"/>
      <c r="Y16" s="64"/>
    </row>
    <row r="17" spans="4:25" x14ac:dyDescent="0.2">
      <c r="D17" s="76" t="s">
        <v>162</v>
      </c>
      <c r="E17" s="66" t="str">
        <f>master!B13</f>
        <v>Argentina</v>
      </c>
      <c r="F17" s="66"/>
      <c r="G17" s="66"/>
      <c r="H17" s="66">
        <f>IF(D17=E17,5,0)</f>
        <v>5</v>
      </c>
      <c r="I17" s="66"/>
      <c r="J17" s="66"/>
      <c r="K17" s="66"/>
      <c r="L17" s="66">
        <f>H17</f>
        <v>5</v>
      </c>
      <c r="N17" s="76" t="s">
        <v>169</v>
      </c>
      <c r="O17" s="66" t="str">
        <f>master!F13</f>
        <v>France</v>
      </c>
      <c r="P17" s="66"/>
      <c r="Q17" s="66"/>
      <c r="R17" s="66">
        <f>IF(N17=O17,5,0)</f>
        <v>5</v>
      </c>
      <c r="S17" s="66"/>
      <c r="T17" s="66"/>
      <c r="U17" s="66"/>
      <c r="V17" s="66">
        <f>R17</f>
        <v>5</v>
      </c>
      <c r="X17" s="64"/>
      <c r="Y17" s="64"/>
    </row>
    <row r="18" spans="4:25" x14ac:dyDescent="0.2">
      <c r="D18" s="76" t="s">
        <v>163</v>
      </c>
      <c r="E18" s="66" t="str">
        <f>master!B14</f>
        <v>Mexico</v>
      </c>
      <c r="F18" s="66"/>
      <c r="G18" s="66"/>
      <c r="H18" s="66">
        <f>IF(D18=E18,4,0)</f>
        <v>4</v>
      </c>
      <c r="I18" s="66"/>
      <c r="J18" s="66"/>
      <c r="K18" s="66"/>
      <c r="L18" s="66">
        <f>H18</f>
        <v>4</v>
      </c>
      <c r="N18" s="76" t="s">
        <v>168</v>
      </c>
      <c r="O18" s="66" t="str">
        <f>master!F14</f>
        <v>Denmark</v>
      </c>
      <c r="P18" s="66"/>
      <c r="Q18" s="66"/>
      <c r="R18" s="66">
        <f>IF(N18=O18,4,0)</f>
        <v>4</v>
      </c>
      <c r="S18" s="66"/>
      <c r="T18" s="66"/>
      <c r="U18" s="66"/>
      <c r="V18" s="66">
        <f t="shared" ref="V18:V20" si="1">R18</f>
        <v>4</v>
      </c>
      <c r="X18" s="64"/>
      <c r="Y18" s="64"/>
    </row>
    <row r="19" spans="4:25" x14ac:dyDescent="0.2">
      <c r="D19" s="76" t="s">
        <v>164</v>
      </c>
      <c r="E19" s="66" t="str">
        <f>master!B15</f>
        <v>Poland</v>
      </c>
      <c r="F19" s="76">
        <v>0</v>
      </c>
      <c r="G19" s="66">
        <f>master!C15</f>
        <v>0</v>
      </c>
      <c r="H19" s="66">
        <f>IF(D19=E19,1,0)</f>
        <v>1</v>
      </c>
      <c r="I19" s="66">
        <f>IF(F19=G19,2,0)</f>
        <v>2</v>
      </c>
      <c r="J19" s="66">
        <f>IF(G19=1,1,2)</f>
        <v>2</v>
      </c>
      <c r="K19" s="66">
        <f>IF(J19=1,I19,0)</f>
        <v>0</v>
      </c>
      <c r="L19" s="66">
        <f>H19+K19</f>
        <v>1</v>
      </c>
      <c r="N19" s="76" t="s">
        <v>166</v>
      </c>
      <c r="O19" s="66" t="str">
        <f>master!F15</f>
        <v>Australia</v>
      </c>
      <c r="P19" s="76">
        <v>1</v>
      </c>
      <c r="Q19" s="66">
        <f>master!G15</f>
        <v>1</v>
      </c>
      <c r="R19" s="66">
        <f>IF(N19=O19,1,0)</f>
        <v>1</v>
      </c>
      <c r="S19" s="66">
        <f>IF(P19=Q19,2,0)</f>
        <v>2</v>
      </c>
      <c r="T19" s="66">
        <f>IF(Q19=1,1,2)</f>
        <v>1</v>
      </c>
      <c r="U19" s="66">
        <f>IF(T19=1,S19,0)</f>
        <v>2</v>
      </c>
      <c r="V19" s="66">
        <f>R19+U19</f>
        <v>3</v>
      </c>
      <c r="X19" s="64"/>
      <c r="Y19" s="64"/>
    </row>
    <row r="20" spans="4:25" x14ac:dyDescent="0.2">
      <c r="D20" s="76" t="s">
        <v>165</v>
      </c>
      <c r="E20" s="66" t="str">
        <f>master!B16</f>
        <v>Saudi Arabia</v>
      </c>
      <c r="F20" s="66"/>
      <c r="G20" s="66"/>
      <c r="H20" s="66">
        <f>IF(D20=E20,1,0)</f>
        <v>1</v>
      </c>
      <c r="I20" s="66"/>
      <c r="J20" s="66"/>
      <c r="K20" s="66"/>
      <c r="L20" s="66">
        <f>H20</f>
        <v>1</v>
      </c>
      <c r="N20" s="76" t="s">
        <v>167</v>
      </c>
      <c r="O20" s="66" t="str">
        <f>master!F16</f>
        <v>Tunisia</v>
      </c>
      <c r="P20" s="66"/>
      <c r="Q20" s="66"/>
      <c r="R20" s="66">
        <f>IF(N20=O20,1,0)</f>
        <v>1</v>
      </c>
      <c r="S20" s="66"/>
      <c r="T20" s="66"/>
      <c r="U20" s="66"/>
      <c r="V20" s="66">
        <f t="shared" si="1"/>
        <v>1</v>
      </c>
      <c r="X20" s="64"/>
      <c r="Y20" s="64"/>
    </row>
    <row r="21" spans="4:25" x14ac:dyDescent="0.2">
      <c r="D21" s="67"/>
      <c r="E21" s="67"/>
      <c r="F21" s="67"/>
      <c r="G21" s="67"/>
      <c r="H21" s="67"/>
      <c r="I21" s="67"/>
      <c r="J21" s="67"/>
      <c r="K21" s="67"/>
      <c r="L21" s="74">
        <f>SUM(L17:L20)</f>
        <v>11</v>
      </c>
      <c r="N21" s="64"/>
      <c r="O21" s="64"/>
      <c r="P21" s="64"/>
      <c r="Q21" s="64"/>
      <c r="R21" s="64"/>
      <c r="S21" s="64"/>
      <c r="T21" s="64"/>
      <c r="U21" s="64"/>
      <c r="V21" s="65">
        <f>SUM(V17:V20)</f>
        <v>13</v>
      </c>
    </row>
    <row r="23" spans="4:25" x14ac:dyDescent="0.2">
      <c r="D23" s="65" t="s">
        <v>139</v>
      </c>
      <c r="E23" s="65" t="s">
        <v>179</v>
      </c>
      <c r="F23" s="65" t="s">
        <v>178</v>
      </c>
      <c r="G23" s="65" t="s">
        <v>180</v>
      </c>
      <c r="H23" s="65" t="s">
        <v>181</v>
      </c>
      <c r="I23" s="65"/>
      <c r="J23" s="65"/>
      <c r="K23" s="65"/>
      <c r="L23" s="65" t="s">
        <v>147</v>
      </c>
      <c r="M23" s="67"/>
      <c r="N23" s="65" t="s">
        <v>140</v>
      </c>
      <c r="O23" s="65" t="s">
        <v>179</v>
      </c>
      <c r="P23" s="65" t="s">
        <v>178</v>
      </c>
      <c r="Q23" s="65" t="s">
        <v>180</v>
      </c>
      <c r="R23" s="65" t="s">
        <v>181</v>
      </c>
      <c r="S23" s="65"/>
      <c r="T23" s="65"/>
      <c r="U23" s="65"/>
      <c r="V23" s="65" t="s">
        <v>147</v>
      </c>
    </row>
    <row r="24" spans="4:25" x14ac:dyDescent="0.2">
      <c r="D24" s="76" t="s">
        <v>171</v>
      </c>
      <c r="E24" s="66" t="str">
        <f>master!B19</f>
        <v>Germany</v>
      </c>
      <c r="F24" s="66"/>
      <c r="G24" s="66"/>
      <c r="H24" s="66">
        <f>IF(D24=E24,5,0)</f>
        <v>5</v>
      </c>
      <c r="I24" s="66"/>
      <c r="J24" s="66"/>
      <c r="K24" s="66"/>
      <c r="L24" s="66">
        <f>H24</f>
        <v>5</v>
      </c>
      <c r="M24" s="64"/>
      <c r="N24" s="76" t="s">
        <v>174</v>
      </c>
      <c r="O24" s="66" t="str">
        <f>master!F19</f>
        <v>Belgium</v>
      </c>
      <c r="P24" s="66"/>
      <c r="Q24" s="66"/>
      <c r="R24" s="66">
        <f>IF(N24=O24,5,0)</f>
        <v>5</v>
      </c>
      <c r="S24" s="66"/>
      <c r="T24" s="66"/>
      <c r="U24" s="66"/>
      <c r="V24" s="66">
        <f>R24</f>
        <v>5</v>
      </c>
    </row>
    <row r="25" spans="4:25" x14ac:dyDescent="0.2">
      <c r="D25" s="76" t="s">
        <v>170</v>
      </c>
      <c r="E25" s="66" t="str">
        <f>master!B20</f>
        <v>Spain</v>
      </c>
      <c r="F25" s="66"/>
      <c r="G25" s="66"/>
      <c r="H25" s="66">
        <f>IF(D25=E25,4,0)</f>
        <v>4</v>
      </c>
      <c r="I25" s="66"/>
      <c r="J25" s="66"/>
      <c r="K25" s="66"/>
      <c r="L25" s="66">
        <f>H25</f>
        <v>4</v>
      </c>
      <c r="M25" s="64"/>
      <c r="N25" s="76" t="s">
        <v>175</v>
      </c>
      <c r="O25" s="66" t="str">
        <f>master!F20</f>
        <v>Croatia</v>
      </c>
      <c r="P25" s="66"/>
      <c r="Q25" s="66"/>
      <c r="R25" s="66">
        <f>IF(N25=O25,4,0)</f>
        <v>4</v>
      </c>
      <c r="S25" s="66"/>
      <c r="T25" s="66"/>
      <c r="U25" s="66"/>
      <c r="V25" s="66">
        <f t="shared" ref="V25:V27" si="2">R25</f>
        <v>4</v>
      </c>
    </row>
    <row r="26" spans="4:25" x14ac:dyDescent="0.2">
      <c r="D26" s="76" t="s">
        <v>172</v>
      </c>
      <c r="E26" s="66" t="str">
        <f>master!B21</f>
        <v>Japan</v>
      </c>
      <c r="F26" s="76">
        <v>0</v>
      </c>
      <c r="G26" s="66">
        <f>master!C21</f>
        <v>0</v>
      </c>
      <c r="H26" s="66">
        <f>IF(D26=E26,1,0)</f>
        <v>1</v>
      </c>
      <c r="I26" s="66">
        <f>IF(F26=G26,2,0)</f>
        <v>2</v>
      </c>
      <c r="J26" s="66">
        <f>IF(G26=1,1,2)</f>
        <v>2</v>
      </c>
      <c r="K26" s="66">
        <f>IF(J26=1,I26,0)</f>
        <v>0</v>
      </c>
      <c r="L26" s="66">
        <f>H26+K26</f>
        <v>1</v>
      </c>
      <c r="M26" s="64"/>
      <c r="N26" s="76" t="s">
        <v>176</v>
      </c>
      <c r="O26" s="66" t="str">
        <f>master!F21</f>
        <v>Morocco</v>
      </c>
      <c r="P26" s="76">
        <v>1</v>
      </c>
      <c r="Q26" s="66">
        <f>master!G21</f>
        <v>1</v>
      </c>
      <c r="R26" s="66">
        <f>IF(N26=O26,1,0)</f>
        <v>1</v>
      </c>
      <c r="S26" s="66">
        <f>IF(P26=Q26,2,0)</f>
        <v>2</v>
      </c>
      <c r="T26" s="66">
        <f>IF(Q26=1,1,2)</f>
        <v>1</v>
      </c>
      <c r="U26" s="66">
        <f>IF(T26=1,S26,0)</f>
        <v>2</v>
      </c>
      <c r="V26" s="66">
        <f>R26+U26</f>
        <v>3</v>
      </c>
    </row>
    <row r="27" spans="4:25" x14ac:dyDescent="0.2">
      <c r="D27" s="76" t="s">
        <v>173</v>
      </c>
      <c r="E27" s="66" t="str">
        <f>master!B22</f>
        <v>Costa Rica</v>
      </c>
      <c r="F27" s="66"/>
      <c r="G27" s="66"/>
      <c r="H27" s="66">
        <f>IF(D27=E27,1,0)</f>
        <v>1</v>
      </c>
      <c r="I27" s="66"/>
      <c r="J27" s="66"/>
      <c r="K27" s="66"/>
      <c r="L27" s="66">
        <f>H27</f>
        <v>1</v>
      </c>
      <c r="M27" s="64"/>
      <c r="N27" s="76" t="s">
        <v>177</v>
      </c>
      <c r="O27" s="66" t="str">
        <f>master!F22</f>
        <v>Canada</v>
      </c>
      <c r="P27" s="66"/>
      <c r="Q27" s="66"/>
      <c r="R27" s="66">
        <f>IF(N27=O27,1,0)</f>
        <v>1</v>
      </c>
      <c r="S27" s="66"/>
      <c r="T27" s="66"/>
      <c r="U27" s="66"/>
      <c r="V27" s="66">
        <f t="shared" si="2"/>
        <v>1</v>
      </c>
    </row>
    <row r="28" spans="4:25" x14ac:dyDescent="0.2">
      <c r="F28" s="64"/>
      <c r="G28" s="64"/>
      <c r="H28" s="64"/>
      <c r="I28" s="64"/>
      <c r="J28" s="64"/>
      <c r="K28" s="64"/>
      <c r="L28" s="65">
        <f t="shared" ref="L28:V28" si="3">SUM(L24:L27)</f>
        <v>11</v>
      </c>
      <c r="M28" s="67"/>
      <c r="N28" s="64"/>
      <c r="O28" s="64"/>
      <c r="P28" s="64"/>
      <c r="Q28" s="64"/>
      <c r="R28" s="64"/>
      <c r="S28" s="64"/>
      <c r="T28" s="64"/>
      <c r="U28" s="64"/>
      <c r="V28" s="74">
        <f t="shared" si="3"/>
        <v>13</v>
      </c>
    </row>
    <row r="29" spans="4:25" x14ac:dyDescent="0.2">
      <c r="M29" s="67"/>
    </row>
    <row r="30" spans="4:25" x14ac:dyDescent="0.2">
      <c r="M30" s="64"/>
    </row>
    <row r="31" spans="4:25" x14ac:dyDescent="0.2">
      <c r="M31" s="64"/>
    </row>
    <row r="32" spans="4:25" x14ac:dyDescent="0.2">
      <c r="M32" s="64"/>
    </row>
    <row r="33" spans="13:13" x14ac:dyDescent="0.2">
      <c r="M33" s="64"/>
    </row>
    <row r="34" spans="13:13" x14ac:dyDescent="0.2">
      <c r="M34" s="67"/>
    </row>
  </sheetData>
  <mergeCells count="5">
    <mergeCell ref="B2:G2"/>
    <mergeCell ref="B3:G3"/>
    <mergeCell ref="B4:G4"/>
    <mergeCell ref="B5:G5"/>
    <mergeCell ref="B6:G6"/>
  </mergeCells>
  <conditionalFormatting sqref="L10 V10 L17 V17 L24 V24">
    <cfRule type="cellIs" dxfId="32" priority="6" operator="equal">
      <formula>5</formula>
    </cfRule>
  </conditionalFormatting>
  <conditionalFormatting sqref="L11 V11 L18 V18 L25 V25">
    <cfRule type="cellIs" dxfId="31" priority="4" operator="equal">
      <formula>4</formula>
    </cfRule>
  </conditionalFormatting>
  <conditionalFormatting sqref="L12 V12 L19 V19 L26 V26">
    <cfRule type="cellIs" dxfId="30" priority="2" operator="equal">
      <formula>1</formula>
    </cfRule>
    <cfRule type="cellIs" dxfId="29" priority="3" operator="equal">
      <formula>3</formula>
    </cfRule>
  </conditionalFormatting>
  <conditionalFormatting sqref="L13 V13 L20 V20 L27 V27">
    <cfRule type="cellIs" dxfId="28" priority="1" operator="equal">
      <formul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53A3-896F-5548-BE26-1B0315E4CCCA}">
  <dimension ref="A1:AC41"/>
  <sheetViews>
    <sheetView topLeftCell="B1" workbookViewId="0">
      <selection activeCell="B6" sqref="B6:G6"/>
    </sheetView>
  </sheetViews>
  <sheetFormatPr baseColWidth="10" defaultRowHeight="16" x14ac:dyDescent="0.2"/>
  <cols>
    <col min="2" max="2" width="9.6640625" customWidth="1"/>
    <col min="3" max="3" width="10.83203125" style="64"/>
    <col min="4" max="4" width="13.1640625" style="64" bestFit="1" customWidth="1"/>
    <col min="5" max="5" width="13.1640625" style="64" customWidth="1"/>
    <col min="6" max="6" width="13.1640625" bestFit="1" customWidth="1"/>
    <col min="7" max="7" width="14.1640625" bestFit="1" customWidth="1"/>
    <col min="8" max="8" width="17" hidden="1" customWidth="1"/>
    <col min="9" max="9" width="17.5" hidden="1" customWidth="1"/>
    <col min="10" max="10" width="14.1640625" hidden="1" customWidth="1"/>
    <col min="11" max="13" width="15.33203125" hidden="1" customWidth="1"/>
    <col min="15" max="15" width="2.6640625" customWidth="1"/>
    <col min="18" max="18" width="13.1640625" bestFit="1" customWidth="1"/>
    <col min="19" max="19" width="14.1640625" customWidth="1"/>
    <col min="20" max="23" width="14.1640625" hidden="1" customWidth="1"/>
    <col min="28" max="28" width="15.5" bestFit="1" customWidth="1"/>
    <col min="29" max="29" width="27.6640625" customWidth="1"/>
  </cols>
  <sheetData>
    <row r="1" spans="1:27" x14ac:dyDescent="0.2">
      <c r="A1" s="11"/>
      <c r="B1" s="75"/>
      <c r="N1" s="66" t="s">
        <v>143</v>
      </c>
    </row>
    <row r="2" spans="1:27" x14ac:dyDescent="0.2">
      <c r="A2" s="70">
        <v>5</v>
      </c>
      <c r="B2" s="98" t="s">
        <v>141</v>
      </c>
      <c r="C2" s="98"/>
      <c r="D2" s="98"/>
      <c r="E2" s="98"/>
      <c r="F2" s="98"/>
      <c r="G2" s="98"/>
      <c r="H2" s="11"/>
      <c r="I2" s="11"/>
      <c r="J2" s="11"/>
      <c r="K2" s="11"/>
      <c r="L2" s="11"/>
      <c r="M2" s="11"/>
      <c r="N2" s="66">
        <v>5</v>
      </c>
    </row>
    <row r="3" spans="1:27" x14ac:dyDescent="0.2">
      <c r="A3" s="78">
        <v>4</v>
      </c>
      <c r="B3" s="98" t="s">
        <v>142</v>
      </c>
      <c r="C3" s="98"/>
      <c r="D3" s="98"/>
      <c r="E3" s="98"/>
      <c r="F3" s="98"/>
      <c r="G3" s="98"/>
      <c r="H3" s="11"/>
      <c r="I3" s="11"/>
      <c r="J3" s="11"/>
      <c r="K3" s="11"/>
      <c r="L3" s="11"/>
      <c r="M3" s="11"/>
      <c r="N3" s="66">
        <v>4</v>
      </c>
    </row>
    <row r="4" spans="1:27" x14ac:dyDescent="0.2">
      <c r="A4" s="73">
        <v>3</v>
      </c>
      <c r="B4" s="98" t="s">
        <v>144</v>
      </c>
      <c r="C4" s="98"/>
      <c r="D4" s="98"/>
      <c r="E4" s="98"/>
      <c r="F4" s="98"/>
      <c r="G4" s="98"/>
      <c r="H4" s="11"/>
      <c r="I4" s="11"/>
      <c r="J4" s="11"/>
      <c r="K4" s="11"/>
      <c r="L4" s="11"/>
      <c r="M4" s="11"/>
      <c r="N4" s="66">
        <v>3</v>
      </c>
    </row>
    <row r="5" spans="1:27" x14ac:dyDescent="0.2">
      <c r="A5" s="79">
        <v>2</v>
      </c>
      <c r="B5" s="98" t="s">
        <v>145</v>
      </c>
      <c r="C5" s="98"/>
      <c r="D5" s="98"/>
      <c r="E5" s="98"/>
      <c r="F5" s="98"/>
      <c r="G5" s="98"/>
      <c r="H5" s="11"/>
      <c r="I5" s="11"/>
      <c r="J5" s="11"/>
      <c r="K5" s="11"/>
      <c r="L5" s="11"/>
      <c r="M5" s="11"/>
      <c r="N5" s="66">
        <v>2</v>
      </c>
    </row>
    <row r="6" spans="1:27" x14ac:dyDescent="0.2">
      <c r="A6" s="71">
        <v>1</v>
      </c>
      <c r="B6" s="98" t="s">
        <v>146</v>
      </c>
      <c r="C6" s="98"/>
      <c r="D6" s="98"/>
      <c r="E6" s="98"/>
      <c r="F6" s="98"/>
      <c r="G6" s="98"/>
      <c r="H6" s="11"/>
      <c r="I6" s="11"/>
      <c r="J6" s="11"/>
      <c r="K6" s="11"/>
      <c r="L6" s="11"/>
      <c r="M6" s="11"/>
      <c r="N6" s="66">
        <v>1</v>
      </c>
    </row>
    <row r="9" spans="1:27" x14ac:dyDescent="0.2">
      <c r="D9" s="65" t="s">
        <v>135</v>
      </c>
      <c r="E9" s="65" t="s">
        <v>179</v>
      </c>
      <c r="F9" s="65" t="s">
        <v>178</v>
      </c>
      <c r="G9" s="65" t="s">
        <v>180</v>
      </c>
      <c r="H9" s="65" t="s">
        <v>181</v>
      </c>
      <c r="I9" s="65" t="s">
        <v>182</v>
      </c>
      <c r="J9" s="65" t="s">
        <v>183</v>
      </c>
      <c r="K9" s="65" t="s">
        <v>184</v>
      </c>
      <c r="L9" s="65"/>
      <c r="M9" s="65"/>
      <c r="N9" s="65" t="s">
        <v>147</v>
      </c>
      <c r="O9" s="67"/>
      <c r="P9" s="65" t="s">
        <v>136</v>
      </c>
      <c r="Q9" s="65" t="s">
        <v>179</v>
      </c>
      <c r="R9" s="65" t="s">
        <v>178</v>
      </c>
      <c r="S9" s="65" t="s">
        <v>180</v>
      </c>
      <c r="T9" s="65" t="s">
        <v>181</v>
      </c>
      <c r="U9" s="65"/>
      <c r="V9" s="65"/>
      <c r="W9" s="65"/>
      <c r="X9" s="65" t="s">
        <v>147</v>
      </c>
      <c r="Y9" s="67"/>
      <c r="Z9" s="66" t="s">
        <v>148</v>
      </c>
      <c r="AA9" s="66">
        <f>N14+X14+N21+X21+N28+X28</f>
        <v>60</v>
      </c>
    </row>
    <row r="10" spans="1:27" x14ac:dyDescent="0.2">
      <c r="D10" s="66" t="s">
        <v>157</v>
      </c>
      <c r="E10" s="66" t="str">
        <f>master!B7</f>
        <v>Netherlands</v>
      </c>
      <c r="F10" s="66"/>
      <c r="G10" s="66"/>
      <c r="H10" s="66">
        <f>IF(D10=E10,5,0)</f>
        <v>5</v>
      </c>
      <c r="I10" s="66"/>
      <c r="J10" s="66"/>
      <c r="K10" s="66"/>
      <c r="L10" s="66">
        <f>IF(D10=E11,2,0)</f>
        <v>0</v>
      </c>
      <c r="M10" s="66">
        <f>IF(D10=E12,2,0)</f>
        <v>0</v>
      </c>
      <c r="N10" s="66">
        <v>5</v>
      </c>
      <c r="O10" s="64"/>
      <c r="P10" s="66" t="s">
        <v>161</v>
      </c>
      <c r="Q10" s="66" t="str">
        <f>master!F7</f>
        <v>England</v>
      </c>
      <c r="R10" s="66"/>
      <c r="S10" s="66"/>
      <c r="T10" s="66">
        <f>IF(P10=Q10,5,0)</f>
        <v>5</v>
      </c>
      <c r="U10" s="66"/>
      <c r="V10" s="66"/>
      <c r="W10" s="66"/>
      <c r="X10" s="66">
        <f>T10</f>
        <v>5</v>
      </c>
      <c r="Y10" s="64"/>
      <c r="Z10" s="66" t="s">
        <v>149</v>
      </c>
      <c r="AA10" s="66"/>
    </row>
    <row r="11" spans="1:27" x14ac:dyDescent="0.2">
      <c r="D11" s="66" t="s">
        <v>154</v>
      </c>
      <c r="E11" s="66" t="str">
        <f>master!B8</f>
        <v>Ecuador</v>
      </c>
      <c r="F11" s="66"/>
      <c r="G11" s="66"/>
      <c r="H11" s="66">
        <f>IF(D11=E11,4,0)</f>
        <v>0</v>
      </c>
      <c r="I11" s="66"/>
      <c r="J11" s="66"/>
      <c r="K11" s="66"/>
      <c r="L11" s="66">
        <f>IF(D11=E10,2,0)</f>
        <v>0</v>
      </c>
      <c r="M11" s="66">
        <f>IF(D11=E12,2,0)</f>
        <v>2</v>
      </c>
      <c r="N11" s="66">
        <v>2</v>
      </c>
      <c r="O11" s="64"/>
      <c r="P11" s="66" t="s">
        <v>160</v>
      </c>
      <c r="Q11" s="66" t="str">
        <f>master!F8</f>
        <v>USA</v>
      </c>
      <c r="R11" s="66"/>
      <c r="S11" s="66"/>
      <c r="T11" s="66">
        <f>IF(P11=Q11,4,0)</f>
        <v>4</v>
      </c>
      <c r="U11" s="66"/>
      <c r="V11" s="66"/>
      <c r="W11" s="66"/>
      <c r="X11" s="66">
        <f t="shared" ref="X11:X13" si="0">T11</f>
        <v>4</v>
      </c>
      <c r="Y11" s="64"/>
      <c r="Z11" s="66" t="s">
        <v>150</v>
      </c>
      <c r="AA11" s="66"/>
    </row>
    <row r="12" spans="1:27" x14ac:dyDescent="0.2">
      <c r="D12" s="66" t="s">
        <v>156</v>
      </c>
      <c r="E12" s="66" t="str">
        <f>master!B9</f>
        <v>Senegal</v>
      </c>
      <c r="F12" s="76">
        <v>0</v>
      </c>
      <c r="G12" s="66">
        <f>master!C9</f>
        <v>1</v>
      </c>
      <c r="H12" s="66">
        <f>IF(D12=E12,1,0)</f>
        <v>0</v>
      </c>
      <c r="I12" s="66">
        <f>IF(F12=G12,2,0)</f>
        <v>0</v>
      </c>
      <c r="J12" s="66">
        <f>IF(G12=1,1,2)</f>
        <v>1</v>
      </c>
      <c r="K12" s="66">
        <f>IF(J12=1,I12,0)</f>
        <v>0</v>
      </c>
      <c r="L12" s="66">
        <f>IF(D12=E10,2,0)</f>
        <v>0</v>
      </c>
      <c r="M12" s="66">
        <f>IF(D12=E11,2,0)</f>
        <v>2</v>
      </c>
      <c r="N12" s="66">
        <v>0</v>
      </c>
      <c r="O12" s="64"/>
      <c r="P12" s="66" t="s">
        <v>159</v>
      </c>
      <c r="Q12" s="66" t="str">
        <f>master!F9</f>
        <v>Wales</v>
      </c>
      <c r="R12" s="76">
        <v>1</v>
      </c>
      <c r="S12" s="66">
        <f>master!G9</f>
        <v>1</v>
      </c>
      <c r="T12" s="66">
        <f>IF(P12=Q12,1,0)</f>
        <v>1</v>
      </c>
      <c r="U12" s="66">
        <f>IF(R12=S12,2,0)</f>
        <v>2</v>
      </c>
      <c r="V12" s="66">
        <f>IF(S12=1,1,2)</f>
        <v>1</v>
      </c>
      <c r="W12" s="66">
        <f>IF(V12=1,U12,0)</f>
        <v>2</v>
      </c>
      <c r="X12" s="66">
        <f>T12+W12</f>
        <v>3</v>
      </c>
      <c r="Y12" s="64"/>
      <c r="Z12" s="66" t="s">
        <v>151</v>
      </c>
      <c r="AA12" s="66"/>
    </row>
    <row r="13" spans="1:27" x14ac:dyDescent="0.2">
      <c r="D13" s="66" t="s">
        <v>155</v>
      </c>
      <c r="E13" s="66" t="str">
        <f>master!B10</f>
        <v>Qatar</v>
      </c>
      <c r="F13" s="66"/>
      <c r="G13" s="66"/>
      <c r="H13" s="66">
        <f>IF(D13=E13,1,0)</f>
        <v>1</v>
      </c>
      <c r="I13" s="66"/>
      <c r="J13" s="66"/>
      <c r="K13" s="66"/>
      <c r="L13" s="66"/>
      <c r="M13" s="66"/>
      <c r="N13" s="66">
        <v>1</v>
      </c>
      <c r="O13" s="64"/>
      <c r="P13" s="66" t="s">
        <v>158</v>
      </c>
      <c r="Q13" s="66" t="str">
        <f>master!F10</f>
        <v>Iran</v>
      </c>
      <c r="R13" s="66"/>
      <c r="S13" s="66"/>
      <c r="T13" s="66">
        <f>IF(P13=Q13,1,0)</f>
        <v>1</v>
      </c>
      <c r="U13" s="66"/>
      <c r="V13" s="66"/>
      <c r="W13" s="66"/>
      <c r="X13" s="66">
        <f t="shared" si="0"/>
        <v>1</v>
      </c>
      <c r="Y13" s="64"/>
      <c r="Z13" s="66" t="s">
        <v>152</v>
      </c>
      <c r="AA13" s="66"/>
    </row>
    <row r="14" spans="1:27" x14ac:dyDescent="0.2">
      <c r="F14" s="64"/>
      <c r="G14" s="64"/>
      <c r="H14" s="64"/>
      <c r="I14" s="64"/>
      <c r="J14" s="64"/>
      <c r="K14" s="64"/>
      <c r="L14" s="64"/>
      <c r="M14" s="64"/>
      <c r="N14" s="65">
        <f>SUM(N10:N13)</f>
        <v>8</v>
      </c>
      <c r="O14" s="67"/>
      <c r="P14" s="67"/>
      <c r="Q14" s="67"/>
      <c r="R14" s="67"/>
      <c r="S14" s="67"/>
      <c r="T14" s="67"/>
      <c r="U14" s="67"/>
      <c r="V14" s="67"/>
      <c r="W14" s="67"/>
      <c r="X14" s="65">
        <f>SUM(X10:X13)</f>
        <v>13</v>
      </c>
      <c r="Y14" s="67"/>
      <c r="Z14" s="65" t="s">
        <v>153</v>
      </c>
      <c r="AA14" s="65">
        <f>SUM(AA9:AA13)</f>
        <v>60</v>
      </c>
    </row>
    <row r="15" spans="1:27" x14ac:dyDescent="0.2">
      <c r="F15" s="64"/>
      <c r="G15" s="64"/>
      <c r="H15" s="64"/>
      <c r="I15" s="64"/>
      <c r="J15" s="64"/>
      <c r="K15" s="64"/>
      <c r="L15" s="64"/>
      <c r="M15" s="64"/>
      <c r="N15" s="64"/>
      <c r="O15" s="64"/>
      <c r="P15" s="64"/>
      <c r="Q15" s="64"/>
      <c r="R15" s="64"/>
      <c r="S15" s="64"/>
      <c r="T15" s="64"/>
      <c r="U15" s="64"/>
      <c r="V15" s="64"/>
      <c r="W15" s="64"/>
      <c r="X15" s="64"/>
      <c r="Y15" s="64"/>
      <c r="Z15" s="64"/>
      <c r="AA15" s="64"/>
    </row>
    <row r="16" spans="1:27" x14ac:dyDescent="0.2">
      <c r="D16" s="65" t="s">
        <v>137</v>
      </c>
      <c r="E16" s="65" t="s">
        <v>179</v>
      </c>
      <c r="F16" s="65" t="s">
        <v>178</v>
      </c>
      <c r="G16" s="65" t="s">
        <v>180</v>
      </c>
      <c r="H16" s="65" t="s">
        <v>181</v>
      </c>
      <c r="I16" s="65"/>
      <c r="J16" s="65"/>
      <c r="K16" s="65"/>
      <c r="L16" s="65"/>
      <c r="M16" s="65"/>
      <c r="N16" s="65" t="s">
        <v>147</v>
      </c>
      <c r="P16" s="65" t="s">
        <v>138</v>
      </c>
      <c r="Q16" s="65" t="s">
        <v>179</v>
      </c>
      <c r="R16" s="65" t="s">
        <v>178</v>
      </c>
      <c r="S16" s="65" t="s">
        <v>180</v>
      </c>
      <c r="T16" s="65" t="s">
        <v>181</v>
      </c>
      <c r="U16" s="65"/>
      <c r="V16" s="65"/>
      <c r="W16" s="65"/>
      <c r="X16" s="65" t="s">
        <v>147</v>
      </c>
      <c r="Z16" s="64"/>
      <c r="AA16" s="64"/>
    </row>
    <row r="17" spans="4:29" x14ac:dyDescent="0.2">
      <c r="D17" s="66" t="s">
        <v>162</v>
      </c>
      <c r="E17" s="66" t="str">
        <f>master!B13</f>
        <v>Argentina</v>
      </c>
      <c r="F17" s="66"/>
      <c r="G17" s="66"/>
      <c r="H17" s="66">
        <f>IF(D17=E17,5,0)</f>
        <v>5</v>
      </c>
      <c r="I17" s="66"/>
      <c r="J17" s="66"/>
      <c r="K17" s="66"/>
      <c r="L17" s="66"/>
      <c r="M17" s="66"/>
      <c r="N17" s="66">
        <v>5</v>
      </c>
      <c r="P17" s="66" t="s">
        <v>169</v>
      </c>
      <c r="Q17" s="66" t="str">
        <f>master!F13</f>
        <v>France</v>
      </c>
      <c r="R17" s="66"/>
      <c r="S17" s="66"/>
      <c r="T17" s="66">
        <f>IF(P17=Q17,5,0)</f>
        <v>5</v>
      </c>
      <c r="U17" s="66"/>
      <c r="V17" s="66"/>
      <c r="W17" s="66"/>
      <c r="X17" s="66">
        <v>5</v>
      </c>
      <c r="Z17" s="64"/>
      <c r="AA17" s="64"/>
    </row>
    <row r="18" spans="4:29" x14ac:dyDescent="0.2">
      <c r="D18" s="66" t="s">
        <v>163</v>
      </c>
      <c r="E18" s="66" t="str">
        <f>master!B14</f>
        <v>Mexico</v>
      </c>
      <c r="F18" s="66"/>
      <c r="G18" s="66"/>
      <c r="H18" s="66">
        <f>IF(D18=E18,4,0)</f>
        <v>4</v>
      </c>
      <c r="I18" s="66"/>
      <c r="J18" s="66"/>
      <c r="K18" s="66"/>
      <c r="L18" s="66"/>
      <c r="M18" s="66"/>
      <c r="N18" s="66">
        <v>4</v>
      </c>
      <c r="P18" s="66" t="s">
        <v>168</v>
      </c>
      <c r="Q18" s="66" t="str">
        <f>master!F14</f>
        <v>Denmark</v>
      </c>
      <c r="R18" s="66"/>
      <c r="S18" s="66"/>
      <c r="T18" s="66">
        <f>IF(P18=Q18,4,0)</f>
        <v>4</v>
      </c>
      <c r="U18" s="66"/>
      <c r="V18" s="66"/>
      <c r="W18" s="66"/>
      <c r="X18" s="66">
        <v>4</v>
      </c>
      <c r="Z18" s="64"/>
      <c r="AA18" s="64"/>
    </row>
    <row r="19" spans="4:29" x14ac:dyDescent="0.2">
      <c r="D19" s="66" t="s">
        <v>164</v>
      </c>
      <c r="E19" s="66" t="str">
        <f>master!B15</f>
        <v>Poland</v>
      </c>
      <c r="F19" s="76">
        <v>1</v>
      </c>
      <c r="G19" s="66">
        <f>master!C15</f>
        <v>0</v>
      </c>
      <c r="H19" s="66">
        <f>IF(D19=E19,1,0)</f>
        <v>1</v>
      </c>
      <c r="I19" s="66">
        <f>IF(F19=G19,2,0)</f>
        <v>0</v>
      </c>
      <c r="J19" s="66">
        <f>IF(G19=1,1,2)</f>
        <v>2</v>
      </c>
      <c r="K19" s="66">
        <f>IF(J19=1,I19,0)</f>
        <v>0</v>
      </c>
      <c r="L19" s="66"/>
      <c r="M19" s="66"/>
      <c r="N19" s="66">
        <v>1</v>
      </c>
      <c r="P19" s="66" t="s">
        <v>167</v>
      </c>
      <c r="Q19" s="66" t="str">
        <f>master!F15</f>
        <v>Australia</v>
      </c>
      <c r="R19" s="76">
        <v>1</v>
      </c>
      <c r="S19" s="66">
        <f>master!G15</f>
        <v>1</v>
      </c>
      <c r="T19" s="66">
        <f>IF(P19=Q19,1,0)</f>
        <v>0</v>
      </c>
      <c r="U19" s="66">
        <f>IF(R19=S19,2,0)</f>
        <v>2</v>
      </c>
      <c r="V19" s="66">
        <f>IF(S19=1,1,2)</f>
        <v>1</v>
      </c>
      <c r="W19" s="66">
        <f>IF(V19=1,U19,0)</f>
        <v>2</v>
      </c>
      <c r="X19" s="66">
        <v>0</v>
      </c>
      <c r="Z19" s="64"/>
      <c r="AA19" s="64"/>
    </row>
    <row r="20" spans="4:29" x14ac:dyDescent="0.2">
      <c r="D20" s="66" t="s">
        <v>165</v>
      </c>
      <c r="E20" s="66" t="str">
        <f>master!B16</f>
        <v>Saudi Arabia</v>
      </c>
      <c r="F20" s="66"/>
      <c r="G20" s="66"/>
      <c r="H20" s="66">
        <f>IF(D20=E20,1,0)</f>
        <v>1</v>
      </c>
      <c r="I20" s="66"/>
      <c r="J20" s="66"/>
      <c r="K20" s="66"/>
      <c r="L20" s="66"/>
      <c r="M20" s="66"/>
      <c r="N20" s="66">
        <v>1</v>
      </c>
      <c r="P20" s="66" t="s">
        <v>166</v>
      </c>
      <c r="Q20" s="66" t="str">
        <f>master!F16</f>
        <v>Tunisia</v>
      </c>
      <c r="R20" s="66"/>
      <c r="S20" s="66"/>
      <c r="T20" s="66">
        <f>IF(P20=Q20,1,0)</f>
        <v>0</v>
      </c>
      <c r="U20" s="66"/>
      <c r="V20" s="66"/>
      <c r="W20" s="66"/>
      <c r="X20" s="66">
        <v>0</v>
      </c>
      <c r="Z20" s="64"/>
      <c r="AA20" s="64"/>
    </row>
    <row r="21" spans="4:29" x14ac:dyDescent="0.2">
      <c r="D21" s="67"/>
      <c r="E21" s="67"/>
      <c r="F21" s="67"/>
      <c r="G21" s="67"/>
      <c r="H21" s="67"/>
      <c r="I21" s="67"/>
      <c r="J21" s="67"/>
      <c r="K21" s="67"/>
      <c r="L21" s="67"/>
      <c r="M21" s="67"/>
      <c r="N21" s="74">
        <f>SUM(N17:N20)</f>
        <v>11</v>
      </c>
      <c r="P21" s="64"/>
      <c r="Q21" s="64"/>
      <c r="R21" s="64"/>
      <c r="S21" s="64"/>
      <c r="T21" s="64"/>
      <c r="U21" s="64"/>
      <c r="V21" s="64"/>
      <c r="W21" s="64"/>
      <c r="X21" s="65">
        <f>SUM(X17:X20)</f>
        <v>9</v>
      </c>
    </row>
    <row r="23" spans="4:29" x14ac:dyDescent="0.2">
      <c r="D23" s="65" t="s">
        <v>139</v>
      </c>
      <c r="E23" s="65" t="s">
        <v>179</v>
      </c>
      <c r="F23" s="65" t="s">
        <v>178</v>
      </c>
      <c r="G23" s="65" t="s">
        <v>180</v>
      </c>
      <c r="H23" s="65" t="s">
        <v>181</v>
      </c>
      <c r="I23" s="65"/>
      <c r="J23" s="65"/>
      <c r="K23" s="65"/>
      <c r="L23" s="65"/>
      <c r="M23" s="65"/>
      <c r="N23" s="65" t="s">
        <v>147</v>
      </c>
      <c r="O23" s="67"/>
      <c r="P23" s="65" t="s">
        <v>140</v>
      </c>
      <c r="Q23" s="65" t="s">
        <v>179</v>
      </c>
      <c r="R23" s="65" t="s">
        <v>178</v>
      </c>
      <c r="S23" s="65" t="s">
        <v>180</v>
      </c>
      <c r="T23" s="65" t="s">
        <v>181</v>
      </c>
      <c r="U23" s="65"/>
      <c r="V23" s="65"/>
      <c r="W23" s="65"/>
      <c r="X23" s="65" t="s">
        <v>147</v>
      </c>
    </row>
    <row r="24" spans="4:29" x14ac:dyDescent="0.2">
      <c r="D24" s="66" t="s">
        <v>170</v>
      </c>
      <c r="E24" s="66" t="str">
        <f>master!B19</f>
        <v>Germany</v>
      </c>
      <c r="F24" s="66"/>
      <c r="G24" s="66"/>
      <c r="H24" s="66">
        <f>IF(D24=E24,5,0)</f>
        <v>0</v>
      </c>
      <c r="I24" s="66"/>
      <c r="J24" s="66"/>
      <c r="K24" s="66"/>
      <c r="L24" s="66"/>
      <c r="M24" s="66"/>
      <c r="N24" s="66">
        <v>2</v>
      </c>
      <c r="O24" s="64"/>
      <c r="P24" s="66" t="s">
        <v>174</v>
      </c>
      <c r="Q24" s="66" t="str">
        <f>master!F19</f>
        <v>Belgium</v>
      </c>
      <c r="R24" s="66"/>
      <c r="S24" s="66"/>
      <c r="T24" s="66">
        <f>IF(P24=Q24,5,0)</f>
        <v>5</v>
      </c>
      <c r="U24" s="66"/>
      <c r="V24" s="66"/>
      <c r="W24" s="66"/>
      <c r="X24" s="66">
        <f>T24</f>
        <v>5</v>
      </c>
    </row>
    <row r="25" spans="4:29" x14ac:dyDescent="0.2">
      <c r="D25" s="66" t="s">
        <v>171</v>
      </c>
      <c r="E25" s="66" t="str">
        <f>master!B20</f>
        <v>Spain</v>
      </c>
      <c r="F25" s="66"/>
      <c r="G25" s="66"/>
      <c r="H25" s="66">
        <f>IF(D25=E25,4,0)</f>
        <v>0</v>
      </c>
      <c r="I25" s="66"/>
      <c r="J25" s="66"/>
      <c r="K25" s="66"/>
      <c r="L25" s="66"/>
      <c r="M25" s="66"/>
      <c r="N25" s="66">
        <v>2</v>
      </c>
      <c r="O25" s="64"/>
      <c r="P25" s="66" t="s">
        <v>175</v>
      </c>
      <c r="Q25" s="66" t="str">
        <f>master!F20</f>
        <v>Croatia</v>
      </c>
      <c r="R25" s="66"/>
      <c r="S25" s="66"/>
      <c r="T25" s="66">
        <f>IF(P25=Q25,4,0)</f>
        <v>4</v>
      </c>
      <c r="U25" s="66"/>
      <c r="V25" s="66"/>
      <c r="W25" s="66"/>
      <c r="X25" s="66">
        <f t="shared" ref="X25:X27" si="1">T25</f>
        <v>4</v>
      </c>
    </row>
    <row r="26" spans="4:29" x14ac:dyDescent="0.2">
      <c r="D26" s="66" t="s">
        <v>172</v>
      </c>
      <c r="E26" s="66" t="str">
        <f>master!B21</f>
        <v>Japan</v>
      </c>
      <c r="F26" s="76">
        <v>0</v>
      </c>
      <c r="G26" s="66">
        <f>master!C21</f>
        <v>0</v>
      </c>
      <c r="H26" s="66">
        <f>IF(D26=E26,1,0)</f>
        <v>1</v>
      </c>
      <c r="I26" s="66">
        <f>IF(F26=G26,2,0)</f>
        <v>2</v>
      </c>
      <c r="J26" s="66">
        <f>IF(G26=1,1,2)</f>
        <v>2</v>
      </c>
      <c r="K26" s="66">
        <f>IF(J26=1,I26,0)</f>
        <v>0</v>
      </c>
      <c r="L26" s="66"/>
      <c r="M26" s="66"/>
      <c r="N26" s="66">
        <v>1</v>
      </c>
      <c r="O26" s="64"/>
      <c r="P26" s="66" t="s">
        <v>176</v>
      </c>
      <c r="Q26" s="66" t="str">
        <f>master!F21</f>
        <v>Morocco</v>
      </c>
      <c r="R26" s="76">
        <v>1</v>
      </c>
      <c r="S26" s="66">
        <f>master!G21</f>
        <v>1</v>
      </c>
      <c r="T26" s="66">
        <f>IF(P26=Q26,1,0)</f>
        <v>1</v>
      </c>
      <c r="U26" s="66">
        <f>IF(R26=S26,2,0)</f>
        <v>2</v>
      </c>
      <c r="V26" s="66">
        <f>IF(S26=1,1,2)</f>
        <v>1</v>
      </c>
      <c r="W26" s="66">
        <f>IF(V26=1,U26,0)</f>
        <v>2</v>
      </c>
      <c r="X26" s="66">
        <f>T26+W26</f>
        <v>3</v>
      </c>
    </row>
    <row r="27" spans="4:29" x14ac:dyDescent="0.2">
      <c r="D27" s="66" t="s">
        <v>173</v>
      </c>
      <c r="E27" s="66" t="str">
        <f>master!B22</f>
        <v>Costa Rica</v>
      </c>
      <c r="F27" s="66"/>
      <c r="G27" s="66"/>
      <c r="H27" s="66">
        <f>IF(D27=E27,1,0)</f>
        <v>1</v>
      </c>
      <c r="I27" s="66"/>
      <c r="J27" s="66"/>
      <c r="K27" s="66"/>
      <c r="L27" s="66"/>
      <c r="M27" s="66"/>
      <c r="N27" s="66">
        <v>1</v>
      </c>
      <c r="O27" s="64"/>
      <c r="P27" s="66" t="s">
        <v>177</v>
      </c>
      <c r="Q27" s="66" t="str">
        <f>master!F22</f>
        <v>Canada</v>
      </c>
      <c r="R27" s="66"/>
      <c r="S27" s="66"/>
      <c r="T27" s="66">
        <f>IF(P27=Q27,1,0)</f>
        <v>1</v>
      </c>
      <c r="U27" s="66"/>
      <c r="V27" s="66"/>
      <c r="W27" s="66"/>
      <c r="X27" s="66">
        <f t="shared" si="1"/>
        <v>1</v>
      </c>
    </row>
    <row r="28" spans="4:29" x14ac:dyDescent="0.2">
      <c r="F28" s="64"/>
      <c r="G28" s="64"/>
      <c r="H28" s="64"/>
      <c r="I28" s="64"/>
      <c r="J28" s="64"/>
      <c r="K28" s="64"/>
      <c r="L28" s="64"/>
      <c r="M28" s="64"/>
      <c r="N28" s="65">
        <f t="shared" ref="N28:X28" si="2">SUM(N24:N27)</f>
        <v>6</v>
      </c>
      <c r="O28" s="67"/>
      <c r="P28" s="64"/>
      <c r="Q28" s="64"/>
      <c r="R28" s="64"/>
      <c r="S28" s="64"/>
      <c r="T28" s="64"/>
      <c r="U28" s="64"/>
      <c r="V28" s="64"/>
      <c r="W28" s="64"/>
      <c r="X28" s="74">
        <f t="shared" si="2"/>
        <v>13</v>
      </c>
    </row>
    <row r="29" spans="4:29" x14ac:dyDescent="0.2">
      <c r="O29" s="67"/>
    </row>
    <row r="30" spans="4:29" x14ac:dyDescent="0.2">
      <c r="O30" s="64"/>
    </row>
    <row r="31" spans="4:29" x14ac:dyDescent="0.2">
      <c r="O31" s="64"/>
      <c r="AC31" s="80" t="s">
        <v>188</v>
      </c>
    </row>
    <row r="32" spans="4:29" x14ac:dyDescent="0.2">
      <c r="O32" s="64"/>
      <c r="AB32" t="s">
        <v>191</v>
      </c>
      <c r="AC32" s="81" t="s">
        <v>185</v>
      </c>
    </row>
    <row r="33" spans="15:29" x14ac:dyDescent="0.2">
      <c r="O33" s="64"/>
      <c r="AB33" t="s">
        <v>190</v>
      </c>
      <c r="AC33" s="81" t="s">
        <v>186</v>
      </c>
    </row>
    <row r="34" spans="15:29" x14ac:dyDescent="0.2">
      <c r="O34" s="67"/>
    </row>
    <row r="35" spans="15:29" x14ac:dyDescent="0.2">
      <c r="AC35" s="80" t="s">
        <v>187</v>
      </c>
    </row>
    <row r="36" spans="15:29" x14ac:dyDescent="0.2">
      <c r="AB36" t="s">
        <v>191</v>
      </c>
      <c r="AC36" s="81" t="s">
        <v>189</v>
      </c>
    </row>
    <row r="37" spans="15:29" x14ac:dyDescent="0.2">
      <c r="AB37" t="s">
        <v>192</v>
      </c>
      <c r="AC37" s="81" t="s">
        <v>186</v>
      </c>
    </row>
    <row r="39" spans="15:29" x14ac:dyDescent="0.2">
      <c r="AC39" s="80" t="s">
        <v>193</v>
      </c>
    </row>
    <row r="40" spans="15:29" x14ac:dyDescent="0.2">
      <c r="AB40" t="s">
        <v>194</v>
      </c>
      <c r="AC40" s="81" t="s">
        <v>189</v>
      </c>
    </row>
    <row r="41" spans="15:29" x14ac:dyDescent="0.2">
      <c r="AB41" t="s">
        <v>195</v>
      </c>
      <c r="AC41" s="81" t="s">
        <v>185</v>
      </c>
    </row>
  </sheetData>
  <mergeCells count="5">
    <mergeCell ref="B2:G2"/>
    <mergeCell ref="B3:G3"/>
    <mergeCell ref="B4:G4"/>
    <mergeCell ref="B5:G5"/>
    <mergeCell ref="B6:G6"/>
  </mergeCells>
  <conditionalFormatting sqref="N10 X10 N17 X17 N24 X24">
    <cfRule type="cellIs" dxfId="27" priority="14" operator="equal">
      <formula>5</formula>
    </cfRule>
  </conditionalFormatting>
  <conditionalFormatting sqref="N10:N11 X10:X11 N17:N18 X17:X18 N24:N25 X24:X25">
    <cfRule type="cellIs" priority="7" operator="equal">
      <formula>0</formula>
    </cfRule>
  </conditionalFormatting>
  <conditionalFormatting sqref="N10:N12 X10:X12 X17 N17:N19 N24:N26 X24:X26">
    <cfRule type="cellIs" dxfId="26" priority="1" operator="equal">
      <formula>2</formula>
    </cfRule>
  </conditionalFormatting>
  <conditionalFormatting sqref="N11">
    <cfRule type="cellIs" dxfId="25" priority="9" operator="equal">
      <formula>4</formula>
    </cfRule>
  </conditionalFormatting>
  <conditionalFormatting sqref="N12 X12 N19 X19 N26 X26">
    <cfRule type="cellIs" dxfId="24" priority="4" operator="equal">
      <formula>3</formula>
    </cfRule>
  </conditionalFormatting>
  <conditionalFormatting sqref="N12:N13 X12:X13 N19:N20 X19:X20 N26:N27 X26:X27">
    <cfRule type="cellIs" dxfId="23" priority="2" operator="equal">
      <formula>1</formula>
    </cfRule>
  </conditionalFormatting>
  <conditionalFormatting sqref="N13 X13 N20 X20 N27 X27">
    <cfRule type="cellIs" priority="6" operator="equal">
      <formula>0</formula>
    </cfRule>
  </conditionalFormatting>
  <conditionalFormatting sqref="X11 N18 X18 N25 X25">
    <cfRule type="cellIs" dxfId="22" priority="13" operator="equal">
      <formula>4</formula>
    </cfRule>
  </conditionalFormatting>
  <conditionalFormatting sqref="X19">
    <cfRule type="cellIs" dxfId="21" priority="3" operator="equal">
      <formula>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362C-0E51-2145-8D28-B6F8E9B96320}">
  <dimension ref="A1:AA34"/>
  <sheetViews>
    <sheetView workbookViewId="0">
      <selection activeCell="F30" sqref="F30"/>
    </sheetView>
  </sheetViews>
  <sheetFormatPr baseColWidth="10" defaultRowHeight="16" x14ac:dyDescent="0.2"/>
  <cols>
    <col min="2" max="2" width="9.6640625" customWidth="1"/>
    <col min="3" max="3" width="10.83203125" style="64"/>
    <col min="4" max="4" width="13.1640625" style="64" bestFit="1" customWidth="1"/>
    <col min="5" max="5" width="13.1640625" style="64" customWidth="1"/>
    <col min="6" max="6" width="13.1640625" bestFit="1" customWidth="1"/>
    <col min="7" max="7" width="14.1640625" bestFit="1" customWidth="1"/>
    <col min="8" max="8" width="17" hidden="1" customWidth="1"/>
    <col min="9" max="9" width="17.5" hidden="1" customWidth="1"/>
    <col min="10" max="10" width="14.1640625" hidden="1" customWidth="1"/>
    <col min="11" max="13" width="15.33203125" hidden="1" customWidth="1"/>
    <col min="15" max="15" width="2.6640625" customWidth="1"/>
    <col min="18" max="18" width="13.1640625" bestFit="1" customWidth="1"/>
    <col min="19" max="19" width="14.1640625" customWidth="1"/>
    <col min="20" max="23" width="14.1640625" hidden="1" customWidth="1"/>
  </cols>
  <sheetData>
    <row r="1" spans="1:27" x14ac:dyDescent="0.2">
      <c r="A1" s="11"/>
      <c r="B1" s="75"/>
      <c r="N1" s="66" t="s">
        <v>143</v>
      </c>
    </row>
    <row r="2" spans="1:27" x14ac:dyDescent="0.2">
      <c r="A2" s="70">
        <v>5</v>
      </c>
      <c r="B2" s="98" t="s">
        <v>141</v>
      </c>
      <c r="C2" s="98"/>
      <c r="D2" s="98"/>
      <c r="E2" s="98"/>
      <c r="F2" s="98"/>
      <c r="G2" s="98"/>
      <c r="H2" s="11"/>
      <c r="I2" s="11"/>
      <c r="J2" s="11"/>
      <c r="K2" s="11"/>
      <c r="L2" s="11"/>
      <c r="M2" s="11"/>
      <c r="N2" s="66">
        <v>5</v>
      </c>
    </row>
    <row r="3" spans="1:27" x14ac:dyDescent="0.2">
      <c r="A3" s="78">
        <v>4</v>
      </c>
      <c r="B3" s="98" t="s">
        <v>142</v>
      </c>
      <c r="C3" s="98"/>
      <c r="D3" s="98"/>
      <c r="E3" s="98"/>
      <c r="F3" s="98"/>
      <c r="G3" s="98"/>
      <c r="H3" s="11"/>
      <c r="I3" s="11"/>
      <c r="J3" s="11"/>
      <c r="K3" s="11"/>
      <c r="L3" s="11"/>
      <c r="M3" s="11"/>
      <c r="N3" s="66">
        <v>4</v>
      </c>
    </row>
    <row r="4" spans="1:27" x14ac:dyDescent="0.2">
      <c r="A4" s="73">
        <v>3</v>
      </c>
      <c r="B4" s="98" t="s">
        <v>144</v>
      </c>
      <c r="C4" s="98"/>
      <c r="D4" s="98"/>
      <c r="E4" s="98"/>
      <c r="F4" s="98"/>
      <c r="G4" s="98"/>
      <c r="H4" s="11"/>
      <c r="I4" s="11"/>
      <c r="J4" s="11"/>
      <c r="K4" s="11"/>
      <c r="L4" s="11"/>
      <c r="M4" s="11"/>
      <c r="N4" s="66">
        <v>3</v>
      </c>
    </row>
    <row r="5" spans="1:27" x14ac:dyDescent="0.2">
      <c r="A5" s="79">
        <v>2</v>
      </c>
      <c r="B5" s="98" t="s">
        <v>145</v>
      </c>
      <c r="C5" s="98"/>
      <c r="D5" s="98"/>
      <c r="E5" s="98"/>
      <c r="F5" s="98"/>
      <c r="G5" s="98"/>
      <c r="H5" s="11"/>
      <c r="I5" s="11"/>
      <c r="J5" s="11"/>
      <c r="K5" s="11"/>
      <c r="L5" s="11"/>
      <c r="M5" s="11"/>
      <c r="N5" s="66">
        <v>2</v>
      </c>
    </row>
    <row r="6" spans="1:27" x14ac:dyDescent="0.2">
      <c r="A6" s="71">
        <v>1</v>
      </c>
      <c r="B6" s="98" t="s">
        <v>146</v>
      </c>
      <c r="C6" s="98"/>
      <c r="D6" s="98"/>
      <c r="E6" s="98"/>
      <c r="F6" s="98"/>
      <c r="G6" s="98"/>
      <c r="H6" s="11"/>
      <c r="I6" s="11"/>
      <c r="J6" s="11"/>
      <c r="K6" s="11"/>
      <c r="L6" s="11"/>
      <c r="M6" s="11"/>
      <c r="N6" s="66">
        <v>1</v>
      </c>
    </row>
    <row r="9" spans="1:27" x14ac:dyDescent="0.2">
      <c r="D9" s="65" t="s">
        <v>135</v>
      </c>
      <c r="E9" s="65" t="s">
        <v>179</v>
      </c>
      <c r="F9" s="65" t="s">
        <v>178</v>
      </c>
      <c r="G9" s="65" t="s">
        <v>180</v>
      </c>
      <c r="H9" s="65" t="s">
        <v>181</v>
      </c>
      <c r="I9" s="65" t="s">
        <v>182</v>
      </c>
      <c r="J9" s="65" t="s">
        <v>183</v>
      </c>
      <c r="K9" s="65" t="s">
        <v>184</v>
      </c>
      <c r="L9" s="65"/>
      <c r="M9" s="65"/>
      <c r="N9" s="65" t="s">
        <v>147</v>
      </c>
      <c r="O9" s="67"/>
      <c r="P9" s="65" t="s">
        <v>136</v>
      </c>
      <c r="Q9" s="65" t="s">
        <v>179</v>
      </c>
      <c r="R9" s="65" t="s">
        <v>178</v>
      </c>
      <c r="S9" s="65" t="s">
        <v>180</v>
      </c>
      <c r="T9" s="65" t="s">
        <v>181</v>
      </c>
      <c r="U9" s="65"/>
      <c r="V9" s="65"/>
      <c r="W9" s="65"/>
      <c r="X9" s="65" t="s">
        <v>147</v>
      </c>
      <c r="Y9" s="67"/>
      <c r="Z9" s="66" t="s">
        <v>148</v>
      </c>
      <c r="AA9" s="66">
        <f>N14+X14+N21+X21+N28+X28</f>
        <v>32</v>
      </c>
    </row>
    <row r="10" spans="1:27" x14ac:dyDescent="0.2">
      <c r="D10" s="66" t="s">
        <v>156</v>
      </c>
      <c r="E10" s="66" t="str">
        <f>master!B7</f>
        <v>Netherlands</v>
      </c>
      <c r="F10" s="66"/>
      <c r="G10" s="66"/>
      <c r="H10" s="66">
        <f>IF(D10=E10,5,0)</f>
        <v>0</v>
      </c>
      <c r="I10" s="66"/>
      <c r="J10" s="66"/>
      <c r="K10" s="66"/>
      <c r="L10" s="66">
        <f>IF(D10=E11,2,0)</f>
        <v>2</v>
      </c>
      <c r="M10" s="66">
        <f>IF(D10=E12,2,0)</f>
        <v>0</v>
      </c>
      <c r="N10" s="66">
        <v>2</v>
      </c>
      <c r="O10" s="64"/>
      <c r="P10" s="66" t="s">
        <v>161</v>
      </c>
      <c r="Q10" s="66" t="str">
        <f>master!F7</f>
        <v>England</v>
      </c>
      <c r="R10" s="66"/>
      <c r="S10" s="66"/>
      <c r="T10" s="66">
        <f>IF(P10=Q10,5,0)</f>
        <v>5</v>
      </c>
      <c r="U10" s="66"/>
      <c r="V10" s="66"/>
      <c r="W10" s="66"/>
      <c r="X10" s="66">
        <v>5</v>
      </c>
      <c r="Y10" s="64"/>
      <c r="Z10" s="66" t="s">
        <v>149</v>
      </c>
      <c r="AA10" s="66"/>
    </row>
    <row r="11" spans="1:27" x14ac:dyDescent="0.2">
      <c r="D11" s="66" t="s">
        <v>154</v>
      </c>
      <c r="E11" s="66" t="str">
        <f>master!B8</f>
        <v>Ecuador</v>
      </c>
      <c r="F11" s="66"/>
      <c r="G11" s="66"/>
      <c r="H11" s="66">
        <f>IF(D11=E11,4,0)</f>
        <v>0</v>
      </c>
      <c r="I11" s="66"/>
      <c r="J11" s="66"/>
      <c r="K11" s="66"/>
      <c r="L11" s="66">
        <f>IF(D11=E10,2,0)</f>
        <v>0</v>
      </c>
      <c r="M11" s="66">
        <f>IF(D11=E12,2,0)</f>
        <v>2</v>
      </c>
      <c r="N11" s="66">
        <v>2</v>
      </c>
      <c r="O11" s="64"/>
      <c r="P11" s="66" t="s">
        <v>158</v>
      </c>
      <c r="Q11" s="66" t="str">
        <f>master!F8</f>
        <v>USA</v>
      </c>
      <c r="R11" s="66"/>
      <c r="S11" s="66"/>
      <c r="T11" s="66">
        <f>IF(P11=Q11,4,0)</f>
        <v>0</v>
      </c>
      <c r="U11" s="66"/>
      <c r="V11" s="66"/>
      <c r="W11" s="66"/>
      <c r="X11" s="66">
        <v>0</v>
      </c>
      <c r="Y11" s="64"/>
      <c r="Z11" s="66" t="s">
        <v>150</v>
      </c>
      <c r="AA11" s="66"/>
    </row>
    <row r="12" spans="1:27" x14ac:dyDescent="0.2">
      <c r="D12" s="66" t="s">
        <v>155</v>
      </c>
      <c r="E12" s="66" t="str">
        <f>master!B9</f>
        <v>Senegal</v>
      </c>
      <c r="F12" s="76">
        <v>0</v>
      </c>
      <c r="G12" s="66">
        <f>master!C9</f>
        <v>1</v>
      </c>
      <c r="H12" s="66">
        <f>IF(D12=E12,1,0)</f>
        <v>0</v>
      </c>
      <c r="I12" s="66">
        <f>IF(F12=G12,2,0)</f>
        <v>0</v>
      </c>
      <c r="J12" s="66">
        <f>IF(G12=1,1,2)</f>
        <v>1</v>
      </c>
      <c r="K12" s="66">
        <f>IF(J12=1,I12,0)</f>
        <v>0</v>
      </c>
      <c r="L12" s="66">
        <f>IF(D12=E10,2,0)</f>
        <v>0</v>
      </c>
      <c r="M12" s="66">
        <f>IF(D12=E11,2,0)</f>
        <v>0</v>
      </c>
      <c r="N12" s="66">
        <v>0</v>
      </c>
      <c r="O12" s="64"/>
      <c r="P12" s="66" t="s">
        <v>160</v>
      </c>
      <c r="Q12" s="66" t="str">
        <f>master!F9</f>
        <v>Wales</v>
      </c>
      <c r="R12" s="76">
        <v>0</v>
      </c>
      <c r="S12" s="66">
        <f>master!G9</f>
        <v>1</v>
      </c>
      <c r="T12" s="66">
        <f>IF(P12=Q12,1,0)</f>
        <v>0</v>
      </c>
      <c r="U12" s="66">
        <f>IF(R12=S12,2,0)</f>
        <v>0</v>
      </c>
      <c r="V12" s="66">
        <f>IF(S12=1,1,2)</f>
        <v>1</v>
      </c>
      <c r="W12" s="66">
        <f>IF(V12=1,U12,0)</f>
        <v>0</v>
      </c>
      <c r="X12" s="66">
        <v>0</v>
      </c>
      <c r="Y12" s="64"/>
      <c r="Z12" s="66" t="s">
        <v>151</v>
      </c>
      <c r="AA12" s="66"/>
    </row>
    <row r="13" spans="1:27" x14ac:dyDescent="0.2">
      <c r="D13" s="66" t="s">
        <v>157</v>
      </c>
      <c r="E13" s="66" t="str">
        <f>master!B10</f>
        <v>Qatar</v>
      </c>
      <c r="F13" s="66"/>
      <c r="G13" s="66"/>
      <c r="H13" s="66">
        <f>IF(D13=E13,1,0)</f>
        <v>0</v>
      </c>
      <c r="I13" s="66"/>
      <c r="J13" s="66"/>
      <c r="K13" s="66"/>
      <c r="L13" s="66"/>
      <c r="M13" s="66"/>
      <c r="N13" s="66">
        <v>0</v>
      </c>
      <c r="O13" s="64"/>
      <c r="P13" s="66" t="s">
        <v>159</v>
      </c>
      <c r="Q13" s="66" t="str">
        <f>master!F10</f>
        <v>Iran</v>
      </c>
      <c r="R13" s="66"/>
      <c r="S13" s="66"/>
      <c r="T13" s="66">
        <f>IF(P13=Q13,1,0)</f>
        <v>0</v>
      </c>
      <c r="U13" s="66"/>
      <c r="V13" s="66"/>
      <c r="W13" s="66"/>
      <c r="X13" s="66">
        <v>0</v>
      </c>
      <c r="Y13" s="64"/>
      <c r="Z13" s="66" t="s">
        <v>152</v>
      </c>
      <c r="AA13" s="66"/>
    </row>
    <row r="14" spans="1:27" x14ac:dyDescent="0.2">
      <c r="F14" s="64"/>
      <c r="G14" s="64"/>
      <c r="H14" s="64"/>
      <c r="I14" s="64"/>
      <c r="J14" s="64"/>
      <c r="K14" s="64"/>
      <c r="L14" s="64"/>
      <c r="M14" s="64"/>
      <c r="N14" s="65">
        <f>SUM(N10:N13)</f>
        <v>4</v>
      </c>
      <c r="O14" s="67"/>
      <c r="P14" s="67"/>
      <c r="Q14" s="67"/>
      <c r="R14" s="67"/>
      <c r="S14" s="67"/>
      <c r="T14" s="67"/>
      <c r="U14" s="67"/>
      <c r="V14" s="67"/>
      <c r="W14" s="67"/>
      <c r="X14" s="65">
        <f>SUM(X10:X13)</f>
        <v>5</v>
      </c>
      <c r="Y14" s="67"/>
      <c r="Z14" s="65" t="s">
        <v>153</v>
      </c>
      <c r="AA14" s="65">
        <f>SUM(AA9:AA13)</f>
        <v>32</v>
      </c>
    </row>
    <row r="15" spans="1:27" x14ac:dyDescent="0.2">
      <c r="F15" s="64"/>
      <c r="G15" s="64"/>
      <c r="H15" s="64"/>
      <c r="I15" s="64"/>
      <c r="J15" s="64"/>
      <c r="K15" s="64"/>
      <c r="L15" s="64"/>
      <c r="M15" s="64"/>
      <c r="N15" s="64"/>
      <c r="O15" s="64"/>
      <c r="P15" s="64"/>
      <c r="Q15" s="64"/>
      <c r="R15" s="64"/>
      <c r="S15" s="64"/>
      <c r="T15" s="64"/>
      <c r="U15" s="64"/>
      <c r="V15" s="64"/>
      <c r="W15" s="64"/>
      <c r="X15" s="64"/>
      <c r="Y15" s="64"/>
      <c r="Z15" s="64"/>
      <c r="AA15" s="64"/>
    </row>
    <row r="16" spans="1:27" x14ac:dyDescent="0.2">
      <c r="D16" s="65" t="s">
        <v>137</v>
      </c>
      <c r="E16" s="65" t="s">
        <v>179</v>
      </c>
      <c r="F16" s="65" t="s">
        <v>178</v>
      </c>
      <c r="G16" s="65" t="s">
        <v>180</v>
      </c>
      <c r="H16" s="65" t="s">
        <v>181</v>
      </c>
      <c r="I16" s="65"/>
      <c r="J16" s="65"/>
      <c r="K16" s="65"/>
      <c r="L16" s="65"/>
      <c r="M16" s="65"/>
      <c r="N16" s="65" t="s">
        <v>147</v>
      </c>
      <c r="P16" s="65" t="s">
        <v>138</v>
      </c>
      <c r="Q16" s="65" t="s">
        <v>179</v>
      </c>
      <c r="R16" s="65" t="s">
        <v>178</v>
      </c>
      <c r="S16" s="65" t="s">
        <v>180</v>
      </c>
      <c r="T16" s="65" t="s">
        <v>181</v>
      </c>
      <c r="U16" s="65"/>
      <c r="V16" s="65"/>
      <c r="W16" s="65"/>
      <c r="X16" s="65" t="s">
        <v>147</v>
      </c>
      <c r="Z16" s="64"/>
      <c r="AA16" s="64"/>
    </row>
    <row r="17" spans="4:27" x14ac:dyDescent="0.2">
      <c r="D17" s="66" t="s">
        <v>163</v>
      </c>
      <c r="E17" s="66" t="str">
        <f>master!B13</f>
        <v>Argentina</v>
      </c>
      <c r="F17" s="66"/>
      <c r="G17" s="66"/>
      <c r="H17" s="66">
        <f>IF(D17=E17,5,0)</f>
        <v>0</v>
      </c>
      <c r="I17" s="66"/>
      <c r="J17" s="66"/>
      <c r="K17" s="66"/>
      <c r="L17" s="66"/>
      <c r="M17" s="66"/>
      <c r="N17" s="66">
        <v>2</v>
      </c>
      <c r="P17" s="66" t="s">
        <v>167</v>
      </c>
      <c r="Q17" s="66" t="str">
        <f>master!F13</f>
        <v>France</v>
      </c>
      <c r="R17" s="66"/>
      <c r="S17" s="66"/>
      <c r="T17" s="66">
        <f>IF(P17=Q17,5,0)</f>
        <v>0</v>
      </c>
      <c r="U17" s="66"/>
      <c r="V17" s="66"/>
      <c r="W17" s="66"/>
      <c r="X17" s="66">
        <v>0</v>
      </c>
      <c r="Z17" s="64"/>
      <c r="AA17" s="64"/>
    </row>
    <row r="18" spans="4:27" x14ac:dyDescent="0.2">
      <c r="D18" s="66" t="s">
        <v>164</v>
      </c>
      <c r="E18" s="66" t="str">
        <f>master!B14</f>
        <v>Mexico</v>
      </c>
      <c r="F18" s="66"/>
      <c r="G18" s="66"/>
      <c r="H18" s="66">
        <f>IF(D18=E18,4,0)</f>
        <v>0</v>
      </c>
      <c r="I18" s="66"/>
      <c r="J18" s="66"/>
      <c r="K18" s="66"/>
      <c r="L18" s="66"/>
      <c r="M18" s="66"/>
      <c r="N18" s="66">
        <v>0</v>
      </c>
      <c r="P18" s="66" t="s">
        <v>169</v>
      </c>
      <c r="Q18" s="66" t="str">
        <f>master!F14</f>
        <v>Denmark</v>
      </c>
      <c r="R18" s="66"/>
      <c r="S18" s="66"/>
      <c r="T18" s="66">
        <f>IF(P18=Q18,4,0)</f>
        <v>0</v>
      </c>
      <c r="U18" s="66"/>
      <c r="V18" s="66"/>
      <c r="W18" s="66"/>
      <c r="X18" s="66">
        <v>2</v>
      </c>
      <c r="Z18" s="64"/>
      <c r="AA18" s="64"/>
    </row>
    <row r="19" spans="4:27" x14ac:dyDescent="0.2">
      <c r="D19" s="66" t="s">
        <v>165</v>
      </c>
      <c r="E19" s="66" t="str">
        <f>master!B15</f>
        <v>Poland</v>
      </c>
      <c r="F19" s="76">
        <v>1</v>
      </c>
      <c r="G19" s="66">
        <f>master!C15</f>
        <v>0</v>
      </c>
      <c r="H19" s="66">
        <f>IF(D19=E19,1,0)</f>
        <v>0</v>
      </c>
      <c r="I19" s="66">
        <f>IF(F19=G19,2,0)</f>
        <v>0</v>
      </c>
      <c r="J19" s="66">
        <f>IF(G19=1,1,2)</f>
        <v>2</v>
      </c>
      <c r="K19" s="66">
        <f>IF(J19=1,I19,0)</f>
        <v>0</v>
      </c>
      <c r="L19" s="66"/>
      <c r="M19" s="66"/>
      <c r="N19" s="66">
        <v>0</v>
      </c>
      <c r="P19" s="66" t="s">
        <v>168</v>
      </c>
      <c r="Q19" s="66" t="str">
        <f>master!F15</f>
        <v>Australia</v>
      </c>
      <c r="R19" s="76">
        <v>1</v>
      </c>
      <c r="S19" s="66">
        <f>master!G15</f>
        <v>1</v>
      </c>
      <c r="T19" s="66">
        <f>IF(P19=Q19,1,0)</f>
        <v>0</v>
      </c>
      <c r="U19" s="66">
        <f>IF(R19=S19,2,0)</f>
        <v>2</v>
      </c>
      <c r="V19" s="66">
        <f>IF(S19=1,1,2)</f>
        <v>1</v>
      </c>
      <c r="W19" s="66">
        <f>IF(V19=1,U19,0)</f>
        <v>2</v>
      </c>
      <c r="X19" s="66">
        <v>2</v>
      </c>
      <c r="Z19" s="64"/>
      <c r="AA19" s="64"/>
    </row>
    <row r="20" spans="4:27" x14ac:dyDescent="0.2">
      <c r="D20" s="66" t="s">
        <v>162</v>
      </c>
      <c r="E20" s="66" t="str">
        <f>master!B16</f>
        <v>Saudi Arabia</v>
      </c>
      <c r="F20" s="66"/>
      <c r="G20" s="66"/>
      <c r="H20" s="66">
        <f>IF(D20=E20,1,0)</f>
        <v>0</v>
      </c>
      <c r="I20" s="66"/>
      <c r="J20" s="66"/>
      <c r="K20" s="66"/>
      <c r="L20" s="66"/>
      <c r="M20" s="66"/>
      <c r="N20" s="66">
        <v>0</v>
      </c>
      <c r="P20" s="66" t="s">
        <v>166</v>
      </c>
      <c r="Q20" s="66" t="str">
        <f>master!F16</f>
        <v>Tunisia</v>
      </c>
      <c r="R20" s="66"/>
      <c r="S20" s="66"/>
      <c r="T20" s="66">
        <f>IF(P20=Q20,1,0)</f>
        <v>0</v>
      </c>
      <c r="U20" s="66"/>
      <c r="V20" s="66"/>
      <c r="W20" s="66"/>
      <c r="X20" s="66">
        <v>0</v>
      </c>
      <c r="Z20" s="64"/>
      <c r="AA20" s="64"/>
    </row>
    <row r="21" spans="4:27" x14ac:dyDescent="0.2">
      <c r="D21" s="67"/>
      <c r="E21" s="67"/>
      <c r="F21" s="67"/>
      <c r="G21" s="67"/>
      <c r="H21" s="67"/>
      <c r="I21" s="67"/>
      <c r="J21" s="67"/>
      <c r="K21" s="67"/>
      <c r="L21" s="67"/>
      <c r="M21" s="67"/>
      <c r="N21" s="74">
        <f>SUM(N17:N20)</f>
        <v>2</v>
      </c>
      <c r="P21" s="64"/>
      <c r="Q21" s="64"/>
      <c r="R21" s="64"/>
      <c r="S21" s="64"/>
      <c r="T21" s="64"/>
      <c r="U21" s="64"/>
      <c r="V21" s="64"/>
      <c r="W21" s="64"/>
      <c r="X21" s="65">
        <f>SUM(X17:X20)</f>
        <v>4</v>
      </c>
    </row>
    <row r="23" spans="4:27" x14ac:dyDescent="0.2">
      <c r="D23" s="65" t="s">
        <v>139</v>
      </c>
      <c r="E23" s="65" t="s">
        <v>179</v>
      </c>
      <c r="F23" s="65" t="s">
        <v>178</v>
      </c>
      <c r="G23" s="65" t="s">
        <v>180</v>
      </c>
      <c r="H23" s="65" t="s">
        <v>181</v>
      </c>
      <c r="I23" s="65"/>
      <c r="J23" s="65"/>
      <c r="K23" s="65"/>
      <c r="L23" s="65"/>
      <c r="M23" s="65"/>
      <c r="N23" s="65" t="s">
        <v>147</v>
      </c>
      <c r="O23" s="67"/>
      <c r="P23" s="65" t="s">
        <v>140</v>
      </c>
      <c r="Q23" s="65" t="s">
        <v>179</v>
      </c>
      <c r="R23" s="65" t="s">
        <v>178</v>
      </c>
      <c r="S23" s="65" t="s">
        <v>180</v>
      </c>
      <c r="T23" s="65" t="s">
        <v>181</v>
      </c>
      <c r="U23" s="65"/>
      <c r="V23" s="65"/>
      <c r="W23" s="65"/>
      <c r="X23" s="65" t="s">
        <v>147</v>
      </c>
    </row>
    <row r="24" spans="4:27" x14ac:dyDescent="0.2">
      <c r="D24" s="66" t="s">
        <v>170</v>
      </c>
      <c r="E24" s="66" t="str">
        <f>master!B19</f>
        <v>Germany</v>
      </c>
      <c r="F24" s="66"/>
      <c r="G24" s="66"/>
      <c r="H24" s="66">
        <f>IF(D24=E24,5,0)</f>
        <v>0</v>
      </c>
      <c r="I24" s="66"/>
      <c r="J24" s="66"/>
      <c r="K24" s="66"/>
      <c r="L24" s="66"/>
      <c r="M24" s="66"/>
      <c r="N24" s="66">
        <v>2</v>
      </c>
      <c r="O24" s="64"/>
      <c r="P24" s="66" t="s">
        <v>174</v>
      </c>
      <c r="Q24" s="66" t="str">
        <f>master!F19</f>
        <v>Belgium</v>
      </c>
      <c r="R24" s="66"/>
      <c r="S24" s="66"/>
      <c r="T24" s="66">
        <f>IF(P24=Q24,5,0)</f>
        <v>5</v>
      </c>
      <c r="U24" s="66"/>
      <c r="V24" s="66"/>
      <c r="W24" s="66"/>
      <c r="X24" s="66">
        <v>5</v>
      </c>
    </row>
    <row r="25" spans="4:27" x14ac:dyDescent="0.2">
      <c r="D25" s="66" t="s">
        <v>173</v>
      </c>
      <c r="E25" s="66" t="str">
        <f>master!B20</f>
        <v>Spain</v>
      </c>
      <c r="F25" s="66"/>
      <c r="G25" s="66"/>
      <c r="H25" s="66">
        <f>IF(D25=E25,4,0)</f>
        <v>0</v>
      </c>
      <c r="I25" s="66"/>
      <c r="J25" s="66"/>
      <c r="K25" s="66"/>
      <c r="L25" s="66"/>
      <c r="M25" s="66"/>
      <c r="N25" s="66">
        <v>0</v>
      </c>
      <c r="O25" s="64"/>
      <c r="P25" s="66" t="s">
        <v>175</v>
      </c>
      <c r="Q25" s="66" t="str">
        <f>master!F20</f>
        <v>Croatia</v>
      </c>
      <c r="R25" s="66"/>
      <c r="S25" s="66"/>
      <c r="T25" s="66">
        <f>IF(P25=Q25,4,0)</f>
        <v>4</v>
      </c>
      <c r="U25" s="66"/>
      <c r="V25" s="66"/>
      <c r="W25" s="66"/>
      <c r="X25" s="66">
        <v>4</v>
      </c>
    </row>
    <row r="26" spans="4:27" x14ac:dyDescent="0.2">
      <c r="D26" s="66" t="s">
        <v>171</v>
      </c>
      <c r="E26" s="66" t="str">
        <f>master!B21</f>
        <v>Japan</v>
      </c>
      <c r="F26" s="76">
        <v>1</v>
      </c>
      <c r="G26" s="66">
        <f>master!C21</f>
        <v>0</v>
      </c>
      <c r="H26" s="66">
        <f>IF(D26=E26,1,0)</f>
        <v>0</v>
      </c>
      <c r="I26" s="66">
        <f>IF(F26=G26,2,0)</f>
        <v>0</v>
      </c>
      <c r="J26" s="66">
        <f>IF(G26=1,1,2)</f>
        <v>2</v>
      </c>
      <c r="K26" s="66">
        <f>IF(J26=1,I26,0)</f>
        <v>0</v>
      </c>
      <c r="L26" s="66"/>
      <c r="M26" s="66"/>
      <c r="N26" s="66">
        <v>2</v>
      </c>
      <c r="O26" s="64"/>
      <c r="P26" s="66" t="s">
        <v>176</v>
      </c>
      <c r="Q26" s="66" t="str">
        <f>master!F21</f>
        <v>Morocco</v>
      </c>
      <c r="R26" s="76">
        <v>1</v>
      </c>
      <c r="S26" s="66">
        <f>master!G21</f>
        <v>1</v>
      </c>
      <c r="T26" s="66">
        <f>IF(P26=Q26,1,0)</f>
        <v>1</v>
      </c>
      <c r="U26" s="66">
        <f>IF(R26=S26,2,0)</f>
        <v>2</v>
      </c>
      <c r="V26" s="66">
        <f>IF(S26=1,1,2)</f>
        <v>1</v>
      </c>
      <c r="W26" s="66">
        <f>IF(V26=1,U26,0)</f>
        <v>2</v>
      </c>
      <c r="X26" s="66">
        <v>3</v>
      </c>
    </row>
    <row r="27" spans="4:27" x14ac:dyDescent="0.2">
      <c r="D27" s="66" t="s">
        <v>172</v>
      </c>
      <c r="E27" s="66" t="str">
        <f>master!B22</f>
        <v>Costa Rica</v>
      </c>
      <c r="F27" s="66"/>
      <c r="G27" s="66"/>
      <c r="H27" s="66">
        <f>IF(D27=E27,1,0)</f>
        <v>0</v>
      </c>
      <c r="I27" s="66"/>
      <c r="J27" s="66"/>
      <c r="K27" s="66"/>
      <c r="L27" s="66"/>
      <c r="M27" s="66"/>
      <c r="N27" s="66">
        <v>0</v>
      </c>
      <c r="O27" s="64"/>
      <c r="P27" s="66" t="s">
        <v>177</v>
      </c>
      <c r="Q27" s="66" t="str">
        <f>master!F22</f>
        <v>Canada</v>
      </c>
      <c r="R27" s="66"/>
      <c r="S27" s="66"/>
      <c r="T27" s="66">
        <f>IF(P27=Q27,1,0)</f>
        <v>1</v>
      </c>
      <c r="U27" s="66"/>
      <c r="V27" s="66"/>
      <c r="W27" s="66"/>
      <c r="X27" s="66">
        <v>1</v>
      </c>
    </row>
    <row r="28" spans="4:27" x14ac:dyDescent="0.2">
      <c r="F28" s="64"/>
      <c r="G28" s="64"/>
      <c r="H28" s="64"/>
      <c r="I28" s="64"/>
      <c r="J28" s="64"/>
      <c r="K28" s="64"/>
      <c r="L28" s="64"/>
      <c r="M28" s="64"/>
      <c r="N28" s="65">
        <f t="shared" ref="N28:X28" si="0">SUM(N24:N27)</f>
        <v>4</v>
      </c>
      <c r="O28" s="67"/>
      <c r="P28" s="64"/>
      <c r="Q28" s="64"/>
      <c r="R28" s="64"/>
      <c r="S28" s="64"/>
      <c r="T28" s="64"/>
      <c r="U28" s="64"/>
      <c r="V28" s="64"/>
      <c r="W28" s="64"/>
      <c r="X28" s="74">
        <f t="shared" si="0"/>
        <v>13</v>
      </c>
    </row>
    <row r="29" spans="4:27" x14ac:dyDescent="0.2">
      <c r="O29" s="67"/>
    </row>
    <row r="30" spans="4:27" x14ac:dyDescent="0.2">
      <c r="O30" s="64"/>
    </row>
    <row r="31" spans="4:27" x14ac:dyDescent="0.2">
      <c r="O31" s="64"/>
    </row>
    <row r="32" spans="4:27" x14ac:dyDescent="0.2">
      <c r="O32" s="64"/>
    </row>
    <row r="33" spans="15:15" x14ac:dyDescent="0.2">
      <c r="O33" s="64"/>
    </row>
    <row r="34" spans="15:15" x14ac:dyDescent="0.2">
      <c r="O34" s="67"/>
    </row>
  </sheetData>
  <mergeCells count="5">
    <mergeCell ref="B2:G2"/>
    <mergeCell ref="B3:G3"/>
    <mergeCell ref="B4:G4"/>
    <mergeCell ref="B5:G5"/>
    <mergeCell ref="B6:G6"/>
  </mergeCells>
  <conditionalFormatting sqref="N10 X10 N17 X17 N24 X24">
    <cfRule type="cellIs" dxfId="20" priority="13" operator="equal">
      <formula>5</formula>
    </cfRule>
  </conditionalFormatting>
  <conditionalFormatting sqref="N10:N11 X10:X11 N17:N18 X17:X18 N24:N25 X24:X25">
    <cfRule type="cellIs" priority="8" operator="equal">
      <formula>0</formula>
    </cfRule>
  </conditionalFormatting>
  <conditionalFormatting sqref="N10:N12 X10:X12 N17:N19 N24:N26 X24:X26">
    <cfRule type="cellIs" dxfId="19" priority="2" operator="equal">
      <formula>2</formula>
    </cfRule>
  </conditionalFormatting>
  <conditionalFormatting sqref="N11">
    <cfRule type="cellIs" dxfId="18" priority="10" operator="equal">
      <formula>4</formula>
    </cfRule>
  </conditionalFormatting>
  <conditionalFormatting sqref="N12 X12 N19 X19 N26 X26">
    <cfRule type="cellIs" dxfId="17" priority="5" operator="equal">
      <formula>3</formula>
    </cfRule>
  </conditionalFormatting>
  <conditionalFormatting sqref="N12:N13 X12:X13 N19:N20 X19:X20 N26:N27 X26:X27">
    <cfRule type="cellIs" dxfId="16" priority="3" operator="equal">
      <formula>1</formula>
    </cfRule>
  </conditionalFormatting>
  <conditionalFormatting sqref="N13 X13 N20 X20 N27 X27">
    <cfRule type="cellIs" priority="7" operator="equal">
      <formula>0</formula>
    </cfRule>
  </conditionalFormatting>
  <conditionalFormatting sqref="X11 N18 X18 N25 X25">
    <cfRule type="cellIs" dxfId="15" priority="12" operator="equal">
      <formula>4</formula>
    </cfRule>
  </conditionalFormatting>
  <conditionalFormatting sqref="X17:X19">
    <cfRule type="cellIs" dxfId="14" priority="1" operator="equal">
      <formula>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9F1C-9819-6A4D-BA8A-D847526C8B5C}">
  <dimension ref="A1:AA34"/>
  <sheetViews>
    <sheetView topLeftCell="C1" workbookViewId="0">
      <selection activeCell="F33" sqref="F33"/>
    </sheetView>
  </sheetViews>
  <sheetFormatPr baseColWidth="10" defaultRowHeight="16" x14ac:dyDescent="0.2"/>
  <cols>
    <col min="2" max="2" width="9.6640625" customWidth="1"/>
    <col min="3" max="3" width="10.83203125" style="64"/>
    <col min="4" max="4" width="13.1640625" style="64" bestFit="1" customWidth="1"/>
    <col min="5" max="5" width="13.1640625" style="64" customWidth="1"/>
    <col min="6" max="6" width="13.1640625" bestFit="1" customWidth="1"/>
    <col min="7" max="7" width="14.1640625" bestFit="1" customWidth="1"/>
    <col min="8" max="8" width="17" hidden="1" customWidth="1"/>
    <col min="9" max="9" width="17.5" hidden="1" customWidth="1"/>
    <col min="10" max="10" width="14.1640625" hidden="1" customWidth="1"/>
    <col min="11" max="13" width="15.33203125" hidden="1" customWidth="1"/>
    <col min="15" max="15" width="2.6640625" customWidth="1"/>
    <col min="18" max="18" width="13.1640625" bestFit="1" customWidth="1"/>
    <col min="19" max="19" width="14.1640625" customWidth="1"/>
    <col min="20" max="23" width="14.1640625" hidden="1" customWidth="1"/>
  </cols>
  <sheetData>
    <row r="1" spans="1:27" x14ac:dyDescent="0.2">
      <c r="A1" s="11"/>
      <c r="B1" s="75"/>
      <c r="N1" s="66" t="s">
        <v>143</v>
      </c>
    </row>
    <row r="2" spans="1:27" x14ac:dyDescent="0.2">
      <c r="A2" s="70">
        <v>5</v>
      </c>
      <c r="B2" s="98" t="s">
        <v>141</v>
      </c>
      <c r="C2" s="98"/>
      <c r="D2" s="98"/>
      <c r="E2" s="98"/>
      <c r="F2" s="98"/>
      <c r="G2" s="98"/>
      <c r="H2" s="11"/>
      <c r="I2" s="11"/>
      <c r="J2" s="11"/>
      <c r="K2" s="11"/>
      <c r="L2" s="11"/>
      <c r="M2" s="11"/>
      <c r="N2" s="66">
        <v>5</v>
      </c>
    </row>
    <row r="3" spans="1:27" x14ac:dyDescent="0.2">
      <c r="A3" s="78">
        <v>4</v>
      </c>
      <c r="B3" s="98" t="s">
        <v>142</v>
      </c>
      <c r="C3" s="98"/>
      <c r="D3" s="98"/>
      <c r="E3" s="98"/>
      <c r="F3" s="98"/>
      <c r="G3" s="98"/>
      <c r="H3" s="11"/>
      <c r="I3" s="11"/>
      <c r="J3" s="11"/>
      <c r="K3" s="11"/>
      <c r="L3" s="11"/>
      <c r="M3" s="11"/>
      <c r="N3" s="66">
        <v>4</v>
      </c>
    </row>
    <row r="4" spans="1:27" x14ac:dyDescent="0.2">
      <c r="A4" s="73">
        <v>3</v>
      </c>
      <c r="B4" s="98" t="s">
        <v>144</v>
      </c>
      <c r="C4" s="98"/>
      <c r="D4" s="98"/>
      <c r="E4" s="98"/>
      <c r="F4" s="98"/>
      <c r="G4" s="98"/>
      <c r="H4" s="11"/>
      <c r="I4" s="11"/>
      <c r="J4" s="11"/>
      <c r="K4" s="11"/>
      <c r="L4" s="11"/>
      <c r="M4" s="11"/>
      <c r="N4" s="66">
        <v>3</v>
      </c>
    </row>
    <row r="5" spans="1:27" x14ac:dyDescent="0.2">
      <c r="A5" s="79">
        <v>2</v>
      </c>
      <c r="B5" s="98" t="s">
        <v>145</v>
      </c>
      <c r="C5" s="98"/>
      <c r="D5" s="98"/>
      <c r="E5" s="98"/>
      <c r="F5" s="98"/>
      <c r="G5" s="98"/>
      <c r="H5" s="11"/>
      <c r="I5" s="11"/>
      <c r="J5" s="11"/>
      <c r="K5" s="11"/>
      <c r="L5" s="11"/>
      <c r="M5" s="11"/>
      <c r="N5" s="66">
        <v>2</v>
      </c>
    </row>
    <row r="6" spans="1:27" x14ac:dyDescent="0.2">
      <c r="A6" s="71">
        <v>1</v>
      </c>
      <c r="B6" s="98" t="s">
        <v>146</v>
      </c>
      <c r="C6" s="98"/>
      <c r="D6" s="98"/>
      <c r="E6" s="98"/>
      <c r="F6" s="98"/>
      <c r="G6" s="98"/>
      <c r="H6" s="11"/>
      <c r="I6" s="11"/>
      <c r="J6" s="11"/>
      <c r="K6" s="11"/>
      <c r="L6" s="11"/>
      <c r="M6" s="11"/>
      <c r="N6" s="66">
        <v>1</v>
      </c>
    </row>
    <row r="9" spans="1:27" x14ac:dyDescent="0.2">
      <c r="D9" s="65" t="s">
        <v>135</v>
      </c>
      <c r="E9" s="65" t="s">
        <v>179</v>
      </c>
      <c r="F9" s="65" t="s">
        <v>178</v>
      </c>
      <c r="G9" s="65" t="s">
        <v>180</v>
      </c>
      <c r="H9" s="65" t="s">
        <v>181</v>
      </c>
      <c r="I9" s="65" t="s">
        <v>182</v>
      </c>
      <c r="J9" s="65" t="s">
        <v>183</v>
      </c>
      <c r="K9" s="65" t="s">
        <v>184</v>
      </c>
      <c r="L9" s="65"/>
      <c r="M9" s="65"/>
      <c r="N9" s="65" t="s">
        <v>147</v>
      </c>
      <c r="O9" s="67"/>
      <c r="P9" s="65" t="s">
        <v>136</v>
      </c>
      <c r="Q9" s="65" t="s">
        <v>179</v>
      </c>
      <c r="R9" s="65" t="s">
        <v>178</v>
      </c>
      <c r="S9" s="65" t="s">
        <v>180</v>
      </c>
      <c r="T9" s="65" t="s">
        <v>181</v>
      </c>
      <c r="U9" s="65"/>
      <c r="V9" s="65"/>
      <c r="W9" s="65"/>
      <c r="X9" s="65" t="s">
        <v>147</v>
      </c>
      <c r="Y9" s="67"/>
      <c r="Z9" s="66" t="s">
        <v>148</v>
      </c>
      <c r="AA9" s="66">
        <f>N14+X14+N21+X21+N28+X28</f>
        <v>35</v>
      </c>
    </row>
    <row r="10" spans="1:27" x14ac:dyDescent="0.2">
      <c r="D10" s="66" t="s">
        <v>156</v>
      </c>
      <c r="E10" s="66" t="str">
        <f>master!B7</f>
        <v>Netherlands</v>
      </c>
      <c r="F10" s="66"/>
      <c r="G10" s="66"/>
      <c r="H10" s="66">
        <f>IF(D10=E10,5,0)</f>
        <v>0</v>
      </c>
      <c r="I10" s="66"/>
      <c r="J10" s="66"/>
      <c r="K10" s="66"/>
      <c r="L10" s="66">
        <f>IF(D10=E11,2,0)</f>
        <v>2</v>
      </c>
      <c r="M10" s="66">
        <f>IF(D10=E12,2,0)</f>
        <v>0</v>
      </c>
      <c r="N10" s="66">
        <v>2</v>
      </c>
      <c r="O10" s="64"/>
      <c r="P10" s="66" t="s">
        <v>159</v>
      </c>
      <c r="Q10" s="66" t="str">
        <f>master!F7</f>
        <v>England</v>
      </c>
      <c r="R10" s="66"/>
      <c r="S10" s="66"/>
      <c r="T10" s="66">
        <f>IF(P10=Q10,5,0)</f>
        <v>0</v>
      </c>
      <c r="U10" s="66"/>
      <c r="V10" s="66"/>
      <c r="W10" s="66"/>
      <c r="X10" s="66">
        <v>2</v>
      </c>
      <c r="Y10" s="64"/>
      <c r="Z10" s="66" t="s">
        <v>149</v>
      </c>
      <c r="AA10" s="66"/>
    </row>
    <row r="11" spans="1:27" x14ac:dyDescent="0.2">
      <c r="D11" s="66" t="s">
        <v>155</v>
      </c>
      <c r="E11" s="66" t="str">
        <f>master!B8</f>
        <v>Ecuador</v>
      </c>
      <c r="F11" s="66"/>
      <c r="G11" s="66"/>
      <c r="H11" s="66">
        <f>IF(D11=E11,4,0)</f>
        <v>0</v>
      </c>
      <c r="I11" s="66"/>
      <c r="J11" s="66"/>
      <c r="K11" s="66"/>
      <c r="L11" s="66">
        <f>IF(D11=E10,2,0)</f>
        <v>0</v>
      </c>
      <c r="M11" s="66">
        <f>IF(D11=E12,2,0)</f>
        <v>0</v>
      </c>
      <c r="N11" s="66">
        <v>0</v>
      </c>
      <c r="O11" s="64"/>
      <c r="P11" s="66" t="s">
        <v>160</v>
      </c>
      <c r="Q11" s="66" t="str">
        <f>master!F8</f>
        <v>USA</v>
      </c>
      <c r="R11" s="66"/>
      <c r="S11" s="66"/>
      <c r="T11" s="66">
        <f>IF(P11=Q11,4,0)</f>
        <v>4</v>
      </c>
      <c r="U11" s="66"/>
      <c r="V11" s="66"/>
      <c r="W11" s="66"/>
      <c r="X11" s="66">
        <v>4</v>
      </c>
      <c r="Y11" s="64"/>
      <c r="Z11" s="66" t="s">
        <v>150</v>
      </c>
      <c r="AA11" s="66"/>
    </row>
    <row r="12" spans="1:27" x14ac:dyDescent="0.2">
      <c r="D12" s="66" t="s">
        <v>157</v>
      </c>
      <c r="E12" s="66" t="str">
        <f>master!B9</f>
        <v>Senegal</v>
      </c>
      <c r="F12" s="76">
        <v>1</v>
      </c>
      <c r="G12" s="66">
        <f>master!C9</f>
        <v>1</v>
      </c>
      <c r="H12" s="66">
        <f>IF(D12=E12,1,0)</f>
        <v>0</v>
      </c>
      <c r="I12" s="66">
        <f>IF(F12=G12,2,0)</f>
        <v>2</v>
      </c>
      <c r="J12" s="66">
        <f>IF(G12=1,1,2)</f>
        <v>1</v>
      </c>
      <c r="K12" s="66">
        <f>IF(J12=1,I12,0)</f>
        <v>2</v>
      </c>
      <c r="L12" s="66">
        <f>IF(D12=E10,2,0)</f>
        <v>2</v>
      </c>
      <c r="M12" s="66">
        <f>IF(D12=E11,2,0)</f>
        <v>0</v>
      </c>
      <c r="N12" s="66">
        <v>2</v>
      </c>
      <c r="O12" s="64"/>
      <c r="P12" s="66" t="s">
        <v>161</v>
      </c>
      <c r="Q12" s="66" t="str">
        <f>master!F9</f>
        <v>Wales</v>
      </c>
      <c r="R12" s="76">
        <v>1</v>
      </c>
      <c r="S12" s="66">
        <f>master!G9</f>
        <v>1</v>
      </c>
      <c r="T12" s="66">
        <f>IF(P12=Q12,1,0)</f>
        <v>0</v>
      </c>
      <c r="U12" s="66">
        <f>IF(R12=S12,2,0)</f>
        <v>2</v>
      </c>
      <c r="V12" s="66">
        <f>IF(S12=1,1,2)</f>
        <v>1</v>
      </c>
      <c r="W12" s="66">
        <f>IF(V12=1,U12,0)</f>
        <v>2</v>
      </c>
      <c r="X12" s="66">
        <v>2</v>
      </c>
      <c r="Y12" s="64"/>
      <c r="Z12" s="66" t="s">
        <v>151</v>
      </c>
      <c r="AA12" s="66"/>
    </row>
    <row r="13" spans="1:27" x14ac:dyDescent="0.2">
      <c r="D13" s="66" t="s">
        <v>154</v>
      </c>
      <c r="E13" s="66" t="str">
        <f>master!B10</f>
        <v>Qatar</v>
      </c>
      <c r="F13" s="66"/>
      <c r="G13" s="66"/>
      <c r="H13" s="66">
        <f>IF(D13=E13,1,0)</f>
        <v>0</v>
      </c>
      <c r="I13" s="66"/>
      <c r="J13" s="66"/>
      <c r="K13" s="66"/>
      <c r="L13" s="66"/>
      <c r="M13" s="66"/>
      <c r="N13" s="66">
        <v>0</v>
      </c>
      <c r="O13" s="64"/>
      <c r="P13" s="66" t="s">
        <v>158</v>
      </c>
      <c r="Q13" s="66" t="str">
        <f>master!F10</f>
        <v>Iran</v>
      </c>
      <c r="R13" s="66"/>
      <c r="S13" s="66"/>
      <c r="T13" s="66">
        <f>IF(P13=Q13,1,0)</f>
        <v>1</v>
      </c>
      <c r="U13" s="66"/>
      <c r="V13" s="66"/>
      <c r="W13" s="66"/>
      <c r="X13" s="66">
        <v>1</v>
      </c>
      <c r="Y13" s="64"/>
      <c r="Z13" s="66" t="s">
        <v>152</v>
      </c>
      <c r="AA13" s="66"/>
    </row>
    <row r="14" spans="1:27" x14ac:dyDescent="0.2">
      <c r="F14" s="64"/>
      <c r="G14" s="64"/>
      <c r="H14" s="64"/>
      <c r="I14" s="64"/>
      <c r="J14" s="64"/>
      <c r="K14" s="64"/>
      <c r="L14" s="64"/>
      <c r="M14" s="64"/>
      <c r="N14" s="65">
        <f>SUM(N10:N13)</f>
        <v>4</v>
      </c>
      <c r="O14" s="67"/>
      <c r="P14" s="67"/>
      <c r="Q14" s="67"/>
      <c r="R14" s="67"/>
      <c r="S14" s="67"/>
      <c r="T14" s="67"/>
      <c r="U14" s="67"/>
      <c r="V14" s="67"/>
      <c r="W14" s="67"/>
      <c r="X14" s="65">
        <f>SUM(X10:X13)</f>
        <v>9</v>
      </c>
      <c r="Y14" s="67"/>
      <c r="Z14" s="65" t="s">
        <v>153</v>
      </c>
      <c r="AA14" s="65">
        <f>SUM(AA9:AA13)</f>
        <v>35</v>
      </c>
    </row>
    <row r="15" spans="1:27" x14ac:dyDescent="0.2">
      <c r="F15" s="64"/>
      <c r="G15" s="64"/>
      <c r="H15" s="64"/>
      <c r="I15" s="64"/>
      <c r="J15" s="64"/>
      <c r="K15" s="64"/>
      <c r="L15" s="64"/>
      <c r="M15" s="64"/>
      <c r="N15" s="64"/>
      <c r="O15" s="64"/>
      <c r="P15" s="64"/>
      <c r="Q15" s="64"/>
      <c r="R15" s="64"/>
      <c r="S15" s="64"/>
      <c r="T15" s="64"/>
      <c r="U15" s="64"/>
      <c r="V15" s="64"/>
      <c r="W15" s="64"/>
      <c r="X15" s="64"/>
      <c r="Y15" s="64"/>
      <c r="Z15" s="64"/>
      <c r="AA15" s="64"/>
    </row>
    <row r="16" spans="1:27" x14ac:dyDescent="0.2">
      <c r="D16" s="65" t="s">
        <v>137</v>
      </c>
      <c r="E16" s="65" t="s">
        <v>179</v>
      </c>
      <c r="F16" s="65" t="s">
        <v>178</v>
      </c>
      <c r="G16" s="65" t="s">
        <v>180</v>
      </c>
      <c r="H16" s="65" t="s">
        <v>181</v>
      </c>
      <c r="I16" s="65"/>
      <c r="J16" s="65"/>
      <c r="K16" s="65"/>
      <c r="L16" s="65"/>
      <c r="M16" s="65"/>
      <c r="N16" s="65" t="s">
        <v>147</v>
      </c>
      <c r="P16" s="65" t="s">
        <v>138</v>
      </c>
      <c r="Q16" s="65" t="s">
        <v>179</v>
      </c>
      <c r="R16" s="65" t="s">
        <v>178</v>
      </c>
      <c r="S16" s="65" t="s">
        <v>180</v>
      </c>
      <c r="T16" s="65" t="s">
        <v>181</v>
      </c>
      <c r="U16" s="65"/>
      <c r="V16" s="65"/>
      <c r="W16" s="65"/>
      <c r="X16" s="65" t="s">
        <v>147</v>
      </c>
      <c r="Z16" s="64"/>
      <c r="AA16" s="64"/>
    </row>
    <row r="17" spans="4:27" x14ac:dyDescent="0.2">
      <c r="D17" s="66" t="s">
        <v>162</v>
      </c>
      <c r="E17" s="66" t="str">
        <f>master!B13</f>
        <v>Argentina</v>
      </c>
      <c r="F17" s="66"/>
      <c r="G17" s="66"/>
      <c r="H17" s="66">
        <f>IF(D17=E17,5,0)</f>
        <v>5</v>
      </c>
      <c r="I17" s="66"/>
      <c r="J17" s="66"/>
      <c r="K17" s="66"/>
      <c r="L17" s="66"/>
      <c r="M17" s="66"/>
      <c r="N17" s="66">
        <v>5</v>
      </c>
      <c r="P17" s="66" t="s">
        <v>168</v>
      </c>
      <c r="Q17" s="66" t="str">
        <f>master!F13</f>
        <v>France</v>
      </c>
      <c r="R17" s="66"/>
      <c r="S17" s="66"/>
      <c r="T17" s="66">
        <f>IF(P17=Q17,5,0)</f>
        <v>0</v>
      </c>
      <c r="U17" s="66"/>
      <c r="V17" s="66"/>
      <c r="W17" s="66"/>
      <c r="X17" s="66">
        <v>2</v>
      </c>
      <c r="Z17" s="64"/>
      <c r="AA17" s="64"/>
    </row>
    <row r="18" spans="4:27" x14ac:dyDescent="0.2">
      <c r="D18" s="66" t="s">
        <v>163</v>
      </c>
      <c r="E18" s="66" t="str">
        <f>master!B14</f>
        <v>Mexico</v>
      </c>
      <c r="F18" s="66"/>
      <c r="G18" s="66"/>
      <c r="H18" s="66">
        <f>IF(D18=E18,4,0)</f>
        <v>4</v>
      </c>
      <c r="I18" s="66"/>
      <c r="J18" s="66"/>
      <c r="K18" s="66"/>
      <c r="L18" s="66"/>
      <c r="M18" s="66"/>
      <c r="N18" s="66">
        <v>4</v>
      </c>
      <c r="P18" s="66" t="s">
        <v>169</v>
      </c>
      <c r="Q18" s="66" t="str">
        <f>master!F14</f>
        <v>Denmark</v>
      </c>
      <c r="R18" s="66"/>
      <c r="S18" s="66"/>
      <c r="T18" s="66">
        <f>IF(P18=Q18,4,0)</f>
        <v>0</v>
      </c>
      <c r="U18" s="66"/>
      <c r="V18" s="66"/>
      <c r="W18" s="66"/>
      <c r="X18" s="66">
        <v>2</v>
      </c>
      <c r="Z18" s="64"/>
      <c r="AA18" s="64"/>
    </row>
    <row r="19" spans="4:27" x14ac:dyDescent="0.2">
      <c r="D19" s="66" t="s">
        <v>165</v>
      </c>
      <c r="E19" s="66" t="str">
        <f>master!B15</f>
        <v>Poland</v>
      </c>
      <c r="F19" s="76">
        <v>0</v>
      </c>
      <c r="G19" s="66">
        <f>master!C15</f>
        <v>0</v>
      </c>
      <c r="H19" s="66">
        <f>IF(D19=E19,1,0)</f>
        <v>0</v>
      </c>
      <c r="I19" s="66">
        <f>IF(F19=G19,2,0)</f>
        <v>2</v>
      </c>
      <c r="J19" s="66">
        <f>IF(G19=1,1,2)</f>
        <v>2</v>
      </c>
      <c r="K19" s="66">
        <f>IF(J19=1,I19,0)</f>
        <v>0</v>
      </c>
      <c r="L19" s="66"/>
      <c r="M19" s="66"/>
      <c r="N19" s="66">
        <v>0</v>
      </c>
      <c r="P19" s="66" t="s">
        <v>167</v>
      </c>
      <c r="Q19" s="66" t="str">
        <f>master!F15</f>
        <v>Australia</v>
      </c>
      <c r="R19" s="76">
        <v>1</v>
      </c>
      <c r="S19" s="66">
        <f>master!G15</f>
        <v>1</v>
      </c>
      <c r="T19" s="66">
        <f>IF(P19=Q19,1,0)</f>
        <v>0</v>
      </c>
      <c r="U19" s="66">
        <f>IF(R19=S19,2,0)</f>
        <v>2</v>
      </c>
      <c r="V19" s="66">
        <f>IF(S19=1,1,2)</f>
        <v>1</v>
      </c>
      <c r="W19" s="66">
        <f>IF(V19=1,U19,0)</f>
        <v>2</v>
      </c>
      <c r="X19" s="66">
        <v>0</v>
      </c>
      <c r="Z19" s="64"/>
      <c r="AA19" s="64"/>
    </row>
    <row r="20" spans="4:27" x14ac:dyDescent="0.2">
      <c r="D20" s="66" t="s">
        <v>164</v>
      </c>
      <c r="E20" s="66" t="str">
        <f>master!B16</f>
        <v>Saudi Arabia</v>
      </c>
      <c r="F20" s="66"/>
      <c r="G20" s="66"/>
      <c r="H20" s="66">
        <f>IF(D20=E20,1,0)</f>
        <v>0</v>
      </c>
      <c r="I20" s="66"/>
      <c r="J20" s="66"/>
      <c r="K20" s="66"/>
      <c r="L20" s="66"/>
      <c r="M20" s="66"/>
      <c r="N20" s="66">
        <v>0</v>
      </c>
      <c r="P20" s="66" t="s">
        <v>166</v>
      </c>
      <c r="Q20" s="66" t="str">
        <f>master!F16</f>
        <v>Tunisia</v>
      </c>
      <c r="R20" s="66"/>
      <c r="S20" s="66"/>
      <c r="T20" s="66">
        <f>IF(P20=Q20,1,0)</f>
        <v>0</v>
      </c>
      <c r="U20" s="66"/>
      <c r="V20" s="66"/>
      <c r="W20" s="66"/>
      <c r="X20" s="66">
        <v>0</v>
      </c>
      <c r="Z20" s="64"/>
      <c r="AA20" s="64"/>
    </row>
    <row r="21" spans="4:27" x14ac:dyDescent="0.2">
      <c r="D21" s="67"/>
      <c r="E21" s="67"/>
      <c r="F21" s="67"/>
      <c r="G21" s="67"/>
      <c r="H21" s="67"/>
      <c r="I21" s="67"/>
      <c r="J21" s="67"/>
      <c r="K21" s="67"/>
      <c r="L21" s="67"/>
      <c r="M21" s="67"/>
      <c r="N21" s="74">
        <f>SUM(N17:N20)</f>
        <v>9</v>
      </c>
      <c r="P21" s="64"/>
      <c r="Q21" s="64"/>
      <c r="R21" s="64"/>
      <c r="S21" s="64"/>
      <c r="T21" s="64"/>
      <c r="U21" s="64"/>
      <c r="V21" s="64"/>
      <c r="W21" s="64"/>
      <c r="X21" s="65">
        <f>SUM(X17:X20)</f>
        <v>4</v>
      </c>
    </row>
    <row r="23" spans="4:27" x14ac:dyDescent="0.2">
      <c r="D23" s="65" t="s">
        <v>139</v>
      </c>
      <c r="E23" s="65" t="s">
        <v>179</v>
      </c>
      <c r="F23" s="65" t="s">
        <v>178</v>
      </c>
      <c r="G23" s="65" t="s">
        <v>180</v>
      </c>
      <c r="H23" s="65" t="s">
        <v>181</v>
      </c>
      <c r="I23" s="65"/>
      <c r="J23" s="65"/>
      <c r="K23" s="65"/>
      <c r="L23" s="65"/>
      <c r="M23" s="65"/>
      <c r="N23" s="65" t="s">
        <v>147</v>
      </c>
      <c r="O23" s="67"/>
      <c r="P23" s="65" t="s">
        <v>140</v>
      </c>
      <c r="Q23" s="65" t="s">
        <v>179</v>
      </c>
      <c r="R23" s="65" t="s">
        <v>178</v>
      </c>
      <c r="S23" s="65" t="s">
        <v>180</v>
      </c>
      <c r="T23" s="65" t="s">
        <v>181</v>
      </c>
      <c r="U23" s="65"/>
      <c r="V23" s="65"/>
      <c r="W23" s="65"/>
      <c r="X23" s="65" t="s">
        <v>147</v>
      </c>
    </row>
    <row r="24" spans="4:27" x14ac:dyDescent="0.2">
      <c r="D24" s="66" t="s">
        <v>170</v>
      </c>
      <c r="E24" s="66" t="str">
        <f>master!B19</f>
        <v>Germany</v>
      </c>
      <c r="F24" s="66"/>
      <c r="G24" s="66"/>
      <c r="H24" s="66">
        <f>IF(D24=E24,5,0)</f>
        <v>0</v>
      </c>
      <c r="I24" s="66"/>
      <c r="J24" s="66"/>
      <c r="K24" s="66"/>
      <c r="L24" s="66"/>
      <c r="M24" s="66"/>
      <c r="N24" s="66">
        <v>2</v>
      </c>
      <c r="O24" s="64"/>
      <c r="P24" s="66" t="s">
        <v>175</v>
      </c>
      <c r="Q24" s="66" t="str">
        <f>master!F19</f>
        <v>Belgium</v>
      </c>
      <c r="R24" s="66"/>
      <c r="S24" s="66"/>
      <c r="T24" s="66">
        <f>IF(P24=Q24,5,0)</f>
        <v>0</v>
      </c>
      <c r="U24" s="66"/>
      <c r="V24" s="66"/>
      <c r="W24" s="66"/>
      <c r="X24" s="66">
        <v>2</v>
      </c>
    </row>
    <row r="25" spans="4:27" x14ac:dyDescent="0.2">
      <c r="D25" s="66" t="s">
        <v>171</v>
      </c>
      <c r="E25" s="66" t="str">
        <f>master!B20</f>
        <v>Spain</v>
      </c>
      <c r="F25" s="66"/>
      <c r="G25" s="66"/>
      <c r="H25" s="66">
        <f>IF(D25=E25,4,0)</f>
        <v>0</v>
      </c>
      <c r="I25" s="66"/>
      <c r="J25" s="66"/>
      <c r="K25" s="66"/>
      <c r="L25" s="66"/>
      <c r="M25" s="66"/>
      <c r="N25" s="66">
        <v>2</v>
      </c>
      <c r="O25" s="64"/>
      <c r="P25" s="66" t="s">
        <v>177</v>
      </c>
      <c r="Q25" s="66" t="str">
        <f>master!F20</f>
        <v>Croatia</v>
      </c>
      <c r="R25" s="66"/>
      <c r="S25" s="66"/>
      <c r="T25" s="66">
        <f>IF(P25=Q25,4,0)</f>
        <v>0</v>
      </c>
      <c r="U25" s="66"/>
      <c r="V25" s="66"/>
      <c r="W25" s="66"/>
      <c r="X25" s="66">
        <v>0</v>
      </c>
    </row>
    <row r="26" spans="4:27" x14ac:dyDescent="0.2">
      <c r="D26" s="66" t="s">
        <v>173</v>
      </c>
      <c r="E26" s="66" t="str">
        <f>master!B21</f>
        <v>Japan</v>
      </c>
      <c r="F26" s="76">
        <v>0</v>
      </c>
      <c r="G26" s="66">
        <f>master!C21</f>
        <v>0</v>
      </c>
      <c r="H26" s="66">
        <f>IF(D26=E26,1,0)</f>
        <v>0</v>
      </c>
      <c r="I26" s="66">
        <f>IF(F26=G26,2,0)</f>
        <v>2</v>
      </c>
      <c r="J26" s="66">
        <f>IF(G26=1,1,2)</f>
        <v>2</v>
      </c>
      <c r="K26" s="66">
        <f>IF(J26=1,I26,0)</f>
        <v>0</v>
      </c>
      <c r="L26" s="66"/>
      <c r="M26" s="66"/>
      <c r="N26" s="66">
        <v>0</v>
      </c>
      <c r="O26" s="64"/>
      <c r="P26" s="66" t="s">
        <v>176</v>
      </c>
      <c r="Q26" s="66" t="str">
        <f>master!F21</f>
        <v>Morocco</v>
      </c>
      <c r="R26" s="76">
        <v>1</v>
      </c>
      <c r="S26" s="66">
        <f>master!G21</f>
        <v>1</v>
      </c>
      <c r="T26" s="66">
        <f>IF(P26=Q26,1,0)</f>
        <v>1</v>
      </c>
      <c r="U26" s="66">
        <f>IF(R26=S26,2,0)</f>
        <v>2</v>
      </c>
      <c r="V26" s="66">
        <f>IF(S26=1,1,2)</f>
        <v>1</v>
      </c>
      <c r="W26" s="66">
        <f>IF(V26=1,U26,0)</f>
        <v>2</v>
      </c>
      <c r="X26" s="66">
        <v>3</v>
      </c>
    </row>
    <row r="27" spans="4:27" x14ac:dyDescent="0.2">
      <c r="D27" s="66" t="s">
        <v>172</v>
      </c>
      <c r="E27" s="66" t="str">
        <f>master!B22</f>
        <v>Costa Rica</v>
      </c>
      <c r="F27" s="66"/>
      <c r="G27" s="66"/>
      <c r="H27" s="66">
        <f>IF(D27=E27,1,0)</f>
        <v>0</v>
      </c>
      <c r="I27" s="66"/>
      <c r="J27" s="66"/>
      <c r="K27" s="66"/>
      <c r="L27" s="66"/>
      <c r="M27" s="66"/>
      <c r="N27" s="66">
        <v>0</v>
      </c>
      <c r="O27" s="64"/>
      <c r="P27" s="66" t="s">
        <v>174</v>
      </c>
      <c r="Q27" s="66" t="str">
        <f>master!F22</f>
        <v>Canada</v>
      </c>
      <c r="R27" s="66"/>
      <c r="S27" s="66"/>
      <c r="T27" s="66">
        <f>IF(P27=Q27,1,0)</f>
        <v>0</v>
      </c>
      <c r="U27" s="66"/>
      <c r="V27" s="66"/>
      <c r="W27" s="66"/>
      <c r="X27" s="66">
        <v>0</v>
      </c>
    </row>
    <row r="28" spans="4:27" x14ac:dyDescent="0.2">
      <c r="F28" s="64"/>
      <c r="G28" s="64"/>
      <c r="H28" s="64"/>
      <c r="I28" s="64"/>
      <c r="J28" s="64"/>
      <c r="K28" s="64"/>
      <c r="L28" s="64"/>
      <c r="M28" s="64"/>
      <c r="N28" s="65">
        <f t="shared" ref="N28:X28" si="0">SUM(N24:N27)</f>
        <v>4</v>
      </c>
      <c r="O28" s="67"/>
      <c r="P28" s="64"/>
      <c r="Q28" s="64"/>
      <c r="R28" s="64"/>
      <c r="S28" s="64"/>
      <c r="T28" s="64"/>
      <c r="U28" s="64"/>
      <c r="V28" s="64"/>
      <c r="W28" s="64"/>
      <c r="X28" s="74">
        <f t="shared" si="0"/>
        <v>5</v>
      </c>
    </row>
    <row r="29" spans="4:27" x14ac:dyDescent="0.2">
      <c r="O29" s="67"/>
    </row>
    <row r="30" spans="4:27" x14ac:dyDescent="0.2">
      <c r="O30" s="64"/>
    </row>
    <row r="31" spans="4:27" x14ac:dyDescent="0.2">
      <c r="O31" s="64"/>
    </row>
    <row r="32" spans="4:27" x14ac:dyDescent="0.2">
      <c r="O32" s="64"/>
    </row>
    <row r="33" spans="15:15" x14ac:dyDescent="0.2">
      <c r="O33" s="64"/>
    </row>
    <row r="34" spans="15:15" x14ac:dyDescent="0.2">
      <c r="O34" s="67"/>
    </row>
  </sheetData>
  <mergeCells count="5">
    <mergeCell ref="B2:G2"/>
    <mergeCell ref="B3:G3"/>
    <mergeCell ref="B4:G4"/>
    <mergeCell ref="B5:G5"/>
    <mergeCell ref="B6:G6"/>
  </mergeCells>
  <conditionalFormatting sqref="N10 X10 N17 X17 N24 X24">
    <cfRule type="cellIs" dxfId="13" priority="13" operator="equal">
      <formula>5</formula>
    </cfRule>
  </conditionalFormatting>
  <conditionalFormatting sqref="N10:N11 X10:X11 N17:N18 X17:X18 N24:N25 X24:X25">
    <cfRule type="cellIs" priority="8" operator="equal">
      <formula>0</formula>
    </cfRule>
  </conditionalFormatting>
  <conditionalFormatting sqref="N10:N12 X10:X12 N17:N19 N24:N26 X24:X26">
    <cfRule type="cellIs" dxfId="12" priority="2" operator="equal">
      <formula>2</formula>
    </cfRule>
  </conditionalFormatting>
  <conditionalFormatting sqref="N11">
    <cfRule type="cellIs" dxfId="11" priority="10" operator="equal">
      <formula>4</formula>
    </cfRule>
  </conditionalFormatting>
  <conditionalFormatting sqref="N12 X12 N19 X19 N26 X26">
    <cfRule type="cellIs" dxfId="10" priority="5" operator="equal">
      <formula>3</formula>
    </cfRule>
  </conditionalFormatting>
  <conditionalFormatting sqref="N12:N13 X12:X13 N19:N20 X19:X20 N26:N27 X26:X27">
    <cfRule type="cellIs" dxfId="9" priority="3" operator="equal">
      <formula>1</formula>
    </cfRule>
  </conditionalFormatting>
  <conditionalFormatting sqref="N13 X13 N20 X20 N27 X27">
    <cfRule type="cellIs" priority="7" operator="equal">
      <formula>0</formula>
    </cfRule>
  </conditionalFormatting>
  <conditionalFormatting sqref="X11 N18 X18 N25 X25">
    <cfRule type="cellIs" dxfId="8" priority="12" operator="equal">
      <formula>4</formula>
    </cfRule>
  </conditionalFormatting>
  <conditionalFormatting sqref="X17:X19">
    <cfRule type="cellIs" dxfId="7" priority="1" operator="equal">
      <formula>2</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64AC3-4506-8F41-9905-B73B2E25376A}">
  <dimension ref="A1:AA34"/>
  <sheetViews>
    <sheetView tabSelected="1" workbookViewId="0">
      <selection activeCell="B25" sqref="B25"/>
    </sheetView>
  </sheetViews>
  <sheetFormatPr baseColWidth="10" defaultRowHeight="16" x14ac:dyDescent="0.2"/>
  <cols>
    <col min="2" max="2" width="9.6640625" customWidth="1"/>
    <col min="3" max="3" width="10.83203125" style="64"/>
    <col min="4" max="4" width="13.1640625" style="64" bestFit="1" customWidth="1"/>
    <col min="5" max="5" width="13.1640625" style="64" customWidth="1"/>
    <col min="6" max="6" width="13.1640625" bestFit="1" customWidth="1"/>
    <col min="7" max="7" width="14.1640625" bestFit="1" customWidth="1"/>
    <col min="8" max="8" width="17" hidden="1" customWidth="1"/>
    <col min="9" max="9" width="17.5" hidden="1" customWidth="1"/>
    <col min="10" max="10" width="14.1640625" hidden="1" customWidth="1"/>
    <col min="11" max="13" width="15.33203125" hidden="1" customWidth="1"/>
    <col min="15" max="15" width="2.6640625" customWidth="1"/>
    <col min="18" max="18" width="13.1640625" bestFit="1" customWidth="1"/>
    <col min="19" max="19" width="14.1640625" customWidth="1"/>
    <col min="20" max="23" width="14.1640625" hidden="1" customWidth="1"/>
  </cols>
  <sheetData>
    <row r="1" spans="1:27" x14ac:dyDescent="0.2">
      <c r="A1" s="11"/>
      <c r="B1" s="75"/>
      <c r="N1" s="66" t="s">
        <v>143</v>
      </c>
    </row>
    <row r="2" spans="1:27" x14ac:dyDescent="0.2">
      <c r="A2" s="70">
        <v>5</v>
      </c>
      <c r="B2" s="98" t="s">
        <v>141</v>
      </c>
      <c r="C2" s="98"/>
      <c r="D2" s="98"/>
      <c r="E2" s="98"/>
      <c r="F2" s="98"/>
      <c r="G2" s="98"/>
      <c r="H2" s="11"/>
      <c r="I2" s="11"/>
      <c r="J2" s="11"/>
      <c r="K2" s="11"/>
      <c r="L2" s="11"/>
      <c r="M2" s="11"/>
      <c r="N2" s="66">
        <v>5</v>
      </c>
    </row>
    <row r="3" spans="1:27" x14ac:dyDescent="0.2">
      <c r="A3" s="78">
        <v>4</v>
      </c>
      <c r="B3" s="98" t="s">
        <v>142</v>
      </c>
      <c r="C3" s="98"/>
      <c r="D3" s="98"/>
      <c r="E3" s="98"/>
      <c r="F3" s="98"/>
      <c r="G3" s="98"/>
      <c r="H3" s="11"/>
      <c r="I3" s="11"/>
      <c r="J3" s="11"/>
      <c r="K3" s="11"/>
      <c r="L3" s="11"/>
      <c r="M3" s="11"/>
      <c r="N3" s="66">
        <v>4</v>
      </c>
    </row>
    <row r="4" spans="1:27" x14ac:dyDescent="0.2">
      <c r="A4" s="73">
        <v>3</v>
      </c>
      <c r="B4" s="98" t="s">
        <v>144</v>
      </c>
      <c r="C4" s="98"/>
      <c r="D4" s="98"/>
      <c r="E4" s="98"/>
      <c r="F4" s="98"/>
      <c r="G4" s="98"/>
      <c r="H4" s="11"/>
      <c r="I4" s="11"/>
      <c r="J4" s="11"/>
      <c r="K4" s="11"/>
      <c r="L4" s="11"/>
      <c r="M4" s="11"/>
      <c r="N4" s="66">
        <v>3</v>
      </c>
    </row>
    <row r="5" spans="1:27" x14ac:dyDescent="0.2">
      <c r="A5" s="79">
        <v>2</v>
      </c>
      <c r="B5" s="98" t="s">
        <v>145</v>
      </c>
      <c r="C5" s="98"/>
      <c r="D5" s="98"/>
      <c r="E5" s="98"/>
      <c r="F5" s="98"/>
      <c r="G5" s="98"/>
      <c r="H5" s="11"/>
      <c r="I5" s="11"/>
      <c r="J5" s="11"/>
      <c r="K5" s="11"/>
      <c r="L5" s="11"/>
      <c r="M5" s="11"/>
      <c r="N5" s="66">
        <v>2</v>
      </c>
    </row>
    <row r="6" spans="1:27" x14ac:dyDescent="0.2">
      <c r="A6" s="71">
        <v>1</v>
      </c>
      <c r="B6" s="98" t="s">
        <v>146</v>
      </c>
      <c r="C6" s="98"/>
      <c r="D6" s="98"/>
      <c r="E6" s="98"/>
      <c r="F6" s="98"/>
      <c r="G6" s="98"/>
      <c r="H6" s="11"/>
      <c r="I6" s="11"/>
      <c r="J6" s="11"/>
      <c r="K6" s="11"/>
      <c r="L6" s="11"/>
      <c r="M6" s="11"/>
      <c r="N6" s="66">
        <v>1</v>
      </c>
    </row>
    <row r="9" spans="1:27" x14ac:dyDescent="0.2">
      <c r="D9" s="65" t="s">
        <v>135</v>
      </c>
      <c r="E9" s="65" t="s">
        <v>179</v>
      </c>
      <c r="F9" s="65" t="s">
        <v>178</v>
      </c>
      <c r="G9" s="65" t="s">
        <v>180</v>
      </c>
      <c r="H9" s="65" t="s">
        <v>181</v>
      </c>
      <c r="I9" s="65" t="s">
        <v>182</v>
      </c>
      <c r="J9" s="65" t="s">
        <v>183</v>
      </c>
      <c r="K9" s="65" t="s">
        <v>184</v>
      </c>
      <c r="L9" s="65"/>
      <c r="M9" s="65"/>
      <c r="N9" s="65" t="s">
        <v>147</v>
      </c>
      <c r="O9" s="67"/>
      <c r="P9" s="65" t="s">
        <v>136</v>
      </c>
      <c r="Q9" s="65" t="s">
        <v>179</v>
      </c>
      <c r="R9" s="65" t="s">
        <v>178</v>
      </c>
      <c r="S9" s="65" t="s">
        <v>180</v>
      </c>
      <c r="T9" s="65" t="s">
        <v>181</v>
      </c>
      <c r="U9" s="65"/>
      <c r="V9" s="65"/>
      <c r="W9" s="65"/>
      <c r="X9" s="65" t="s">
        <v>147</v>
      </c>
      <c r="Y9" s="67"/>
      <c r="Z9" s="66" t="s">
        <v>148</v>
      </c>
      <c r="AA9" s="66">
        <f>N14+X14+N21+X21+N28+X28</f>
        <v>60</v>
      </c>
    </row>
    <row r="10" spans="1:27" x14ac:dyDescent="0.2">
      <c r="D10" s="66" t="s">
        <v>157</v>
      </c>
      <c r="E10" s="66" t="str">
        <f>master!B7</f>
        <v>Netherlands</v>
      </c>
      <c r="F10" s="66"/>
      <c r="G10" s="66"/>
      <c r="H10" s="66">
        <f>IF(D10=E10,5,0)</f>
        <v>5</v>
      </c>
      <c r="I10" s="66"/>
      <c r="J10" s="66"/>
      <c r="K10" s="66"/>
      <c r="L10" s="66">
        <f>IF(D10=E11,2,0)</f>
        <v>0</v>
      </c>
      <c r="M10" s="66">
        <f>IF(D10=E12,2,0)</f>
        <v>0</v>
      </c>
      <c r="N10" s="66">
        <v>5</v>
      </c>
      <c r="O10" s="64"/>
      <c r="P10" s="66" t="s">
        <v>161</v>
      </c>
      <c r="Q10" s="66" t="str">
        <f>master!F7</f>
        <v>England</v>
      </c>
      <c r="R10" s="66"/>
      <c r="S10" s="66"/>
      <c r="T10" s="66">
        <f>IF(P10=Q10,5,0)</f>
        <v>5</v>
      </c>
      <c r="U10" s="66"/>
      <c r="V10" s="66"/>
      <c r="W10" s="66"/>
      <c r="X10" s="66">
        <v>5</v>
      </c>
      <c r="Y10" s="64"/>
      <c r="Z10" s="66" t="s">
        <v>149</v>
      </c>
      <c r="AA10" s="66"/>
    </row>
    <row r="11" spans="1:27" x14ac:dyDescent="0.2">
      <c r="D11" s="66" t="s">
        <v>154</v>
      </c>
      <c r="E11" s="66" t="str">
        <f>master!B8</f>
        <v>Ecuador</v>
      </c>
      <c r="F11" s="66"/>
      <c r="G11" s="66"/>
      <c r="H11" s="66">
        <f>IF(D11=E11,4,0)</f>
        <v>0</v>
      </c>
      <c r="I11" s="66"/>
      <c r="J11" s="66"/>
      <c r="K11" s="66"/>
      <c r="L11" s="66">
        <f>IF(D11=E10,2,0)</f>
        <v>0</v>
      </c>
      <c r="M11" s="66">
        <f>IF(D11=E12,2,0)</f>
        <v>2</v>
      </c>
      <c r="N11" s="66">
        <v>2</v>
      </c>
      <c r="O11" s="64"/>
      <c r="P11" s="66" t="s">
        <v>160</v>
      </c>
      <c r="Q11" s="66" t="str">
        <f>master!F8</f>
        <v>USA</v>
      </c>
      <c r="R11" s="66"/>
      <c r="S11" s="66"/>
      <c r="T11" s="66">
        <f>IF(P11=Q11,4,0)</f>
        <v>4</v>
      </c>
      <c r="U11" s="66"/>
      <c r="V11" s="66"/>
      <c r="W11" s="66"/>
      <c r="X11" s="66">
        <v>4</v>
      </c>
      <c r="Y11" s="64"/>
      <c r="Z11" s="66" t="s">
        <v>150</v>
      </c>
      <c r="AA11" s="66"/>
    </row>
    <row r="12" spans="1:27" x14ac:dyDescent="0.2">
      <c r="D12" s="66" t="s">
        <v>156</v>
      </c>
      <c r="E12" s="66" t="str">
        <f>master!B9</f>
        <v>Senegal</v>
      </c>
      <c r="F12" s="76">
        <v>1</v>
      </c>
      <c r="G12" s="66">
        <f>master!C9</f>
        <v>1</v>
      </c>
      <c r="H12" s="66">
        <f>IF(D12=E12,1,0)</f>
        <v>0</v>
      </c>
      <c r="I12" s="66">
        <f>IF(F12=G12,2,0)</f>
        <v>2</v>
      </c>
      <c r="J12" s="66">
        <f>IF(G12=1,1,2)</f>
        <v>1</v>
      </c>
      <c r="K12" s="66">
        <f>IF(J12=1,I12,0)</f>
        <v>2</v>
      </c>
      <c r="L12" s="66">
        <f>IF(D12=E10,2,0)</f>
        <v>0</v>
      </c>
      <c r="M12" s="66">
        <f>IF(D12=E11,2,0)</f>
        <v>2</v>
      </c>
      <c r="N12" s="66">
        <v>2</v>
      </c>
      <c r="O12" s="64"/>
      <c r="P12" s="66" t="s">
        <v>159</v>
      </c>
      <c r="Q12" s="66" t="str">
        <f>master!F9</f>
        <v>Wales</v>
      </c>
      <c r="R12" s="76">
        <v>0</v>
      </c>
      <c r="S12" s="66">
        <f>master!G9</f>
        <v>1</v>
      </c>
      <c r="T12" s="66">
        <f>IF(P12=Q12,1,0)</f>
        <v>1</v>
      </c>
      <c r="U12" s="66">
        <f>IF(R12=S12,2,0)</f>
        <v>0</v>
      </c>
      <c r="V12" s="66">
        <f>IF(S12=1,1,2)</f>
        <v>1</v>
      </c>
      <c r="W12" s="66">
        <f>IF(V12=1,U12,0)</f>
        <v>0</v>
      </c>
      <c r="X12" s="66">
        <v>1</v>
      </c>
      <c r="Y12" s="64"/>
      <c r="Z12" s="66" t="s">
        <v>151</v>
      </c>
      <c r="AA12" s="66"/>
    </row>
    <row r="13" spans="1:27" x14ac:dyDescent="0.2">
      <c r="D13" s="66" t="s">
        <v>155</v>
      </c>
      <c r="E13" s="66" t="str">
        <f>master!B10</f>
        <v>Qatar</v>
      </c>
      <c r="F13" s="66"/>
      <c r="G13" s="66"/>
      <c r="H13" s="66">
        <f>IF(D13=E13,1,0)</f>
        <v>1</v>
      </c>
      <c r="I13" s="66"/>
      <c r="J13" s="66"/>
      <c r="K13" s="66"/>
      <c r="L13" s="66"/>
      <c r="M13" s="66"/>
      <c r="N13" s="66">
        <v>1</v>
      </c>
      <c r="O13" s="64"/>
      <c r="P13" s="66" t="s">
        <v>158</v>
      </c>
      <c r="Q13" s="66" t="str">
        <f>master!F10</f>
        <v>Iran</v>
      </c>
      <c r="R13" s="66"/>
      <c r="S13" s="66"/>
      <c r="T13" s="66">
        <f>IF(P13=Q13,1,0)</f>
        <v>1</v>
      </c>
      <c r="U13" s="66"/>
      <c r="V13" s="66"/>
      <c r="W13" s="66"/>
      <c r="X13" s="66">
        <v>1</v>
      </c>
      <c r="Y13" s="64"/>
      <c r="Z13" s="66" t="s">
        <v>152</v>
      </c>
      <c r="AA13" s="66"/>
    </row>
    <row r="14" spans="1:27" x14ac:dyDescent="0.2">
      <c r="F14" s="64"/>
      <c r="G14" s="64"/>
      <c r="H14" s="64"/>
      <c r="I14" s="64"/>
      <c r="J14" s="64"/>
      <c r="K14" s="64"/>
      <c r="L14" s="64"/>
      <c r="M14" s="64"/>
      <c r="N14" s="65">
        <f>SUM(N10:N13)</f>
        <v>10</v>
      </c>
      <c r="O14" s="67"/>
      <c r="P14" s="67"/>
      <c r="Q14" s="67"/>
      <c r="R14" s="67"/>
      <c r="S14" s="67"/>
      <c r="T14" s="67"/>
      <c r="U14" s="67"/>
      <c r="V14" s="67"/>
      <c r="W14" s="67"/>
      <c r="X14" s="65">
        <f>SUM(X10:X13)</f>
        <v>11</v>
      </c>
      <c r="Y14" s="67"/>
      <c r="Z14" s="65" t="s">
        <v>153</v>
      </c>
      <c r="AA14" s="65">
        <f>SUM(AA9:AA13)</f>
        <v>60</v>
      </c>
    </row>
    <row r="15" spans="1:27" x14ac:dyDescent="0.2">
      <c r="F15" s="64"/>
      <c r="G15" s="64"/>
      <c r="H15" s="64"/>
      <c r="I15" s="64"/>
      <c r="J15" s="64"/>
      <c r="K15" s="64"/>
      <c r="L15" s="64"/>
      <c r="M15" s="64"/>
      <c r="N15" s="64"/>
      <c r="O15" s="64"/>
      <c r="P15" s="64"/>
      <c r="Q15" s="64"/>
      <c r="R15" s="64"/>
      <c r="S15" s="64"/>
      <c r="T15" s="64"/>
      <c r="U15" s="64"/>
      <c r="V15" s="64"/>
      <c r="W15" s="64"/>
      <c r="X15" s="64"/>
      <c r="Y15" s="64"/>
      <c r="Z15" s="64"/>
      <c r="AA15" s="64"/>
    </row>
    <row r="16" spans="1:27" x14ac:dyDescent="0.2">
      <c r="D16" s="65" t="s">
        <v>137</v>
      </c>
      <c r="E16" s="65" t="s">
        <v>179</v>
      </c>
      <c r="F16" s="65" t="s">
        <v>178</v>
      </c>
      <c r="G16" s="65" t="s">
        <v>180</v>
      </c>
      <c r="H16" s="65" t="s">
        <v>181</v>
      </c>
      <c r="I16" s="65"/>
      <c r="J16" s="65"/>
      <c r="K16" s="65"/>
      <c r="L16" s="65"/>
      <c r="M16" s="65"/>
      <c r="N16" s="65" t="s">
        <v>147</v>
      </c>
      <c r="P16" s="65" t="s">
        <v>138</v>
      </c>
      <c r="Q16" s="65" t="s">
        <v>179</v>
      </c>
      <c r="R16" s="65" t="s">
        <v>178</v>
      </c>
      <c r="S16" s="65" t="s">
        <v>180</v>
      </c>
      <c r="T16" s="65" t="s">
        <v>181</v>
      </c>
      <c r="U16" s="65"/>
      <c r="V16" s="65"/>
      <c r="W16" s="65"/>
      <c r="X16" s="65" t="s">
        <v>147</v>
      </c>
      <c r="Z16" s="64"/>
      <c r="AA16" s="64"/>
    </row>
    <row r="17" spans="4:27" x14ac:dyDescent="0.2">
      <c r="D17" s="66" t="s">
        <v>162</v>
      </c>
      <c r="E17" s="66" t="str">
        <f>master!B13</f>
        <v>Argentina</v>
      </c>
      <c r="F17" s="66"/>
      <c r="G17" s="66"/>
      <c r="H17" s="66">
        <f>IF(D17=E17,5,0)</f>
        <v>5</v>
      </c>
      <c r="I17" s="66"/>
      <c r="J17" s="66"/>
      <c r="K17" s="66"/>
      <c r="L17" s="66"/>
      <c r="M17" s="66"/>
      <c r="N17" s="66">
        <v>5</v>
      </c>
      <c r="P17" s="66" t="s">
        <v>169</v>
      </c>
      <c r="Q17" s="66" t="str">
        <f>master!F13</f>
        <v>France</v>
      </c>
      <c r="R17" s="66"/>
      <c r="S17" s="66"/>
      <c r="T17" s="66">
        <f>IF(P17=Q17,5,0)</f>
        <v>5</v>
      </c>
      <c r="U17" s="66"/>
      <c r="V17" s="66"/>
      <c r="W17" s="66"/>
      <c r="X17" s="66">
        <v>5</v>
      </c>
      <c r="Z17" s="64"/>
      <c r="AA17" s="64"/>
    </row>
    <row r="18" spans="4:27" x14ac:dyDescent="0.2">
      <c r="D18" s="66" t="s">
        <v>163</v>
      </c>
      <c r="E18" s="66" t="str">
        <f>master!B14</f>
        <v>Mexico</v>
      </c>
      <c r="F18" s="66"/>
      <c r="G18" s="66"/>
      <c r="H18" s="66">
        <f>IF(D18=E18,4,0)</f>
        <v>4</v>
      </c>
      <c r="I18" s="66"/>
      <c r="J18" s="66"/>
      <c r="K18" s="66"/>
      <c r="L18" s="66"/>
      <c r="M18" s="66"/>
      <c r="N18" s="66">
        <v>4</v>
      </c>
      <c r="P18" s="66" t="s">
        <v>168</v>
      </c>
      <c r="Q18" s="66" t="str">
        <f>master!F14</f>
        <v>Denmark</v>
      </c>
      <c r="R18" s="66"/>
      <c r="S18" s="66"/>
      <c r="T18" s="66">
        <f>IF(P18=Q18,4,0)</f>
        <v>4</v>
      </c>
      <c r="U18" s="66"/>
      <c r="V18" s="66"/>
      <c r="W18" s="66"/>
      <c r="X18" s="66">
        <v>4</v>
      </c>
      <c r="Z18" s="64"/>
      <c r="AA18" s="64"/>
    </row>
    <row r="19" spans="4:27" x14ac:dyDescent="0.2">
      <c r="D19" s="66" t="s">
        <v>164</v>
      </c>
      <c r="E19" s="66" t="str">
        <f>master!B15</f>
        <v>Poland</v>
      </c>
      <c r="F19" s="76">
        <v>1</v>
      </c>
      <c r="G19" s="66">
        <f>master!C15</f>
        <v>0</v>
      </c>
      <c r="H19" s="66">
        <f>IF(D19=E19,1,0)</f>
        <v>1</v>
      </c>
      <c r="I19" s="66">
        <f>IF(F19=G19,2,0)</f>
        <v>0</v>
      </c>
      <c r="J19" s="66">
        <f>IF(G19=1,1,2)</f>
        <v>2</v>
      </c>
      <c r="K19" s="66">
        <f>IF(J19=1,I19,0)</f>
        <v>0</v>
      </c>
      <c r="L19" s="66"/>
      <c r="M19" s="66"/>
      <c r="N19" s="66">
        <v>1</v>
      </c>
      <c r="P19" s="66" t="s">
        <v>166</v>
      </c>
      <c r="Q19" s="66" t="str">
        <f>master!F15</f>
        <v>Australia</v>
      </c>
      <c r="R19" s="76">
        <v>1</v>
      </c>
      <c r="S19" s="66">
        <f>master!G15</f>
        <v>1</v>
      </c>
      <c r="T19" s="66">
        <f>IF(P19=Q19,1,0)</f>
        <v>1</v>
      </c>
      <c r="U19" s="66">
        <f>IF(R19=S19,2,0)</f>
        <v>2</v>
      </c>
      <c r="V19" s="66">
        <f>IF(S19=1,1,2)</f>
        <v>1</v>
      </c>
      <c r="W19" s="66">
        <f>IF(V19=1,U19,0)</f>
        <v>2</v>
      </c>
      <c r="X19" s="66">
        <v>3</v>
      </c>
      <c r="Z19" s="64"/>
      <c r="AA19" s="64"/>
    </row>
    <row r="20" spans="4:27" x14ac:dyDescent="0.2">
      <c r="D20" s="66" t="s">
        <v>165</v>
      </c>
      <c r="E20" s="66" t="str">
        <f>master!B16</f>
        <v>Saudi Arabia</v>
      </c>
      <c r="F20" s="66"/>
      <c r="G20" s="66"/>
      <c r="H20" s="66">
        <f>IF(D20=E20,1,0)</f>
        <v>1</v>
      </c>
      <c r="I20" s="66"/>
      <c r="J20" s="66"/>
      <c r="K20" s="66"/>
      <c r="L20" s="66"/>
      <c r="M20" s="66"/>
      <c r="N20" s="66">
        <v>1</v>
      </c>
      <c r="P20" s="66" t="s">
        <v>167</v>
      </c>
      <c r="Q20" s="66" t="str">
        <f>master!F16</f>
        <v>Tunisia</v>
      </c>
      <c r="R20" s="66"/>
      <c r="S20" s="66"/>
      <c r="T20" s="66">
        <f>IF(P20=Q20,1,0)</f>
        <v>1</v>
      </c>
      <c r="U20" s="66"/>
      <c r="V20" s="66"/>
      <c r="W20" s="66"/>
      <c r="X20" s="66">
        <v>1</v>
      </c>
      <c r="Z20" s="64"/>
      <c r="AA20" s="64"/>
    </row>
    <row r="21" spans="4:27" x14ac:dyDescent="0.2">
      <c r="D21" s="67"/>
      <c r="E21" s="67"/>
      <c r="F21" s="67"/>
      <c r="G21" s="67"/>
      <c r="H21" s="67"/>
      <c r="I21" s="67"/>
      <c r="J21" s="67"/>
      <c r="K21" s="67"/>
      <c r="L21" s="67"/>
      <c r="M21" s="67"/>
      <c r="N21" s="74">
        <f>SUM(N17:N20)</f>
        <v>11</v>
      </c>
      <c r="P21" s="64"/>
      <c r="Q21" s="64"/>
      <c r="R21" s="64"/>
      <c r="S21" s="64"/>
      <c r="T21" s="64"/>
      <c r="U21" s="64"/>
      <c r="V21" s="64"/>
      <c r="W21" s="64"/>
      <c r="X21" s="65">
        <f>SUM(X17:X20)</f>
        <v>13</v>
      </c>
    </row>
    <row r="23" spans="4:27" x14ac:dyDescent="0.2">
      <c r="D23" s="65" t="s">
        <v>139</v>
      </c>
      <c r="E23" s="65" t="s">
        <v>179</v>
      </c>
      <c r="F23" s="65" t="s">
        <v>178</v>
      </c>
      <c r="G23" s="65" t="s">
        <v>180</v>
      </c>
      <c r="H23" s="65" t="s">
        <v>181</v>
      </c>
      <c r="I23" s="65"/>
      <c r="J23" s="65"/>
      <c r="K23" s="65"/>
      <c r="L23" s="65"/>
      <c r="M23" s="65"/>
      <c r="N23" s="65" t="s">
        <v>147</v>
      </c>
      <c r="O23" s="67"/>
      <c r="P23" s="65" t="s">
        <v>140</v>
      </c>
      <c r="Q23" s="65" t="s">
        <v>179</v>
      </c>
      <c r="R23" s="65" t="s">
        <v>178</v>
      </c>
      <c r="S23" s="65" t="s">
        <v>180</v>
      </c>
      <c r="T23" s="65" t="s">
        <v>181</v>
      </c>
      <c r="U23" s="65"/>
      <c r="V23" s="65"/>
      <c r="W23" s="65"/>
      <c r="X23" s="65" t="s">
        <v>147</v>
      </c>
    </row>
    <row r="24" spans="4:27" x14ac:dyDescent="0.2">
      <c r="D24" s="66" t="s">
        <v>170</v>
      </c>
      <c r="E24" s="66" t="str">
        <f>master!B19</f>
        <v>Germany</v>
      </c>
      <c r="F24" s="66"/>
      <c r="G24" s="66"/>
      <c r="H24" s="66">
        <f>IF(D24=E24,5,0)</f>
        <v>0</v>
      </c>
      <c r="I24" s="66"/>
      <c r="J24" s="66"/>
      <c r="K24" s="66"/>
      <c r="L24" s="66"/>
      <c r="M24" s="66"/>
      <c r="N24" s="66">
        <v>2</v>
      </c>
      <c r="O24" s="64"/>
      <c r="P24" s="66" t="s">
        <v>174</v>
      </c>
      <c r="Q24" s="66" t="str">
        <f>master!F19</f>
        <v>Belgium</v>
      </c>
      <c r="R24" s="66"/>
      <c r="S24" s="66"/>
      <c r="T24" s="66">
        <f>IF(P24=Q24,5,0)</f>
        <v>5</v>
      </c>
      <c r="U24" s="66"/>
      <c r="V24" s="66"/>
      <c r="W24" s="66"/>
      <c r="X24" s="66">
        <v>5</v>
      </c>
    </row>
    <row r="25" spans="4:27" x14ac:dyDescent="0.2">
      <c r="D25" s="66" t="s">
        <v>171</v>
      </c>
      <c r="E25" s="66" t="str">
        <f>master!B20</f>
        <v>Spain</v>
      </c>
      <c r="F25" s="66"/>
      <c r="G25" s="66"/>
      <c r="H25" s="66">
        <f>IF(D25=E25,4,0)</f>
        <v>0</v>
      </c>
      <c r="I25" s="66"/>
      <c r="J25" s="66"/>
      <c r="K25" s="66"/>
      <c r="L25" s="66"/>
      <c r="M25" s="66"/>
      <c r="N25" s="66">
        <v>2</v>
      </c>
      <c r="O25" s="64"/>
      <c r="P25" s="66" t="s">
        <v>175</v>
      </c>
      <c r="Q25" s="66" t="str">
        <f>master!F20</f>
        <v>Croatia</v>
      </c>
      <c r="R25" s="66"/>
      <c r="S25" s="66"/>
      <c r="T25" s="66">
        <f>IF(P25=Q25,4,0)</f>
        <v>4</v>
      </c>
      <c r="U25" s="66"/>
      <c r="V25" s="66"/>
      <c r="W25" s="66"/>
      <c r="X25" s="66">
        <v>4</v>
      </c>
    </row>
    <row r="26" spans="4:27" x14ac:dyDescent="0.2">
      <c r="D26" s="66" t="s">
        <v>172</v>
      </c>
      <c r="E26" s="66" t="str">
        <f>master!B21</f>
        <v>Japan</v>
      </c>
      <c r="F26" s="76">
        <v>1</v>
      </c>
      <c r="G26" s="66">
        <f>master!C21</f>
        <v>0</v>
      </c>
      <c r="H26" s="66">
        <f>IF(D26=E26,1,0)</f>
        <v>1</v>
      </c>
      <c r="I26" s="66">
        <f>IF(F26=G26,2,0)</f>
        <v>0</v>
      </c>
      <c r="J26" s="66">
        <f>IF(G26=1,1,2)</f>
        <v>2</v>
      </c>
      <c r="K26" s="66">
        <f>IF(J26=1,I26,0)</f>
        <v>0</v>
      </c>
      <c r="L26" s="66"/>
      <c r="M26" s="66"/>
      <c r="N26" s="66">
        <v>1</v>
      </c>
      <c r="O26" s="64"/>
      <c r="P26" s="66" t="s">
        <v>177</v>
      </c>
      <c r="Q26" s="66" t="str">
        <f>master!F21</f>
        <v>Morocco</v>
      </c>
      <c r="R26" s="76">
        <v>0</v>
      </c>
      <c r="S26" s="66">
        <f>master!G21</f>
        <v>1</v>
      </c>
      <c r="T26" s="66">
        <f>IF(P26=Q26,1,0)</f>
        <v>0</v>
      </c>
      <c r="U26" s="66">
        <f>IF(R26=S26,2,0)</f>
        <v>0</v>
      </c>
      <c r="V26" s="66">
        <f>IF(S26=1,1,2)</f>
        <v>1</v>
      </c>
      <c r="W26" s="66">
        <f>IF(V26=1,U26,0)</f>
        <v>0</v>
      </c>
      <c r="X26" s="66">
        <v>0</v>
      </c>
    </row>
    <row r="27" spans="4:27" x14ac:dyDescent="0.2">
      <c r="D27" s="66" t="s">
        <v>173</v>
      </c>
      <c r="E27" s="66" t="str">
        <f>master!B22</f>
        <v>Costa Rica</v>
      </c>
      <c r="F27" s="66"/>
      <c r="G27" s="66"/>
      <c r="H27" s="66">
        <f>IF(D27=E27,1,0)</f>
        <v>1</v>
      </c>
      <c r="I27" s="66"/>
      <c r="J27" s="66"/>
      <c r="K27" s="66"/>
      <c r="L27" s="66"/>
      <c r="M27" s="66"/>
      <c r="N27" s="66">
        <v>1</v>
      </c>
      <c r="O27" s="64"/>
      <c r="P27" s="66" t="s">
        <v>176</v>
      </c>
      <c r="Q27" s="66" t="str">
        <f>master!F22</f>
        <v>Canada</v>
      </c>
      <c r="R27" s="66"/>
      <c r="S27" s="66"/>
      <c r="T27" s="66">
        <f>IF(P27=Q27,1,0)</f>
        <v>0</v>
      </c>
      <c r="U27" s="66"/>
      <c r="V27" s="66"/>
      <c r="W27" s="66"/>
      <c r="X27" s="66">
        <v>0</v>
      </c>
    </row>
    <row r="28" spans="4:27" x14ac:dyDescent="0.2">
      <c r="F28" s="64"/>
      <c r="G28" s="64"/>
      <c r="H28" s="64"/>
      <c r="I28" s="64"/>
      <c r="J28" s="64"/>
      <c r="K28" s="64"/>
      <c r="L28" s="64"/>
      <c r="M28" s="64"/>
      <c r="N28" s="65">
        <f t="shared" ref="N28:X28" si="0">SUM(N24:N27)</f>
        <v>6</v>
      </c>
      <c r="O28" s="67"/>
      <c r="P28" s="64"/>
      <c r="Q28" s="64"/>
      <c r="R28" s="64"/>
      <c r="S28" s="64"/>
      <c r="T28" s="64"/>
      <c r="U28" s="64"/>
      <c r="V28" s="64"/>
      <c r="W28" s="64"/>
      <c r="X28" s="74">
        <f t="shared" si="0"/>
        <v>9</v>
      </c>
    </row>
    <row r="29" spans="4:27" x14ac:dyDescent="0.2">
      <c r="O29" s="67"/>
    </row>
    <row r="30" spans="4:27" x14ac:dyDescent="0.2">
      <c r="O30" s="64"/>
    </row>
    <row r="31" spans="4:27" x14ac:dyDescent="0.2">
      <c r="O31" s="64"/>
    </row>
    <row r="32" spans="4:27" x14ac:dyDescent="0.2">
      <c r="O32" s="64"/>
    </row>
    <row r="33" spans="15:15" x14ac:dyDescent="0.2">
      <c r="O33" s="64"/>
    </row>
    <row r="34" spans="15:15" x14ac:dyDescent="0.2">
      <c r="O34" s="67"/>
    </row>
  </sheetData>
  <mergeCells count="5">
    <mergeCell ref="B2:G2"/>
    <mergeCell ref="B3:G3"/>
    <mergeCell ref="B4:G4"/>
    <mergeCell ref="B5:G5"/>
    <mergeCell ref="B6:G6"/>
  </mergeCells>
  <conditionalFormatting sqref="N10 X10 N17 X17 N24 X24">
    <cfRule type="cellIs" dxfId="6" priority="13" operator="equal">
      <formula>5</formula>
    </cfRule>
  </conditionalFormatting>
  <conditionalFormatting sqref="N10:N11 X10:X11 N17:N18 X17:X18 N24:N25 X24:X25">
    <cfRule type="cellIs" priority="8" operator="equal">
      <formula>0</formula>
    </cfRule>
  </conditionalFormatting>
  <conditionalFormatting sqref="N10:N12 X10:X12 N17:N19 N24:N26 X24:X26">
    <cfRule type="cellIs" dxfId="5" priority="2" operator="equal">
      <formula>2</formula>
    </cfRule>
  </conditionalFormatting>
  <conditionalFormatting sqref="N11">
    <cfRule type="cellIs" dxfId="4" priority="10" operator="equal">
      <formula>4</formula>
    </cfRule>
  </conditionalFormatting>
  <conditionalFormatting sqref="N12 X12 N19 X19 N26 X26">
    <cfRule type="cellIs" dxfId="3" priority="5" operator="equal">
      <formula>3</formula>
    </cfRule>
  </conditionalFormatting>
  <conditionalFormatting sqref="N12:N13 X12:X13 N19:N20 X19:X20 N26:N27 X26:X27">
    <cfRule type="cellIs" dxfId="2" priority="3" operator="equal">
      <formula>1</formula>
    </cfRule>
  </conditionalFormatting>
  <conditionalFormatting sqref="N13 X13 N20 X20 N27 X27">
    <cfRule type="cellIs" priority="7" operator="equal">
      <formula>0</formula>
    </cfRule>
  </conditionalFormatting>
  <conditionalFormatting sqref="X11 N18 X18 N25 X25">
    <cfRule type="cellIs" dxfId="1" priority="12" operator="equal">
      <formula>4</formula>
    </cfRule>
  </conditionalFormatting>
  <conditionalFormatting sqref="X17:X19">
    <cfRule type="cellIs" dxfId="0" priority="1" operator="equal">
      <formula>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life cycle actions</vt:lpstr>
      <vt:lpstr>part scenarios</vt:lpstr>
      <vt:lpstr>error testing</vt:lpstr>
      <vt:lpstr>tiebreaker testing scenarios</vt:lpstr>
      <vt:lpstr>emails</vt:lpstr>
      <vt:lpstr>master</vt:lpstr>
      <vt:lpstr>joe-stan</vt:lpstr>
      <vt:lpstr>anthony</vt:lpstr>
      <vt:lpstr>kevin</vt:lpstr>
      <vt:lpstr>sarah</vt:lpstr>
      <vt:lpstr>pat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Joseph Collins</cp:lastModifiedBy>
  <dcterms:created xsi:type="dcterms:W3CDTF">2022-01-31T22:23:16Z</dcterms:created>
  <dcterms:modified xsi:type="dcterms:W3CDTF">2023-07-07T21:53:28Z</dcterms:modified>
</cp:coreProperties>
</file>