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839C5568-011B-C342-A416-A7937D7349C9}" xr6:coauthVersionLast="47" xr6:coauthVersionMax="47" xr10:uidLastSave="{00000000-0000-0000-0000-000000000000}"/>
  <bookViews>
    <workbookView xWindow="34560" yWindow="500" windowWidth="38400" windowHeight="21100"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pat" sheetId="15" r:id="rId10"/>
    <sheet name="sarah" sheetId="14" r:id="rId11"/>
    <sheet name="ko"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3" i="15" l="1"/>
  <c r="R54" i="15" s="1"/>
  <c r="L53" i="15"/>
  <c r="L54" i="15" s="1"/>
  <c r="R51" i="15"/>
  <c r="Q51" i="15"/>
  <c r="Q53" i="15" s="1"/>
  <c r="M51" i="15"/>
  <c r="M53" i="15" s="1"/>
  <c r="R50" i="15"/>
  <c r="L50" i="15"/>
  <c r="L51" i="15" s="1"/>
  <c r="R48" i="15"/>
  <c r="P48" i="15"/>
  <c r="P50" i="15" s="1"/>
  <c r="P56" i="15" s="1"/>
  <c r="N48" i="15"/>
  <c r="N50" i="15" s="1"/>
  <c r="N56" i="15" s="1"/>
  <c r="L48" i="15"/>
  <c r="R47" i="15"/>
  <c r="O47" i="15"/>
  <c r="O49" i="15" s="1"/>
  <c r="O56" i="15" s="1"/>
  <c r="Q13" i="15" s="1"/>
  <c r="L47" i="15"/>
  <c r="Q45" i="15"/>
  <c r="Q47" i="15" s="1"/>
  <c r="M45" i="15"/>
  <c r="M47" i="15" s="1"/>
  <c r="L45" i="15"/>
  <c r="R44" i="15"/>
  <c r="R45" i="15" s="1"/>
  <c r="L44" i="15"/>
  <c r="R53" i="14"/>
  <c r="R54" i="14" s="1"/>
  <c r="M53" i="14"/>
  <c r="L53" i="14"/>
  <c r="L54" i="14" s="1"/>
  <c r="Q51" i="14"/>
  <c r="Q53" i="14" s="1"/>
  <c r="M51" i="14"/>
  <c r="L51" i="14"/>
  <c r="R50" i="14"/>
  <c r="R51" i="14" s="1"/>
  <c r="P50" i="14"/>
  <c r="P56" i="14" s="1"/>
  <c r="Q12" i="14" s="1"/>
  <c r="N50" i="14"/>
  <c r="N56" i="14" s="1"/>
  <c r="L50" i="14"/>
  <c r="R48" i="14"/>
  <c r="P48" i="14"/>
  <c r="N48" i="14"/>
  <c r="R47" i="14"/>
  <c r="O47" i="14"/>
  <c r="O49" i="14" s="1"/>
  <c r="O56" i="14" s="1"/>
  <c r="Q13" i="14" s="1"/>
  <c r="M47" i="14"/>
  <c r="L47" i="14"/>
  <c r="L48" i="14" s="1"/>
  <c r="R45" i="14"/>
  <c r="Q45" i="14"/>
  <c r="Q47" i="14" s="1"/>
  <c r="M45" i="14"/>
  <c r="R44" i="14"/>
  <c r="L44" i="14"/>
  <c r="L45" i="14" s="1"/>
  <c r="L44" i="13"/>
  <c r="L54" i="13"/>
  <c r="R53" i="13"/>
  <c r="R54" i="13" s="1"/>
  <c r="L53" i="13"/>
  <c r="Q51" i="13"/>
  <c r="Q53" i="13" s="1"/>
  <c r="M51" i="13"/>
  <c r="M53" i="13" s="1"/>
  <c r="L51" i="13"/>
  <c r="R50" i="13"/>
  <c r="R51" i="13" s="1"/>
  <c r="P50" i="13"/>
  <c r="P56" i="13" s="1"/>
  <c r="N50" i="13"/>
  <c r="N56" i="13" s="1"/>
  <c r="L50" i="13"/>
  <c r="P48" i="13"/>
  <c r="N48" i="13"/>
  <c r="L48" i="13"/>
  <c r="R47" i="13"/>
  <c r="R48" i="13" s="1"/>
  <c r="Q47" i="13"/>
  <c r="O47" i="13"/>
  <c r="O49" i="13" s="1"/>
  <c r="O56" i="13" s="1"/>
  <c r="Q13" i="13" s="1"/>
  <c r="M47" i="13"/>
  <c r="L47" i="13"/>
  <c r="Q45" i="13"/>
  <c r="M45" i="13"/>
  <c r="R44" i="13"/>
  <c r="R45" i="13" s="1"/>
  <c r="L45" i="13"/>
  <c r="P13" i="12"/>
  <c r="L53" i="12"/>
  <c r="M45" i="12"/>
  <c r="M51" i="12"/>
  <c r="N48" i="12"/>
  <c r="O47" i="12"/>
  <c r="O49" i="12" s="1"/>
  <c r="O56" i="12" s="1"/>
  <c r="R53" i="12"/>
  <c r="Q51" i="12"/>
  <c r="R50" i="12"/>
  <c r="R47" i="12"/>
  <c r="R44" i="12"/>
  <c r="Q45" i="12"/>
  <c r="P48" i="12"/>
  <c r="P50" i="12" s="1"/>
  <c r="P56" i="12" s="1"/>
  <c r="L51" i="12"/>
  <c r="L54" i="12"/>
  <c r="L50" i="12"/>
  <c r="L47" i="12"/>
  <c r="L44" i="12"/>
  <c r="R54" i="12"/>
  <c r="Q53" i="12"/>
  <c r="M53" i="12"/>
  <c r="R51" i="12"/>
  <c r="N50" i="12"/>
  <c r="N56" i="12" s="1"/>
  <c r="P12" i="12" s="1"/>
  <c r="R48" i="12"/>
  <c r="M47" i="12"/>
  <c r="L48" i="12"/>
  <c r="Q47" i="12"/>
  <c r="L45" i="12"/>
  <c r="R45" i="12"/>
  <c r="Y13" i="9"/>
  <c r="N57" i="9"/>
  <c r="N50" i="9"/>
  <c r="Y12" i="9"/>
  <c r="O57" i="9"/>
  <c r="L57" i="9"/>
  <c r="O51" i="9"/>
  <c r="L51" i="9"/>
  <c r="Y11" i="9"/>
  <c r="H57" i="9"/>
  <c r="I57" i="9"/>
  <c r="J57" i="9"/>
  <c r="K57" i="9"/>
  <c r="P57" i="9"/>
  <c r="G57" i="9"/>
  <c r="P54" i="9"/>
  <c r="P48" i="9"/>
  <c r="G54" i="9"/>
  <c r="G48" i="9"/>
  <c r="Q57" i="9"/>
  <c r="R57" i="9"/>
  <c r="S57" i="9"/>
  <c r="T57" i="9"/>
  <c r="U57" i="9"/>
  <c r="V57" i="9"/>
  <c r="V55" i="9"/>
  <c r="V52" i="9"/>
  <c r="V49" i="9"/>
  <c r="V46" i="9"/>
  <c r="F55" i="9"/>
  <c r="F52" i="9"/>
  <c r="F49" i="9"/>
  <c r="O49" i="9"/>
  <c r="P52" i="9"/>
  <c r="P46" i="9"/>
  <c r="V54" i="9"/>
  <c r="V51" i="9"/>
  <c r="V48" i="9"/>
  <c r="V45" i="9"/>
  <c r="N48" i="9"/>
  <c r="L49" i="9"/>
  <c r="G52" i="9"/>
  <c r="G46" i="9"/>
  <c r="F54" i="9"/>
  <c r="F51" i="9"/>
  <c r="F48" i="9"/>
  <c r="F45" i="9"/>
  <c r="F46" i="9" s="1"/>
  <c r="F57" i="9" s="1"/>
  <c r="Y10" i="9" s="1"/>
  <c r="N28" i="15"/>
  <c r="H28" i="15"/>
  <c r="K27" i="15"/>
  <c r="E27" i="15"/>
  <c r="M26" i="15"/>
  <c r="K26" i="15"/>
  <c r="G26" i="15"/>
  <c r="E26" i="15"/>
  <c r="K25" i="15"/>
  <c r="E25" i="15"/>
  <c r="K24" i="15"/>
  <c r="E24" i="15"/>
  <c r="N21" i="15"/>
  <c r="H21" i="15"/>
  <c r="K20" i="15"/>
  <c r="E20" i="15"/>
  <c r="M19" i="15"/>
  <c r="K19" i="15"/>
  <c r="G19" i="15"/>
  <c r="E19" i="15"/>
  <c r="K18" i="15"/>
  <c r="E18" i="15"/>
  <c r="K17" i="15"/>
  <c r="E17" i="15"/>
  <c r="N14" i="15"/>
  <c r="H14" i="15"/>
  <c r="K13" i="15"/>
  <c r="E13" i="15"/>
  <c r="M12" i="15"/>
  <c r="K12" i="15"/>
  <c r="G12" i="15"/>
  <c r="E12" i="15"/>
  <c r="K11" i="15"/>
  <c r="E11" i="15"/>
  <c r="K10" i="15"/>
  <c r="E10" i="15"/>
  <c r="N28" i="14"/>
  <c r="H28" i="14"/>
  <c r="K27" i="14"/>
  <c r="E27" i="14"/>
  <c r="M26" i="14"/>
  <c r="K26" i="14"/>
  <c r="G26" i="14"/>
  <c r="E26" i="14"/>
  <c r="K25" i="14"/>
  <c r="E25" i="14"/>
  <c r="K24" i="14"/>
  <c r="E24" i="14"/>
  <c r="N21" i="14"/>
  <c r="H21" i="14"/>
  <c r="K20" i="14"/>
  <c r="E20" i="14"/>
  <c r="M19" i="14"/>
  <c r="K19" i="14"/>
  <c r="G19" i="14"/>
  <c r="E19" i="14"/>
  <c r="K18" i="14"/>
  <c r="E18" i="14"/>
  <c r="K17" i="14"/>
  <c r="E17" i="14"/>
  <c r="N14" i="14"/>
  <c r="H14" i="14"/>
  <c r="K13" i="14"/>
  <c r="E13" i="14"/>
  <c r="M12" i="14"/>
  <c r="K12" i="14"/>
  <c r="G12" i="14"/>
  <c r="E12" i="14"/>
  <c r="K11" i="14"/>
  <c r="E11" i="14"/>
  <c r="K10" i="14"/>
  <c r="E10" i="14"/>
  <c r="K27" i="13"/>
  <c r="E27" i="13"/>
  <c r="M26" i="13"/>
  <c r="K26" i="13"/>
  <c r="G26" i="13"/>
  <c r="E26" i="13"/>
  <c r="H28" i="13" s="1"/>
  <c r="K25" i="13"/>
  <c r="E25" i="13"/>
  <c r="K24" i="13"/>
  <c r="E24" i="13"/>
  <c r="K20" i="13"/>
  <c r="E20" i="13"/>
  <c r="M19" i="13"/>
  <c r="K19" i="13"/>
  <c r="G19" i="13"/>
  <c r="E19" i="13"/>
  <c r="K18" i="13"/>
  <c r="E18" i="13"/>
  <c r="K17" i="13"/>
  <c r="N21" i="13" s="1"/>
  <c r="E17" i="13"/>
  <c r="H21" i="13" s="1"/>
  <c r="K13" i="13"/>
  <c r="E13" i="13"/>
  <c r="M12" i="13"/>
  <c r="K12" i="13"/>
  <c r="G12" i="13"/>
  <c r="E12" i="13"/>
  <c r="K11" i="13"/>
  <c r="E11" i="13"/>
  <c r="K10" i="13"/>
  <c r="E10" i="13"/>
  <c r="E25" i="12"/>
  <c r="E26" i="12"/>
  <c r="E27" i="12"/>
  <c r="E24" i="12"/>
  <c r="K27" i="12"/>
  <c r="K26" i="12"/>
  <c r="G26" i="12"/>
  <c r="K25" i="12"/>
  <c r="K24" i="12"/>
  <c r="K20" i="12"/>
  <c r="E20" i="12"/>
  <c r="K19" i="12"/>
  <c r="G19" i="12"/>
  <c r="E19" i="12"/>
  <c r="K18" i="12"/>
  <c r="E18" i="12"/>
  <c r="K17" i="12"/>
  <c r="E17" i="12"/>
  <c r="K13" i="12"/>
  <c r="E13" i="12"/>
  <c r="K12" i="12"/>
  <c r="G12" i="12"/>
  <c r="E12" i="12"/>
  <c r="K11" i="12"/>
  <c r="E11" i="12"/>
  <c r="K10" i="12"/>
  <c r="E10" i="12"/>
  <c r="Q26" i="9"/>
  <c r="T26" i="9" s="1"/>
  <c r="Q19" i="9"/>
  <c r="S19" i="9" s="1"/>
  <c r="Q12" i="9"/>
  <c r="S12" i="9" s="1"/>
  <c r="G26" i="9"/>
  <c r="J26" i="9" s="1"/>
  <c r="K26" i="9" s="1"/>
  <c r="G19" i="9"/>
  <c r="J19" i="9" s="1"/>
  <c r="K19" i="9" s="1"/>
  <c r="G12" i="9"/>
  <c r="I12" i="9" s="1"/>
  <c r="O25" i="9"/>
  <c r="R25" i="9" s="1"/>
  <c r="V25" i="9" s="1"/>
  <c r="O26" i="9"/>
  <c r="R26" i="9" s="1"/>
  <c r="O27" i="9"/>
  <c r="R27" i="9" s="1"/>
  <c r="V27" i="9" s="1"/>
  <c r="O18" i="9"/>
  <c r="R18" i="9" s="1"/>
  <c r="V18" i="9" s="1"/>
  <c r="O19" i="9"/>
  <c r="R19" i="9" s="1"/>
  <c r="O20" i="9"/>
  <c r="R20" i="9" s="1"/>
  <c r="V20" i="9" s="1"/>
  <c r="O11" i="9"/>
  <c r="R11" i="9" s="1"/>
  <c r="V11" i="9" s="1"/>
  <c r="O12" i="9"/>
  <c r="R12" i="9" s="1"/>
  <c r="O13" i="9"/>
  <c r="R13" i="9" s="1"/>
  <c r="V13" i="9" s="1"/>
  <c r="E25" i="9"/>
  <c r="H25" i="9" s="1"/>
  <c r="L25" i="9" s="1"/>
  <c r="E26" i="9"/>
  <c r="H26" i="9" s="1"/>
  <c r="E27" i="9"/>
  <c r="H27" i="9" s="1"/>
  <c r="L27" i="9" s="1"/>
  <c r="E18" i="9"/>
  <c r="H18" i="9" s="1"/>
  <c r="L18" i="9" s="1"/>
  <c r="E19" i="9"/>
  <c r="H19" i="9" s="1"/>
  <c r="E20" i="9"/>
  <c r="H20" i="9" s="1"/>
  <c r="L20" i="9" s="1"/>
  <c r="O24" i="9"/>
  <c r="R24" i="9" s="1"/>
  <c r="V24" i="9" s="1"/>
  <c r="O17" i="9"/>
  <c r="R17" i="9" s="1"/>
  <c r="V17" i="9" s="1"/>
  <c r="O10" i="9"/>
  <c r="R10" i="9" s="1"/>
  <c r="V10" i="9" s="1"/>
  <c r="E24" i="9"/>
  <c r="H24" i="9" s="1"/>
  <c r="L24" i="9" s="1"/>
  <c r="E17" i="9"/>
  <c r="H17" i="9" s="1"/>
  <c r="L17" i="9" s="1"/>
  <c r="E11" i="9"/>
  <c r="H11" i="9" s="1"/>
  <c r="L11" i="9" s="1"/>
  <c r="E12" i="9"/>
  <c r="H12" i="9" s="1"/>
  <c r="E13" i="9"/>
  <c r="H13" i="9" s="1"/>
  <c r="L13" i="9" s="1"/>
  <c r="E10" i="9"/>
  <c r="H10" i="9" s="1"/>
  <c r="L10" i="9" s="1"/>
  <c r="Q12" i="15" l="1"/>
  <c r="Q56" i="15"/>
  <c r="M56" i="15"/>
  <c r="Q11" i="15" s="1"/>
  <c r="L56" i="15"/>
  <c r="R56" i="15"/>
  <c r="M56" i="14"/>
  <c r="Q56" i="14"/>
  <c r="R56" i="14"/>
  <c r="L56" i="14"/>
  <c r="Q12" i="13"/>
  <c r="M56" i="13"/>
  <c r="Q56" i="13"/>
  <c r="Q11" i="13" s="1"/>
  <c r="R56" i="13"/>
  <c r="L56" i="13"/>
  <c r="M56" i="12"/>
  <c r="Q56" i="12"/>
  <c r="L56" i="12"/>
  <c r="R56" i="12"/>
  <c r="S26" i="9"/>
  <c r="T19" i="9"/>
  <c r="U19" i="9" s="1"/>
  <c r="V19" i="9" s="1"/>
  <c r="V21" i="9" s="1"/>
  <c r="L19" i="9"/>
  <c r="T12" i="9"/>
  <c r="U12" i="9" s="1"/>
  <c r="V12" i="9" s="1"/>
  <c r="V14" i="9" s="1"/>
  <c r="U26" i="9"/>
  <c r="V26" i="9" s="1"/>
  <c r="V28" i="9" s="1"/>
  <c r="Q9" i="15"/>
  <c r="Q9" i="14"/>
  <c r="N14" i="13"/>
  <c r="N28" i="13"/>
  <c r="H21" i="12"/>
  <c r="H28" i="12"/>
  <c r="M21" i="12"/>
  <c r="M28" i="12"/>
  <c r="I26" i="9"/>
  <c r="L26" i="9"/>
  <c r="L28" i="9" s="1"/>
  <c r="I19" i="9"/>
  <c r="J12" i="9"/>
  <c r="K12" i="9" s="1"/>
  <c r="L12" i="9" s="1"/>
  <c r="L14" i="9" s="1"/>
  <c r="L21" i="9"/>
  <c r="Q10" i="15" l="1"/>
  <c r="Q14" i="15" s="1"/>
  <c r="Q11" i="14"/>
  <c r="Q10" i="14"/>
  <c r="Q14" i="14"/>
  <c r="Q10" i="13"/>
  <c r="P11" i="12"/>
  <c r="P10" i="12"/>
  <c r="M14" i="12"/>
  <c r="H14" i="13"/>
  <c r="Q9" i="13" s="1"/>
  <c r="Q14" i="13" s="1"/>
  <c r="H14" i="12"/>
  <c r="Y9" i="9"/>
  <c r="Y14" i="9" s="1"/>
  <c r="P9" i="12" l="1"/>
  <c r="P14" i="12" s="1"/>
</calcChain>
</file>

<file path=xl/sharedStrings.xml><?xml version="1.0" encoding="utf-8"?>
<sst xmlns="http://schemas.openxmlformats.org/spreadsheetml/2006/main" count="1292" uniqueCount="258">
  <si>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</si>
  <si>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</si>
  <si>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</si>
  <si>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</si>
  <si>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</si>
  <si>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</si>
  <si>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</si>
  <si>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</si>
  <si>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</si>
  <si>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</si>
  <si>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</si>
  <si>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</si>
  <si>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</si>
  <si>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</si>
  <si>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</si>
  <si>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</si>
  <si>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</si>
  <si>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</si>
  <si>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</si>
  <si>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</si>
  <si>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</si>
  <si>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</si>
  <si>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</si>
  <si>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</si>
  <si>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</si>
  <si>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</si>
  <si>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</si>
  <si>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</si>
  <si>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</si>
  <si>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</si>
  <si>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</si>
  <si>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</si>
  <si>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</si>
  <si>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</si>
  <si>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</si>
  <si>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</si>
  <si>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</si>
  <si>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</si>
  <si>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</si>
  <si>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</si>
  <si>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</si>
  <si>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</si>
  <si>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</si>
  <si>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</si>
  <si>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</si>
  <si>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</si>
  <si>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</si>
  <si>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</si>
  <si>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</si>
  <si>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</si>
  <si>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</si>
  <si>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</si>
  <si>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</si>
  <si>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</si>
  <si>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</si>
  <si>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</si>
  <si>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</si>
  <si>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</si>
  <si>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</si>
  <si>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</si>
  <si>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</si>
  <si>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</si>
  <si>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</si>
  <si>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</si>
  <si>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</si>
  <si>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</si>
  <si>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</si>
  <si>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</si>
  <si>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</si>
  <si>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</si>
  <si>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</si>
  <si>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</si>
  <si>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</si>
  <si>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</si>
  <si>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</si>
  <si>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</si>
  <si>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</si>
  <si>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</si>
  <si>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</si>
  <si>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</si>
  <si>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</si>
  <si>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</si>
  <si>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</si>
  <si>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</si>
  <si>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</si>
  <si>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</si>
  <si>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</si>
  <si>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</si>
  <si>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</si>
  <si>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</si>
  <si>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</si>
  <si>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</si>
  <si>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</si>
  <si>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</si>
  <si>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</si>
  <si>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</si>
  <si>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</si>
  <si>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</si>
  <si>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</si>
  <si>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</si>
  <si>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</si>
  <si>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</si>
  <si>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</si>
  <si>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</si>
  <si>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</si>
  <si>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</si>
  <si>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</si>
  <si>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</si>
  <si>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</si>
  <si>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</si>
  <si>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</si>
  <si>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</si>
  <si>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</si>
  <si>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</si>
  <si>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</si>
  <si>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</si>
  <si>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</si>
  <si>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</si>
  <si>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</si>
  <si>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</si>
  <si>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</si>
  <si>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</si>
  <si>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</si>
  <si>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</si>
  <si>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</si>
  <si>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</si>
  <si>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</si>
  <si>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</si>
  <si>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</si>
  <si>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</si>
  <si>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</si>
  <si>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</si>
  <si>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</si>
  <si>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</si>
  <si>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</si>
  <si>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</si>
  <si>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</si>
  <si>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</si>
  <si>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</si>
  <si>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</si>
  <si>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</si>
  <si>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</si>
  <si>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</si>
  <si>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</si>
  <si>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</si>
  <si>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</si>
  <si>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</si>
  <si>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</si>
  <si>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</si>
  <si>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</si>
  <si>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</si>
  <si>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</si>
  <si>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</si>
  <si>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</si>
  <si>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</si>
  <si>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</si>
  <si>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</si>
  <si>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</si>
  <si>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</si>
  <si>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</si>
  <si>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</si>
  <si>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</si>
  <si>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</si>
  <si>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</si>
  <si>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</si>
  <si>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</si>
  <si>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</si>
  <si>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</si>
  <si>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</si>
  <si>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</si>
  <si>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</si>
  <si>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</si>
  <si>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</si>
  <si>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</si>
  <si>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</si>
  <si>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</si>
  <si>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</si>
  <si>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</si>
  <si>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</si>
  <si>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</si>
  <si>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</si>
  <si>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</si>
  <si>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</si>
  <si>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</si>
  <si>
    <t>finishes 2nd</t>
  </si>
  <si>
    <t>finishes 3rd and advances</t>
  </si>
  <si>
    <t xml:space="preserve">user 2nd ranked team </t>
  </si>
  <si>
    <t xml:space="preserve">user 1st ranked team </t>
  </si>
  <si>
    <t>finishes 1st</t>
  </si>
  <si>
    <t>sarah - group B</t>
  </si>
  <si>
    <t>anthony - group E</t>
  </si>
  <si>
    <t>kevin - group A</t>
  </si>
  <si>
    <t>user 3rd ranked team to advance</t>
  </si>
  <si>
    <t>kevin - group E</t>
  </si>
  <si>
    <t>kevin - group D</t>
  </si>
  <si>
    <t>belgium</t>
  </si>
  <si>
    <t>portugal</t>
  </si>
  <si>
    <t>italy</t>
  </si>
  <si>
    <t>austria</t>
  </si>
  <si>
    <t>switz</t>
  </si>
  <si>
    <t>croatia</t>
  </si>
  <si>
    <t>spain</t>
  </si>
  <si>
    <t>sweden</t>
  </si>
  <si>
    <t>ukraine</t>
  </si>
  <si>
    <t>england</t>
  </si>
  <si>
    <t>germany</t>
  </si>
  <si>
    <t>dutch</t>
  </si>
  <si>
    <t>czech</t>
  </si>
  <si>
    <t>wales</t>
  </si>
  <si>
    <t>denmark</t>
  </si>
  <si>
    <t>B1</t>
  </si>
  <si>
    <t>A1</t>
  </si>
  <si>
    <t>A2</t>
  </si>
  <si>
    <t>A3</t>
  </si>
  <si>
    <t>B2</t>
  </si>
  <si>
    <t>C1</t>
  </si>
  <si>
    <t>C2</t>
  </si>
  <si>
    <t>C3</t>
  </si>
  <si>
    <t>D1</t>
  </si>
  <si>
    <t>D2</t>
  </si>
  <si>
    <t>D3</t>
  </si>
  <si>
    <t>E1</t>
  </si>
  <si>
    <t>E2</t>
  </si>
  <si>
    <t>france</t>
  </si>
  <si>
    <t>F1</t>
  </si>
  <si>
    <t>F2</t>
  </si>
  <si>
    <t>F3</t>
  </si>
  <si>
    <t>absolute match-ups</t>
  </si>
  <si>
    <t>euro 2020</t>
  </si>
  <si>
    <t>Dutch</t>
  </si>
  <si>
    <t>senegal</t>
  </si>
  <si>
    <t>argentina</t>
  </si>
  <si>
    <t>mexico</t>
  </si>
  <si>
    <t>Q1</t>
  </si>
  <si>
    <t>Q2</t>
  </si>
  <si>
    <t>Q3</t>
  </si>
  <si>
    <t>Q4</t>
  </si>
  <si>
    <t>Q5</t>
  </si>
  <si>
    <t>Q6</t>
  </si>
  <si>
    <t>Q7</t>
  </si>
  <si>
    <t>Q8</t>
  </si>
  <si>
    <t>ACDE mock testing</t>
  </si>
  <si>
    <t>E3</t>
  </si>
  <si>
    <t>poland</t>
  </si>
  <si>
    <t>austrailia</t>
  </si>
  <si>
    <t>japan</t>
  </si>
  <si>
    <t>S1</t>
  </si>
  <si>
    <t>S2</t>
  </si>
  <si>
    <t>australia</t>
  </si>
  <si>
    <t>morocco</t>
  </si>
  <si>
    <t>ecuador</t>
  </si>
  <si>
    <t>usa</t>
  </si>
  <si>
    <t>S3</t>
  </si>
  <si>
    <t>S4</t>
  </si>
  <si>
    <t>results</t>
  </si>
  <si>
    <t>B3</t>
  </si>
  <si>
    <t>find the team with the longest name, and make sure all looks well with the following pages:
groupDetails
-comp view
-mobile view
myPicks locked
-comp view
-mobile view
myPicks unlocked
-comp view
-mobile view
KO stages
-comp view
-mobile view</t>
  </si>
  <si>
    <t>Header &gt; Misc Header Data &gt; Admin_Cont --- bring in the loadUsersWhoNeedWebsiteUpdatedEmails func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</si>
</sst>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
      <strike/>
      <sz val="12"/>
      <color rgb="FFFF000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3">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13" fillId="0" borderId="3" xfId="0" applyFont="1" applyBorder="1" applyAlignment="1">
      <alignment horizontal="center"/>
    </xf>
    <xf numFmtId="0" fontId="0" fillId="0" borderId="2" xfId="0" applyBorder="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xf numFmtId="0" fontId="13" fillId="0" borderId="0" xfId="0" applyFont="1"/>
    <xf numFmtId="0" fontId="14" fillId="0" borderId="0" xfId="0" applyFont="1"/>
    <xf numFmtId="0" fontId="0" fillId="13" borderId="0" xfId="0" applyFill="1"/>
    <xf numFmtId="0" fontId="0" fillId="5" borderId="0" xfId="0" applyFill="1"/>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xf numFmtId="0" fontId="0" fillId="0" borderId="9" xfId="0" applyBorder="1" applyAlignment="1">
      <alignment horizontal="center"/>
    </xf>
    <xf numFmtId="0" fontId="0" fillId="0" borderId="7" xfId="0" applyBorder="1" applyAlignment="1">
      <alignment horizontal="center"/>
    </xf>
    <xf numFmtId="0" fontId="13" fillId="0" borderId="0" xfId="0" applyFont="1" applyAlignment="1">
      <alignment horizontal="center" vertical="center"/>
    </xf>
    <xf numFmtId="0" fontId="13" fillId="0" borderId="7" xfId="0" applyFont="1" applyBorder="1" applyAlignment="1">
      <alignment horizontal="center"/>
    </xf>
    <xf numFmtId="0" fontId="0" fillId="2" borderId="1" xfId="0" applyFill="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8" xfId="0"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13" fillId="0" borderId="1" xfId="0" applyFont="1" applyBorder="1" applyAlignment="1">
      <alignment horizontal="center"/>
    </xf>
    <xf numFmtId="0" fontId="0" fillId="0" borderId="1" xfId="0" applyBorder="1"/>
    <xf numFmtId="0" fontId="13" fillId="0" borderId="0" xfId="0" applyFont="1" applyAlignment="1">
      <alignment horizontal="center" vertical="center"/>
    </xf>
    <xf numFmtId="0" fontId="0" fillId="17" borderId="2" xfId="0" applyFill="1" applyBorder="1" applyAlignment="1">
      <alignment horizontal="center" vertical="center"/>
    </xf>
    <xf numFmtId="0" fontId="0" fillId="17" borderId="8" xfId="0" applyFill="1" applyBorder="1" applyAlignment="1">
      <alignment horizontal="center" vertical="center"/>
    </xf>
    <xf numFmtId="0" fontId="0" fillId="2" borderId="3" xfId="0" applyFill="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cellXfs>
  <cellStyles count="1">
    <cellStyle name="Normal" xfId="0" builtinId="0"/>
  </cellStyles>
  <dxfs count="33">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s>
  <tableStyles count="0" defaultTableStyle="TableStyleMedium2" defaultPivotStyle="PivotStyleLight16"/>
  <colors>
    <mruColors>
      <color rgb="FF180F1A"/>
      <color rgb="FFFF2FB7"/>
      <color rgb="FFBE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7"/>
  <sheetViews>
    <sheetView tabSelected="1" zoomScale="160" workbookViewId="0">
      <selection activeCell="B2" sqref="B2"/>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97">
        <v>1</v>
      </c>
      <c r="B2" s="33" t="s">
        <v>256</v>
      </c>
    </row>
    <row r="3" spans="1:6" x14ac:dyDescent="0.2">
      <c r="A3" s="98"/>
      <c r="B3" s="32" t="s">
        <v>18</v>
      </c>
    </row>
    <row r="4" spans="1:6" x14ac:dyDescent="0.2">
      <c r="A4" s="98"/>
      <c r="B4" s="32" t="s">
        <v>30</v>
      </c>
    </row>
    <row r="5" spans="1:6" x14ac:dyDescent="0.2">
      <c r="A5" s="98"/>
      <c r="B5" s="32" t="s">
        <v>19</v>
      </c>
    </row>
    <row r="6" spans="1:6" x14ac:dyDescent="0.2">
      <c r="A6" s="98"/>
      <c r="B6" s="32" t="s">
        <v>257</v>
      </c>
    </row>
    <row r="7" spans="1:6" x14ac:dyDescent="0.2">
      <c r="A7" s="99"/>
      <c r="B7" s="32" t="s">
        <v>16</v>
      </c>
    </row>
    <row r="8" spans="1:6" ht="6" customHeight="1" x14ac:dyDescent="0.2">
      <c r="A8" s="5"/>
      <c r="B8" s="15"/>
    </row>
    <row r="9" spans="1:6" x14ac:dyDescent="0.2">
      <c r="A9" s="95">
        <v>2</v>
      </c>
      <c r="B9" s="32" t="s">
        <v>20</v>
      </c>
    </row>
    <row r="10" spans="1:6" ht="17" x14ac:dyDescent="0.2">
      <c r="A10" s="96"/>
      <c r="B10" s="33" t="s">
        <v>94</v>
      </c>
    </row>
    <row r="11" spans="1:6" x14ac:dyDescent="0.2">
      <c r="A11" s="6"/>
      <c r="B11" s="7"/>
    </row>
    <row r="12" spans="1:6" ht="19" x14ac:dyDescent="0.25">
      <c r="A12" s="94">
        <v>3</v>
      </c>
      <c r="B12" s="10" t="s">
        <v>21</v>
      </c>
    </row>
    <row r="13" spans="1:6" ht="24" hidden="1" x14ac:dyDescent="0.3">
      <c r="A13" s="94"/>
      <c r="B13" s="23" t="s">
        <v>82</v>
      </c>
    </row>
    <row r="14" spans="1:6" ht="24" hidden="1" x14ac:dyDescent="0.3">
      <c r="A14" s="94"/>
      <c r="B14" s="23" t="s">
        <v>83</v>
      </c>
    </row>
    <row r="15" spans="1:6" x14ac:dyDescent="0.2">
      <c r="A15" s="94"/>
      <c r="B15" s="34" t="s">
        <v>22</v>
      </c>
    </row>
    <row r="16" spans="1:6" x14ac:dyDescent="0.2">
      <c r="A16" s="94"/>
      <c r="B16" s="34" t="s">
        <v>23</v>
      </c>
    </row>
    <row r="17" spans="1:2" x14ac:dyDescent="0.2">
      <c r="A17" s="94"/>
      <c r="B17" s="34" t="s">
        <v>61</v>
      </c>
    </row>
    <row r="18" spans="1:2" x14ac:dyDescent="0.2">
      <c r="A18" s="94"/>
      <c r="B18" s="34" t="s">
        <v>95</v>
      </c>
    </row>
    <row r="19" spans="1:2" x14ac:dyDescent="0.2">
      <c r="A19" s="94"/>
      <c r="B19" s="34" t="s">
        <v>33</v>
      </c>
    </row>
    <row r="20" spans="1:2" x14ac:dyDescent="0.2">
      <c r="A20" s="94"/>
      <c r="B20" s="34" t="s">
        <v>32</v>
      </c>
    </row>
    <row r="21" spans="1:2" x14ac:dyDescent="0.2">
      <c r="A21" s="94"/>
      <c r="B21" s="34" t="s">
        <v>55</v>
      </c>
    </row>
    <row r="22" spans="1:2" x14ac:dyDescent="0.2">
      <c r="A22" s="94"/>
      <c r="B22" s="34" t="s">
        <v>59</v>
      </c>
    </row>
    <row r="23" spans="1:2" x14ac:dyDescent="0.2">
      <c r="A23" s="94"/>
      <c r="B23" s="34" t="s">
        <v>60</v>
      </c>
    </row>
    <row r="24" spans="1:2" x14ac:dyDescent="0.2">
      <c r="A24" s="94"/>
      <c r="B24" s="34" t="s">
        <v>54</v>
      </c>
    </row>
    <row r="25" spans="1:2" x14ac:dyDescent="0.2">
      <c r="A25" s="94"/>
      <c r="B25" s="34" t="s">
        <v>64</v>
      </c>
    </row>
    <row r="26" spans="1:2" x14ac:dyDescent="0.2">
      <c r="A26" s="6"/>
      <c r="B26" s="7"/>
    </row>
    <row r="27" spans="1:2" ht="19" x14ac:dyDescent="0.25">
      <c r="A27" s="94">
        <v>4</v>
      </c>
      <c r="B27" s="10" t="s">
        <v>25</v>
      </c>
    </row>
    <row r="28" spans="1:2" ht="24" hidden="1" x14ac:dyDescent="0.3">
      <c r="A28" s="94"/>
      <c r="B28" s="23" t="s">
        <v>81</v>
      </c>
    </row>
    <row r="29" spans="1:2" ht="24" hidden="1" x14ac:dyDescent="0.3">
      <c r="A29" s="94"/>
      <c r="B29" s="23" t="s">
        <v>84</v>
      </c>
    </row>
    <row r="30" spans="1:2" hidden="1" x14ac:dyDescent="0.2">
      <c r="A30" s="94"/>
      <c r="B30" s="21" t="s">
        <v>52</v>
      </c>
    </row>
    <row r="31" spans="1:2" x14ac:dyDescent="0.2">
      <c r="A31" s="94"/>
      <c r="B31" s="34" t="s">
        <v>61</v>
      </c>
    </row>
    <row r="32" spans="1:2" x14ac:dyDescent="0.2">
      <c r="A32" s="94"/>
      <c r="B32" s="34" t="s">
        <v>95</v>
      </c>
    </row>
    <row r="33" spans="1:2" x14ac:dyDescent="0.2">
      <c r="A33" s="94"/>
      <c r="B33" s="34" t="s">
        <v>33</v>
      </c>
    </row>
    <row r="34" spans="1:2" x14ac:dyDescent="0.2">
      <c r="A34" s="94"/>
      <c r="B34" s="34" t="s">
        <v>34</v>
      </c>
    </row>
    <row r="35" spans="1:2" x14ac:dyDescent="0.2">
      <c r="A35" s="94"/>
      <c r="B35" s="34" t="s">
        <v>31</v>
      </c>
    </row>
    <row r="36" spans="1:2" x14ac:dyDescent="0.2">
      <c r="A36" s="94"/>
      <c r="B36" s="34" t="s">
        <v>60</v>
      </c>
    </row>
    <row r="37" spans="1:2" x14ac:dyDescent="0.2">
      <c r="A37" s="94"/>
      <c r="B37" s="34" t="s">
        <v>64</v>
      </c>
    </row>
    <row r="38" spans="1:2" x14ac:dyDescent="0.2">
      <c r="A38" s="6"/>
      <c r="B38" s="7"/>
    </row>
    <row r="39" spans="1:2" ht="19" x14ac:dyDescent="0.25">
      <c r="B39" s="10" t="s">
        <v>35</v>
      </c>
    </row>
    <row r="40" spans="1:2" x14ac:dyDescent="0.2">
      <c r="B40" s="32" t="s">
        <v>67</v>
      </c>
    </row>
    <row r="41" spans="1:2" x14ac:dyDescent="0.2">
      <c r="B41" s="32" t="s">
        <v>110</v>
      </c>
    </row>
    <row r="42" spans="1:2" x14ac:dyDescent="0.2">
      <c r="B42" s="32" t="s">
        <v>111</v>
      </c>
    </row>
    <row r="43" spans="1:2" ht="21" hidden="1" x14ac:dyDescent="0.25">
      <c r="B43" s="25" t="s">
        <v>88</v>
      </c>
    </row>
    <row r="44" spans="1:2" ht="24" hidden="1" x14ac:dyDescent="0.3">
      <c r="B44" s="23" t="s">
        <v>85</v>
      </c>
    </row>
    <row r="45" spans="1:2" ht="24" x14ac:dyDescent="0.3">
      <c r="B45" s="38" t="s">
        <v>112</v>
      </c>
    </row>
    <row r="46" spans="1:2" x14ac:dyDescent="0.2">
      <c r="B46" s="32" t="s">
        <v>16</v>
      </c>
    </row>
    <row r="47" spans="1:2" x14ac:dyDescent="0.2">
      <c r="B47" s="34" t="s">
        <v>26</v>
      </c>
    </row>
    <row r="48" spans="1:2" x14ac:dyDescent="0.2">
      <c r="B48" s="36" t="s">
        <v>27</v>
      </c>
    </row>
    <row r="49" spans="1:3" x14ac:dyDescent="0.2">
      <c r="B49" s="34" t="s">
        <v>61</v>
      </c>
    </row>
    <row r="50" spans="1:3" x14ac:dyDescent="0.2">
      <c r="B50" s="34" t="s">
        <v>96</v>
      </c>
    </row>
    <row r="51" spans="1:3" x14ac:dyDescent="0.2">
      <c r="B51" s="37" t="s">
        <v>62</v>
      </c>
    </row>
    <row r="52" spans="1:3" x14ac:dyDescent="0.2">
      <c r="B52" s="34" t="s">
        <v>56</v>
      </c>
    </row>
    <row r="53" spans="1:3" x14ac:dyDescent="0.2">
      <c r="B53" s="34" t="s">
        <v>60</v>
      </c>
    </row>
    <row r="54" spans="1:3" x14ac:dyDescent="0.2">
      <c r="B54" s="34" t="s">
        <v>36</v>
      </c>
      <c r="C54" s="9"/>
    </row>
    <row r="55" spans="1:3" x14ac:dyDescent="0.2">
      <c r="A55" s="6"/>
      <c r="B55" s="7"/>
    </row>
    <row r="56" spans="1:3" ht="19" x14ac:dyDescent="0.25">
      <c r="B56" s="10" t="s">
        <v>66</v>
      </c>
    </row>
    <row r="57" spans="1:3" x14ac:dyDescent="0.2">
      <c r="B57" s="21" t="s">
        <v>68</v>
      </c>
    </row>
    <row r="58" spans="1:3" x14ac:dyDescent="0.2">
      <c r="B58" s="21" t="s">
        <v>105</v>
      </c>
    </row>
    <row r="59" spans="1:3" x14ac:dyDescent="0.2">
      <c r="B59" s="21" t="s">
        <v>37</v>
      </c>
    </row>
    <row r="60" spans="1:3" x14ac:dyDescent="0.2">
      <c r="B60" s="21" t="s">
        <v>16</v>
      </c>
    </row>
    <row r="61" spans="1:3" x14ac:dyDescent="0.2">
      <c r="B61" s="21" t="s">
        <v>103</v>
      </c>
    </row>
    <row r="62" spans="1:3" x14ac:dyDescent="0.2">
      <c r="B62" s="24" t="s">
        <v>26</v>
      </c>
    </row>
    <row r="63" spans="1:3" x14ac:dyDescent="0.2">
      <c r="B63" s="26" t="s">
        <v>27</v>
      </c>
    </row>
    <row r="64" spans="1:3" x14ac:dyDescent="0.2">
      <c r="B64" s="24" t="s">
        <v>61</v>
      </c>
    </row>
    <row r="65" spans="1:2" x14ac:dyDescent="0.2">
      <c r="B65" s="24" t="s">
        <v>96</v>
      </c>
    </row>
    <row r="66" spans="1:2" x14ac:dyDescent="0.2">
      <c r="B66" s="27" t="s">
        <v>62</v>
      </c>
    </row>
    <row r="67" spans="1:2" x14ac:dyDescent="0.2">
      <c r="B67" s="22" t="s">
        <v>73</v>
      </c>
    </row>
    <row r="68" spans="1:2" x14ac:dyDescent="0.2">
      <c r="B68" s="22" t="s">
        <v>72</v>
      </c>
    </row>
    <row r="69" spans="1:2" x14ac:dyDescent="0.2">
      <c r="B69" s="24" t="s">
        <v>71</v>
      </c>
    </row>
    <row r="70" spans="1:2" x14ac:dyDescent="0.2">
      <c r="A70" s="6"/>
      <c r="B70" s="7"/>
    </row>
    <row r="71" spans="1:2" ht="19" x14ac:dyDescent="0.25">
      <c r="B71" s="10" t="s">
        <v>50</v>
      </c>
    </row>
    <row r="72" spans="1:2" x14ac:dyDescent="0.2">
      <c r="B72" s="21" t="s">
        <v>69</v>
      </c>
    </row>
    <row r="73" spans="1:2" ht="24" x14ac:dyDescent="0.3">
      <c r="B73" s="23" t="s">
        <v>84</v>
      </c>
    </row>
    <row r="74" spans="1:2" ht="48" customHeight="1" x14ac:dyDescent="0.3">
      <c r="B74" s="31" t="s">
        <v>87</v>
      </c>
    </row>
    <row r="75" spans="1:2" x14ac:dyDescent="0.2">
      <c r="B75" s="21" t="s">
        <v>16</v>
      </c>
    </row>
    <row r="76" spans="1:2" x14ac:dyDescent="0.2">
      <c r="B76" s="21" t="s">
        <v>51</v>
      </c>
    </row>
    <row r="77" spans="1:2" x14ac:dyDescent="0.2">
      <c r="B77" s="24" t="s">
        <v>26</v>
      </c>
    </row>
    <row r="78" spans="1:2" x14ac:dyDescent="0.2">
      <c r="B78" s="26" t="s">
        <v>27</v>
      </c>
    </row>
    <row r="79" spans="1:2" x14ac:dyDescent="0.2">
      <c r="B79" s="24" t="s">
        <v>61</v>
      </c>
    </row>
    <row r="80" spans="1:2" x14ac:dyDescent="0.2">
      <c r="B80" s="24" t="s">
        <v>96</v>
      </c>
    </row>
    <row r="81" spans="1:2" x14ac:dyDescent="0.2">
      <c r="B81" s="27" t="s">
        <v>62</v>
      </c>
    </row>
    <row r="82" spans="1:2" x14ac:dyDescent="0.2">
      <c r="B82" s="22" t="s">
        <v>57</v>
      </c>
    </row>
    <row r="83" spans="1:2" x14ac:dyDescent="0.2">
      <c r="B83" s="22" t="s">
        <v>74</v>
      </c>
    </row>
    <row r="84" spans="1:2" x14ac:dyDescent="0.2">
      <c r="B84" s="22" t="s">
        <v>75</v>
      </c>
    </row>
    <row r="85" spans="1:2" x14ac:dyDescent="0.2">
      <c r="B85" s="22" t="s">
        <v>80</v>
      </c>
    </row>
    <row r="86" spans="1:2" x14ac:dyDescent="0.2">
      <c r="B86" s="22" t="s">
        <v>58</v>
      </c>
    </row>
    <row r="87" spans="1:2" x14ac:dyDescent="0.2">
      <c r="B87" s="24" t="s">
        <v>65</v>
      </c>
    </row>
    <row r="88" spans="1:2" x14ac:dyDescent="0.2">
      <c r="A88" s="6"/>
      <c r="B88" s="7"/>
    </row>
    <row r="89" spans="1:2" ht="19" x14ac:dyDescent="0.25">
      <c r="B89" s="10" t="s">
        <v>38</v>
      </c>
    </row>
    <row r="90" spans="1:2" x14ac:dyDescent="0.2">
      <c r="B90" s="21" t="s">
        <v>70</v>
      </c>
    </row>
    <row r="91" spans="1:2" ht="24" x14ac:dyDescent="0.3">
      <c r="B91" s="23" t="s">
        <v>92</v>
      </c>
    </row>
    <row r="92" spans="1:2" x14ac:dyDescent="0.2">
      <c r="B92" s="24" t="s">
        <v>26</v>
      </c>
    </row>
    <row r="93" spans="1:2" x14ac:dyDescent="0.2">
      <c r="B93" s="26" t="s">
        <v>27</v>
      </c>
    </row>
    <row r="94" spans="1:2" x14ac:dyDescent="0.2">
      <c r="B94" s="24" t="s">
        <v>61</v>
      </c>
    </row>
    <row r="95" spans="1:2" x14ac:dyDescent="0.2">
      <c r="B95" s="24" t="s">
        <v>96</v>
      </c>
    </row>
    <row r="96" spans="1:2" x14ac:dyDescent="0.2">
      <c r="B96" s="22" t="s">
        <v>76</v>
      </c>
    </row>
    <row r="97" spans="1:2" x14ac:dyDescent="0.2">
      <c r="B97" s="22" t="s">
        <v>97</v>
      </c>
    </row>
    <row r="98" spans="1:2" x14ac:dyDescent="0.2">
      <c r="B98" s="22" t="s">
        <v>77</v>
      </c>
    </row>
    <row r="99" spans="1:2" x14ac:dyDescent="0.2">
      <c r="B99" s="22" t="s">
        <v>63</v>
      </c>
    </row>
    <row r="100" spans="1:2" x14ac:dyDescent="0.2">
      <c r="B100" s="24" t="s">
        <v>53</v>
      </c>
    </row>
    <row r="101" spans="1:2" x14ac:dyDescent="0.2">
      <c r="B101" s="24" t="s">
        <v>36</v>
      </c>
    </row>
    <row r="102" spans="1:2" x14ac:dyDescent="0.2">
      <c r="A102" s="6"/>
      <c r="B102" s="7"/>
    </row>
    <row r="103" spans="1:2" ht="19" x14ac:dyDescent="0.25">
      <c r="B103" s="10" t="s">
        <v>39</v>
      </c>
    </row>
    <row r="104" spans="1:2" s="12" customFormat="1" ht="24" x14ac:dyDescent="0.3">
      <c r="A104" s="29"/>
      <c r="B104" s="23" t="s">
        <v>86</v>
      </c>
    </row>
    <row r="105" spans="1:2" s="13" customFormat="1" ht="24" x14ac:dyDescent="0.3">
      <c r="A105" s="30"/>
      <c r="B105" s="23" t="s">
        <v>93</v>
      </c>
    </row>
    <row r="106" spans="1:2" x14ac:dyDescent="0.2">
      <c r="B106" s="21" t="s">
        <v>40</v>
      </c>
    </row>
    <row r="107" spans="1:2" x14ac:dyDescent="0.2">
      <c r="B107" s="21" t="s">
        <v>16</v>
      </c>
    </row>
  </sheetData>
  <mergeCells count="4">
    <mergeCell ref="A12:A25"/>
    <mergeCell ref="A27:A37"/>
    <mergeCell ref="A9:A10"/>
    <mergeCell ref="A2: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T56"/>
  <sheetViews>
    <sheetView topLeftCell="E1" workbookViewId="0">
      <selection activeCell="L31" sqref="L3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5" t="s">
        <v>140</v>
      </c>
      <c r="C2" s="115"/>
      <c r="D2" s="115"/>
      <c r="E2" s="115"/>
      <c r="F2" s="115"/>
      <c r="G2" s="115"/>
      <c r="H2" s="66">
        <v>5</v>
      </c>
    </row>
    <row r="3" spans="1:17" x14ac:dyDescent="0.2">
      <c r="A3" s="78">
        <v>4</v>
      </c>
      <c r="B3" s="115" t="s">
        <v>141</v>
      </c>
      <c r="C3" s="115"/>
      <c r="D3" s="115"/>
      <c r="E3" s="115"/>
      <c r="F3" s="115"/>
      <c r="G3" s="115"/>
      <c r="H3" s="66">
        <v>4</v>
      </c>
    </row>
    <row r="4" spans="1:17" x14ac:dyDescent="0.2">
      <c r="A4" s="73">
        <v>3</v>
      </c>
      <c r="B4" s="115" t="s">
        <v>143</v>
      </c>
      <c r="C4" s="115"/>
      <c r="D4" s="115"/>
      <c r="E4" s="115"/>
      <c r="F4" s="115"/>
      <c r="G4" s="115"/>
      <c r="H4" s="66">
        <v>3</v>
      </c>
    </row>
    <row r="5" spans="1:17" x14ac:dyDescent="0.2">
      <c r="A5" s="79">
        <v>2</v>
      </c>
      <c r="B5" s="115" t="s">
        <v>144</v>
      </c>
      <c r="C5" s="115"/>
      <c r="D5" s="115"/>
      <c r="E5" s="115"/>
      <c r="F5" s="115"/>
      <c r="G5" s="115"/>
      <c r="H5" s="66">
        <v>2</v>
      </c>
    </row>
    <row r="6" spans="1:17" x14ac:dyDescent="0.2">
      <c r="A6" s="71">
        <v>1</v>
      </c>
      <c r="B6" s="115" t="s">
        <v>145</v>
      </c>
      <c r="C6" s="115"/>
      <c r="D6" s="115"/>
      <c r="E6" s="115"/>
      <c r="F6" s="115"/>
      <c r="G6" s="115"/>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60</v>
      </c>
    </row>
    <row r="10" spans="1:17" x14ac:dyDescent="0.2">
      <c r="D10" s="66" t="s">
        <v>156</v>
      </c>
      <c r="E10" s="66" t="str">
        <f>master!B7</f>
        <v>Netherlands</v>
      </c>
      <c r="F10" s="66"/>
      <c r="G10" s="66"/>
      <c r="H10" s="66">
        <v>5</v>
      </c>
      <c r="I10" s="64"/>
      <c r="J10" s="66" t="s">
        <v>160</v>
      </c>
      <c r="K10" s="66" t="str">
        <f>master!F7</f>
        <v>England</v>
      </c>
      <c r="L10" s="66"/>
      <c r="M10" s="66"/>
      <c r="N10" s="66">
        <v>5</v>
      </c>
      <c r="O10" s="64"/>
      <c r="P10" s="66" t="s">
        <v>148</v>
      </c>
      <c r="Q10" s="66">
        <f>L56+R56</f>
        <v>8</v>
      </c>
    </row>
    <row r="11" spans="1:17" x14ac:dyDescent="0.2">
      <c r="D11" s="66" t="s">
        <v>153</v>
      </c>
      <c r="E11" s="66" t="str">
        <f>master!B8</f>
        <v>Ecuador</v>
      </c>
      <c r="F11" s="66"/>
      <c r="G11" s="66"/>
      <c r="H11" s="66">
        <v>2</v>
      </c>
      <c r="I11" s="64"/>
      <c r="J11" s="66" t="s">
        <v>159</v>
      </c>
      <c r="K11" s="66" t="str">
        <f>master!F8</f>
        <v>USA</v>
      </c>
      <c r="L11" s="66"/>
      <c r="M11" s="66"/>
      <c r="N11" s="66">
        <v>4</v>
      </c>
      <c r="O11" s="64"/>
      <c r="P11" s="66" t="s">
        <v>149</v>
      </c>
      <c r="Q11" s="66">
        <f>M56+Q56</f>
        <v>4</v>
      </c>
    </row>
    <row r="12" spans="1:17" x14ac:dyDescent="0.2">
      <c r="D12" s="66" t="s">
        <v>155</v>
      </c>
      <c r="E12" s="66" t="str">
        <f>master!B9</f>
        <v>Senegal</v>
      </c>
      <c r="F12" s="76">
        <v>1</v>
      </c>
      <c r="G12" s="66">
        <f>master!C9</f>
        <v>1</v>
      </c>
      <c r="H12" s="66">
        <v>2</v>
      </c>
      <c r="I12" s="64"/>
      <c r="J12" s="66" t="s">
        <v>158</v>
      </c>
      <c r="K12" s="66" t="str">
        <f>master!F9</f>
        <v>Wales</v>
      </c>
      <c r="L12" s="76">
        <v>0</v>
      </c>
      <c r="M12" s="66">
        <f>master!G9</f>
        <v>1</v>
      </c>
      <c r="N12" s="66">
        <v>1</v>
      </c>
      <c r="O12" s="64"/>
      <c r="P12" s="66" t="s">
        <v>150</v>
      </c>
      <c r="Q12" s="66">
        <f>N56+P56</f>
        <v>6</v>
      </c>
    </row>
    <row r="13" spans="1:17" x14ac:dyDescent="0.2">
      <c r="D13" s="66" t="s">
        <v>154</v>
      </c>
      <c r="E13" s="66" t="str">
        <f>master!B10</f>
        <v>Qatar</v>
      </c>
      <c r="F13" s="66"/>
      <c r="G13" s="66"/>
      <c r="H13" s="66">
        <v>1</v>
      </c>
      <c r="I13" s="64"/>
      <c r="J13" s="66" t="s">
        <v>157</v>
      </c>
      <c r="K13" s="66" t="str">
        <f>master!F10</f>
        <v>Iran</v>
      </c>
      <c r="L13" s="66"/>
      <c r="M13" s="66"/>
      <c r="N13" s="66">
        <v>1</v>
      </c>
      <c r="O13" s="64"/>
      <c r="P13" s="66" t="s">
        <v>151</v>
      </c>
      <c r="Q13" s="66">
        <f>O56</f>
        <v>10</v>
      </c>
    </row>
    <row r="14" spans="1:17" x14ac:dyDescent="0.2">
      <c r="F14" s="64"/>
      <c r="G14" s="64"/>
      <c r="H14" s="65">
        <f>SUM(H10:H13)</f>
        <v>10</v>
      </c>
      <c r="I14" s="67"/>
      <c r="J14" s="67"/>
      <c r="K14" s="67"/>
      <c r="L14" s="67"/>
      <c r="M14" s="67"/>
      <c r="N14" s="65">
        <f>SUM(N10:N13)</f>
        <v>11</v>
      </c>
      <c r="O14" s="67"/>
      <c r="P14" s="65" t="s">
        <v>152</v>
      </c>
      <c r="Q14" s="65">
        <f>SUM(Q9:Q13)</f>
        <v>88</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168</v>
      </c>
      <c r="K17" s="66" t="str">
        <f>master!F13</f>
        <v>France</v>
      </c>
      <c r="L17" s="66"/>
      <c r="M17" s="66"/>
      <c r="N17" s="66">
        <v>5</v>
      </c>
      <c r="P17" s="64"/>
      <c r="Q17" s="64"/>
    </row>
    <row r="18" spans="4:20" x14ac:dyDescent="0.2">
      <c r="D18" s="66" t="s">
        <v>162</v>
      </c>
      <c r="E18" s="66" t="str">
        <f>master!B14</f>
        <v>Mexico</v>
      </c>
      <c r="F18" s="66"/>
      <c r="G18" s="66"/>
      <c r="H18" s="66">
        <v>4</v>
      </c>
      <c r="J18" s="66" t="s">
        <v>167</v>
      </c>
      <c r="K18" s="66" t="str">
        <f>master!F14</f>
        <v>Denmark</v>
      </c>
      <c r="L18" s="66"/>
      <c r="M18" s="66"/>
      <c r="N18" s="66">
        <v>4</v>
      </c>
      <c r="P18" s="64"/>
      <c r="Q18" s="64"/>
    </row>
    <row r="19" spans="4:20" x14ac:dyDescent="0.2">
      <c r="D19" s="66" t="s">
        <v>163</v>
      </c>
      <c r="E19" s="66" t="str">
        <f>master!B15</f>
        <v>Poland</v>
      </c>
      <c r="F19" s="76">
        <v>1</v>
      </c>
      <c r="G19" s="66">
        <f>master!C15</f>
        <v>0</v>
      </c>
      <c r="H19" s="66">
        <v>1</v>
      </c>
      <c r="J19" s="66" t="s">
        <v>165</v>
      </c>
      <c r="K19" s="66" t="str">
        <f>master!F15</f>
        <v>Australia</v>
      </c>
      <c r="L19" s="76">
        <v>1</v>
      </c>
      <c r="M19" s="66">
        <f>master!G15</f>
        <v>1</v>
      </c>
      <c r="N19" s="66">
        <v>3</v>
      </c>
      <c r="P19" s="64"/>
      <c r="Q19" s="64"/>
    </row>
    <row r="20" spans="4:20" x14ac:dyDescent="0.2">
      <c r="D20" s="66" t="s">
        <v>164</v>
      </c>
      <c r="E20" s="66" t="str">
        <f>master!B16</f>
        <v>Saudi Arabia</v>
      </c>
      <c r="F20" s="66"/>
      <c r="G20" s="66"/>
      <c r="H20" s="66">
        <v>1</v>
      </c>
      <c r="J20" s="66" t="s">
        <v>166</v>
      </c>
      <c r="K20" s="66" t="str">
        <f>master!F16</f>
        <v>Tunisia</v>
      </c>
      <c r="L20" s="66"/>
      <c r="M20" s="66"/>
      <c r="N20" s="66">
        <v>1</v>
      </c>
      <c r="P20" s="64"/>
      <c r="Q20" s="64"/>
    </row>
    <row r="21" spans="4:20" x14ac:dyDescent="0.2">
      <c r="D21" s="67"/>
      <c r="E21" s="67"/>
      <c r="F21" s="67"/>
      <c r="G21" s="67"/>
      <c r="H21" s="74">
        <f>SUM(H17:H20)</f>
        <v>11</v>
      </c>
      <c r="J21" s="64"/>
      <c r="K21" s="64"/>
      <c r="L21" s="64"/>
      <c r="M21" s="64"/>
      <c r="N21" s="65">
        <f>SUM(N17:N20)</f>
        <v>13</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170</v>
      </c>
      <c r="E25" s="66" t="str">
        <f>master!B20</f>
        <v>Spain</v>
      </c>
      <c r="F25" s="66"/>
      <c r="G25" s="66"/>
      <c r="H25" s="66">
        <v>2</v>
      </c>
      <c r="I25" s="64"/>
      <c r="J25" s="66" t="s">
        <v>174</v>
      </c>
      <c r="K25" s="66" t="str">
        <f>master!F20</f>
        <v>Croatia</v>
      </c>
      <c r="L25" s="66"/>
      <c r="M25" s="66"/>
      <c r="N25" s="66">
        <v>4</v>
      </c>
    </row>
    <row r="26" spans="4:20" x14ac:dyDescent="0.2">
      <c r="D26" s="66" t="s">
        <v>171</v>
      </c>
      <c r="E26" s="66" t="str">
        <f>master!B21</f>
        <v>Japan</v>
      </c>
      <c r="F26" s="76">
        <v>1</v>
      </c>
      <c r="G26" s="66">
        <f>master!C21</f>
        <v>0</v>
      </c>
      <c r="H26" s="66">
        <v>1</v>
      </c>
      <c r="I26" s="64"/>
      <c r="J26" s="66" t="s">
        <v>176</v>
      </c>
      <c r="K26" s="66" t="str">
        <f>master!F21</f>
        <v>Morocco</v>
      </c>
      <c r="L26" s="76">
        <v>0</v>
      </c>
      <c r="M26" s="66">
        <f>master!G21</f>
        <v>1</v>
      </c>
      <c r="N26" s="66">
        <v>0</v>
      </c>
    </row>
    <row r="27" spans="4:20" x14ac:dyDescent="0.2">
      <c r="D27" s="66" t="s">
        <v>172</v>
      </c>
      <c r="E27" s="66" t="str">
        <f>master!B22</f>
        <v>Costa Rica</v>
      </c>
      <c r="F27" s="66"/>
      <c r="G27" s="66"/>
      <c r="H27" s="66">
        <v>1</v>
      </c>
      <c r="I27" s="64"/>
      <c r="J27" s="66" t="s">
        <v>175</v>
      </c>
      <c r="K27" s="66" t="str">
        <f>master!F22</f>
        <v>Canada</v>
      </c>
      <c r="L27" s="66"/>
      <c r="M27" s="66"/>
      <c r="N27" s="66">
        <v>0</v>
      </c>
    </row>
    <row r="28" spans="4:20" x14ac:dyDescent="0.2">
      <c r="F28" s="64"/>
      <c r="G28" s="64"/>
      <c r="H28" s="65">
        <f t="shared" ref="H28:N28" si="0">SUM(H24:H27)</f>
        <v>6</v>
      </c>
      <c r="I28" s="67"/>
      <c r="J28" s="64"/>
      <c r="K28" s="64"/>
      <c r="L28" s="64"/>
      <c r="M28" s="64"/>
      <c r="N28" s="74">
        <f t="shared" si="0"/>
        <v>9</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248</v>
      </c>
      <c r="M31" s="67" t="s">
        <v>246</v>
      </c>
      <c r="Q31" s="67" t="s">
        <v>252</v>
      </c>
      <c r="R31" s="93" t="s">
        <v>205</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223</v>
      </c>
      <c r="P34" s="65" t="s">
        <v>225</v>
      </c>
      <c r="R34" s="93" t="s">
        <v>223</v>
      </c>
      <c r="S34" s="66" t="s">
        <v>200</v>
      </c>
      <c r="T34" s="70" t="s">
        <v>225</v>
      </c>
    </row>
    <row r="35" spans="9:20" x14ac:dyDescent="0.2">
      <c r="J35" s="88"/>
      <c r="K35" s="67"/>
      <c r="L35" s="64"/>
      <c r="N35" s="92" t="s">
        <v>195</v>
      </c>
      <c r="O35" s="84"/>
      <c r="P35" s="92" t="s">
        <v>223</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195</v>
      </c>
      <c r="M37" s="65" t="s">
        <v>247</v>
      </c>
      <c r="Q37" s="65" t="s">
        <v>253</v>
      </c>
      <c r="R37" s="93" t="s">
        <v>249</v>
      </c>
      <c r="S37" s="66" t="s">
        <v>249</v>
      </c>
      <c r="T37" s="76" t="s">
        <v>226</v>
      </c>
    </row>
    <row r="38" spans="9:20" x14ac:dyDescent="0.2">
      <c r="J38" s="88"/>
      <c r="K38" s="64"/>
      <c r="L38" s="64"/>
      <c r="M38" s="117" t="s">
        <v>195</v>
      </c>
      <c r="Q38" s="92" t="s">
        <v>250</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250</v>
      </c>
      <c r="S40" s="66" t="s">
        <v>251</v>
      </c>
      <c r="T40" s="70" t="s">
        <v>214</v>
      </c>
    </row>
    <row r="41" spans="9:20" x14ac:dyDescent="0.2">
      <c r="J41" s="64"/>
      <c r="K41" s="64"/>
    </row>
    <row r="42" spans="9:20" x14ac:dyDescent="0.2">
      <c r="J42" s="114" t="s">
        <v>254</v>
      </c>
      <c r="K42" s="114"/>
      <c r="L42" s="114"/>
      <c r="M42" s="114"/>
      <c r="N42" s="114"/>
      <c r="O42" s="114"/>
      <c r="P42" s="114"/>
      <c r="Q42" s="114"/>
      <c r="R42" s="114"/>
      <c r="S42" s="114"/>
      <c r="T42" s="114"/>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0</v>
      </c>
      <c r="M45" s="111" t="str">
        <f>master!G27</f>
        <v>england</v>
      </c>
      <c r="Q45" s="111" t="str">
        <f>master!K27</f>
        <v>france</v>
      </c>
      <c r="R45" s="64">
        <f>IF(R44=R31,2,0)</f>
        <v>2</v>
      </c>
      <c r="S45" s="66"/>
      <c r="T45" s="66"/>
    </row>
    <row r="46" spans="9:20" x14ac:dyDescent="0.2">
      <c r="J46" s="70" t="s">
        <v>211</v>
      </c>
      <c r="K46" s="66" t="s">
        <v>206</v>
      </c>
      <c r="L46" s="65" t="s">
        <v>234</v>
      </c>
      <c r="M46" s="112"/>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10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0" x14ac:dyDescent="0.2">
      <c r="J51" s="88"/>
      <c r="K51" s="64"/>
      <c r="L51" s="64">
        <f>IF(L50=L37,2,0)</f>
        <v>2</v>
      </c>
      <c r="M51" s="111" t="str">
        <f>master!G33</f>
        <v>spain</v>
      </c>
      <c r="Q51" s="111" t="str">
        <f>master!K33</f>
        <v>usa</v>
      </c>
      <c r="R51" s="64">
        <f>IF(R50=R37,2,0)</f>
        <v>0</v>
      </c>
      <c r="S51" s="66"/>
      <c r="T51" s="66"/>
    </row>
    <row r="52" spans="10:20" x14ac:dyDescent="0.2">
      <c r="J52" s="70" t="s">
        <v>219</v>
      </c>
      <c r="K52" s="66" t="s">
        <v>209</v>
      </c>
      <c r="L52" s="65" t="s">
        <v>236</v>
      </c>
      <c r="M52" s="112"/>
      <c r="Q52" s="119"/>
      <c r="R52" s="65" t="s">
        <v>240</v>
      </c>
      <c r="S52" s="66" t="s">
        <v>250</v>
      </c>
      <c r="T52" s="70" t="s">
        <v>212</v>
      </c>
    </row>
    <row r="53" spans="10:20" x14ac:dyDescent="0.2">
      <c r="J53" s="70" t="s">
        <v>222</v>
      </c>
      <c r="K53" s="87" t="s">
        <v>201</v>
      </c>
      <c r="L53" s="91" t="str">
        <f>master!F35</f>
        <v>spain</v>
      </c>
      <c r="M53" s="64">
        <f>IF(M51=M38,4,0)</f>
        <v>0</v>
      </c>
      <c r="Q53" s="64">
        <f>IF(Q51=Q38,4,0)</f>
        <v>0</v>
      </c>
      <c r="R53" s="76" t="str">
        <f>master!L35</f>
        <v>usa</v>
      </c>
      <c r="S53" s="66" t="s">
        <v>251</v>
      </c>
      <c r="T53" s="70" t="s">
        <v>214</v>
      </c>
    </row>
    <row r="54" spans="10:20" x14ac:dyDescent="0.2">
      <c r="J54" s="64"/>
      <c r="K54" s="64"/>
      <c r="L54" s="64">
        <f>IF(L53=L40,2,0)</f>
        <v>0</v>
      </c>
      <c r="R54" s="64">
        <f>IF(R53=R40,2,0)</f>
        <v>0</v>
      </c>
    </row>
    <row r="55" spans="10:20" x14ac:dyDescent="0.2">
      <c r="J55" s="64"/>
      <c r="K55" s="64"/>
    </row>
    <row r="56" spans="10:20" x14ac:dyDescent="0.2">
      <c r="J56" s="64"/>
      <c r="K56" s="64"/>
      <c r="L56" s="64">
        <f>SUM(L54+L51+L48+L45)</f>
        <v>4</v>
      </c>
      <c r="M56" s="64">
        <f>M47+M53</f>
        <v>0</v>
      </c>
      <c r="N56" s="64">
        <f>N50</f>
        <v>0</v>
      </c>
      <c r="O56" s="64">
        <f>O49</f>
        <v>10</v>
      </c>
      <c r="P56" s="64">
        <f>P50</f>
        <v>6</v>
      </c>
      <c r="Q56" s="64">
        <f>Q47+Q53</f>
        <v>4</v>
      </c>
      <c r="R56" s="64">
        <f>SUM(R54+R51+R48+R45)</f>
        <v>4</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13"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2" priority="2" operator="equal">
      <formula>2</formula>
    </cfRule>
  </conditionalFormatting>
  <conditionalFormatting sqref="H11">
    <cfRule type="cellIs" dxfId="11" priority="10" operator="equal">
      <formula>4</formula>
    </cfRule>
  </conditionalFormatting>
  <conditionalFormatting sqref="H12 N12 H19 N19 H26 N26">
    <cfRule type="cellIs" dxfId="10" priority="5" operator="equal">
      <formula>3</formula>
    </cfRule>
  </conditionalFormatting>
  <conditionalFormatting sqref="H12:H13 N12:N13 H19:H20 N19:N20 H26:H27 N26:N27">
    <cfRule type="cellIs" dxfId="9" priority="3" operator="equal">
      <formula>1</formula>
    </cfRule>
  </conditionalFormatting>
  <conditionalFormatting sqref="H13 N13 H20 N20 H27 N27">
    <cfRule type="cellIs" priority="7" operator="equal">
      <formula>0</formula>
    </cfRule>
  </conditionalFormatting>
  <conditionalFormatting sqref="N11 H18 N18 H25 N25">
    <cfRule type="cellIs" dxfId="8" priority="12" operator="equal">
      <formula>4</formula>
    </cfRule>
  </conditionalFormatting>
  <conditionalFormatting sqref="N17:N19">
    <cfRule type="cellIs" dxfId="7"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T56"/>
  <sheetViews>
    <sheetView topLeftCell="G10" workbookViewId="0">
      <selection activeCell="Q11" sqref="Q9:Q1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5" t="s">
        <v>140</v>
      </c>
      <c r="C2" s="115"/>
      <c r="D2" s="115"/>
      <c r="E2" s="115"/>
      <c r="F2" s="115"/>
      <c r="G2" s="115"/>
      <c r="H2" s="66">
        <v>5</v>
      </c>
    </row>
    <row r="3" spans="1:17" x14ac:dyDescent="0.2">
      <c r="A3" s="78">
        <v>4</v>
      </c>
      <c r="B3" s="115" t="s">
        <v>141</v>
      </c>
      <c r="C3" s="115"/>
      <c r="D3" s="115"/>
      <c r="E3" s="115"/>
      <c r="F3" s="115"/>
      <c r="G3" s="115"/>
      <c r="H3" s="66">
        <v>4</v>
      </c>
    </row>
    <row r="4" spans="1:17" x14ac:dyDescent="0.2">
      <c r="A4" s="73">
        <v>3</v>
      </c>
      <c r="B4" s="115" t="s">
        <v>143</v>
      </c>
      <c r="C4" s="115"/>
      <c r="D4" s="115"/>
      <c r="E4" s="115"/>
      <c r="F4" s="115"/>
      <c r="G4" s="115"/>
      <c r="H4" s="66">
        <v>3</v>
      </c>
    </row>
    <row r="5" spans="1:17" x14ac:dyDescent="0.2">
      <c r="A5" s="79">
        <v>2</v>
      </c>
      <c r="B5" s="115" t="s">
        <v>144</v>
      </c>
      <c r="C5" s="115"/>
      <c r="D5" s="115"/>
      <c r="E5" s="115"/>
      <c r="F5" s="115"/>
      <c r="G5" s="115"/>
      <c r="H5" s="66">
        <v>2</v>
      </c>
    </row>
    <row r="6" spans="1:17" x14ac:dyDescent="0.2">
      <c r="A6" s="71">
        <v>1</v>
      </c>
      <c r="B6" s="115" t="s">
        <v>145</v>
      </c>
      <c r="C6" s="115"/>
      <c r="D6" s="115"/>
      <c r="E6" s="115"/>
      <c r="F6" s="115"/>
      <c r="G6" s="115"/>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35</v>
      </c>
    </row>
    <row r="10" spans="1:17" x14ac:dyDescent="0.2">
      <c r="D10" s="66" t="s">
        <v>155</v>
      </c>
      <c r="E10" s="66" t="str">
        <f>master!B7</f>
        <v>Netherlands</v>
      </c>
      <c r="F10" s="66"/>
      <c r="G10" s="66"/>
      <c r="H10" s="66">
        <v>2</v>
      </c>
      <c r="I10" s="64"/>
      <c r="J10" s="66" t="s">
        <v>158</v>
      </c>
      <c r="K10" s="66" t="str">
        <f>master!F7</f>
        <v>England</v>
      </c>
      <c r="L10" s="66"/>
      <c r="M10" s="66"/>
      <c r="N10" s="66">
        <v>2</v>
      </c>
      <c r="O10" s="64"/>
      <c r="P10" s="66" t="s">
        <v>148</v>
      </c>
      <c r="Q10" s="66">
        <f>L56+R56</f>
        <v>12</v>
      </c>
    </row>
    <row r="11" spans="1:17" x14ac:dyDescent="0.2">
      <c r="D11" s="66" t="s">
        <v>154</v>
      </c>
      <c r="E11" s="66" t="str">
        <f>master!B8</f>
        <v>Ecuador</v>
      </c>
      <c r="F11" s="66"/>
      <c r="G11" s="66"/>
      <c r="H11" s="66">
        <v>0</v>
      </c>
      <c r="I11" s="64"/>
      <c r="J11" s="66" t="s">
        <v>159</v>
      </c>
      <c r="K11" s="66" t="str">
        <f>master!F8</f>
        <v>USA</v>
      </c>
      <c r="L11" s="66"/>
      <c r="M11" s="66"/>
      <c r="N11" s="66">
        <v>4</v>
      </c>
      <c r="O11" s="64"/>
      <c r="P11" s="66" t="s">
        <v>149</v>
      </c>
      <c r="Q11" s="66">
        <f>M56+Q56</f>
        <v>8</v>
      </c>
    </row>
    <row r="12" spans="1:17" x14ac:dyDescent="0.2">
      <c r="D12" s="66" t="s">
        <v>156</v>
      </c>
      <c r="E12" s="66" t="str">
        <f>master!B9</f>
        <v>Senegal</v>
      </c>
      <c r="F12" s="76">
        <v>1</v>
      </c>
      <c r="G12" s="66">
        <f>master!C9</f>
        <v>1</v>
      </c>
      <c r="H12" s="66">
        <v>2</v>
      </c>
      <c r="I12" s="64"/>
      <c r="J12" s="66" t="s">
        <v>160</v>
      </c>
      <c r="K12" s="66" t="str">
        <f>master!F9</f>
        <v>Wales</v>
      </c>
      <c r="L12" s="76">
        <v>1</v>
      </c>
      <c r="M12" s="66">
        <f>master!G9</f>
        <v>1</v>
      </c>
      <c r="N12" s="66">
        <v>2</v>
      </c>
      <c r="O12" s="64"/>
      <c r="P12" s="66" t="s">
        <v>150</v>
      </c>
      <c r="Q12" s="66">
        <f>N56+P56</f>
        <v>0</v>
      </c>
    </row>
    <row r="13" spans="1:17" x14ac:dyDescent="0.2">
      <c r="D13" s="66" t="s">
        <v>153</v>
      </c>
      <c r="E13" s="66" t="str">
        <f>master!B10</f>
        <v>Qatar</v>
      </c>
      <c r="F13" s="66"/>
      <c r="G13" s="66"/>
      <c r="H13" s="66">
        <v>0</v>
      </c>
      <c r="I13" s="64"/>
      <c r="J13" s="66" t="s">
        <v>157</v>
      </c>
      <c r="K13" s="66" t="str">
        <f>master!F10</f>
        <v>Iran</v>
      </c>
      <c r="L13" s="66"/>
      <c r="M13" s="66"/>
      <c r="N13" s="66">
        <v>1</v>
      </c>
      <c r="O13" s="64"/>
      <c r="P13" s="66" t="s">
        <v>151</v>
      </c>
      <c r="Q13" s="66">
        <f>O56</f>
        <v>0</v>
      </c>
    </row>
    <row r="14" spans="1:17" x14ac:dyDescent="0.2">
      <c r="F14" s="64"/>
      <c r="G14" s="64"/>
      <c r="H14" s="65">
        <f>SUM(H10:H13)</f>
        <v>4</v>
      </c>
      <c r="I14" s="67"/>
      <c r="J14" s="67"/>
      <c r="K14" s="67"/>
      <c r="L14" s="67"/>
      <c r="M14" s="67"/>
      <c r="N14" s="65">
        <f>SUM(N10:N13)</f>
        <v>9</v>
      </c>
      <c r="O14" s="67"/>
      <c r="P14" s="65" t="s">
        <v>152</v>
      </c>
      <c r="Q14" s="65">
        <f>SUM(Q9:Q13)</f>
        <v>55</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167</v>
      </c>
      <c r="K17" s="66" t="str">
        <f>master!F13</f>
        <v>France</v>
      </c>
      <c r="L17" s="66"/>
      <c r="M17" s="66"/>
      <c r="N17" s="66">
        <v>2</v>
      </c>
      <c r="P17" s="64"/>
      <c r="Q17" s="64"/>
    </row>
    <row r="18" spans="4:20" x14ac:dyDescent="0.2">
      <c r="D18" s="66" t="s">
        <v>162</v>
      </c>
      <c r="E18" s="66" t="str">
        <f>master!B14</f>
        <v>Mexico</v>
      </c>
      <c r="F18" s="66"/>
      <c r="G18" s="66"/>
      <c r="H18" s="66">
        <v>4</v>
      </c>
      <c r="J18" s="66" t="s">
        <v>168</v>
      </c>
      <c r="K18" s="66" t="str">
        <f>master!F14</f>
        <v>Denmark</v>
      </c>
      <c r="L18" s="66"/>
      <c r="M18" s="66"/>
      <c r="N18" s="66">
        <v>2</v>
      </c>
      <c r="P18" s="64"/>
      <c r="Q18" s="64"/>
    </row>
    <row r="19" spans="4:20" x14ac:dyDescent="0.2">
      <c r="D19" s="66" t="s">
        <v>164</v>
      </c>
      <c r="E19" s="66" t="str">
        <f>master!B15</f>
        <v>Poland</v>
      </c>
      <c r="F19" s="76">
        <v>0</v>
      </c>
      <c r="G19" s="66">
        <f>master!C15</f>
        <v>0</v>
      </c>
      <c r="H19" s="66">
        <v>0</v>
      </c>
      <c r="J19" s="66" t="s">
        <v>166</v>
      </c>
      <c r="K19" s="66" t="str">
        <f>master!F15</f>
        <v>Australia</v>
      </c>
      <c r="L19" s="76">
        <v>1</v>
      </c>
      <c r="M19" s="66">
        <f>master!G15</f>
        <v>1</v>
      </c>
      <c r="N19" s="66">
        <v>0</v>
      </c>
      <c r="P19" s="64"/>
      <c r="Q19" s="64"/>
    </row>
    <row r="20" spans="4:20" x14ac:dyDescent="0.2">
      <c r="D20" s="66" t="s">
        <v>163</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9</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174</v>
      </c>
      <c r="K24" s="66" t="str">
        <f>master!F19</f>
        <v>Belgium</v>
      </c>
      <c r="L24" s="66"/>
      <c r="M24" s="66"/>
      <c r="N24" s="66">
        <v>2</v>
      </c>
    </row>
    <row r="25" spans="4:20" x14ac:dyDescent="0.2">
      <c r="D25" s="66" t="s">
        <v>170</v>
      </c>
      <c r="E25" s="66" t="str">
        <f>master!B20</f>
        <v>Spain</v>
      </c>
      <c r="F25" s="66"/>
      <c r="G25" s="66"/>
      <c r="H25" s="66">
        <v>2</v>
      </c>
      <c r="I25" s="64"/>
      <c r="J25" s="66" t="s">
        <v>176</v>
      </c>
      <c r="K25" s="66" t="str">
        <f>master!F20</f>
        <v>Croatia</v>
      </c>
      <c r="L25" s="66"/>
      <c r="M25" s="66"/>
      <c r="N25" s="66">
        <v>0</v>
      </c>
    </row>
    <row r="26" spans="4:20" x14ac:dyDescent="0.2">
      <c r="D26" s="66" t="s">
        <v>172</v>
      </c>
      <c r="E26" s="66" t="str">
        <f>master!B21</f>
        <v>Japan</v>
      </c>
      <c r="F26" s="76">
        <v>0</v>
      </c>
      <c r="G26" s="66">
        <f>master!C21</f>
        <v>0</v>
      </c>
      <c r="H26" s="66">
        <v>0</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173</v>
      </c>
      <c r="K27" s="66" t="str">
        <f>master!F22</f>
        <v>Canada</v>
      </c>
      <c r="L27" s="66"/>
      <c r="M27" s="66"/>
      <c r="N27" s="66">
        <v>0</v>
      </c>
    </row>
    <row r="28" spans="4:20" x14ac:dyDescent="0.2">
      <c r="F28" s="64"/>
      <c r="G28" s="64"/>
      <c r="H28" s="65">
        <f t="shared" ref="H28:N28" si="0">SUM(H24:H27)</f>
        <v>4</v>
      </c>
      <c r="I28" s="67"/>
      <c r="J28" s="64"/>
      <c r="K28" s="64"/>
      <c r="L28" s="64"/>
      <c r="M28" s="64"/>
      <c r="N28" s="74">
        <f t="shared" si="0"/>
        <v>5</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230</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201</v>
      </c>
      <c r="P34" s="65" t="s">
        <v>225</v>
      </c>
      <c r="R34" s="93" t="s">
        <v>223</v>
      </c>
      <c r="S34" s="66" t="s">
        <v>200</v>
      </c>
      <c r="T34" s="70" t="s">
        <v>225</v>
      </c>
    </row>
    <row r="35" spans="9:20" x14ac:dyDescent="0.2">
      <c r="J35" s="88"/>
      <c r="K35" s="67"/>
      <c r="L35" s="64"/>
      <c r="N35" s="92" t="s">
        <v>201</v>
      </c>
      <c r="O35" s="84"/>
      <c r="P35" s="92" t="s">
        <v>231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231</v>
      </c>
      <c r="S37" s="66" t="s">
        <v>249</v>
      </c>
      <c r="T37" s="76" t="s">
        <v>226</v>
      </c>
    </row>
    <row r="38" spans="9:20" x14ac:dyDescent="0.2">
      <c r="J38" s="88"/>
      <c r="K38" s="64"/>
      <c r="L38" s="64"/>
      <c r="M38" s="117" t="s">
        <v>201</v>
      </c>
      <c r="Q38" s="92" t="s">
        <v>231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201</v>
      </c>
      <c r="R40" s="93" t="s">
        <v>251</v>
      </c>
      <c r="S40" s="66" t="s">
        <v>251</v>
      </c>
      <c r="T40" s="70" t="s">
        <v>214</v>
      </c>
    </row>
    <row r="41" spans="9:20" x14ac:dyDescent="0.2">
      <c r="J41" s="64"/>
      <c r="K41" s="64"/>
    </row>
    <row r="42" spans="9:20" x14ac:dyDescent="0.2">
      <c r="J42" s="114" t="s">
        <v>254</v>
      </c>
      <c r="K42" s="114"/>
      <c r="L42" s="114"/>
      <c r="M42" s="114"/>
      <c r="N42" s="114"/>
      <c r="O42" s="114"/>
      <c r="P42" s="114"/>
      <c r="Q42" s="114"/>
      <c r="R42" s="114"/>
      <c r="S42" s="114"/>
      <c r="T42" s="114"/>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1" t="str">
        <f>master!G27</f>
        <v>england</v>
      </c>
      <c r="Q45" s="111" t="str">
        <f>master!K27</f>
        <v>france</v>
      </c>
      <c r="R45" s="64">
        <f>IF(R44=R31,2,0)</f>
        <v>0</v>
      </c>
      <c r="S45" s="66"/>
      <c r="T45" s="66"/>
    </row>
    <row r="46" spans="9:20" x14ac:dyDescent="0.2">
      <c r="J46" s="70" t="s">
        <v>211</v>
      </c>
      <c r="K46" s="66" t="s">
        <v>206</v>
      </c>
      <c r="L46" s="65" t="s">
        <v>234</v>
      </c>
      <c r="M46" s="112"/>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0</v>
      </c>
      <c r="Q50" s="65" t="s">
        <v>253</v>
      </c>
      <c r="R50" s="76" t="str">
        <f>master!L32</f>
        <v>argentina</v>
      </c>
      <c r="S50" s="66" t="s">
        <v>249</v>
      </c>
      <c r="T50" s="76" t="s">
        <v>226</v>
      </c>
    </row>
    <row r="51" spans="10:20" x14ac:dyDescent="0.2">
      <c r="J51" s="88"/>
      <c r="K51" s="64"/>
      <c r="L51" s="64">
        <f>IF(L50=L37,2,0)</f>
        <v>0</v>
      </c>
      <c r="M51" s="111" t="str">
        <f>master!G33</f>
        <v>spain</v>
      </c>
      <c r="Q51" s="111" t="str">
        <f>master!K33</f>
        <v>usa</v>
      </c>
      <c r="R51" s="64">
        <f>IF(R50=R37,2,0)</f>
        <v>2</v>
      </c>
      <c r="S51" s="66"/>
      <c r="T51" s="66"/>
    </row>
    <row r="52" spans="10:20" x14ac:dyDescent="0.2">
      <c r="J52" s="70" t="s">
        <v>219</v>
      </c>
      <c r="K52" s="66" t="s">
        <v>209</v>
      </c>
      <c r="L52" s="65" t="s">
        <v>236</v>
      </c>
      <c r="M52" s="112"/>
      <c r="Q52" s="119"/>
      <c r="R52" s="65" t="s">
        <v>240</v>
      </c>
      <c r="S52" s="66" t="s">
        <v>250</v>
      </c>
      <c r="T52" s="70" t="s">
        <v>212</v>
      </c>
    </row>
    <row r="53" spans="10:20" x14ac:dyDescent="0.2">
      <c r="J53" s="70" t="s">
        <v>222</v>
      </c>
      <c r="K53" s="87" t="s">
        <v>201</v>
      </c>
      <c r="L53" s="91" t="str">
        <f>master!F35</f>
        <v>spain</v>
      </c>
      <c r="M53" s="64">
        <f>IF(M51=M38,4,0)</f>
        <v>4</v>
      </c>
      <c r="Q53" s="64">
        <f>IF(Q51=Q38,4,0)</f>
        <v>0</v>
      </c>
      <c r="R53" s="76" t="str">
        <f>master!L35</f>
        <v>usa</v>
      </c>
      <c r="S53" s="66" t="s">
        <v>251</v>
      </c>
      <c r="T53" s="70" t="s">
        <v>214</v>
      </c>
    </row>
    <row r="54" spans="10:20" x14ac:dyDescent="0.2">
      <c r="J54" s="64"/>
      <c r="K54" s="64"/>
      <c r="L54" s="64">
        <f>IF(L53=L40,2,0)</f>
        <v>2</v>
      </c>
      <c r="R54" s="64">
        <f>IF(R53=R40,2,0)</f>
        <v>2</v>
      </c>
    </row>
    <row r="55" spans="10:20" x14ac:dyDescent="0.2">
      <c r="J55" s="64"/>
      <c r="K55" s="64"/>
    </row>
    <row r="56" spans="10:20" x14ac:dyDescent="0.2">
      <c r="J56" s="64"/>
      <c r="K56" s="64"/>
      <c r="L56" s="64">
        <f>SUM(L54+L51+L48+L45)</f>
        <v>6</v>
      </c>
      <c r="M56" s="64">
        <f>M47+M53</f>
        <v>4</v>
      </c>
      <c r="N56" s="64">
        <f>N50</f>
        <v>0</v>
      </c>
      <c r="O56" s="64">
        <f>O49</f>
        <v>0</v>
      </c>
      <c r="P56" s="64">
        <f>P50</f>
        <v>0</v>
      </c>
      <c r="Q56" s="64">
        <f>Q47+Q53</f>
        <v>4</v>
      </c>
      <c r="R56" s="64">
        <f>SUM(R54+R51+R48+R45)</f>
        <v>6</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6"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5" priority="2" operator="equal">
      <formula>2</formula>
    </cfRule>
  </conditionalFormatting>
  <conditionalFormatting sqref="H11">
    <cfRule type="cellIs" dxfId="4" priority="10" operator="equal">
      <formula>4</formula>
    </cfRule>
  </conditionalFormatting>
  <conditionalFormatting sqref="H12 N12 H19 N19 H26 N26">
    <cfRule type="cellIs" dxfId="3" priority="5" operator="equal">
      <formula>3</formula>
    </cfRule>
  </conditionalFormatting>
  <conditionalFormatting sqref="H12:H13 N12:N13 H19:H20 N19:N20 H26:H27 N26:N27">
    <cfRule type="cellIs" dxfId="2" priority="3" operator="equal">
      <formula>1</formula>
    </cfRule>
  </conditionalFormatting>
  <conditionalFormatting sqref="H13 N13 H20 N20 H27 N27">
    <cfRule type="cellIs" priority="7" operator="equal">
      <formula>0</formula>
    </cfRule>
  </conditionalFormatting>
  <conditionalFormatting sqref="N11 H18 N18 H25 N25">
    <cfRule type="cellIs" dxfId="1" priority="12" operator="equal">
      <formula>4</formula>
    </cfRule>
  </conditionalFormatting>
  <conditionalFormatting sqref="N17:N19">
    <cfRule type="cellIs" dxfId="0" priority="1" operator="equal">
      <formul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1D7A-DE06-5C4A-93AA-F7A81E59FD2A}">
  <dimension ref="A1:J27"/>
  <sheetViews>
    <sheetView workbookViewId="0">
      <selection activeCell="B21" sqref="B21"/>
    </sheetView>
  </sheetViews>
  <sheetFormatPr baseColWidth="10" defaultRowHeight="16" x14ac:dyDescent="0.2"/>
  <cols>
    <col min="4" max="4" width="2.5" customWidth="1"/>
    <col min="10" max="10" width="17.5" bestFit="1" customWidth="1"/>
  </cols>
  <sheetData>
    <row r="1" spans="1:10" x14ac:dyDescent="0.2">
      <c r="I1" s="82"/>
      <c r="J1" t="s">
        <v>227</v>
      </c>
    </row>
    <row r="2" spans="1:10" x14ac:dyDescent="0.2">
      <c r="A2" s="114" t="s">
        <v>228</v>
      </c>
      <c r="B2" s="114"/>
      <c r="C2" s="114"/>
      <c r="D2" s="114"/>
      <c r="E2" s="114"/>
      <c r="F2" s="114"/>
      <c r="G2" s="114"/>
    </row>
    <row r="3" spans="1:10" x14ac:dyDescent="0.2">
      <c r="A3" s="122" t="s">
        <v>233</v>
      </c>
      <c r="B3" s="85" t="s">
        <v>210</v>
      </c>
      <c r="C3" s="86" t="s">
        <v>195</v>
      </c>
      <c r="D3" s="83"/>
      <c r="E3" s="86" t="s">
        <v>202</v>
      </c>
      <c r="F3" s="85" t="s">
        <v>221</v>
      </c>
      <c r="G3" s="122" t="s">
        <v>237</v>
      </c>
    </row>
    <row r="4" spans="1:10" x14ac:dyDescent="0.2">
      <c r="A4" s="121"/>
      <c r="B4" s="76" t="s">
        <v>226</v>
      </c>
      <c r="C4" s="11" t="s">
        <v>196</v>
      </c>
      <c r="D4" s="83"/>
      <c r="E4" s="11" t="s">
        <v>203</v>
      </c>
      <c r="F4" s="76" t="s">
        <v>217</v>
      </c>
      <c r="G4" s="121"/>
    </row>
    <row r="5" spans="1:10" x14ac:dyDescent="0.2">
      <c r="B5" s="66"/>
      <c r="C5" s="11"/>
      <c r="D5" s="83"/>
      <c r="E5" s="11"/>
      <c r="F5" s="66"/>
    </row>
    <row r="6" spans="1:10" x14ac:dyDescent="0.2">
      <c r="A6" s="120" t="s">
        <v>234</v>
      </c>
      <c r="B6" s="70" t="s">
        <v>211</v>
      </c>
      <c r="C6" s="11" t="s">
        <v>197</v>
      </c>
      <c r="D6" s="83"/>
      <c r="E6" s="11" t="s">
        <v>204</v>
      </c>
      <c r="F6" s="70" t="s">
        <v>218</v>
      </c>
      <c r="G6" s="120" t="s">
        <v>238</v>
      </c>
    </row>
    <row r="7" spans="1:10" x14ac:dyDescent="0.2">
      <c r="A7" s="121"/>
      <c r="B7" s="70" t="s">
        <v>216</v>
      </c>
      <c r="C7" s="11" t="s">
        <v>198</v>
      </c>
      <c r="D7" s="83"/>
      <c r="E7" s="11" t="s">
        <v>205</v>
      </c>
      <c r="F7" s="70" t="s">
        <v>225</v>
      </c>
      <c r="G7" s="121"/>
    </row>
    <row r="8" spans="1:10" x14ac:dyDescent="0.2">
      <c r="B8" s="66"/>
      <c r="C8" s="11"/>
      <c r="D8" s="83"/>
      <c r="E8" s="11"/>
      <c r="F8" s="66"/>
    </row>
    <row r="9" spans="1:10" x14ac:dyDescent="0.2">
      <c r="A9" s="120" t="s">
        <v>235</v>
      </c>
      <c r="B9" s="66" t="s">
        <v>224</v>
      </c>
      <c r="C9" s="11" t="s">
        <v>223</v>
      </c>
      <c r="D9" s="83"/>
      <c r="E9" s="11" t="s">
        <v>206</v>
      </c>
      <c r="F9" s="66" t="s">
        <v>215</v>
      </c>
      <c r="G9" s="120" t="s">
        <v>239</v>
      </c>
    </row>
    <row r="10" spans="1:10" x14ac:dyDescent="0.2">
      <c r="A10" s="121"/>
      <c r="B10" s="76" t="s">
        <v>213</v>
      </c>
      <c r="C10" s="11" t="s">
        <v>199</v>
      </c>
      <c r="D10" s="83"/>
      <c r="E10" s="11" t="s">
        <v>207</v>
      </c>
      <c r="F10" s="76" t="s">
        <v>220</v>
      </c>
      <c r="G10" s="121"/>
    </row>
    <row r="11" spans="1:10" x14ac:dyDescent="0.2">
      <c r="B11" s="66"/>
      <c r="C11" s="11"/>
      <c r="D11" s="83"/>
      <c r="E11" s="11"/>
      <c r="F11" s="66"/>
    </row>
    <row r="12" spans="1:10" x14ac:dyDescent="0.2">
      <c r="A12" s="120" t="s">
        <v>236</v>
      </c>
      <c r="B12" s="70" t="s">
        <v>219</v>
      </c>
      <c r="C12" s="11" t="s">
        <v>200</v>
      </c>
      <c r="D12" s="83"/>
      <c r="E12" s="11" t="s">
        <v>208</v>
      </c>
      <c r="F12" s="70" t="s">
        <v>212</v>
      </c>
      <c r="G12" s="120" t="s">
        <v>240</v>
      </c>
    </row>
    <row r="13" spans="1:10" x14ac:dyDescent="0.2">
      <c r="A13" s="121"/>
      <c r="B13" s="70" t="s">
        <v>222</v>
      </c>
      <c r="C13" s="11" t="s">
        <v>201</v>
      </c>
      <c r="D13" s="83"/>
      <c r="E13" s="11" t="s">
        <v>209</v>
      </c>
      <c r="F13" s="70" t="s">
        <v>214</v>
      </c>
      <c r="G13" s="121"/>
    </row>
    <row r="16" spans="1:10" x14ac:dyDescent="0.2">
      <c r="A16" s="114" t="s">
        <v>241</v>
      </c>
      <c r="B16" s="114"/>
      <c r="C16" s="114"/>
      <c r="D16" s="114"/>
      <c r="E16" s="114"/>
      <c r="F16" s="114"/>
      <c r="G16" s="114"/>
    </row>
    <row r="17" spans="1:7" x14ac:dyDescent="0.2">
      <c r="A17" s="120" t="s">
        <v>233</v>
      </c>
      <c r="B17" s="85" t="s">
        <v>210</v>
      </c>
      <c r="C17" s="86" t="s">
        <v>160</v>
      </c>
      <c r="D17" s="83"/>
      <c r="E17" s="86" t="s">
        <v>205</v>
      </c>
      <c r="F17" s="85" t="s">
        <v>221</v>
      </c>
      <c r="G17" s="120" t="s">
        <v>237</v>
      </c>
    </row>
    <row r="18" spans="1:7" x14ac:dyDescent="0.2">
      <c r="A18" s="121"/>
      <c r="B18" s="76" t="s">
        <v>242</v>
      </c>
      <c r="C18" s="11" t="s">
        <v>245</v>
      </c>
      <c r="D18" s="83"/>
      <c r="E18" s="11" t="s">
        <v>243</v>
      </c>
      <c r="F18" s="76" t="s">
        <v>217</v>
      </c>
      <c r="G18" s="121"/>
    </row>
    <row r="19" spans="1:7" x14ac:dyDescent="0.2">
      <c r="B19" s="66"/>
      <c r="C19" s="11"/>
      <c r="D19" s="83"/>
      <c r="E19" s="11"/>
      <c r="F19" s="66"/>
    </row>
    <row r="20" spans="1:7" x14ac:dyDescent="0.2">
      <c r="A20" s="120" t="s">
        <v>234</v>
      </c>
      <c r="B20" s="70" t="s">
        <v>211</v>
      </c>
      <c r="C20" s="11" t="s">
        <v>229</v>
      </c>
      <c r="D20" s="83"/>
      <c r="E20" s="11" t="s">
        <v>223</v>
      </c>
      <c r="F20" s="70" t="s">
        <v>218</v>
      </c>
      <c r="G20" s="120" t="s">
        <v>238</v>
      </c>
    </row>
    <row r="21" spans="1:7" x14ac:dyDescent="0.2">
      <c r="A21" s="121"/>
      <c r="B21" s="70" t="s">
        <v>216</v>
      </c>
      <c r="C21" s="11" t="s">
        <v>232</v>
      </c>
      <c r="D21" s="83"/>
      <c r="E21" s="11" t="s">
        <v>200</v>
      </c>
      <c r="F21" s="70" t="s">
        <v>225</v>
      </c>
      <c r="G21" s="121"/>
    </row>
    <row r="22" spans="1:7" x14ac:dyDescent="0.2">
      <c r="B22" s="66"/>
      <c r="C22" s="11"/>
      <c r="D22" s="83"/>
      <c r="E22" s="11"/>
      <c r="F22" s="66"/>
    </row>
    <row r="23" spans="1:7" x14ac:dyDescent="0.2">
      <c r="A23" s="120" t="s">
        <v>235</v>
      </c>
      <c r="B23" s="66" t="s">
        <v>224</v>
      </c>
      <c r="C23" s="11" t="s">
        <v>195</v>
      </c>
      <c r="D23" s="83"/>
      <c r="E23" s="11" t="s">
        <v>231</v>
      </c>
      <c r="F23" s="66" t="s">
        <v>215</v>
      </c>
      <c r="G23" s="120" t="s">
        <v>239</v>
      </c>
    </row>
    <row r="24" spans="1:7" x14ac:dyDescent="0.2">
      <c r="A24" s="121"/>
      <c r="B24" s="76" t="s">
        <v>213</v>
      </c>
      <c r="C24" s="11" t="s">
        <v>230</v>
      </c>
      <c r="D24" s="83"/>
      <c r="E24" s="11" t="s">
        <v>244</v>
      </c>
      <c r="F24" s="76" t="s">
        <v>220</v>
      </c>
      <c r="G24" s="121"/>
    </row>
    <row r="25" spans="1:7" x14ac:dyDescent="0.2">
      <c r="B25" s="66"/>
      <c r="C25" s="11"/>
      <c r="D25" s="83"/>
      <c r="E25" s="11"/>
      <c r="F25" s="66"/>
    </row>
    <row r="26" spans="1:7" x14ac:dyDescent="0.2">
      <c r="A26" s="120" t="s">
        <v>236</v>
      </c>
      <c r="B26" s="70" t="s">
        <v>219</v>
      </c>
      <c r="C26" s="11" t="s">
        <v>209</v>
      </c>
      <c r="D26" s="83"/>
      <c r="E26" s="11" t="s">
        <v>155</v>
      </c>
      <c r="F26" s="70" t="s">
        <v>212</v>
      </c>
      <c r="G26" s="120" t="s">
        <v>240</v>
      </c>
    </row>
    <row r="27" spans="1:7" x14ac:dyDescent="0.2">
      <c r="A27" s="121"/>
      <c r="B27" s="70" t="s">
        <v>222</v>
      </c>
      <c r="C27" s="11" t="s">
        <v>201</v>
      </c>
      <c r="D27" s="83"/>
      <c r="E27" s="11" t="s">
        <v>159</v>
      </c>
      <c r="F27" s="70" t="s">
        <v>214</v>
      </c>
      <c r="G27" s="121"/>
    </row>
  </sheetData>
  <mergeCells count="18">
    <mergeCell ref="A9:A10"/>
    <mergeCell ref="A12:A13"/>
    <mergeCell ref="A2:G2"/>
    <mergeCell ref="A17:A18"/>
    <mergeCell ref="A20:A21"/>
    <mergeCell ref="A23:A24"/>
    <mergeCell ref="A26:A27"/>
    <mergeCell ref="G3:G4"/>
    <mergeCell ref="G6:G7"/>
    <mergeCell ref="G9:G10"/>
    <mergeCell ref="G12:G13"/>
    <mergeCell ref="G17:G18"/>
    <mergeCell ref="G20:G21"/>
    <mergeCell ref="G23:G24"/>
    <mergeCell ref="G26:G27"/>
    <mergeCell ref="A16:G16"/>
    <mergeCell ref="A3:A4"/>
    <mergeCell ref="A6:A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104" t="s">
        <v>10</v>
      </c>
      <c r="B2" s="97" t="s">
        <v>79</v>
      </c>
      <c r="C2" s="19" t="s">
        <v>15</v>
      </c>
    </row>
    <row r="3" spans="1:3" x14ac:dyDescent="0.2">
      <c r="A3" s="105"/>
      <c r="B3" s="98"/>
      <c r="C3" s="19" t="s">
        <v>11</v>
      </c>
    </row>
    <row r="4" spans="1:3" x14ac:dyDescent="0.2">
      <c r="A4" s="104" t="s">
        <v>99</v>
      </c>
      <c r="B4" s="104" t="s">
        <v>100</v>
      </c>
      <c r="C4" s="19" t="s">
        <v>78</v>
      </c>
    </row>
    <row r="5" spans="1:3" x14ac:dyDescent="0.2">
      <c r="A5" s="105"/>
      <c r="B5" s="106"/>
      <c r="C5" s="100" t="s">
        <v>12</v>
      </c>
    </row>
    <row r="6" spans="1:3" x14ac:dyDescent="0.2">
      <c r="A6" s="105"/>
      <c r="B6" s="20" t="s">
        <v>101</v>
      </c>
      <c r="C6" s="100"/>
    </row>
    <row r="7" spans="1:3" x14ac:dyDescent="0.2">
      <c r="A7" s="106"/>
      <c r="B7" s="2" t="s">
        <v>102</v>
      </c>
      <c r="C7" s="100"/>
    </row>
    <row r="8" spans="1:3" x14ac:dyDescent="0.2">
      <c r="A8" s="107" t="s">
        <v>90</v>
      </c>
      <c r="B8" s="107" t="s">
        <v>91</v>
      </c>
      <c r="C8" s="19" t="s">
        <v>15</v>
      </c>
    </row>
    <row r="9" spans="1:3" x14ac:dyDescent="0.2">
      <c r="A9" s="107"/>
      <c r="B9" s="107"/>
      <c r="C9" s="19" t="s">
        <v>11</v>
      </c>
    </row>
    <row r="10" spans="1:3" x14ac:dyDescent="0.2">
      <c r="A10" s="101" t="s">
        <v>98</v>
      </c>
      <c r="B10" s="102" t="s">
        <v>104</v>
      </c>
      <c r="C10" s="19" t="s">
        <v>14</v>
      </c>
    </row>
    <row r="11" spans="1:3" ht="16" customHeight="1" x14ac:dyDescent="0.2">
      <c r="A11" s="101"/>
      <c r="B11" s="103"/>
      <c r="C11" s="19" t="s">
        <v>15</v>
      </c>
    </row>
    <row r="12" spans="1:3" ht="47" customHeight="1" x14ac:dyDescent="0.2">
      <c r="A12" s="101"/>
      <c r="B12" s="103"/>
      <c r="C12" s="19" t="s">
        <v>11</v>
      </c>
    </row>
    <row r="13" spans="1:3" x14ac:dyDescent="0.2">
      <c r="A13" s="101"/>
      <c r="B13" s="103"/>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108" t="s">
        <v>114</v>
      </c>
      <c r="D11" s="50"/>
      <c r="E11" s="50"/>
      <c r="F11" s="50"/>
      <c r="G11" s="51" t="s">
        <v>128</v>
      </c>
    </row>
    <row r="12" spans="1:7" x14ac:dyDescent="0.2">
      <c r="A12" s="63"/>
      <c r="B12" s="49" t="s">
        <v>127</v>
      </c>
      <c r="C12" s="109"/>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108" t="s">
        <v>114</v>
      </c>
      <c r="D17" s="50"/>
      <c r="E17" s="50"/>
      <c r="F17" s="50"/>
      <c r="G17" s="51" t="s">
        <v>128</v>
      </c>
    </row>
    <row r="18" spans="1:7" x14ac:dyDescent="0.2">
      <c r="A18" s="63"/>
      <c r="B18" s="52" t="s">
        <v>129</v>
      </c>
      <c r="C18" s="109"/>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N35"/>
  <sheetViews>
    <sheetView workbookViewId="0">
      <selection activeCell="D32" sqref="D32"/>
    </sheetView>
  </sheetViews>
  <sheetFormatPr baseColWidth="10" defaultRowHeight="16" x14ac:dyDescent="0.2"/>
  <sheetData>
    <row r="6" spans="2:8" x14ac:dyDescent="0.2">
      <c r="B6" s="65" t="s">
        <v>134</v>
      </c>
      <c r="C6" s="65" t="s">
        <v>177</v>
      </c>
      <c r="D6" s="65" t="s">
        <v>146</v>
      </c>
      <c r="E6" s="67"/>
      <c r="F6" s="65" t="s">
        <v>135</v>
      </c>
      <c r="G6" s="65" t="s">
        <v>177</v>
      </c>
      <c r="H6" s="65" t="s">
        <v>146</v>
      </c>
    </row>
    <row r="7" spans="2:8" x14ac:dyDescent="0.2">
      <c r="B7" s="66" t="s">
        <v>156</v>
      </c>
      <c r="C7" s="66"/>
      <c r="D7" s="66"/>
      <c r="E7" s="64"/>
      <c r="F7" s="66" t="s">
        <v>160</v>
      </c>
      <c r="G7" s="66"/>
      <c r="H7" s="66"/>
    </row>
    <row r="8" spans="2:8" x14ac:dyDescent="0.2">
      <c r="B8" s="66" t="s">
        <v>155</v>
      </c>
      <c r="C8" s="66"/>
      <c r="D8" s="66"/>
      <c r="E8" s="64"/>
      <c r="F8" s="66" t="s">
        <v>159</v>
      </c>
      <c r="G8" s="66"/>
      <c r="H8" s="66"/>
    </row>
    <row r="9" spans="2:8" x14ac:dyDescent="0.2">
      <c r="B9" s="66" t="s">
        <v>153</v>
      </c>
      <c r="C9" s="66">
        <v>1</v>
      </c>
      <c r="D9" s="66"/>
      <c r="E9" s="64"/>
      <c r="F9" s="66" t="s">
        <v>158</v>
      </c>
      <c r="G9" s="66">
        <v>1</v>
      </c>
      <c r="H9" s="66"/>
    </row>
    <row r="10" spans="2:8" x14ac:dyDescent="0.2">
      <c r="B10" s="66" t="s">
        <v>154</v>
      </c>
      <c r="C10" s="66"/>
      <c r="D10" s="66"/>
      <c r="E10" s="64"/>
      <c r="F10" s="66" t="s">
        <v>157</v>
      </c>
      <c r="G10" s="66"/>
      <c r="H10" s="66"/>
    </row>
    <row r="11" spans="2:8" x14ac:dyDescent="0.2">
      <c r="B11" s="64"/>
      <c r="C11" s="64"/>
      <c r="D11" s="64"/>
      <c r="E11" s="64"/>
      <c r="F11" s="64"/>
      <c r="G11" s="64"/>
      <c r="H11" s="64"/>
    </row>
    <row r="12" spans="2:8" x14ac:dyDescent="0.2">
      <c r="B12" s="65" t="s">
        <v>136</v>
      </c>
      <c r="C12" s="65" t="s">
        <v>177</v>
      </c>
      <c r="D12" s="65" t="s">
        <v>146</v>
      </c>
      <c r="F12" s="65" t="s">
        <v>137</v>
      </c>
      <c r="G12" s="65" t="s">
        <v>177</v>
      </c>
      <c r="H12" s="65" t="s">
        <v>146</v>
      </c>
    </row>
    <row r="13" spans="2:8" x14ac:dyDescent="0.2">
      <c r="B13" s="66" t="s">
        <v>161</v>
      </c>
      <c r="C13" s="66"/>
      <c r="D13" s="66"/>
      <c r="F13" s="66" t="s">
        <v>168</v>
      </c>
      <c r="G13" s="66"/>
      <c r="H13" s="66"/>
    </row>
    <row r="14" spans="2:8" x14ac:dyDescent="0.2">
      <c r="B14" s="66" t="s">
        <v>162</v>
      </c>
      <c r="C14" s="66"/>
      <c r="D14" s="66"/>
      <c r="F14" s="66" t="s">
        <v>167</v>
      </c>
      <c r="G14" s="66"/>
      <c r="H14" s="66"/>
    </row>
    <row r="15" spans="2:8" x14ac:dyDescent="0.2">
      <c r="B15" s="66" t="s">
        <v>163</v>
      </c>
      <c r="C15" s="66">
        <v>0</v>
      </c>
      <c r="D15" s="66"/>
      <c r="F15" s="66" t="s">
        <v>165</v>
      </c>
      <c r="G15" s="66">
        <v>1</v>
      </c>
      <c r="H15" s="66"/>
    </row>
    <row r="16" spans="2:8" x14ac:dyDescent="0.2">
      <c r="B16" s="66" t="s">
        <v>164</v>
      </c>
      <c r="C16" s="66"/>
      <c r="D16" s="66"/>
      <c r="F16" s="66" t="s">
        <v>166</v>
      </c>
      <c r="G16" s="66"/>
      <c r="H16" s="66"/>
    </row>
    <row r="17" spans="2:14" x14ac:dyDescent="0.2">
      <c r="B17" s="64"/>
    </row>
    <row r="18" spans="2:14" x14ac:dyDescent="0.2">
      <c r="B18" s="65" t="s">
        <v>138</v>
      </c>
      <c r="C18" s="65" t="s">
        <v>177</v>
      </c>
      <c r="D18" s="65" t="s">
        <v>146</v>
      </c>
      <c r="E18" s="67"/>
      <c r="F18" s="65" t="s">
        <v>139</v>
      </c>
      <c r="G18" s="65" t="s">
        <v>177</v>
      </c>
      <c r="H18" s="65" t="s">
        <v>146</v>
      </c>
    </row>
    <row r="19" spans="2:14" x14ac:dyDescent="0.2">
      <c r="B19" s="66" t="s">
        <v>170</v>
      </c>
      <c r="C19" s="66"/>
      <c r="D19" s="66"/>
      <c r="E19" s="64"/>
      <c r="F19" s="66" t="s">
        <v>173</v>
      </c>
      <c r="G19" s="66"/>
      <c r="H19" s="66"/>
    </row>
    <row r="20" spans="2:14" x14ac:dyDescent="0.2">
      <c r="B20" s="66" t="s">
        <v>169</v>
      </c>
      <c r="C20" s="66"/>
      <c r="D20" s="66"/>
      <c r="E20" s="64"/>
      <c r="F20" s="66" t="s">
        <v>174</v>
      </c>
      <c r="G20" s="66"/>
      <c r="H20" s="66"/>
    </row>
    <row r="21" spans="2:14" x14ac:dyDescent="0.2">
      <c r="B21" s="66" t="s">
        <v>171</v>
      </c>
      <c r="C21" s="66">
        <v>0</v>
      </c>
      <c r="D21" s="66"/>
      <c r="E21" s="64"/>
      <c r="F21" s="66" t="s">
        <v>175</v>
      </c>
      <c r="G21" s="66">
        <v>1</v>
      </c>
      <c r="H21" s="66"/>
    </row>
    <row r="22" spans="2:14" x14ac:dyDescent="0.2">
      <c r="B22" s="66" t="s">
        <v>172</v>
      </c>
      <c r="C22" s="66"/>
      <c r="D22" s="66"/>
      <c r="E22" s="64"/>
      <c r="F22" s="66" t="s">
        <v>176</v>
      </c>
      <c r="G22" s="66"/>
      <c r="H22" s="66"/>
    </row>
    <row r="25" spans="2:14" x14ac:dyDescent="0.2">
      <c r="D25" s="66" t="s">
        <v>210</v>
      </c>
      <c r="E25" s="66" t="s">
        <v>204</v>
      </c>
      <c r="F25" s="65" t="s">
        <v>233</v>
      </c>
      <c r="L25" s="65" t="s">
        <v>237</v>
      </c>
      <c r="M25" s="66" t="s">
        <v>205</v>
      </c>
      <c r="N25" s="85" t="s">
        <v>221</v>
      </c>
    </row>
    <row r="26" spans="2:14" x14ac:dyDescent="0.2">
      <c r="D26" s="76" t="s">
        <v>220</v>
      </c>
      <c r="E26" s="66" t="s">
        <v>248</v>
      </c>
      <c r="F26" s="84" t="s">
        <v>204</v>
      </c>
      <c r="G26" s="67" t="s">
        <v>246</v>
      </c>
      <c r="K26" s="65" t="s">
        <v>252</v>
      </c>
      <c r="L26" s="66" t="s">
        <v>205</v>
      </c>
      <c r="M26" s="66" t="s">
        <v>230</v>
      </c>
      <c r="N26" s="76" t="s">
        <v>213</v>
      </c>
    </row>
    <row r="27" spans="2:14" x14ac:dyDescent="0.2">
      <c r="D27" s="88"/>
      <c r="E27" s="67"/>
      <c r="F27" s="64"/>
      <c r="G27" s="97" t="s">
        <v>204</v>
      </c>
      <c r="K27" s="97" t="s">
        <v>223</v>
      </c>
      <c r="M27" s="66"/>
      <c r="N27" s="66"/>
    </row>
    <row r="28" spans="2:14" x14ac:dyDescent="0.2">
      <c r="D28" s="70" t="s">
        <v>211</v>
      </c>
      <c r="E28" s="66" t="s">
        <v>206</v>
      </c>
      <c r="F28" s="65" t="s">
        <v>234</v>
      </c>
      <c r="G28" s="110"/>
      <c r="I28" s="65" t="s">
        <v>151</v>
      </c>
      <c r="K28" s="99"/>
      <c r="L28" s="90" t="s">
        <v>238</v>
      </c>
      <c r="M28" s="66" t="s">
        <v>223</v>
      </c>
      <c r="N28" s="70" t="s">
        <v>218</v>
      </c>
    </row>
    <row r="29" spans="2:14" x14ac:dyDescent="0.2">
      <c r="D29" s="70" t="s">
        <v>216</v>
      </c>
      <c r="E29" s="87" t="s">
        <v>232</v>
      </c>
      <c r="F29" s="84" t="s">
        <v>232</v>
      </c>
      <c r="H29" s="65" t="s">
        <v>224</v>
      </c>
      <c r="I29" s="84" t="s">
        <v>223</v>
      </c>
      <c r="J29" s="65" t="s">
        <v>225</v>
      </c>
      <c r="L29" s="66" t="s">
        <v>223</v>
      </c>
      <c r="M29" s="66" t="s">
        <v>200</v>
      </c>
      <c r="N29" s="70" t="s">
        <v>225</v>
      </c>
    </row>
    <row r="30" spans="2:14" x14ac:dyDescent="0.2">
      <c r="D30" s="88"/>
      <c r="E30" s="67"/>
      <c r="F30" s="64"/>
      <c r="H30" s="84" t="s">
        <v>204</v>
      </c>
      <c r="I30" s="2"/>
      <c r="J30" s="84" t="s">
        <v>223</v>
      </c>
      <c r="M30" s="66"/>
      <c r="N30" s="66"/>
    </row>
    <row r="31" spans="2:14" x14ac:dyDescent="0.2">
      <c r="D31" s="66" t="s">
        <v>224</v>
      </c>
      <c r="E31" s="66" t="s">
        <v>195</v>
      </c>
      <c r="F31" s="65" t="s">
        <v>235</v>
      </c>
      <c r="H31" s="84"/>
      <c r="J31" s="84"/>
      <c r="L31" s="65" t="s">
        <v>239</v>
      </c>
      <c r="M31" s="66" t="s">
        <v>231</v>
      </c>
      <c r="N31" s="66" t="s">
        <v>215</v>
      </c>
    </row>
    <row r="32" spans="2:14" x14ac:dyDescent="0.2">
      <c r="D32" s="76" t="s">
        <v>255</v>
      </c>
      <c r="E32" s="87" t="s">
        <v>208</v>
      </c>
      <c r="F32" s="84" t="s">
        <v>195</v>
      </c>
      <c r="G32" s="65" t="s">
        <v>247</v>
      </c>
      <c r="K32" s="65" t="s">
        <v>253</v>
      </c>
      <c r="L32" s="66" t="s">
        <v>231</v>
      </c>
      <c r="M32" s="66" t="s">
        <v>249</v>
      </c>
      <c r="N32" s="76" t="s">
        <v>226</v>
      </c>
    </row>
    <row r="33" spans="4:14" x14ac:dyDescent="0.2">
      <c r="D33" s="88"/>
      <c r="E33" s="64"/>
      <c r="F33" s="64"/>
      <c r="G33" s="97" t="s">
        <v>201</v>
      </c>
      <c r="K33" s="97" t="s">
        <v>251</v>
      </c>
      <c r="M33" s="66"/>
      <c r="N33" s="66"/>
    </row>
    <row r="34" spans="4:14" x14ac:dyDescent="0.2">
      <c r="D34" s="70" t="s">
        <v>219</v>
      </c>
      <c r="E34" s="66" t="s">
        <v>209</v>
      </c>
      <c r="F34" s="65" t="s">
        <v>236</v>
      </c>
      <c r="G34" s="110"/>
      <c r="K34" s="99"/>
      <c r="L34" s="65" t="s">
        <v>240</v>
      </c>
      <c r="M34" s="66" t="s">
        <v>250</v>
      </c>
      <c r="N34" s="70" t="s">
        <v>212</v>
      </c>
    </row>
    <row r="35" spans="4:14" x14ac:dyDescent="0.2">
      <c r="D35" s="70" t="s">
        <v>222</v>
      </c>
      <c r="E35" s="87" t="s">
        <v>201</v>
      </c>
      <c r="F35" s="84" t="s">
        <v>201</v>
      </c>
      <c r="L35" s="66" t="s">
        <v>251</v>
      </c>
      <c r="M35" s="66" t="s">
        <v>251</v>
      </c>
      <c r="N35" s="70" t="s">
        <v>214</v>
      </c>
    </row>
  </sheetData>
  <mergeCells count="4">
    <mergeCell ref="K33:K34"/>
    <mergeCell ref="K27:K28"/>
    <mergeCell ref="G27:G28"/>
    <mergeCell ref="G33:G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AE57"/>
  <sheetViews>
    <sheetView topLeftCell="G1" workbookViewId="0">
      <selection activeCell="Y10" sqref="Y10:Y12"/>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3" max="13" width="2.6640625" customWidth="1"/>
    <col min="16" max="16" width="13.1640625" bestFit="1" customWidth="1"/>
    <col min="17" max="21" width="14.1640625" hidden="1" customWidth="1"/>
  </cols>
  <sheetData>
    <row r="1" spans="1:25" x14ac:dyDescent="0.2">
      <c r="A1" s="11"/>
      <c r="B1" s="75"/>
      <c r="L1" s="66" t="s">
        <v>142</v>
      </c>
    </row>
    <row r="2" spans="1:25" x14ac:dyDescent="0.2">
      <c r="A2" s="68"/>
      <c r="B2" s="115" t="s">
        <v>140</v>
      </c>
      <c r="C2" s="115"/>
      <c r="D2" s="115"/>
      <c r="E2" s="115"/>
      <c r="F2" s="115"/>
      <c r="G2" s="115"/>
      <c r="H2" s="11"/>
      <c r="I2" s="11"/>
      <c r="J2" s="11"/>
      <c r="K2" s="11"/>
      <c r="L2" s="66">
        <v>5</v>
      </c>
    </row>
    <row r="3" spans="1:25" x14ac:dyDescent="0.2">
      <c r="A3" s="77"/>
      <c r="B3" s="115" t="s">
        <v>141</v>
      </c>
      <c r="C3" s="115"/>
      <c r="D3" s="115"/>
      <c r="E3" s="115"/>
      <c r="F3" s="115"/>
      <c r="G3" s="115"/>
      <c r="H3" s="11"/>
      <c r="I3" s="11"/>
      <c r="J3" s="11"/>
      <c r="K3" s="11"/>
      <c r="L3" s="66">
        <v>4</v>
      </c>
    </row>
    <row r="4" spans="1:25" x14ac:dyDescent="0.2">
      <c r="A4" s="72"/>
      <c r="B4" s="115" t="s">
        <v>143</v>
      </c>
      <c r="C4" s="115"/>
      <c r="D4" s="115"/>
      <c r="E4" s="115"/>
      <c r="F4" s="115"/>
      <c r="G4" s="115"/>
      <c r="H4" s="11"/>
      <c r="I4" s="11"/>
      <c r="J4" s="11"/>
      <c r="K4" s="11"/>
      <c r="L4" s="66">
        <v>3</v>
      </c>
    </row>
    <row r="5" spans="1:25" x14ac:dyDescent="0.2">
      <c r="A5" s="69"/>
      <c r="B5" s="115" t="s">
        <v>144</v>
      </c>
      <c r="C5" s="115"/>
      <c r="D5" s="115"/>
      <c r="E5" s="115"/>
      <c r="F5" s="115"/>
      <c r="G5" s="115"/>
      <c r="H5" s="11"/>
      <c r="I5" s="11"/>
      <c r="J5" s="11"/>
      <c r="K5" s="11"/>
      <c r="L5" s="66">
        <v>2</v>
      </c>
    </row>
    <row r="6" spans="1:25" x14ac:dyDescent="0.2">
      <c r="A6" s="22"/>
      <c r="B6" s="115" t="s">
        <v>145</v>
      </c>
      <c r="C6" s="115"/>
      <c r="D6" s="115"/>
      <c r="E6" s="115"/>
      <c r="F6" s="115"/>
      <c r="G6" s="115"/>
      <c r="H6" s="11"/>
      <c r="I6" s="11"/>
      <c r="J6" s="11"/>
      <c r="K6" s="11"/>
      <c r="L6" s="66">
        <v>1</v>
      </c>
    </row>
    <row r="9" spans="1:25" x14ac:dyDescent="0.2">
      <c r="D9" s="65" t="s">
        <v>134</v>
      </c>
      <c r="E9" s="65" t="s">
        <v>178</v>
      </c>
      <c r="F9" s="65" t="s">
        <v>177</v>
      </c>
      <c r="G9" s="65" t="s">
        <v>179</v>
      </c>
      <c r="H9" s="65" t="s">
        <v>180</v>
      </c>
      <c r="I9" s="65" t="s">
        <v>181</v>
      </c>
      <c r="J9" s="65" t="s">
        <v>182</v>
      </c>
      <c r="K9" s="65" t="s">
        <v>183</v>
      </c>
      <c r="L9" s="65" t="s">
        <v>146</v>
      </c>
      <c r="M9" s="67"/>
      <c r="N9" s="65" t="s">
        <v>135</v>
      </c>
      <c r="O9" s="65" t="s">
        <v>178</v>
      </c>
      <c r="P9" s="65" t="s">
        <v>177</v>
      </c>
      <c r="Q9" s="65" t="s">
        <v>179</v>
      </c>
      <c r="R9" s="65" t="s">
        <v>180</v>
      </c>
      <c r="S9" s="65"/>
      <c r="T9" s="65"/>
      <c r="U9" s="65"/>
      <c r="V9" s="65" t="s">
        <v>146</v>
      </c>
      <c r="W9" s="67"/>
      <c r="X9" s="66" t="s">
        <v>147</v>
      </c>
      <c r="Y9" s="66">
        <f>L14+V14+L21+V21+L28+V28</f>
        <v>74</v>
      </c>
    </row>
    <row r="10" spans="1:25" x14ac:dyDescent="0.2">
      <c r="D10" s="76" t="s">
        <v>156</v>
      </c>
      <c r="E10" s="66" t="str">
        <f>master!B7</f>
        <v>Netherlands</v>
      </c>
      <c r="F10" s="66"/>
      <c r="G10" s="66"/>
      <c r="H10" s="66">
        <f>IF(D10=E10,5,0)</f>
        <v>5</v>
      </c>
      <c r="I10" s="66"/>
      <c r="J10" s="66"/>
      <c r="K10" s="66"/>
      <c r="L10" s="66">
        <f>H10</f>
        <v>5</v>
      </c>
      <c r="M10" s="64"/>
      <c r="N10" s="76" t="s">
        <v>160</v>
      </c>
      <c r="O10" s="66" t="str">
        <f>master!F7</f>
        <v>England</v>
      </c>
      <c r="P10" s="66"/>
      <c r="Q10" s="66"/>
      <c r="R10" s="66">
        <f>IF(N10=O10,5,0)</f>
        <v>5</v>
      </c>
      <c r="S10" s="66"/>
      <c r="T10" s="66"/>
      <c r="U10" s="66"/>
      <c r="V10" s="66">
        <f>R10</f>
        <v>5</v>
      </c>
      <c r="W10" s="64"/>
      <c r="X10" s="66" t="s">
        <v>148</v>
      </c>
      <c r="Y10" s="66">
        <f>F57+V57</f>
        <v>16</v>
      </c>
    </row>
    <row r="11" spans="1:25" x14ac:dyDescent="0.2">
      <c r="D11" s="76" t="s">
        <v>155</v>
      </c>
      <c r="E11" s="66" t="str">
        <f>master!B8</f>
        <v>Ecuador</v>
      </c>
      <c r="F11" s="66"/>
      <c r="G11" s="66"/>
      <c r="H11" s="66">
        <f>IF(D11=E11,4,0)</f>
        <v>4</v>
      </c>
      <c r="I11" s="66"/>
      <c r="J11" s="66"/>
      <c r="K11" s="66"/>
      <c r="L11" s="66">
        <f>H11</f>
        <v>4</v>
      </c>
      <c r="M11" s="64"/>
      <c r="N11" s="76" t="s">
        <v>159</v>
      </c>
      <c r="O11" s="66" t="str">
        <f>master!F8</f>
        <v>USA</v>
      </c>
      <c r="P11" s="66"/>
      <c r="Q11" s="66"/>
      <c r="R11" s="66">
        <f>IF(N11=O11,4,0)</f>
        <v>4</v>
      </c>
      <c r="S11" s="66"/>
      <c r="T11" s="66"/>
      <c r="U11" s="66"/>
      <c r="V11" s="66">
        <f t="shared" ref="V11:V13" si="0">R11</f>
        <v>4</v>
      </c>
      <c r="W11" s="64"/>
      <c r="X11" s="66" t="s">
        <v>149</v>
      </c>
      <c r="Y11" s="66">
        <f>G57+P57</f>
        <v>16</v>
      </c>
    </row>
    <row r="12" spans="1:25" x14ac:dyDescent="0.2">
      <c r="D12" s="76" t="s">
        <v>153</v>
      </c>
      <c r="E12" s="66" t="str">
        <f>master!B9</f>
        <v>Senegal</v>
      </c>
      <c r="F12" s="76">
        <v>1</v>
      </c>
      <c r="G12" s="66">
        <f>master!C9</f>
        <v>1</v>
      </c>
      <c r="H12" s="66">
        <f>IF(D12=E12,1,0)</f>
        <v>1</v>
      </c>
      <c r="I12" s="66">
        <f>IF(F12=G12,2,0)</f>
        <v>2</v>
      </c>
      <c r="J12" s="66">
        <f>IF(G12=1,1,2)</f>
        <v>1</v>
      </c>
      <c r="K12" s="66">
        <f>IF(J12=1,I12,0)</f>
        <v>2</v>
      </c>
      <c r="L12" s="66">
        <f>H12+K12</f>
        <v>3</v>
      </c>
      <c r="M12" s="64"/>
      <c r="N12" s="76" t="s">
        <v>158</v>
      </c>
      <c r="O12" s="66" t="str">
        <f>master!F9</f>
        <v>Wales</v>
      </c>
      <c r="P12" s="76">
        <v>1</v>
      </c>
      <c r="Q12" s="66">
        <f>master!G9</f>
        <v>1</v>
      </c>
      <c r="R12" s="66">
        <f>IF(N12=O12,1,0)</f>
        <v>1</v>
      </c>
      <c r="S12" s="66">
        <f>IF(P12=Q12,2,0)</f>
        <v>2</v>
      </c>
      <c r="T12" s="66">
        <f>IF(Q12=1,1,2)</f>
        <v>1</v>
      </c>
      <c r="U12" s="66">
        <f>IF(T12=1,S12,0)</f>
        <v>2</v>
      </c>
      <c r="V12" s="66">
        <f>R12+U12</f>
        <v>3</v>
      </c>
      <c r="W12" s="64"/>
      <c r="X12" s="66" t="s">
        <v>150</v>
      </c>
      <c r="Y12" s="66">
        <f>L57+O57</f>
        <v>12</v>
      </c>
    </row>
    <row r="13" spans="1:25" x14ac:dyDescent="0.2">
      <c r="D13" s="76" t="s">
        <v>154</v>
      </c>
      <c r="E13" s="66" t="str">
        <f>master!B10</f>
        <v>Qatar</v>
      </c>
      <c r="F13" s="66"/>
      <c r="G13" s="66"/>
      <c r="H13" s="66">
        <f>IF(D13=E13,1,0)</f>
        <v>1</v>
      </c>
      <c r="I13" s="66"/>
      <c r="J13" s="66"/>
      <c r="K13" s="66"/>
      <c r="L13" s="66">
        <f>H13</f>
        <v>1</v>
      </c>
      <c r="M13" s="64"/>
      <c r="N13" s="76" t="s">
        <v>157</v>
      </c>
      <c r="O13" s="66" t="str">
        <f>master!F10</f>
        <v>Iran</v>
      </c>
      <c r="P13" s="66"/>
      <c r="Q13" s="66"/>
      <c r="R13" s="66">
        <f>IF(N13=O13,1,0)</f>
        <v>1</v>
      </c>
      <c r="S13" s="66"/>
      <c r="T13" s="66"/>
      <c r="U13" s="66"/>
      <c r="V13" s="66">
        <f t="shared" si="0"/>
        <v>1</v>
      </c>
      <c r="W13" s="64"/>
      <c r="X13" s="66" t="s">
        <v>151</v>
      </c>
      <c r="Y13" s="66">
        <f>N50</f>
        <v>10</v>
      </c>
    </row>
    <row r="14" spans="1:25" x14ac:dyDescent="0.2">
      <c r="F14" s="64"/>
      <c r="G14" s="64"/>
      <c r="H14" s="64"/>
      <c r="I14" s="64"/>
      <c r="J14" s="64"/>
      <c r="K14" s="64"/>
      <c r="L14" s="65">
        <f>SUM(L10:L13)</f>
        <v>13</v>
      </c>
      <c r="M14" s="67"/>
      <c r="N14" s="67"/>
      <c r="O14" s="67"/>
      <c r="P14" s="67"/>
      <c r="Q14" s="67"/>
      <c r="R14" s="67"/>
      <c r="S14" s="67"/>
      <c r="T14" s="67"/>
      <c r="U14" s="67"/>
      <c r="V14" s="65">
        <f>SUM(V10:V13)</f>
        <v>13</v>
      </c>
      <c r="W14" s="67"/>
      <c r="X14" s="65" t="s">
        <v>152</v>
      </c>
      <c r="Y14" s="65">
        <f>SUM(Y9:Y13)</f>
        <v>128</v>
      </c>
    </row>
    <row r="15" spans="1:25" x14ac:dyDescent="0.2">
      <c r="F15" s="64"/>
      <c r="G15" s="64"/>
      <c r="H15" s="64"/>
      <c r="I15" s="64"/>
      <c r="J15" s="64"/>
      <c r="K15" s="64"/>
      <c r="L15" s="64"/>
      <c r="M15" s="64"/>
      <c r="N15" s="64"/>
      <c r="O15" s="64"/>
      <c r="P15" s="64"/>
      <c r="Q15" s="64"/>
      <c r="R15" s="64"/>
      <c r="S15" s="64"/>
      <c r="T15" s="64"/>
      <c r="U15" s="64"/>
      <c r="V15" s="64"/>
      <c r="W15" s="64"/>
      <c r="X15" s="64"/>
      <c r="Y15" s="64"/>
    </row>
    <row r="16" spans="1:25" x14ac:dyDescent="0.2">
      <c r="D16" s="65" t="s">
        <v>136</v>
      </c>
      <c r="E16" s="65" t="s">
        <v>178</v>
      </c>
      <c r="F16" s="65" t="s">
        <v>177</v>
      </c>
      <c r="G16" s="65" t="s">
        <v>179</v>
      </c>
      <c r="H16" s="65" t="s">
        <v>180</v>
      </c>
      <c r="I16" s="65"/>
      <c r="J16" s="65"/>
      <c r="K16" s="65"/>
      <c r="L16" s="65" t="s">
        <v>146</v>
      </c>
      <c r="N16" s="65" t="s">
        <v>137</v>
      </c>
      <c r="O16" s="65" t="s">
        <v>178</v>
      </c>
      <c r="P16" s="65" t="s">
        <v>177</v>
      </c>
      <c r="Q16" s="65" t="s">
        <v>179</v>
      </c>
      <c r="R16" s="65" t="s">
        <v>180</v>
      </c>
      <c r="S16" s="65"/>
      <c r="T16" s="65"/>
      <c r="U16" s="65"/>
      <c r="V16" s="65" t="s">
        <v>146</v>
      </c>
      <c r="X16" s="64"/>
      <c r="Y16" s="64"/>
    </row>
    <row r="17" spans="3:31" x14ac:dyDescent="0.2">
      <c r="D17" s="76" t="s">
        <v>161</v>
      </c>
      <c r="E17" s="66" t="str">
        <f>master!B13</f>
        <v>Argentina</v>
      </c>
      <c r="F17" s="66"/>
      <c r="G17" s="66"/>
      <c r="H17" s="66">
        <f>IF(D17=E17,5,0)</f>
        <v>5</v>
      </c>
      <c r="I17" s="66"/>
      <c r="J17" s="66"/>
      <c r="K17" s="66"/>
      <c r="L17" s="66">
        <f>H17</f>
        <v>5</v>
      </c>
      <c r="N17" s="76" t="s">
        <v>168</v>
      </c>
      <c r="O17" s="66" t="str">
        <f>master!F13</f>
        <v>France</v>
      </c>
      <c r="P17" s="66"/>
      <c r="Q17" s="66"/>
      <c r="R17" s="66">
        <f>IF(N17=O17,5,0)</f>
        <v>5</v>
      </c>
      <c r="S17" s="66"/>
      <c r="T17" s="66"/>
      <c r="U17" s="66"/>
      <c r="V17" s="66">
        <f>R17</f>
        <v>5</v>
      </c>
      <c r="X17" s="64"/>
      <c r="Y17" s="64"/>
    </row>
    <row r="18" spans="3:31" x14ac:dyDescent="0.2">
      <c r="D18" s="76" t="s">
        <v>162</v>
      </c>
      <c r="E18" s="66" t="str">
        <f>master!B14</f>
        <v>Mexico</v>
      </c>
      <c r="F18" s="66"/>
      <c r="G18" s="66"/>
      <c r="H18" s="66">
        <f>IF(D18=E18,4,0)</f>
        <v>4</v>
      </c>
      <c r="I18" s="66"/>
      <c r="J18" s="66"/>
      <c r="K18" s="66"/>
      <c r="L18" s="66">
        <f>H18</f>
        <v>4</v>
      </c>
      <c r="N18" s="76" t="s">
        <v>167</v>
      </c>
      <c r="O18" s="66" t="str">
        <f>master!F14</f>
        <v>Denmark</v>
      </c>
      <c r="P18" s="66"/>
      <c r="Q18" s="66"/>
      <c r="R18" s="66">
        <f>IF(N18=O18,4,0)</f>
        <v>4</v>
      </c>
      <c r="S18" s="66"/>
      <c r="T18" s="66"/>
      <c r="U18" s="66"/>
      <c r="V18" s="66">
        <f t="shared" ref="V18:V20" si="1">R18</f>
        <v>4</v>
      </c>
      <c r="X18" s="64"/>
      <c r="Y18" s="64"/>
    </row>
    <row r="19" spans="3:31" x14ac:dyDescent="0.2">
      <c r="D19" s="76" t="s">
        <v>163</v>
      </c>
      <c r="E19" s="66" t="str">
        <f>master!B15</f>
        <v>Poland</v>
      </c>
      <c r="F19" s="76">
        <v>0</v>
      </c>
      <c r="G19" s="66">
        <f>master!C15</f>
        <v>0</v>
      </c>
      <c r="H19" s="66">
        <f>IF(D19=E19,1,0)</f>
        <v>1</v>
      </c>
      <c r="I19" s="66">
        <f>IF(F19=G19,2,0)</f>
        <v>2</v>
      </c>
      <c r="J19" s="66">
        <f>IF(G19=1,1,2)</f>
        <v>2</v>
      </c>
      <c r="K19" s="66">
        <f>IF(J19=1,I19,0)</f>
        <v>0</v>
      </c>
      <c r="L19" s="66">
        <f>H19+K19</f>
        <v>1</v>
      </c>
      <c r="N19" s="76" t="s">
        <v>165</v>
      </c>
      <c r="O19" s="66" t="str">
        <f>master!F15</f>
        <v>Australia</v>
      </c>
      <c r="P19" s="76">
        <v>1</v>
      </c>
      <c r="Q19" s="66">
        <f>master!G15</f>
        <v>1</v>
      </c>
      <c r="R19" s="66">
        <f>IF(N19=O19,1,0)</f>
        <v>1</v>
      </c>
      <c r="S19" s="66">
        <f>IF(P19=Q19,2,0)</f>
        <v>2</v>
      </c>
      <c r="T19" s="66">
        <f>IF(Q19=1,1,2)</f>
        <v>1</v>
      </c>
      <c r="U19" s="66">
        <f>IF(T19=1,S19,0)</f>
        <v>2</v>
      </c>
      <c r="V19" s="66">
        <f>R19+U19</f>
        <v>3</v>
      </c>
      <c r="X19" s="64"/>
      <c r="Y19" s="64"/>
    </row>
    <row r="20" spans="3:31" x14ac:dyDescent="0.2">
      <c r="D20" s="76" t="s">
        <v>164</v>
      </c>
      <c r="E20" s="66" t="str">
        <f>master!B16</f>
        <v>Saudi Arabia</v>
      </c>
      <c r="F20" s="66"/>
      <c r="G20" s="66"/>
      <c r="H20" s="66">
        <f>IF(D20=E20,1,0)</f>
        <v>1</v>
      </c>
      <c r="I20" s="66"/>
      <c r="J20" s="66"/>
      <c r="K20" s="66"/>
      <c r="L20" s="66">
        <f>H20</f>
        <v>1</v>
      </c>
      <c r="N20" s="76" t="s">
        <v>166</v>
      </c>
      <c r="O20" s="66" t="str">
        <f>master!F16</f>
        <v>Tunisia</v>
      </c>
      <c r="P20" s="66"/>
      <c r="Q20" s="66"/>
      <c r="R20" s="66">
        <f>IF(N20=O20,1,0)</f>
        <v>1</v>
      </c>
      <c r="S20" s="66"/>
      <c r="T20" s="66"/>
      <c r="U20" s="66"/>
      <c r="V20" s="66">
        <f t="shared" si="1"/>
        <v>1</v>
      </c>
      <c r="X20" s="64"/>
      <c r="Y20" s="64"/>
    </row>
    <row r="21" spans="3:31" x14ac:dyDescent="0.2">
      <c r="D21" s="67"/>
      <c r="E21" s="67"/>
      <c r="F21" s="67"/>
      <c r="G21" s="67"/>
      <c r="H21" s="67"/>
      <c r="I21" s="67"/>
      <c r="J21" s="67"/>
      <c r="K21" s="67"/>
      <c r="L21" s="74">
        <f>SUM(L17:L20)</f>
        <v>11</v>
      </c>
      <c r="N21" s="64"/>
      <c r="O21" s="64"/>
      <c r="P21" s="64"/>
      <c r="Q21" s="64"/>
      <c r="R21" s="64"/>
      <c r="S21" s="64"/>
      <c r="T21" s="64"/>
      <c r="U21" s="64"/>
      <c r="V21" s="65">
        <f>SUM(V17:V20)</f>
        <v>13</v>
      </c>
    </row>
    <row r="23" spans="3:31" x14ac:dyDescent="0.2">
      <c r="D23" s="65" t="s">
        <v>138</v>
      </c>
      <c r="E23" s="65" t="s">
        <v>178</v>
      </c>
      <c r="F23" s="65" t="s">
        <v>177</v>
      </c>
      <c r="G23" s="65" t="s">
        <v>179</v>
      </c>
      <c r="H23" s="65" t="s">
        <v>180</v>
      </c>
      <c r="I23" s="65"/>
      <c r="J23" s="65"/>
      <c r="K23" s="65"/>
      <c r="L23" s="65" t="s">
        <v>146</v>
      </c>
      <c r="M23" s="67"/>
      <c r="N23" s="65" t="s">
        <v>139</v>
      </c>
      <c r="O23" s="65" t="s">
        <v>178</v>
      </c>
      <c r="P23" s="65" t="s">
        <v>177</v>
      </c>
      <c r="Q23" s="65" t="s">
        <v>179</v>
      </c>
      <c r="R23" s="65" t="s">
        <v>180</v>
      </c>
      <c r="S23" s="65"/>
      <c r="T23" s="65"/>
      <c r="U23" s="65"/>
      <c r="V23" s="65" t="s">
        <v>146</v>
      </c>
    </row>
    <row r="24" spans="3:31" x14ac:dyDescent="0.2">
      <c r="D24" s="76" t="s">
        <v>170</v>
      </c>
      <c r="E24" s="66" t="str">
        <f>master!B19</f>
        <v>Germany</v>
      </c>
      <c r="F24" s="66"/>
      <c r="G24" s="66"/>
      <c r="H24" s="66">
        <f>IF(D24=E24,5,0)</f>
        <v>5</v>
      </c>
      <c r="I24" s="66"/>
      <c r="J24" s="66"/>
      <c r="K24" s="66"/>
      <c r="L24" s="66">
        <f>H24</f>
        <v>5</v>
      </c>
      <c r="M24" s="64"/>
      <c r="N24" s="76" t="s">
        <v>173</v>
      </c>
      <c r="O24" s="66" t="str">
        <f>master!F19</f>
        <v>Belgium</v>
      </c>
      <c r="P24" s="66"/>
      <c r="Q24" s="66"/>
      <c r="R24" s="66">
        <f>IF(N24=O24,5,0)</f>
        <v>5</v>
      </c>
      <c r="S24" s="66"/>
      <c r="T24" s="66"/>
      <c r="U24" s="66"/>
      <c r="V24" s="66">
        <f>R24</f>
        <v>5</v>
      </c>
    </row>
    <row r="25" spans="3:31" x14ac:dyDescent="0.2">
      <c r="D25" s="76" t="s">
        <v>169</v>
      </c>
      <c r="E25" s="66" t="str">
        <f>master!B20</f>
        <v>Spain</v>
      </c>
      <c r="F25" s="66"/>
      <c r="G25" s="66"/>
      <c r="H25" s="66">
        <f>IF(D25=E25,4,0)</f>
        <v>4</v>
      </c>
      <c r="I25" s="66"/>
      <c r="J25" s="66"/>
      <c r="K25" s="66"/>
      <c r="L25" s="66">
        <f>H25</f>
        <v>4</v>
      </c>
      <c r="M25" s="64"/>
      <c r="N25" s="76" t="s">
        <v>174</v>
      </c>
      <c r="O25" s="66" t="str">
        <f>master!F20</f>
        <v>Croatia</v>
      </c>
      <c r="P25" s="66"/>
      <c r="Q25" s="66"/>
      <c r="R25" s="66">
        <f>IF(N25=O25,4,0)</f>
        <v>4</v>
      </c>
      <c r="S25" s="66"/>
      <c r="T25" s="66"/>
      <c r="U25" s="66"/>
      <c r="V25" s="66">
        <f t="shared" ref="V25:V27" si="2">R25</f>
        <v>4</v>
      </c>
    </row>
    <row r="26" spans="3:31" x14ac:dyDescent="0.2">
      <c r="D26" s="76" t="s">
        <v>171</v>
      </c>
      <c r="E26" s="66" t="str">
        <f>master!B21</f>
        <v>Japan</v>
      </c>
      <c r="F26" s="76">
        <v>0</v>
      </c>
      <c r="G26" s="66">
        <f>master!C21</f>
        <v>0</v>
      </c>
      <c r="H26" s="66">
        <f>IF(D26=E26,1,0)</f>
        <v>1</v>
      </c>
      <c r="I26" s="66">
        <f>IF(F26=G26,2,0)</f>
        <v>2</v>
      </c>
      <c r="J26" s="66">
        <f>IF(G26=1,1,2)</f>
        <v>2</v>
      </c>
      <c r="K26" s="66">
        <f>IF(J26=1,I26,0)</f>
        <v>0</v>
      </c>
      <c r="L26" s="66">
        <f>H26+K26</f>
        <v>1</v>
      </c>
      <c r="M26" s="64"/>
      <c r="N26" s="76" t="s">
        <v>175</v>
      </c>
      <c r="O26" s="66" t="str">
        <f>master!F21</f>
        <v>Morocco</v>
      </c>
      <c r="P26" s="76">
        <v>1</v>
      </c>
      <c r="Q26" s="66">
        <f>master!G21</f>
        <v>1</v>
      </c>
      <c r="R26" s="66">
        <f>IF(N26=O26,1,0)</f>
        <v>1</v>
      </c>
      <c r="S26" s="66">
        <f>IF(P26=Q26,2,0)</f>
        <v>2</v>
      </c>
      <c r="T26" s="66">
        <f>IF(Q26=1,1,2)</f>
        <v>1</v>
      </c>
      <c r="U26" s="66">
        <f>IF(T26=1,S26,0)</f>
        <v>2</v>
      </c>
      <c r="V26" s="66">
        <f>R26+U26</f>
        <v>3</v>
      </c>
    </row>
    <row r="27" spans="3:31" x14ac:dyDescent="0.2">
      <c r="D27" s="76" t="s">
        <v>172</v>
      </c>
      <c r="E27" s="66" t="str">
        <f>master!B22</f>
        <v>Costa Rica</v>
      </c>
      <c r="F27" s="66"/>
      <c r="G27" s="66"/>
      <c r="H27" s="66">
        <f>IF(D27=E27,1,0)</f>
        <v>1</v>
      </c>
      <c r="I27" s="66"/>
      <c r="J27" s="66"/>
      <c r="K27" s="66"/>
      <c r="L27" s="66">
        <f>H27</f>
        <v>1</v>
      </c>
      <c r="M27" s="64"/>
      <c r="N27" s="76" t="s">
        <v>176</v>
      </c>
      <c r="O27" s="66" t="str">
        <f>master!F22</f>
        <v>Canada</v>
      </c>
      <c r="P27" s="66"/>
      <c r="Q27" s="66"/>
      <c r="R27" s="66">
        <f>IF(N27=O27,1,0)</f>
        <v>1</v>
      </c>
      <c r="S27" s="66"/>
      <c r="T27" s="66"/>
      <c r="U27" s="66"/>
      <c r="V27" s="66">
        <f t="shared" si="2"/>
        <v>1</v>
      </c>
    </row>
    <row r="28" spans="3:31" x14ac:dyDescent="0.2">
      <c r="F28" s="64"/>
      <c r="G28" s="64"/>
      <c r="H28" s="64"/>
      <c r="I28" s="64"/>
      <c r="J28" s="64"/>
      <c r="K28" s="64"/>
      <c r="L28" s="65">
        <f t="shared" ref="L28:V28" si="3">SUM(L24:L27)</f>
        <v>11</v>
      </c>
      <c r="M28" s="67"/>
      <c r="N28" s="64"/>
      <c r="O28" s="64"/>
      <c r="P28" s="64"/>
      <c r="Q28" s="64"/>
      <c r="R28" s="64"/>
      <c r="S28" s="64"/>
      <c r="T28" s="64"/>
      <c r="U28" s="64"/>
      <c r="V28" s="74">
        <f t="shared" si="3"/>
        <v>13</v>
      </c>
    </row>
    <row r="29" spans="3:31" x14ac:dyDescent="0.2">
      <c r="M29" s="67"/>
      <c r="AE29" s="89"/>
    </row>
    <row r="30" spans="3:31" x14ac:dyDescent="0.2">
      <c r="E30" s="67"/>
      <c r="M30" s="64"/>
      <c r="AE30" s="89"/>
    </row>
    <row r="31" spans="3:31" x14ac:dyDescent="0.2">
      <c r="C31" s="116"/>
      <c r="D31" s="66" t="s">
        <v>210</v>
      </c>
      <c r="E31" s="66" t="s">
        <v>204</v>
      </c>
      <c r="F31" s="65" t="s">
        <v>233</v>
      </c>
      <c r="M31" s="64"/>
      <c r="V31" s="65" t="s">
        <v>237</v>
      </c>
      <c r="W31" s="66" t="s">
        <v>205</v>
      </c>
      <c r="X31" s="85" t="s">
        <v>221</v>
      </c>
    </row>
    <row r="32" spans="3:31" x14ac:dyDescent="0.2">
      <c r="C32" s="116"/>
      <c r="D32" s="76" t="s">
        <v>220</v>
      </c>
      <c r="E32" s="66" t="s">
        <v>248</v>
      </c>
      <c r="F32" s="84" t="s">
        <v>204</v>
      </c>
      <c r="G32" s="67" t="s">
        <v>246</v>
      </c>
      <c r="M32" s="64"/>
      <c r="P32" s="67" t="s">
        <v>252</v>
      </c>
      <c r="V32" s="66" t="s">
        <v>205</v>
      </c>
      <c r="W32" s="66" t="s">
        <v>230</v>
      </c>
      <c r="X32" s="76" t="s">
        <v>213</v>
      </c>
      <c r="AE32" s="89"/>
    </row>
    <row r="33" spans="3:31" x14ac:dyDescent="0.2">
      <c r="C33"/>
      <c r="D33" s="88"/>
      <c r="E33" s="67"/>
      <c r="F33" s="64"/>
      <c r="G33" s="97" t="s">
        <v>204</v>
      </c>
      <c r="M33" s="64"/>
      <c r="P33" s="101" t="s">
        <v>223</v>
      </c>
      <c r="W33" s="66"/>
      <c r="X33" s="66"/>
      <c r="AE33" s="89"/>
    </row>
    <row r="34" spans="3:31" x14ac:dyDescent="0.2">
      <c r="C34" s="116"/>
      <c r="D34" s="70" t="s">
        <v>211</v>
      </c>
      <c r="E34" s="66" t="s">
        <v>206</v>
      </c>
      <c r="F34" s="65" t="s">
        <v>234</v>
      </c>
      <c r="G34" s="110"/>
      <c r="M34" s="67"/>
      <c r="N34" s="65" t="s">
        <v>151</v>
      </c>
      <c r="P34" s="101"/>
      <c r="V34" s="90" t="s">
        <v>238</v>
      </c>
      <c r="W34" s="66" t="s">
        <v>223</v>
      </c>
      <c r="X34" s="70" t="s">
        <v>218</v>
      </c>
    </row>
    <row r="35" spans="3:31" x14ac:dyDescent="0.2">
      <c r="C35" s="116"/>
      <c r="D35" s="70" t="s">
        <v>216</v>
      </c>
      <c r="E35" s="87" t="s">
        <v>232</v>
      </c>
      <c r="F35" s="84" t="s">
        <v>232</v>
      </c>
      <c r="L35" s="65" t="s">
        <v>224</v>
      </c>
      <c r="N35" s="101" t="s">
        <v>223</v>
      </c>
      <c r="O35" s="65" t="s">
        <v>225</v>
      </c>
      <c r="V35" s="88" t="s">
        <v>223</v>
      </c>
      <c r="W35" s="66" t="s">
        <v>200</v>
      </c>
      <c r="X35" s="70" t="s">
        <v>225</v>
      </c>
      <c r="AE35" s="89"/>
    </row>
    <row r="36" spans="3:31" x14ac:dyDescent="0.2">
      <c r="C36"/>
      <c r="D36" s="88"/>
      <c r="E36" s="67"/>
      <c r="F36" s="64"/>
      <c r="L36" s="101" t="s">
        <v>204</v>
      </c>
      <c r="N36" s="101"/>
      <c r="O36" s="101" t="s">
        <v>223</v>
      </c>
      <c r="W36" s="66"/>
      <c r="X36" s="66"/>
      <c r="AE36" s="89"/>
    </row>
    <row r="37" spans="3:31" x14ac:dyDescent="0.2">
      <c r="C37" s="116"/>
      <c r="D37" s="66" t="s">
        <v>224</v>
      </c>
      <c r="E37" s="66" t="s">
        <v>195</v>
      </c>
      <c r="F37" s="65" t="s">
        <v>235</v>
      </c>
      <c r="L37" s="101"/>
      <c r="O37" s="101"/>
      <c r="V37" s="65" t="s">
        <v>239</v>
      </c>
      <c r="W37" s="66" t="s">
        <v>231</v>
      </c>
      <c r="X37" s="66" t="s">
        <v>215</v>
      </c>
    </row>
    <row r="38" spans="3:31" x14ac:dyDescent="0.2">
      <c r="C38" s="116"/>
      <c r="D38" s="76" t="s">
        <v>255</v>
      </c>
      <c r="E38" s="87" t="s">
        <v>208</v>
      </c>
      <c r="F38" s="84" t="s">
        <v>195</v>
      </c>
      <c r="G38" s="65" t="s">
        <v>247</v>
      </c>
      <c r="P38" s="65" t="s">
        <v>253</v>
      </c>
      <c r="V38" s="66" t="s">
        <v>231</v>
      </c>
      <c r="W38" s="66" t="s">
        <v>249</v>
      </c>
      <c r="X38" s="76" t="s">
        <v>226</v>
      </c>
      <c r="AE38" s="116"/>
    </row>
    <row r="39" spans="3:31" x14ac:dyDescent="0.2">
      <c r="C39"/>
      <c r="D39" s="88"/>
      <c r="F39" s="64"/>
      <c r="G39" s="97" t="s">
        <v>201</v>
      </c>
      <c r="P39" s="101" t="s">
        <v>251</v>
      </c>
      <c r="W39" s="66"/>
      <c r="X39" s="66"/>
      <c r="AE39" s="116"/>
    </row>
    <row r="40" spans="3:31" x14ac:dyDescent="0.2">
      <c r="C40" s="116"/>
      <c r="D40" s="70" t="s">
        <v>219</v>
      </c>
      <c r="E40" s="66" t="s">
        <v>209</v>
      </c>
      <c r="F40" s="65" t="s">
        <v>236</v>
      </c>
      <c r="G40" s="110"/>
      <c r="P40" s="101"/>
      <c r="V40" s="65" t="s">
        <v>240</v>
      </c>
      <c r="W40" s="66" t="s">
        <v>250</v>
      </c>
      <c r="X40" s="70" t="s">
        <v>212</v>
      </c>
    </row>
    <row r="41" spans="3:31" x14ac:dyDescent="0.2">
      <c r="C41" s="116"/>
      <c r="D41" s="70" t="s">
        <v>222</v>
      </c>
      <c r="E41" s="87" t="s">
        <v>201</v>
      </c>
      <c r="F41" s="84" t="s">
        <v>201</v>
      </c>
      <c r="V41" s="66" t="s">
        <v>251</v>
      </c>
      <c r="W41" s="66" t="s">
        <v>251</v>
      </c>
      <c r="X41" s="70" t="s">
        <v>214</v>
      </c>
    </row>
    <row r="43" spans="3:31" x14ac:dyDescent="0.2">
      <c r="D43" s="114" t="s">
        <v>254</v>
      </c>
      <c r="E43" s="114"/>
      <c r="F43" s="114"/>
      <c r="G43" s="114"/>
      <c r="H43" s="114"/>
      <c r="I43" s="114"/>
      <c r="J43" s="114"/>
      <c r="K43" s="114"/>
      <c r="L43" s="114"/>
      <c r="M43" s="114"/>
      <c r="N43" s="114"/>
      <c r="O43" s="114"/>
      <c r="P43" s="114"/>
      <c r="Q43" s="114"/>
      <c r="R43" s="114"/>
      <c r="S43" s="114"/>
      <c r="T43" s="114"/>
      <c r="U43" s="114"/>
      <c r="V43" s="114"/>
      <c r="W43" s="114"/>
      <c r="X43" s="114"/>
    </row>
    <row r="44" spans="3:31" x14ac:dyDescent="0.2">
      <c r="D44" s="66" t="s">
        <v>210</v>
      </c>
      <c r="E44" s="85" t="s">
        <v>204</v>
      </c>
      <c r="F44" s="74" t="s">
        <v>233</v>
      </c>
      <c r="M44" s="64"/>
      <c r="V44" s="74" t="s">
        <v>237</v>
      </c>
      <c r="W44" s="85" t="s">
        <v>205</v>
      </c>
      <c r="X44" s="85" t="s">
        <v>221</v>
      </c>
    </row>
    <row r="45" spans="3:31" x14ac:dyDescent="0.2">
      <c r="D45" s="76" t="s">
        <v>220</v>
      </c>
      <c r="E45" s="66" t="s">
        <v>248</v>
      </c>
      <c r="F45" s="91" t="str">
        <f>master!F26</f>
        <v>england</v>
      </c>
      <c r="G45" s="67" t="s">
        <v>246</v>
      </c>
      <c r="M45" s="64"/>
      <c r="P45" s="67" t="s">
        <v>252</v>
      </c>
      <c r="V45" s="76" t="str">
        <f>master!L26</f>
        <v>germany</v>
      </c>
      <c r="W45" s="66" t="s">
        <v>230</v>
      </c>
      <c r="X45" s="76" t="s">
        <v>213</v>
      </c>
    </row>
    <row r="46" spans="3:31" x14ac:dyDescent="0.2">
      <c r="D46" s="88"/>
      <c r="E46" s="67"/>
      <c r="F46" s="64">
        <f>IF(F45=F32,2,0)</f>
        <v>2</v>
      </c>
      <c r="G46" s="111" t="str">
        <f>master!G27</f>
        <v>england</v>
      </c>
      <c r="M46" s="64"/>
      <c r="P46" s="113" t="str">
        <f>master!K27</f>
        <v>france</v>
      </c>
      <c r="V46" s="64">
        <f>IF(V45=V32,2,0)</f>
        <v>2</v>
      </c>
      <c r="W46" s="66"/>
      <c r="X46" s="66"/>
    </row>
    <row r="47" spans="3:31" x14ac:dyDescent="0.2">
      <c r="D47" s="70" t="s">
        <v>211</v>
      </c>
      <c r="E47" s="66" t="s">
        <v>206</v>
      </c>
      <c r="F47" s="65" t="s">
        <v>234</v>
      </c>
      <c r="G47" s="112"/>
      <c r="M47" s="67"/>
      <c r="N47" s="65" t="s">
        <v>151</v>
      </c>
      <c r="P47" s="113"/>
      <c r="V47" s="90" t="s">
        <v>238</v>
      </c>
      <c r="W47" s="66" t="s">
        <v>223</v>
      </c>
      <c r="X47" s="70" t="s">
        <v>218</v>
      </c>
    </row>
    <row r="48" spans="3:31" x14ac:dyDescent="0.2">
      <c r="D48" s="70" t="s">
        <v>216</v>
      </c>
      <c r="E48" s="87" t="s">
        <v>232</v>
      </c>
      <c r="F48" s="91" t="str">
        <f>master!F29</f>
        <v>mexico</v>
      </c>
      <c r="G48" s="64">
        <f>IF(G46=G33,4,0)</f>
        <v>4</v>
      </c>
      <c r="L48" s="65" t="s">
        <v>224</v>
      </c>
      <c r="N48" s="113" t="str">
        <f>master!I29</f>
        <v>france</v>
      </c>
      <c r="O48" s="65" t="s">
        <v>225</v>
      </c>
      <c r="P48" s="64">
        <f>IF(P46=P33,4,0)</f>
        <v>4</v>
      </c>
      <c r="V48" s="76" t="str">
        <f>master!L29</f>
        <v>france</v>
      </c>
      <c r="W48" s="66" t="s">
        <v>200</v>
      </c>
      <c r="X48" s="70" t="s">
        <v>225</v>
      </c>
    </row>
    <row r="49" spans="4:24" x14ac:dyDescent="0.2">
      <c r="D49" s="88"/>
      <c r="E49" s="67"/>
      <c r="F49" s="64">
        <f>IF(F48=F35,2,0)</f>
        <v>2</v>
      </c>
      <c r="L49" s="113" t="str">
        <f>master!H30</f>
        <v>england</v>
      </c>
      <c r="N49" s="113"/>
      <c r="O49" s="113" t="str">
        <f>master!J30</f>
        <v>france</v>
      </c>
      <c r="V49" s="64">
        <f>IF(V48=V35,2,0)</f>
        <v>2</v>
      </c>
      <c r="W49" s="66"/>
      <c r="X49" s="66"/>
    </row>
    <row r="50" spans="4:24" x14ac:dyDescent="0.2">
      <c r="D50" s="66" t="s">
        <v>224</v>
      </c>
      <c r="E50" s="66" t="s">
        <v>195</v>
      </c>
      <c r="F50" s="65" t="s">
        <v>235</v>
      </c>
      <c r="L50" s="113"/>
      <c r="N50" s="64">
        <f>IF(N48=N35,10,0)</f>
        <v>10</v>
      </c>
      <c r="O50" s="113"/>
      <c r="V50" s="65" t="s">
        <v>239</v>
      </c>
      <c r="W50" s="66" t="s">
        <v>231</v>
      </c>
      <c r="X50" s="66" t="s">
        <v>215</v>
      </c>
    </row>
    <row r="51" spans="4:24" x14ac:dyDescent="0.2">
      <c r="D51" s="76" t="s">
        <v>255</v>
      </c>
      <c r="E51" s="87" t="s">
        <v>208</v>
      </c>
      <c r="F51" s="91" t="str">
        <f>master!F32</f>
        <v>belgium</v>
      </c>
      <c r="G51" s="65" t="s">
        <v>247</v>
      </c>
      <c r="L51" s="64">
        <f>IF(L49=L36,6,0)</f>
        <v>6</v>
      </c>
      <c r="O51" s="64">
        <f>IF(O49=O36,6,0)</f>
        <v>6</v>
      </c>
      <c r="P51" s="65" t="s">
        <v>253</v>
      </c>
      <c r="V51" s="76" t="str">
        <f>master!L32</f>
        <v>argentina</v>
      </c>
      <c r="W51" s="66" t="s">
        <v>249</v>
      </c>
      <c r="X51" s="76" t="s">
        <v>226</v>
      </c>
    </row>
    <row r="52" spans="4:24" x14ac:dyDescent="0.2">
      <c r="D52" s="88"/>
      <c r="F52" s="64">
        <f>IF(F51=F38,2,0)</f>
        <v>2</v>
      </c>
      <c r="G52" s="111" t="str">
        <f>master!G33</f>
        <v>spain</v>
      </c>
      <c r="P52" s="113" t="str">
        <f>master!K33</f>
        <v>usa</v>
      </c>
      <c r="V52" s="64">
        <f>IF(V51=V38,2,0)</f>
        <v>2</v>
      </c>
      <c r="W52" s="66"/>
      <c r="X52" s="66"/>
    </row>
    <row r="53" spans="4:24" x14ac:dyDescent="0.2">
      <c r="D53" s="70" t="s">
        <v>219</v>
      </c>
      <c r="E53" s="66" t="s">
        <v>209</v>
      </c>
      <c r="F53" s="65" t="s">
        <v>236</v>
      </c>
      <c r="G53" s="112"/>
      <c r="P53" s="113"/>
      <c r="V53" s="65" t="s">
        <v>240</v>
      </c>
      <c r="W53" s="66" t="s">
        <v>250</v>
      </c>
      <c r="X53" s="70" t="s">
        <v>212</v>
      </c>
    </row>
    <row r="54" spans="4:24" x14ac:dyDescent="0.2">
      <c r="D54" s="70" t="s">
        <v>222</v>
      </c>
      <c r="E54" s="87" t="s">
        <v>201</v>
      </c>
      <c r="F54" s="91" t="str">
        <f>master!F35</f>
        <v>spain</v>
      </c>
      <c r="G54" s="64">
        <f>IF(G52=G39,4,0)</f>
        <v>4</v>
      </c>
      <c r="P54" s="64">
        <f>IF(P52=P39,4,0)</f>
        <v>4</v>
      </c>
      <c r="V54" s="76" t="str">
        <f>master!L35</f>
        <v>usa</v>
      </c>
      <c r="W54" s="66" t="s">
        <v>251</v>
      </c>
      <c r="X54" s="70" t="s">
        <v>214</v>
      </c>
    </row>
    <row r="55" spans="4:24" x14ac:dyDescent="0.2">
      <c r="F55" s="64">
        <f>IF(F54=F41,2,0)</f>
        <v>2</v>
      </c>
      <c r="V55" s="64">
        <f>IF(V54=V41,2,0)</f>
        <v>2</v>
      </c>
    </row>
    <row r="57" spans="4:24" x14ac:dyDescent="0.2">
      <c r="F57" s="64">
        <f>SUM(F55+F52+F49+F46)</f>
        <v>8</v>
      </c>
      <c r="G57" s="64">
        <f>G48+G54</f>
        <v>8</v>
      </c>
      <c r="H57" s="64">
        <f t="shared" ref="H57:P57" si="4">H48+H54</f>
        <v>0</v>
      </c>
      <c r="I57" s="64">
        <f t="shared" si="4"/>
        <v>0</v>
      </c>
      <c r="J57" s="64">
        <f t="shared" si="4"/>
        <v>0</v>
      </c>
      <c r="K57" s="64">
        <f t="shared" si="4"/>
        <v>0</v>
      </c>
      <c r="L57" s="64">
        <f>L51</f>
        <v>6</v>
      </c>
      <c r="M57" s="64"/>
      <c r="N57" s="64">
        <f>N50</f>
        <v>10</v>
      </c>
      <c r="O57" s="64">
        <f>O51</f>
        <v>6</v>
      </c>
      <c r="P57" s="64">
        <f t="shared" si="4"/>
        <v>8</v>
      </c>
      <c r="Q57" s="64">
        <f t="shared" ref="Q57:V57" si="5">SUM(Q55+Q52+Q49+Q46)</f>
        <v>0</v>
      </c>
      <c r="R57" s="64">
        <f t="shared" si="5"/>
        <v>0</v>
      </c>
      <c r="S57" s="64">
        <f t="shared" si="5"/>
        <v>0</v>
      </c>
      <c r="T57" s="64">
        <f t="shared" si="5"/>
        <v>0</v>
      </c>
      <c r="U57" s="64">
        <f t="shared" si="5"/>
        <v>0</v>
      </c>
      <c r="V57" s="64">
        <f t="shared" si="5"/>
        <v>8</v>
      </c>
    </row>
  </sheetData>
  <mergeCells count="25">
    <mergeCell ref="C40:C41"/>
    <mergeCell ref="AE38:AE39"/>
    <mergeCell ref="G39:G40"/>
    <mergeCell ref="G33:G34"/>
    <mergeCell ref="C31:C32"/>
    <mergeCell ref="C34:C35"/>
    <mergeCell ref="C37:C38"/>
    <mergeCell ref="P33:P34"/>
    <mergeCell ref="P39:P40"/>
    <mergeCell ref="L36:L37"/>
    <mergeCell ref="O36:O37"/>
    <mergeCell ref="N35:N36"/>
    <mergeCell ref="B2:G2"/>
    <mergeCell ref="B3:G3"/>
    <mergeCell ref="B4:G4"/>
    <mergeCell ref="B5:G5"/>
    <mergeCell ref="B6:G6"/>
    <mergeCell ref="G52:G53"/>
    <mergeCell ref="P52:P53"/>
    <mergeCell ref="D43:X43"/>
    <mergeCell ref="G46:G47"/>
    <mergeCell ref="P46:P47"/>
    <mergeCell ref="N48:N49"/>
    <mergeCell ref="L49:L50"/>
    <mergeCell ref="O49:O50"/>
  </mergeCells>
  <conditionalFormatting sqref="L10 V10 L17 V17 L24 V24">
    <cfRule type="cellIs" dxfId="32" priority="6" operator="equal">
      <formula>5</formula>
    </cfRule>
  </conditionalFormatting>
  <conditionalFormatting sqref="L11 V11 L18 V18 L25 V25">
    <cfRule type="cellIs" dxfId="31" priority="4" operator="equal">
      <formula>4</formula>
    </cfRule>
  </conditionalFormatting>
  <conditionalFormatting sqref="L12 V12 L19 V19 L26 V26">
    <cfRule type="cellIs" dxfId="30" priority="2" operator="equal">
      <formula>1</formula>
    </cfRule>
    <cfRule type="cellIs" dxfId="29" priority="3" operator="equal">
      <formula>3</formula>
    </cfRule>
  </conditionalFormatting>
  <conditionalFormatting sqref="L13 V13 L20 V20 L27 V27">
    <cfRule type="cellIs" dxfId="28"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D56"/>
  <sheetViews>
    <sheetView topLeftCell="H12" workbookViewId="0">
      <selection activeCell="R27" sqref="R27"/>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7" max="17" width="15.5" bestFit="1" customWidth="1"/>
    <col min="18" max="18" width="27.6640625" customWidth="1"/>
  </cols>
  <sheetData>
    <row r="1" spans="1:16" x14ac:dyDescent="0.2">
      <c r="A1" s="11"/>
      <c r="B1" s="75"/>
      <c r="H1" s="66" t="s">
        <v>142</v>
      </c>
    </row>
    <row r="2" spans="1:16" x14ac:dyDescent="0.2">
      <c r="A2" s="70">
        <v>5</v>
      </c>
      <c r="B2" s="115" t="s">
        <v>140</v>
      </c>
      <c r="C2" s="115"/>
      <c r="D2" s="115"/>
      <c r="E2" s="115"/>
      <c r="F2" s="115"/>
      <c r="G2" s="115"/>
      <c r="H2" s="66">
        <v>5</v>
      </c>
    </row>
    <row r="3" spans="1:16" x14ac:dyDescent="0.2">
      <c r="A3" s="78">
        <v>4</v>
      </c>
      <c r="B3" s="115" t="s">
        <v>141</v>
      </c>
      <c r="C3" s="115"/>
      <c r="D3" s="115"/>
      <c r="E3" s="115"/>
      <c r="F3" s="115"/>
      <c r="G3" s="115"/>
      <c r="H3" s="66">
        <v>4</v>
      </c>
    </row>
    <row r="4" spans="1:16" x14ac:dyDescent="0.2">
      <c r="A4" s="73">
        <v>3</v>
      </c>
      <c r="B4" s="115" t="s">
        <v>143</v>
      </c>
      <c r="C4" s="115"/>
      <c r="D4" s="115"/>
      <c r="E4" s="115"/>
      <c r="F4" s="115"/>
      <c r="G4" s="115"/>
      <c r="H4" s="66">
        <v>3</v>
      </c>
    </row>
    <row r="5" spans="1:16" x14ac:dyDescent="0.2">
      <c r="A5" s="79">
        <v>2</v>
      </c>
      <c r="B5" s="115" t="s">
        <v>144</v>
      </c>
      <c r="C5" s="115"/>
      <c r="D5" s="115"/>
      <c r="E5" s="115"/>
      <c r="F5" s="115"/>
      <c r="G5" s="115"/>
      <c r="H5" s="66">
        <v>2</v>
      </c>
    </row>
    <row r="6" spans="1:16" x14ac:dyDescent="0.2">
      <c r="A6" s="71">
        <v>1</v>
      </c>
      <c r="B6" s="115" t="s">
        <v>145</v>
      </c>
      <c r="C6" s="115"/>
      <c r="D6" s="115"/>
      <c r="E6" s="115"/>
      <c r="F6" s="115"/>
      <c r="G6" s="115"/>
      <c r="H6" s="66">
        <v>1</v>
      </c>
    </row>
    <row r="9" spans="1:16" x14ac:dyDescent="0.2">
      <c r="D9" s="65" t="s">
        <v>134</v>
      </c>
      <c r="E9" s="65" t="s">
        <v>178</v>
      </c>
      <c r="F9" s="65" t="s">
        <v>177</v>
      </c>
      <c r="G9" s="65" t="s">
        <v>179</v>
      </c>
      <c r="H9" s="65" t="s">
        <v>146</v>
      </c>
      <c r="I9" s="67"/>
      <c r="J9" s="65" t="s">
        <v>135</v>
      </c>
      <c r="K9" s="65" t="s">
        <v>178</v>
      </c>
      <c r="L9" s="65" t="s">
        <v>177</v>
      </c>
      <c r="M9" s="65" t="s">
        <v>146</v>
      </c>
      <c r="N9" s="67"/>
      <c r="O9" s="66" t="s">
        <v>147</v>
      </c>
      <c r="P9" s="66">
        <f>H14+M14+H21+M21+H28+M28</f>
        <v>60</v>
      </c>
    </row>
    <row r="10" spans="1:16" x14ac:dyDescent="0.2">
      <c r="D10" s="66" t="s">
        <v>156</v>
      </c>
      <c r="E10" s="66" t="str">
        <f>master!B7</f>
        <v>Netherlands</v>
      </c>
      <c r="F10" s="66"/>
      <c r="G10" s="66"/>
      <c r="H10" s="66">
        <v>5</v>
      </c>
      <c r="I10" s="64"/>
      <c r="J10" s="66" t="s">
        <v>160</v>
      </c>
      <c r="K10" s="66" t="str">
        <f>master!F7</f>
        <v>England</v>
      </c>
      <c r="L10" s="66"/>
      <c r="M10" s="66">
        <v>5</v>
      </c>
      <c r="N10" s="64"/>
      <c r="O10" s="66" t="s">
        <v>148</v>
      </c>
      <c r="P10" s="66">
        <f>L56+R56</f>
        <v>12</v>
      </c>
    </row>
    <row r="11" spans="1:16" x14ac:dyDescent="0.2">
      <c r="D11" s="66" t="s">
        <v>153</v>
      </c>
      <c r="E11" s="66" t="str">
        <f>master!B8</f>
        <v>Ecuador</v>
      </c>
      <c r="F11" s="66"/>
      <c r="G11" s="66"/>
      <c r="H11" s="66">
        <v>2</v>
      </c>
      <c r="I11" s="64"/>
      <c r="J11" s="66" t="s">
        <v>159</v>
      </c>
      <c r="K11" s="66" t="str">
        <f>master!F8</f>
        <v>USA</v>
      </c>
      <c r="L11" s="66"/>
      <c r="M11" s="66">
        <v>4</v>
      </c>
      <c r="N11" s="64"/>
      <c r="O11" s="66" t="s">
        <v>149</v>
      </c>
      <c r="P11" s="66">
        <f>M56+Q56</f>
        <v>4</v>
      </c>
    </row>
    <row r="12" spans="1:16" x14ac:dyDescent="0.2">
      <c r="D12" s="66" t="s">
        <v>155</v>
      </c>
      <c r="E12" s="66" t="str">
        <f>master!B9</f>
        <v>Senegal</v>
      </c>
      <c r="F12" s="76">
        <v>0</v>
      </c>
      <c r="G12" s="66">
        <f>master!C9</f>
        <v>1</v>
      </c>
      <c r="H12" s="66">
        <v>0</v>
      </c>
      <c r="I12" s="64"/>
      <c r="J12" s="66" t="s">
        <v>158</v>
      </c>
      <c r="K12" s="66" t="str">
        <f>master!F9</f>
        <v>Wales</v>
      </c>
      <c r="L12" s="76">
        <v>1</v>
      </c>
      <c r="M12" s="66">
        <v>3</v>
      </c>
      <c r="N12" s="64"/>
      <c r="O12" s="66" t="s">
        <v>150</v>
      </c>
      <c r="P12" s="66">
        <f>N56+P56</f>
        <v>6</v>
      </c>
    </row>
    <row r="13" spans="1:16" x14ac:dyDescent="0.2">
      <c r="D13" s="66" t="s">
        <v>154</v>
      </c>
      <c r="E13" s="66" t="str">
        <f>master!B10</f>
        <v>Qatar</v>
      </c>
      <c r="F13" s="66"/>
      <c r="G13" s="66"/>
      <c r="H13" s="66">
        <v>1</v>
      </c>
      <c r="I13" s="64"/>
      <c r="J13" s="66" t="s">
        <v>157</v>
      </c>
      <c r="K13" s="66" t="str">
        <f>master!F10</f>
        <v>Iran</v>
      </c>
      <c r="L13" s="66"/>
      <c r="M13" s="66">
        <v>1</v>
      </c>
      <c r="N13" s="64"/>
      <c r="O13" s="66" t="s">
        <v>151</v>
      </c>
      <c r="P13" s="66">
        <f>O56</f>
        <v>0</v>
      </c>
    </row>
    <row r="14" spans="1:16" x14ac:dyDescent="0.2">
      <c r="F14" s="64"/>
      <c r="G14" s="64"/>
      <c r="H14" s="65">
        <f>SUM(H10:H13)</f>
        <v>8</v>
      </c>
      <c r="I14" s="67"/>
      <c r="J14" s="67"/>
      <c r="K14" s="67"/>
      <c r="L14" s="67"/>
      <c r="M14" s="65">
        <f>SUM(M10:M13)</f>
        <v>13</v>
      </c>
      <c r="N14" s="67"/>
      <c r="O14" s="65" t="s">
        <v>152</v>
      </c>
      <c r="P14" s="65">
        <f>SUM(P9:P13)</f>
        <v>82</v>
      </c>
    </row>
    <row r="15" spans="1:16" x14ac:dyDescent="0.2">
      <c r="F15" s="64"/>
      <c r="G15" s="64"/>
      <c r="H15" s="64"/>
      <c r="I15" s="64"/>
      <c r="J15" s="64"/>
      <c r="K15" s="64"/>
      <c r="L15" s="64"/>
      <c r="M15" s="64"/>
      <c r="N15" s="64"/>
      <c r="O15" s="64"/>
      <c r="P15" s="64"/>
    </row>
    <row r="16" spans="1:16" x14ac:dyDescent="0.2">
      <c r="D16" s="65" t="s">
        <v>136</v>
      </c>
      <c r="E16" s="65" t="s">
        <v>178</v>
      </c>
      <c r="F16" s="65" t="s">
        <v>177</v>
      </c>
      <c r="G16" s="65" t="s">
        <v>179</v>
      </c>
      <c r="H16" s="65" t="s">
        <v>146</v>
      </c>
      <c r="J16" s="65" t="s">
        <v>137</v>
      </c>
      <c r="K16" s="65" t="s">
        <v>178</v>
      </c>
      <c r="L16" s="65" t="s">
        <v>177</v>
      </c>
      <c r="M16" s="65" t="s">
        <v>146</v>
      </c>
      <c r="O16" s="64"/>
      <c r="P16" s="64"/>
    </row>
    <row r="17" spans="2:20" x14ac:dyDescent="0.2">
      <c r="D17" s="66" t="s">
        <v>161</v>
      </c>
      <c r="E17" s="66" t="str">
        <f>master!B13</f>
        <v>Argentina</v>
      </c>
      <c r="F17" s="66"/>
      <c r="G17" s="66"/>
      <c r="H17" s="66">
        <v>5</v>
      </c>
      <c r="J17" s="66" t="s">
        <v>168</v>
      </c>
      <c r="K17" s="66" t="str">
        <f>master!F13</f>
        <v>France</v>
      </c>
      <c r="L17" s="66"/>
      <c r="M17" s="66">
        <v>5</v>
      </c>
      <c r="O17" s="64"/>
      <c r="P17" s="64"/>
    </row>
    <row r="18" spans="2:20" x14ac:dyDescent="0.2">
      <c r="D18" s="66" t="s">
        <v>162</v>
      </c>
      <c r="E18" s="66" t="str">
        <f>master!B14</f>
        <v>Mexico</v>
      </c>
      <c r="F18" s="66"/>
      <c r="G18" s="66"/>
      <c r="H18" s="66">
        <v>4</v>
      </c>
      <c r="J18" s="66" t="s">
        <v>167</v>
      </c>
      <c r="K18" s="66" t="str">
        <f>master!F14</f>
        <v>Denmark</v>
      </c>
      <c r="L18" s="66"/>
      <c r="M18" s="66">
        <v>4</v>
      </c>
      <c r="O18" s="64"/>
      <c r="P18" s="64"/>
      <c r="Q18">
        <v>72</v>
      </c>
    </row>
    <row r="19" spans="2:20" x14ac:dyDescent="0.2">
      <c r="D19" s="66" t="s">
        <v>163</v>
      </c>
      <c r="E19" s="66" t="str">
        <f>master!B15</f>
        <v>Poland</v>
      </c>
      <c r="F19" s="76">
        <v>1</v>
      </c>
      <c r="G19" s="66">
        <f>master!C15</f>
        <v>0</v>
      </c>
      <c r="H19" s="66">
        <v>1</v>
      </c>
      <c r="J19" s="66" t="s">
        <v>166</v>
      </c>
      <c r="K19" s="66" t="str">
        <f>master!F15</f>
        <v>Australia</v>
      </c>
      <c r="L19" s="76">
        <v>1</v>
      </c>
      <c r="M19" s="66">
        <v>0</v>
      </c>
      <c r="O19" s="64"/>
      <c r="P19" s="64"/>
      <c r="Q19">
        <v>6</v>
      </c>
    </row>
    <row r="20" spans="2:20" x14ac:dyDescent="0.2">
      <c r="D20" s="66" t="s">
        <v>164</v>
      </c>
      <c r="E20" s="66" t="str">
        <f>master!B16</f>
        <v>Saudi Arabia</v>
      </c>
      <c r="F20" s="66"/>
      <c r="G20" s="66"/>
      <c r="H20" s="66">
        <v>1</v>
      </c>
      <c r="J20" s="66" t="s">
        <v>165</v>
      </c>
      <c r="K20" s="66" t="str">
        <f>master!F16</f>
        <v>Tunisia</v>
      </c>
      <c r="L20" s="66"/>
      <c r="M20" s="66">
        <v>0</v>
      </c>
      <c r="O20" s="64"/>
      <c r="P20" s="64"/>
    </row>
    <row r="21" spans="2:20" x14ac:dyDescent="0.2">
      <c r="D21" s="67"/>
      <c r="E21" s="67"/>
      <c r="F21" s="67"/>
      <c r="G21" s="67"/>
      <c r="H21" s="74">
        <f>SUM(H17:H20)</f>
        <v>11</v>
      </c>
      <c r="J21" s="64"/>
      <c r="K21" s="64"/>
      <c r="L21" s="64"/>
      <c r="M21" s="65">
        <f>SUM(M17:M20)</f>
        <v>9</v>
      </c>
    </row>
    <row r="23" spans="2:20" x14ac:dyDescent="0.2">
      <c r="D23" s="65" t="s">
        <v>138</v>
      </c>
      <c r="E23" s="65" t="s">
        <v>178</v>
      </c>
      <c r="F23" s="65" t="s">
        <v>177</v>
      </c>
      <c r="G23" s="65" t="s">
        <v>179</v>
      </c>
      <c r="H23" s="65" t="s">
        <v>146</v>
      </c>
      <c r="I23" s="67"/>
      <c r="J23" s="65" t="s">
        <v>139</v>
      </c>
      <c r="K23" s="65" t="s">
        <v>178</v>
      </c>
      <c r="L23" s="65" t="s">
        <v>177</v>
      </c>
      <c r="M23" s="65" t="s">
        <v>146</v>
      </c>
    </row>
    <row r="24" spans="2:20" x14ac:dyDescent="0.2">
      <c r="D24" s="66" t="s">
        <v>169</v>
      </c>
      <c r="E24" s="66" t="str">
        <f>master!B19</f>
        <v>Germany</v>
      </c>
      <c r="F24" s="66"/>
      <c r="G24" s="66"/>
      <c r="H24" s="66">
        <v>2</v>
      </c>
      <c r="I24" s="64"/>
      <c r="J24" s="66" t="s">
        <v>173</v>
      </c>
      <c r="K24" s="66" t="str">
        <f>master!F19</f>
        <v>Belgium</v>
      </c>
      <c r="L24" s="66"/>
      <c r="M24" s="66">
        <v>5</v>
      </c>
    </row>
    <row r="25" spans="2:20" x14ac:dyDescent="0.2">
      <c r="D25" s="66" t="s">
        <v>170</v>
      </c>
      <c r="E25" s="66" t="str">
        <f>master!B20</f>
        <v>Spain</v>
      </c>
      <c r="F25" s="66"/>
      <c r="G25" s="66"/>
      <c r="H25" s="66">
        <v>2</v>
      </c>
      <c r="I25" s="64"/>
      <c r="J25" s="66" t="s">
        <v>174</v>
      </c>
      <c r="K25" s="66" t="str">
        <f>master!F20</f>
        <v>Croatia</v>
      </c>
      <c r="L25" s="66"/>
      <c r="M25" s="66">
        <v>4</v>
      </c>
    </row>
    <row r="26" spans="2:20" x14ac:dyDescent="0.2">
      <c r="D26" s="66" t="s">
        <v>171</v>
      </c>
      <c r="E26" s="66" t="str">
        <f>master!B21</f>
        <v>Japan</v>
      </c>
      <c r="F26" s="76">
        <v>0</v>
      </c>
      <c r="G26" s="66">
        <f>master!C21</f>
        <v>0</v>
      </c>
      <c r="H26" s="66">
        <v>1</v>
      </c>
      <c r="I26" s="64"/>
      <c r="J26" s="66" t="s">
        <v>175</v>
      </c>
      <c r="K26" s="66" t="str">
        <f>master!F21</f>
        <v>Morocco</v>
      </c>
      <c r="L26" s="76">
        <v>1</v>
      </c>
      <c r="M26" s="66">
        <v>3</v>
      </c>
    </row>
    <row r="27" spans="2:20" x14ac:dyDescent="0.2">
      <c r="D27" s="66" t="s">
        <v>172</v>
      </c>
      <c r="E27" s="66" t="str">
        <f>master!B22</f>
        <v>Costa Rica</v>
      </c>
      <c r="F27" s="66"/>
      <c r="G27" s="66"/>
      <c r="H27" s="66">
        <v>1</v>
      </c>
      <c r="I27" s="64"/>
      <c r="J27" s="66" t="s">
        <v>176</v>
      </c>
      <c r="K27" s="66" t="str">
        <f>master!F22</f>
        <v>Canada</v>
      </c>
      <c r="L27" s="66"/>
      <c r="M27" s="66">
        <v>1</v>
      </c>
    </row>
    <row r="28" spans="2:20" x14ac:dyDescent="0.2">
      <c r="F28" s="64"/>
      <c r="G28" s="64"/>
      <c r="H28" s="65">
        <f t="shared" ref="H28:M28" si="0">SUM(H24:H27)</f>
        <v>6</v>
      </c>
      <c r="I28" s="67"/>
      <c r="J28" s="64"/>
      <c r="K28" s="64"/>
      <c r="L28" s="64"/>
      <c r="M28" s="74">
        <f t="shared" si="0"/>
        <v>13</v>
      </c>
    </row>
    <row r="29" spans="2:20" x14ac:dyDescent="0.2">
      <c r="I29" s="67"/>
    </row>
    <row r="30" spans="2:20" x14ac:dyDescent="0.2">
      <c r="C30" s="80" t="s">
        <v>187</v>
      </c>
      <c r="H30" s="64"/>
      <c r="I30" s="64"/>
      <c r="J30" s="66" t="s">
        <v>210</v>
      </c>
      <c r="K30" s="66" t="s">
        <v>204</v>
      </c>
      <c r="L30" s="65" t="s">
        <v>233</v>
      </c>
      <c r="R30" s="65" t="s">
        <v>237</v>
      </c>
      <c r="S30" s="66" t="s">
        <v>205</v>
      </c>
      <c r="T30" s="85" t="s">
        <v>221</v>
      </c>
    </row>
    <row r="31" spans="2:20" x14ac:dyDescent="0.2">
      <c r="B31" t="s">
        <v>190</v>
      </c>
      <c r="C31" s="81" t="s">
        <v>184</v>
      </c>
      <c r="H31" s="64"/>
      <c r="I31" s="64"/>
      <c r="J31" s="76" t="s">
        <v>220</v>
      </c>
      <c r="K31" s="66" t="s">
        <v>248</v>
      </c>
      <c r="L31" s="92" t="s">
        <v>248</v>
      </c>
      <c r="M31" s="67" t="s">
        <v>246</v>
      </c>
      <c r="Q31" s="67" t="s">
        <v>252</v>
      </c>
      <c r="R31" s="93" t="s">
        <v>205</v>
      </c>
      <c r="S31" s="66" t="s">
        <v>230</v>
      </c>
      <c r="T31" s="76" t="s">
        <v>213</v>
      </c>
    </row>
    <row r="32" spans="2:20" x14ac:dyDescent="0.2">
      <c r="B32" t="s">
        <v>189</v>
      </c>
      <c r="C32" s="81" t="s">
        <v>185</v>
      </c>
      <c r="H32" s="64"/>
      <c r="I32" s="64"/>
      <c r="J32" s="88"/>
      <c r="K32" s="67"/>
      <c r="L32" s="64"/>
      <c r="M32" s="117" t="s">
        <v>232</v>
      </c>
      <c r="Q32" s="92" t="s">
        <v>223</v>
      </c>
      <c r="S32" s="66"/>
      <c r="T32" s="66"/>
    </row>
    <row r="33" spans="2:30" x14ac:dyDescent="0.2">
      <c r="C33"/>
      <c r="J33" s="70" t="s">
        <v>211</v>
      </c>
      <c r="K33" s="66" t="s">
        <v>206</v>
      </c>
      <c r="L33" s="65" t="s">
        <v>234</v>
      </c>
      <c r="M33" s="118"/>
      <c r="O33" s="65" t="s">
        <v>151</v>
      </c>
      <c r="Q33" s="84"/>
      <c r="R33" s="90" t="s">
        <v>238</v>
      </c>
      <c r="S33" s="66" t="s">
        <v>223</v>
      </c>
      <c r="T33" s="70" t="s">
        <v>218</v>
      </c>
    </row>
    <row r="34" spans="2:30" x14ac:dyDescent="0.2">
      <c r="C34" s="80" t="s">
        <v>186</v>
      </c>
      <c r="J34" s="70" t="s">
        <v>216</v>
      </c>
      <c r="K34" s="87" t="s">
        <v>232</v>
      </c>
      <c r="L34" s="92" t="s">
        <v>232</v>
      </c>
      <c r="N34" s="65" t="s">
        <v>224</v>
      </c>
      <c r="O34" s="92" t="s">
        <v>232</v>
      </c>
      <c r="P34" s="65" t="s">
        <v>225</v>
      </c>
      <c r="R34" s="93" t="s">
        <v>223</v>
      </c>
      <c r="S34" s="66" t="s">
        <v>200</v>
      </c>
      <c r="T34" s="70" t="s">
        <v>225</v>
      </c>
    </row>
    <row r="35" spans="2:30" x14ac:dyDescent="0.2">
      <c r="B35" t="s">
        <v>190</v>
      </c>
      <c r="C35" s="81" t="s">
        <v>188</v>
      </c>
      <c r="J35" s="88"/>
      <c r="K35" s="67"/>
      <c r="L35" s="64"/>
      <c r="N35" s="92" t="s">
        <v>232</v>
      </c>
      <c r="O35" s="84"/>
      <c r="P35" s="92" t="s">
        <v>223</v>
      </c>
      <c r="S35" s="66"/>
      <c r="T35" s="66"/>
    </row>
    <row r="36" spans="2:30" x14ac:dyDescent="0.2">
      <c r="B36" t="s">
        <v>191</v>
      </c>
      <c r="C36" s="81" t="s">
        <v>185</v>
      </c>
      <c r="J36" s="66" t="s">
        <v>224</v>
      </c>
      <c r="K36" s="66" t="s">
        <v>195</v>
      </c>
      <c r="L36" s="65" t="s">
        <v>235</v>
      </c>
      <c r="N36" s="84"/>
      <c r="P36" s="84"/>
      <c r="R36" s="65" t="s">
        <v>239</v>
      </c>
      <c r="S36" s="66" t="s">
        <v>231</v>
      </c>
      <c r="T36" s="66" t="s">
        <v>215</v>
      </c>
    </row>
    <row r="37" spans="2:30" x14ac:dyDescent="0.2">
      <c r="C37"/>
      <c r="J37" s="76" t="s">
        <v>255</v>
      </c>
      <c r="K37" s="87" t="s">
        <v>208</v>
      </c>
      <c r="L37" s="92" t="s">
        <v>195</v>
      </c>
      <c r="M37" s="65" t="s">
        <v>247</v>
      </c>
      <c r="Q37" s="65" t="s">
        <v>253</v>
      </c>
      <c r="R37" s="93" t="s">
        <v>231</v>
      </c>
      <c r="S37" s="66" t="s">
        <v>249</v>
      </c>
      <c r="T37" s="76" t="s">
        <v>226</v>
      </c>
    </row>
    <row r="38" spans="2:30" x14ac:dyDescent="0.2">
      <c r="C38" s="80" t="s">
        <v>192</v>
      </c>
      <c r="J38" s="88"/>
      <c r="K38" s="64"/>
      <c r="L38" s="64"/>
      <c r="M38" s="117" t="s">
        <v>195</v>
      </c>
      <c r="Q38" s="92" t="s">
        <v>231</v>
      </c>
      <c r="S38" s="66"/>
      <c r="T38" s="66"/>
    </row>
    <row r="39" spans="2:30" x14ac:dyDescent="0.2">
      <c r="B39" t="s">
        <v>193</v>
      </c>
      <c r="C39" s="81" t="s">
        <v>188</v>
      </c>
      <c r="J39" s="70" t="s">
        <v>219</v>
      </c>
      <c r="K39" s="66" t="s">
        <v>209</v>
      </c>
      <c r="L39" s="65" t="s">
        <v>236</v>
      </c>
      <c r="M39" s="118"/>
      <c r="Q39" s="84"/>
      <c r="R39" s="65" t="s">
        <v>240</v>
      </c>
      <c r="S39" s="66" t="s">
        <v>250</v>
      </c>
      <c r="T39" s="70" t="s">
        <v>212</v>
      </c>
    </row>
    <row r="40" spans="2:30" x14ac:dyDescent="0.2">
      <c r="B40" t="s">
        <v>194</v>
      </c>
      <c r="C40" s="81" t="s">
        <v>184</v>
      </c>
      <c r="J40" s="70" t="s">
        <v>222</v>
      </c>
      <c r="K40" s="87" t="s">
        <v>201</v>
      </c>
      <c r="L40" s="92" t="s">
        <v>201</v>
      </c>
      <c r="R40" s="93" t="s">
        <v>250</v>
      </c>
      <c r="S40" s="66" t="s">
        <v>251</v>
      </c>
      <c r="T40" s="70" t="s">
        <v>214</v>
      </c>
    </row>
    <row r="41" spans="2:30" x14ac:dyDescent="0.2">
      <c r="J41" s="64"/>
      <c r="K41" s="64"/>
    </row>
    <row r="42" spans="2:30" x14ac:dyDescent="0.2">
      <c r="J42" s="114" t="s">
        <v>254</v>
      </c>
      <c r="K42" s="114"/>
      <c r="L42" s="114"/>
      <c r="M42" s="114"/>
      <c r="N42" s="114"/>
      <c r="O42" s="114"/>
      <c r="P42" s="114"/>
      <c r="Q42" s="114"/>
      <c r="R42" s="114"/>
      <c r="S42" s="114"/>
      <c r="T42" s="114"/>
      <c r="U42" s="80"/>
      <c r="V42" s="80"/>
      <c r="W42" s="80"/>
      <c r="X42" s="80"/>
      <c r="Y42" s="80"/>
      <c r="Z42" s="80"/>
      <c r="AA42" s="80"/>
      <c r="AB42" s="80"/>
      <c r="AC42" s="80"/>
      <c r="AD42" s="80"/>
    </row>
    <row r="43" spans="2:30" x14ac:dyDescent="0.2">
      <c r="J43" s="66" t="s">
        <v>210</v>
      </c>
      <c r="K43" s="85" t="s">
        <v>204</v>
      </c>
      <c r="L43" s="74" t="s">
        <v>233</v>
      </c>
      <c r="R43" s="74" t="s">
        <v>237</v>
      </c>
      <c r="S43" s="85" t="s">
        <v>205</v>
      </c>
      <c r="T43" s="85" t="s">
        <v>221</v>
      </c>
    </row>
    <row r="44" spans="2:30" x14ac:dyDescent="0.2">
      <c r="J44" s="76" t="s">
        <v>220</v>
      </c>
      <c r="K44" s="66" t="s">
        <v>248</v>
      </c>
      <c r="L44" s="91" t="str">
        <f>master!F26</f>
        <v>england</v>
      </c>
      <c r="M44" s="67" t="s">
        <v>246</v>
      </c>
      <c r="Q44" s="67" t="s">
        <v>252</v>
      </c>
      <c r="R44" s="76" t="str">
        <f>master!L26</f>
        <v>germany</v>
      </c>
      <c r="S44" s="66" t="s">
        <v>230</v>
      </c>
      <c r="T44" s="76" t="s">
        <v>213</v>
      </c>
    </row>
    <row r="45" spans="2:30" x14ac:dyDescent="0.2">
      <c r="J45" s="88"/>
      <c r="K45" s="67"/>
      <c r="L45" s="64">
        <f>IF(L44=L31,2,0)</f>
        <v>0</v>
      </c>
      <c r="M45" s="111" t="str">
        <f>master!G27</f>
        <v>england</v>
      </c>
      <c r="Q45" s="111" t="str">
        <f>master!K27</f>
        <v>france</v>
      </c>
      <c r="R45" s="64">
        <f>IF(R44=R31,2,0)</f>
        <v>2</v>
      </c>
      <c r="S45" s="66"/>
      <c r="T45" s="66"/>
    </row>
    <row r="46" spans="2:30" x14ac:dyDescent="0.2">
      <c r="J46" s="70" t="s">
        <v>211</v>
      </c>
      <c r="K46" s="66" t="s">
        <v>206</v>
      </c>
      <c r="L46" s="65" t="s">
        <v>234</v>
      </c>
      <c r="M46" s="112"/>
      <c r="O46" s="65" t="s">
        <v>151</v>
      </c>
      <c r="Q46" s="119"/>
      <c r="R46" s="90" t="s">
        <v>238</v>
      </c>
      <c r="S46" s="66" t="s">
        <v>223</v>
      </c>
      <c r="T46" s="70" t="s">
        <v>218</v>
      </c>
    </row>
    <row r="47" spans="2:3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2:30" x14ac:dyDescent="0.2">
      <c r="J48" s="88"/>
      <c r="K48" s="67"/>
      <c r="L48" s="64">
        <f>IF(L47=L34,2,0)</f>
        <v>2</v>
      </c>
      <c r="N48" s="91" t="str">
        <f>master!H30</f>
        <v>england</v>
      </c>
      <c r="O48" s="84"/>
      <c r="P48" s="91" t="str">
        <f>master!J30</f>
        <v>france</v>
      </c>
      <c r="R48" s="64">
        <f>IF(R47=R34,2,0)</f>
        <v>2</v>
      </c>
      <c r="S48" s="66"/>
      <c r="T48" s="66"/>
    </row>
    <row r="49" spans="10:22" x14ac:dyDescent="0.2">
      <c r="J49" s="66" t="s">
        <v>224</v>
      </c>
      <c r="K49" s="66" t="s">
        <v>195</v>
      </c>
      <c r="L49" s="65" t="s">
        <v>235</v>
      </c>
      <c r="N49" s="84"/>
      <c r="O49" s="64">
        <f>IF(O47=O34,10,0)</f>
        <v>0</v>
      </c>
      <c r="P49" s="84"/>
      <c r="R49" s="65" t="s">
        <v>239</v>
      </c>
      <c r="S49" s="66" t="s">
        <v>231</v>
      </c>
      <c r="T49" s="66" t="s">
        <v>215</v>
      </c>
    </row>
    <row r="50" spans="10:22"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2" x14ac:dyDescent="0.2">
      <c r="J51" s="88"/>
      <c r="K51" s="64"/>
      <c r="L51" s="64">
        <f>IF(L50=L37,2,0)</f>
        <v>2</v>
      </c>
      <c r="M51" s="111" t="str">
        <f>master!G33</f>
        <v>spain</v>
      </c>
      <c r="Q51" s="111" t="str">
        <f>master!K33</f>
        <v>usa</v>
      </c>
      <c r="R51" s="64">
        <f>IF(R50=R37,2,0)</f>
        <v>2</v>
      </c>
      <c r="S51" s="66"/>
      <c r="T51" s="66"/>
    </row>
    <row r="52" spans="10:22" x14ac:dyDescent="0.2">
      <c r="J52" s="70" t="s">
        <v>219</v>
      </c>
      <c r="K52" s="66" t="s">
        <v>209</v>
      </c>
      <c r="L52" s="65" t="s">
        <v>236</v>
      </c>
      <c r="M52" s="112"/>
      <c r="Q52" s="119"/>
      <c r="R52" s="65" t="s">
        <v>240</v>
      </c>
      <c r="S52" s="66" t="s">
        <v>250</v>
      </c>
      <c r="T52" s="70" t="s">
        <v>212</v>
      </c>
    </row>
    <row r="53" spans="10:22" x14ac:dyDescent="0.2">
      <c r="J53" s="70" t="s">
        <v>222</v>
      </c>
      <c r="K53" s="87" t="s">
        <v>201</v>
      </c>
      <c r="L53" s="91" t="str">
        <f>master!F35</f>
        <v>spain</v>
      </c>
      <c r="M53" s="64">
        <f>IF(M51=M38,4,0)</f>
        <v>0</v>
      </c>
      <c r="Q53" s="64">
        <f>IF(Q51=Q38,4,0)</f>
        <v>0</v>
      </c>
      <c r="R53" s="76" t="str">
        <f>master!L35</f>
        <v>usa</v>
      </c>
      <c r="S53" s="66" t="s">
        <v>251</v>
      </c>
      <c r="T53" s="70" t="s">
        <v>214</v>
      </c>
    </row>
    <row r="54" spans="10:22" x14ac:dyDescent="0.2">
      <c r="J54" s="64"/>
      <c r="K54" s="64"/>
      <c r="L54" s="64">
        <f>IF(L53=L40,2,0)</f>
        <v>2</v>
      </c>
      <c r="R54" s="64">
        <f>IF(R53=R40,2,0)</f>
        <v>0</v>
      </c>
    </row>
    <row r="55" spans="10:22" x14ac:dyDescent="0.2">
      <c r="J55" s="64"/>
      <c r="K55" s="64"/>
    </row>
    <row r="56" spans="10:22" x14ac:dyDescent="0.2">
      <c r="J56" s="64"/>
      <c r="K56" s="64"/>
      <c r="L56" s="64">
        <f>SUM(L54+L51+L48+L45)</f>
        <v>6</v>
      </c>
      <c r="M56" s="64">
        <f>M47+M53</f>
        <v>0</v>
      </c>
      <c r="N56" s="64">
        <f>N50</f>
        <v>0</v>
      </c>
      <c r="O56" s="64">
        <f>O49</f>
        <v>0</v>
      </c>
      <c r="P56" s="64">
        <f>P50</f>
        <v>6</v>
      </c>
      <c r="Q56" s="64">
        <f>Q47+Q53</f>
        <v>4</v>
      </c>
      <c r="R56" s="64">
        <f>SUM(R54+R51+R48+R45)</f>
        <v>6</v>
      </c>
      <c r="U56" s="64"/>
      <c r="V56" s="64"/>
    </row>
  </sheetData>
  <mergeCells count="12">
    <mergeCell ref="M32:M33"/>
    <mergeCell ref="Q45:Q46"/>
    <mergeCell ref="B2:G2"/>
    <mergeCell ref="B3:G3"/>
    <mergeCell ref="B4:G4"/>
    <mergeCell ref="B5:G5"/>
    <mergeCell ref="B6:G6"/>
    <mergeCell ref="M51:M52"/>
    <mergeCell ref="J42:T42"/>
    <mergeCell ref="M38:M39"/>
    <mergeCell ref="M45:M46"/>
    <mergeCell ref="Q51:Q52"/>
  </mergeCells>
  <conditionalFormatting sqref="H10 M10 H17 M17 H24 M24">
    <cfRule type="cellIs" dxfId="27" priority="14" operator="equal">
      <formula>5</formula>
    </cfRule>
  </conditionalFormatting>
  <conditionalFormatting sqref="H10:H11 M10:M11 H17:H18 M17:M18 H24:H25 M24:M25">
    <cfRule type="cellIs" priority="7" operator="equal">
      <formula>0</formula>
    </cfRule>
  </conditionalFormatting>
  <conditionalFormatting sqref="H10:H12 M10:M12 M17 H17:H19 H24:H26 M24:M26">
    <cfRule type="cellIs" dxfId="26" priority="1" operator="equal">
      <formula>2</formula>
    </cfRule>
  </conditionalFormatting>
  <conditionalFormatting sqref="H11">
    <cfRule type="cellIs" dxfId="25" priority="9" operator="equal">
      <formula>4</formula>
    </cfRule>
  </conditionalFormatting>
  <conditionalFormatting sqref="H12 M12 H19 M19 H26 M26">
    <cfRule type="cellIs" dxfId="24" priority="4" operator="equal">
      <formula>3</formula>
    </cfRule>
  </conditionalFormatting>
  <conditionalFormatting sqref="H12:H13 M12:M13 H19:H20 M19:M20 H26:H27 M26:M27">
    <cfRule type="cellIs" dxfId="23" priority="2" operator="equal">
      <formula>1</formula>
    </cfRule>
  </conditionalFormatting>
  <conditionalFormatting sqref="H13 M13 H20 M20 H27 M27">
    <cfRule type="cellIs" priority="6" operator="equal">
      <formula>0</formula>
    </cfRule>
  </conditionalFormatting>
  <conditionalFormatting sqref="M11 H18 M18 H25 M25">
    <cfRule type="cellIs" dxfId="22" priority="13" operator="equal">
      <formula>4</formula>
    </cfRule>
  </conditionalFormatting>
  <conditionalFormatting sqref="M19">
    <cfRule type="cellIs" dxfId="21" priority="3"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T56"/>
  <sheetViews>
    <sheetView topLeftCell="E7" workbookViewId="0">
      <selection activeCell="J50" sqref="J50"/>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5" t="s">
        <v>140</v>
      </c>
      <c r="C2" s="115"/>
      <c r="D2" s="115"/>
      <c r="E2" s="115"/>
      <c r="F2" s="115"/>
      <c r="G2" s="115"/>
      <c r="H2" s="66">
        <v>5</v>
      </c>
    </row>
    <row r="3" spans="1:17" x14ac:dyDescent="0.2">
      <c r="A3" s="78">
        <v>4</v>
      </c>
      <c r="B3" s="115" t="s">
        <v>141</v>
      </c>
      <c r="C3" s="115"/>
      <c r="D3" s="115"/>
      <c r="E3" s="115"/>
      <c r="F3" s="115"/>
      <c r="G3" s="115"/>
      <c r="H3" s="66">
        <v>4</v>
      </c>
    </row>
    <row r="4" spans="1:17" x14ac:dyDescent="0.2">
      <c r="A4" s="73">
        <v>3</v>
      </c>
      <c r="B4" s="115" t="s">
        <v>143</v>
      </c>
      <c r="C4" s="115"/>
      <c r="D4" s="115"/>
      <c r="E4" s="115"/>
      <c r="F4" s="115"/>
      <c r="G4" s="115"/>
      <c r="H4" s="66">
        <v>3</v>
      </c>
    </row>
    <row r="5" spans="1:17" x14ac:dyDescent="0.2">
      <c r="A5" s="79">
        <v>2</v>
      </c>
      <c r="B5" s="115" t="s">
        <v>144</v>
      </c>
      <c r="C5" s="115"/>
      <c r="D5" s="115"/>
      <c r="E5" s="115"/>
      <c r="F5" s="115"/>
      <c r="G5" s="115"/>
      <c r="H5" s="66">
        <v>2</v>
      </c>
    </row>
    <row r="6" spans="1:17" x14ac:dyDescent="0.2">
      <c r="A6" s="71">
        <v>1</v>
      </c>
      <c r="B6" s="115" t="s">
        <v>145</v>
      </c>
      <c r="C6" s="115"/>
      <c r="D6" s="115"/>
      <c r="E6" s="115"/>
      <c r="F6" s="115"/>
      <c r="G6" s="115"/>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32</v>
      </c>
    </row>
    <row r="10" spans="1:17" x14ac:dyDescent="0.2">
      <c r="D10" s="66" t="s">
        <v>155</v>
      </c>
      <c r="E10" s="66" t="str">
        <f>master!B7</f>
        <v>Netherlands</v>
      </c>
      <c r="F10" s="66"/>
      <c r="G10" s="66"/>
      <c r="H10" s="66">
        <v>2</v>
      </c>
      <c r="I10" s="64"/>
      <c r="J10" s="66" t="s">
        <v>160</v>
      </c>
      <c r="K10" s="66" t="str">
        <f>master!F7</f>
        <v>England</v>
      </c>
      <c r="L10" s="66"/>
      <c r="M10" s="66"/>
      <c r="N10" s="66">
        <v>5</v>
      </c>
      <c r="O10" s="64"/>
      <c r="P10" s="66" t="s">
        <v>148</v>
      </c>
      <c r="Q10" s="66">
        <f>L56+R56</f>
        <v>6</v>
      </c>
    </row>
    <row r="11" spans="1:17" x14ac:dyDescent="0.2">
      <c r="D11" s="66" t="s">
        <v>153</v>
      </c>
      <c r="E11" s="66" t="str">
        <f>master!B8</f>
        <v>Ecuador</v>
      </c>
      <c r="F11" s="66"/>
      <c r="G11" s="66"/>
      <c r="H11" s="66">
        <v>2</v>
      </c>
      <c r="I11" s="64"/>
      <c r="J11" s="66" t="s">
        <v>157</v>
      </c>
      <c r="K11" s="66" t="str">
        <f>master!F8</f>
        <v>USA</v>
      </c>
      <c r="L11" s="66"/>
      <c r="M11" s="66"/>
      <c r="N11" s="66">
        <v>0</v>
      </c>
      <c r="O11" s="64"/>
      <c r="P11" s="66" t="s">
        <v>149</v>
      </c>
      <c r="Q11" s="66">
        <f>M56+Q56</f>
        <v>8</v>
      </c>
    </row>
    <row r="12" spans="1:17" x14ac:dyDescent="0.2">
      <c r="D12" s="66" t="s">
        <v>154</v>
      </c>
      <c r="E12" s="66" t="str">
        <f>master!B9</f>
        <v>Senegal</v>
      </c>
      <c r="F12" s="76">
        <v>0</v>
      </c>
      <c r="G12" s="66">
        <f>master!C9</f>
        <v>1</v>
      </c>
      <c r="H12" s="66">
        <v>0</v>
      </c>
      <c r="I12" s="64"/>
      <c r="J12" s="66" t="s">
        <v>159</v>
      </c>
      <c r="K12" s="66" t="str">
        <f>master!F9</f>
        <v>Wales</v>
      </c>
      <c r="L12" s="76">
        <v>0</v>
      </c>
      <c r="M12" s="66">
        <f>master!G9</f>
        <v>1</v>
      </c>
      <c r="N12" s="66">
        <v>0</v>
      </c>
      <c r="O12" s="64"/>
      <c r="P12" s="66" t="s">
        <v>150</v>
      </c>
      <c r="Q12" s="66">
        <f>N56+P56</f>
        <v>6</v>
      </c>
    </row>
    <row r="13" spans="1:17" x14ac:dyDescent="0.2">
      <c r="D13" s="66" t="s">
        <v>156</v>
      </c>
      <c r="E13" s="66" t="str">
        <f>master!B10</f>
        <v>Qatar</v>
      </c>
      <c r="F13" s="66"/>
      <c r="G13" s="66"/>
      <c r="H13" s="66">
        <v>0</v>
      </c>
      <c r="I13" s="64"/>
      <c r="J13" s="66" t="s">
        <v>158</v>
      </c>
      <c r="K13" s="66" t="str">
        <f>master!F10</f>
        <v>Iran</v>
      </c>
      <c r="L13" s="66"/>
      <c r="M13" s="66"/>
      <c r="N13" s="66">
        <v>0</v>
      </c>
      <c r="O13" s="64"/>
      <c r="P13" s="66" t="s">
        <v>151</v>
      </c>
      <c r="Q13" s="66">
        <f>O56</f>
        <v>0</v>
      </c>
    </row>
    <row r="14" spans="1:17" x14ac:dyDescent="0.2">
      <c r="F14" s="64"/>
      <c r="G14" s="64"/>
      <c r="H14" s="65">
        <f>SUM(H10:H13)</f>
        <v>4</v>
      </c>
      <c r="I14" s="67"/>
      <c r="J14" s="67"/>
      <c r="K14" s="67"/>
      <c r="L14" s="67"/>
      <c r="M14" s="67"/>
      <c r="N14" s="65">
        <f>SUM(N10:N13)</f>
        <v>5</v>
      </c>
      <c r="O14" s="67"/>
      <c r="P14" s="65" t="s">
        <v>152</v>
      </c>
      <c r="Q14" s="65">
        <f>SUM(Q9:Q13)</f>
        <v>52</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162</v>
      </c>
      <c r="E17" s="66" t="str">
        <f>master!B13</f>
        <v>Argentina</v>
      </c>
      <c r="F17" s="66"/>
      <c r="G17" s="66"/>
      <c r="H17" s="66">
        <v>2</v>
      </c>
      <c r="J17" s="66" t="s">
        <v>166</v>
      </c>
      <c r="K17" s="66" t="str">
        <f>master!F13</f>
        <v>France</v>
      </c>
      <c r="L17" s="66"/>
      <c r="M17" s="66"/>
      <c r="N17" s="66">
        <v>0</v>
      </c>
      <c r="P17" s="64"/>
      <c r="Q17" s="64"/>
    </row>
    <row r="18" spans="4:20" x14ac:dyDescent="0.2">
      <c r="D18" s="66" t="s">
        <v>163</v>
      </c>
      <c r="E18" s="66" t="str">
        <f>master!B14</f>
        <v>Mexico</v>
      </c>
      <c r="F18" s="66"/>
      <c r="G18" s="66"/>
      <c r="H18" s="66">
        <v>0</v>
      </c>
      <c r="J18" s="66" t="s">
        <v>168</v>
      </c>
      <c r="K18" s="66" t="str">
        <f>master!F14</f>
        <v>Denmark</v>
      </c>
      <c r="L18" s="66"/>
      <c r="M18" s="66"/>
      <c r="N18" s="66">
        <v>2</v>
      </c>
      <c r="P18" s="64"/>
      <c r="Q18" s="64"/>
    </row>
    <row r="19" spans="4:20" x14ac:dyDescent="0.2">
      <c r="D19" s="66" t="s">
        <v>164</v>
      </c>
      <c r="E19" s="66" t="str">
        <f>master!B15</f>
        <v>Poland</v>
      </c>
      <c r="F19" s="76">
        <v>1</v>
      </c>
      <c r="G19" s="66">
        <f>master!C15</f>
        <v>0</v>
      </c>
      <c r="H19" s="66">
        <v>0</v>
      </c>
      <c r="J19" s="66" t="s">
        <v>167</v>
      </c>
      <c r="K19" s="66" t="str">
        <f>master!F15</f>
        <v>Australia</v>
      </c>
      <c r="L19" s="76">
        <v>1</v>
      </c>
      <c r="M19" s="66">
        <f>master!G15</f>
        <v>1</v>
      </c>
      <c r="N19" s="66">
        <v>2</v>
      </c>
      <c r="P19" s="64"/>
      <c r="Q19" s="64"/>
    </row>
    <row r="20" spans="4:20" x14ac:dyDescent="0.2">
      <c r="D20" s="66" t="s">
        <v>161</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2</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172</v>
      </c>
      <c r="E25" s="66" t="str">
        <f>master!B20</f>
        <v>Spain</v>
      </c>
      <c r="F25" s="66"/>
      <c r="G25" s="66"/>
      <c r="H25" s="66">
        <v>0</v>
      </c>
      <c r="I25" s="64"/>
      <c r="J25" s="66" t="s">
        <v>174</v>
      </c>
      <c r="K25" s="66" t="str">
        <f>master!F20</f>
        <v>Croatia</v>
      </c>
      <c r="L25" s="66"/>
      <c r="M25" s="66"/>
      <c r="N25" s="66">
        <v>4</v>
      </c>
    </row>
    <row r="26" spans="4:20" x14ac:dyDescent="0.2">
      <c r="D26" s="66" t="s">
        <v>170</v>
      </c>
      <c r="E26" s="66" t="str">
        <f>master!B21</f>
        <v>Japan</v>
      </c>
      <c r="F26" s="76">
        <v>1</v>
      </c>
      <c r="G26" s="66">
        <f>master!C21</f>
        <v>0</v>
      </c>
      <c r="H26" s="66">
        <v>2</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176</v>
      </c>
      <c r="K27" s="66" t="str">
        <f>master!F22</f>
        <v>Canada</v>
      </c>
      <c r="L27" s="66"/>
      <c r="M27" s="66"/>
      <c r="N27" s="66">
        <v>1</v>
      </c>
    </row>
    <row r="28" spans="4:20" x14ac:dyDescent="0.2">
      <c r="F28" s="64"/>
      <c r="G28" s="64"/>
      <c r="H28" s="65">
        <f t="shared" ref="H28:N28" si="0">SUM(H24:H27)</f>
        <v>4</v>
      </c>
      <c r="I28" s="67"/>
      <c r="J28" s="64"/>
      <c r="K28" s="64"/>
      <c r="L28" s="64"/>
      <c r="M28" s="64"/>
      <c r="N28" s="74">
        <f t="shared" si="0"/>
        <v>13</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205</v>
      </c>
      <c r="S31" s="66" t="s">
        <v>230</v>
      </c>
      <c r="T31" s="76" t="s">
        <v>213</v>
      </c>
    </row>
    <row r="32" spans="4:20" x14ac:dyDescent="0.2">
      <c r="I32" s="64"/>
      <c r="J32" s="88"/>
      <c r="K32" s="67"/>
      <c r="L32" s="64"/>
      <c r="M32" s="117" t="s">
        <v>204</v>
      </c>
      <c r="Q32" s="92" t="s">
        <v>200</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206</v>
      </c>
      <c r="N34" s="65" t="s">
        <v>224</v>
      </c>
      <c r="O34" s="92" t="s">
        <v>204</v>
      </c>
      <c r="P34" s="65" t="s">
        <v>225</v>
      </c>
      <c r="R34" s="93" t="s">
        <v>200</v>
      </c>
      <c r="S34" s="66" t="s">
        <v>200</v>
      </c>
      <c r="T34" s="70" t="s">
        <v>225</v>
      </c>
    </row>
    <row r="35" spans="9:20" x14ac:dyDescent="0.2">
      <c r="J35" s="88"/>
      <c r="K35" s="67"/>
      <c r="L35" s="64"/>
      <c r="N35" s="92" t="s">
        <v>204</v>
      </c>
      <c r="O35" s="84"/>
      <c r="P35" s="92" t="s">
        <v>251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249</v>
      </c>
      <c r="S37" s="66" t="s">
        <v>249</v>
      </c>
      <c r="T37" s="76" t="s">
        <v>226</v>
      </c>
    </row>
    <row r="38" spans="9:20" x14ac:dyDescent="0.2">
      <c r="J38" s="88"/>
      <c r="K38" s="64"/>
      <c r="L38" s="64"/>
      <c r="M38" s="117" t="s">
        <v>208</v>
      </c>
      <c r="Q38" s="92" t="s">
        <v>251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251</v>
      </c>
      <c r="S40" s="66" t="s">
        <v>251</v>
      </c>
      <c r="T40" s="70" t="s">
        <v>214</v>
      </c>
    </row>
    <row r="41" spans="9:20" x14ac:dyDescent="0.2">
      <c r="J41" s="64"/>
      <c r="K41" s="64"/>
    </row>
    <row r="42" spans="9:20" x14ac:dyDescent="0.2">
      <c r="J42" s="114" t="s">
        <v>254</v>
      </c>
      <c r="K42" s="114"/>
      <c r="L42" s="114"/>
      <c r="M42" s="114"/>
      <c r="N42" s="114"/>
      <c r="O42" s="114"/>
      <c r="P42" s="114"/>
      <c r="Q42" s="114"/>
      <c r="R42" s="114"/>
      <c r="S42" s="114"/>
      <c r="T42" s="114"/>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1" t="str">
        <f>master!G27</f>
        <v>england</v>
      </c>
      <c r="Q45" s="111" t="str">
        <f>master!K27</f>
        <v>france</v>
      </c>
      <c r="R45" s="64">
        <f>IF(R44=R31,2,0)</f>
        <v>2</v>
      </c>
      <c r="S45" s="66"/>
      <c r="T45" s="66"/>
    </row>
    <row r="46" spans="9:20" x14ac:dyDescent="0.2">
      <c r="J46" s="70" t="s">
        <v>211</v>
      </c>
      <c r="K46" s="66" t="s">
        <v>206</v>
      </c>
      <c r="L46" s="65" t="s">
        <v>234</v>
      </c>
      <c r="M46" s="112"/>
      <c r="O46" s="65" t="s">
        <v>151</v>
      </c>
      <c r="Q46" s="119"/>
      <c r="R46" s="90" t="s">
        <v>238</v>
      </c>
      <c r="S46" s="66" t="s">
        <v>223</v>
      </c>
      <c r="T46" s="70" t="s">
        <v>218</v>
      </c>
    </row>
    <row r="47" spans="9:20" x14ac:dyDescent="0.2">
      <c r="J47" s="70" t="s">
        <v>216</v>
      </c>
      <c r="K47" s="87" t="s">
        <v>232</v>
      </c>
      <c r="L47" s="91" t="str">
        <f>master!F29</f>
        <v>mexico</v>
      </c>
      <c r="M47" s="64">
        <f>IF(M45=M32,4,0)</f>
        <v>4</v>
      </c>
      <c r="N47" s="65" t="s">
        <v>224</v>
      </c>
      <c r="O47" s="91" t="str">
        <f>master!I29</f>
        <v>france</v>
      </c>
      <c r="P47" s="65" t="s">
        <v>225</v>
      </c>
      <c r="Q47" s="64">
        <f>IF(Q45=Q32,4,0)</f>
        <v>0</v>
      </c>
      <c r="R47" s="76" t="str">
        <f>master!L29</f>
        <v>france</v>
      </c>
      <c r="S47" s="66" t="s">
        <v>200</v>
      </c>
      <c r="T47" s="70" t="s">
        <v>225</v>
      </c>
    </row>
    <row r="48" spans="9:20" x14ac:dyDescent="0.2">
      <c r="J48" s="88"/>
      <c r="K48" s="67"/>
      <c r="L48" s="64">
        <f>IF(L47=L34,2,0)</f>
        <v>0</v>
      </c>
      <c r="N48" s="91" t="str">
        <f>master!H30</f>
        <v>england</v>
      </c>
      <c r="O48" s="84"/>
      <c r="P48" s="91" t="str">
        <f>master!J30</f>
        <v>france</v>
      </c>
      <c r="R48" s="64">
        <f>IF(R47=R34,2,0)</f>
        <v>0</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6</v>
      </c>
      <c r="P50" s="64">
        <f>IF(P48=P35,6,0)</f>
        <v>0</v>
      </c>
      <c r="Q50" s="65" t="s">
        <v>253</v>
      </c>
      <c r="R50" s="76" t="str">
        <f>master!L32</f>
        <v>argentina</v>
      </c>
      <c r="S50" s="66" t="s">
        <v>249</v>
      </c>
      <c r="T50" s="76" t="s">
        <v>226</v>
      </c>
    </row>
    <row r="51" spans="10:20" x14ac:dyDescent="0.2">
      <c r="J51" s="88"/>
      <c r="K51" s="64"/>
      <c r="L51" s="64">
        <f>IF(L50=L37,2,0)</f>
        <v>0</v>
      </c>
      <c r="M51" s="111" t="str">
        <f>master!G33</f>
        <v>spain</v>
      </c>
      <c r="Q51" s="111" t="str">
        <f>master!K33</f>
        <v>usa</v>
      </c>
      <c r="R51" s="64">
        <f>IF(R50=R37,2,0)</f>
        <v>0</v>
      </c>
      <c r="S51" s="66"/>
      <c r="T51" s="66"/>
    </row>
    <row r="52" spans="10:20" x14ac:dyDescent="0.2">
      <c r="J52" s="70" t="s">
        <v>219</v>
      </c>
      <c r="K52" s="66" t="s">
        <v>209</v>
      </c>
      <c r="L52" s="65" t="s">
        <v>236</v>
      </c>
      <c r="M52" s="112"/>
      <c r="Q52" s="119"/>
      <c r="R52" s="65" t="s">
        <v>240</v>
      </c>
      <c r="S52" s="66" t="s">
        <v>250</v>
      </c>
      <c r="T52" s="70" t="s">
        <v>212</v>
      </c>
    </row>
    <row r="53" spans="10:20" x14ac:dyDescent="0.2">
      <c r="J53" s="70" t="s">
        <v>222</v>
      </c>
      <c r="K53" s="87" t="s">
        <v>201</v>
      </c>
      <c r="L53" s="91" t="str">
        <f>master!F35</f>
        <v>spain</v>
      </c>
      <c r="M53" s="64">
        <f>IF(M51=M38,4,0)</f>
        <v>0</v>
      </c>
      <c r="Q53" s="64">
        <f>IF(Q51=Q38,4,0)</f>
        <v>4</v>
      </c>
      <c r="R53" s="76" t="str">
        <f>master!L35</f>
        <v>usa</v>
      </c>
      <c r="S53" s="66" t="s">
        <v>251</v>
      </c>
      <c r="T53" s="70" t="s">
        <v>214</v>
      </c>
    </row>
    <row r="54" spans="10:20" x14ac:dyDescent="0.2">
      <c r="J54" s="64"/>
      <c r="K54" s="64"/>
      <c r="L54" s="64">
        <f>IF(L53=L40,2,0)</f>
        <v>0</v>
      </c>
      <c r="R54" s="64">
        <f>IF(R53=R40,2,0)</f>
        <v>2</v>
      </c>
    </row>
    <row r="55" spans="10:20" x14ac:dyDescent="0.2">
      <c r="J55" s="64"/>
      <c r="K55" s="64"/>
    </row>
    <row r="56" spans="10:20" x14ac:dyDescent="0.2">
      <c r="J56" s="64"/>
      <c r="K56" s="64"/>
      <c r="L56" s="64">
        <f>SUM(L54+L51+L48+L45)</f>
        <v>2</v>
      </c>
      <c r="M56" s="64">
        <f>M47+M53</f>
        <v>4</v>
      </c>
      <c r="N56" s="64">
        <f>N50</f>
        <v>6</v>
      </c>
      <c r="O56" s="64">
        <f>O49</f>
        <v>0</v>
      </c>
      <c r="P56" s="64">
        <f>P50</f>
        <v>0</v>
      </c>
      <c r="Q56" s="64">
        <f>Q47+Q53</f>
        <v>4</v>
      </c>
      <c r="R56" s="64">
        <f>SUM(R54+R51+R48+R45)</f>
        <v>4</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20"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9" priority="2" operator="equal">
      <formula>2</formula>
    </cfRule>
  </conditionalFormatting>
  <conditionalFormatting sqref="H11">
    <cfRule type="cellIs" dxfId="18" priority="10" operator="equal">
      <formula>4</formula>
    </cfRule>
  </conditionalFormatting>
  <conditionalFormatting sqref="H12 N12 H19 N19 H26 N26">
    <cfRule type="cellIs" dxfId="17" priority="5" operator="equal">
      <formula>3</formula>
    </cfRule>
  </conditionalFormatting>
  <conditionalFormatting sqref="H12:H13 N12:N13 H19:H20 N19:N20 H26:H27 N26:N27">
    <cfRule type="cellIs" dxfId="16" priority="3" operator="equal">
      <formula>1</formula>
    </cfRule>
  </conditionalFormatting>
  <conditionalFormatting sqref="H13 N13 H20 N20 H27 N27">
    <cfRule type="cellIs" priority="7" operator="equal">
      <formula>0</formula>
    </cfRule>
  </conditionalFormatting>
  <conditionalFormatting sqref="N11 H18 N18 H25 N25">
    <cfRule type="cellIs" dxfId="15" priority="12" operator="equal">
      <formula>4</formula>
    </cfRule>
  </conditionalFormatting>
  <conditionalFormatting sqref="N17:N19">
    <cfRule type="cellIs" dxfId="14"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 cycle actions</vt:lpstr>
      <vt:lpstr>part scenarios</vt:lpstr>
      <vt:lpstr>error testing</vt:lpstr>
      <vt:lpstr>tiebreaker testing scenarios</vt:lpstr>
      <vt:lpstr>emails</vt:lpstr>
      <vt:lpstr>master</vt:lpstr>
      <vt:lpstr>joe-stan</vt:lpstr>
      <vt:lpstr>anthony</vt:lpstr>
      <vt:lpstr>kevin</vt:lpstr>
      <vt:lpstr>pat</vt:lpstr>
      <vt:lpstr>sarah</vt:lpstr>
      <vt:lpstr>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Joe C</cp:lastModifiedBy>
  <dcterms:created xsi:type="dcterms:W3CDTF">2022-01-31T22:23:16Z</dcterms:created>
  <dcterms:modified xsi:type="dcterms:W3CDTF">2024-02-09T16:19:11Z</dcterms:modified>
</cp:coreProperties>
</file>