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_cup_folder/world_cup/excel docs/"/>
    </mc:Choice>
  </mc:AlternateContent>
  <xr:revisionPtr revIDLastSave="0" documentId="13_ncr:1_{4EC7FEBC-26DC-A943-B3B9-6B4D3018D146}" xr6:coauthVersionLast="47" xr6:coauthVersionMax="47" xr10:uidLastSave="{00000000-0000-0000-0000-000000000000}"/>
  <bookViews>
    <workbookView xWindow="0" yWindow="460" windowWidth="28800" windowHeight="15900" activeTab="7" xr2:uid="{00000000-000D-0000-FFFF-FFFF00000000}"/>
  </bookViews>
  <sheets>
    <sheet name="Master" sheetId="1" r:id="rId1"/>
    <sheet name="Joe" sheetId="2" r:id="rId2"/>
    <sheet name="E" sheetId="8" r:id="rId3"/>
    <sheet name="Coach" sheetId="10" r:id="rId4"/>
    <sheet name="Kelly" sheetId="9" r:id="rId5"/>
    <sheet name="rules" sheetId="7" r:id="rId6"/>
    <sheet name="testing" sheetId="11" r:id="rId7"/>
    <sheet name="tiebreaker testing" sheetId="12" r:id="rId8"/>
  </sheets>
  <definedNames>
    <definedName name="_xlnm._FilterDatabase" localSheetId="7" hidden="1">'tiebreaker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I2" i="12" l="1"/>
  <c r="R3" i="10" l="1"/>
  <c r="L27" i="11"/>
  <c r="N27" i="11" s="1"/>
  <c r="F27" i="11"/>
  <c r="D27" i="11"/>
  <c r="L26" i="11"/>
  <c r="N26" i="11" s="1"/>
  <c r="D26" i="11"/>
  <c r="F26" i="11" s="1"/>
  <c r="L25" i="11"/>
  <c r="N25" i="11" s="1"/>
  <c r="F25" i="11"/>
  <c r="D25" i="11"/>
  <c r="L24" i="11"/>
  <c r="N24" i="11" s="1"/>
  <c r="D24" i="11"/>
  <c r="F24" i="11" s="1"/>
  <c r="L20" i="11"/>
  <c r="N20" i="11" s="1"/>
  <c r="F20" i="11"/>
  <c r="D20" i="11"/>
  <c r="L19" i="11"/>
  <c r="N19" i="11" s="1"/>
  <c r="D19" i="11"/>
  <c r="F19" i="11" s="1"/>
  <c r="L18" i="11"/>
  <c r="N18" i="11" s="1"/>
  <c r="F18" i="11"/>
  <c r="D18" i="11"/>
  <c r="L17" i="11"/>
  <c r="N17" i="11" s="1"/>
  <c r="D17" i="11"/>
  <c r="F17" i="11" s="1"/>
  <c r="L13" i="11"/>
  <c r="N13" i="11" s="1"/>
  <c r="F13" i="11"/>
  <c r="D13" i="11"/>
  <c r="L12" i="11"/>
  <c r="N12" i="11" s="1"/>
  <c r="D12" i="11"/>
  <c r="F12" i="11" s="1"/>
  <c r="L11" i="11"/>
  <c r="N11" i="11" s="1"/>
  <c r="F11" i="11"/>
  <c r="D11" i="11"/>
  <c r="L10" i="11"/>
  <c r="N10" i="11" s="1"/>
  <c r="D10" i="11"/>
  <c r="F10" i="11" s="1"/>
  <c r="L6" i="11"/>
  <c r="N6" i="11" s="1"/>
  <c r="F6" i="11"/>
  <c r="D6" i="11"/>
  <c r="L5" i="11"/>
  <c r="N5" i="11" s="1"/>
  <c r="D5" i="11"/>
  <c r="F5" i="11" s="1"/>
  <c r="L4" i="11"/>
  <c r="N4" i="11" s="1"/>
  <c r="F4" i="11"/>
  <c r="D4" i="1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R7" i="11" s="1"/>
  <c r="O34" i="11"/>
  <c r="M34" i="11"/>
  <c r="M43" i="11" s="1"/>
  <c r="G34" i="11"/>
  <c r="G43" i="11" s="1"/>
  <c r="R6" i="11" s="1"/>
  <c r="E34" i="11"/>
  <c r="O32" i="11"/>
  <c r="O43" i="11" s="1"/>
  <c r="E32" i="11"/>
  <c r="E43" i="11" s="1"/>
  <c r="R5" i="11" s="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R7" i="10" s="1"/>
  <c r="O34" i="10"/>
  <c r="M34" i="10"/>
  <c r="M43" i="10" s="1"/>
  <c r="G34" i="10"/>
  <c r="E34" i="10"/>
  <c r="O32" i="10"/>
  <c r="E32" i="10"/>
  <c r="L27" i="10"/>
  <c r="N27" i="10" s="1"/>
  <c r="D27" i="10"/>
  <c r="F27" i="10" s="1"/>
  <c r="L26" i="10"/>
  <c r="N26" i="10" s="1"/>
  <c r="D26" i="10"/>
  <c r="F26" i="10" s="1"/>
  <c r="L25" i="10"/>
  <c r="N25" i="10" s="1"/>
  <c r="D25" i="10"/>
  <c r="F25" i="10" s="1"/>
  <c r="L24" i="10"/>
  <c r="N24" i="10" s="1"/>
  <c r="D24" i="10"/>
  <c r="F24" i="10" s="1"/>
  <c r="L20" i="10"/>
  <c r="N20" i="10" s="1"/>
  <c r="D20" i="10"/>
  <c r="F20" i="10" s="1"/>
  <c r="L19" i="10"/>
  <c r="N19" i="10" s="1"/>
  <c r="D19" i="10"/>
  <c r="F19" i="10" s="1"/>
  <c r="L18" i="10"/>
  <c r="N18" i="10" s="1"/>
  <c r="D18" i="10"/>
  <c r="F18" i="10" s="1"/>
  <c r="L17" i="10"/>
  <c r="N17" i="10" s="1"/>
  <c r="D17" i="10"/>
  <c r="F17" i="10" s="1"/>
  <c r="L13" i="10"/>
  <c r="N13" i="10" s="1"/>
  <c r="D13" i="10"/>
  <c r="F13" i="10" s="1"/>
  <c r="L12" i="10"/>
  <c r="N12" i="10" s="1"/>
  <c r="D12" i="10"/>
  <c r="F12" i="10" s="1"/>
  <c r="L11" i="10"/>
  <c r="N11" i="10" s="1"/>
  <c r="D11" i="10"/>
  <c r="F11" i="10" s="1"/>
  <c r="L10" i="10"/>
  <c r="N10" i="10" s="1"/>
  <c r="D10" i="10"/>
  <c r="F10" i="10" s="1"/>
  <c r="L6" i="10"/>
  <c r="N6" i="10" s="1"/>
  <c r="D6" i="10"/>
  <c r="F6" i="10" s="1"/>
  <c r="N5" i="10"/>
  <c r="L5" i="10"/>
  <c r="D5" i="10"/>
  <c r="F5" i="10" s="1"/>
  <c r="L4" i="10"/>
  <c r="N4" i="10" s="1"/>
  <c r="D4" i="10"/>
  <c r="F4" i="10" s="1"/>
  <c r="L3" i="10"/>
  <c r="N3" i="10" s="1"/>
  <c r="D3" i="10"/>
  <c r="F3" i="10" s="1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F27" i="9"/>
  <c r="D27" i="9"/>
  <c r="L26" i="9"/>
  <c r="N26" i="9" s="1"/>
  <c r="D26" i="9"/>
  <c r="F26" i="9" s="1"/>
  <c r="L25" i="9"/>
  <c r="F25" i="9"/>
  <c r="D25" i="9"/>
  <c r="L24" i="9"/>
  <c r="D24" i="9"/>
  <c r="F24" i="9" s="1"/>
  <c r="L20" i="9"/>
  <c r="N20" i="9" s="1"/>
  <c r="F20" i="9"/>
  <c r="D20" i="9"/>
  <c r="L19" i="9"/>
  <c r="N19" i="9" s="1"/>
  <c r="D19" i="9"/>
  <c r="F19" i="9" s="1"/>
  <c r="L18" i="9"/>
  <c r="N18" i="9" s="1"/>
  <c r="F18" i="9"/>
  <c r="D18" i="9"/>
  <c r="L17" i="9"/>
  <c r="N17" i="9" s="1"/>
  <c r="D17" i="9"/>
  <c r="F17" i="9" s="1"/>
  <c r="L13" i="9"/>
  <c r="N13" i="9" s="1"/>
  <c r="F13" i="9"/>
  <c r="D13" i="9"/>
  <c r="L12" i="9"/>
  <c r="N12" i="9" s="1"/>
  <c r="D12" i="9"/>
  <c r="F12" i="9" s="1"/>
  <c r="L11" i="9"/>
  <c r="N11" i="9" s="1"/>
  <c r="D11" i="9"/>
  <c r="L10" i="9"/>
  <c r="N10" i="9" s="1"/>
  <c r="D10" i="9"/>
  <c r="F11" i="9" s="1"/>
  <c r="L6" i="9"/>
  <c r="N6" i="9" s="1"/>
  <c r="D6" i="9"/>
  <c r="F6" i="9" s="1"/>
  <c r="N5" i="9"/>
  <c r="L5" i="9"/>
  <c r="D5" i="9"/>
  <c r="F5" i="9" s="1"/>
  <c r="N4" i="9"/>
  <c r="L4" i="9"/>
  <c r="D4" i="9"/>
  <c r="F4" i="9" s="1"/>
  <c r="N3" i="9"/>
  <c r="L3" i="9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L27" i="8"/>
  <c r="N27" i="8" s="1"/>
  <c r="D27" i="8"/>
  <c r="F27" i="8" s="1"/>
  <c r="L26" i="8"/>
  <c r="N26" i="8" s="1"/>
  <c r="D26" i="8"/>
  <c r="F26" i="8" s="1"/>
  <c r="L25" i="8"/>
  <c r="D25" i="8"/>
  <c r="F25" i="8" s="1"/>
  <c r="L24" i="8"/>
  <c r="D24" i="8"/>
  <c r="F24" i="8" s="1"/>
  <c r="L20" i="8"/>
  <c r="N20" i="8" s="1"/>
  <c r="D20" i="8"/>
  <c r="F20" i="8" s="1"/>
  <c r="L19" i="8"/>
  <c r="N19" i="8" s="1"/>
  <c r="D19" i="8"/>
  <c r="F19" i="8" s="1"/>
  <c r="L18" i="8"/>
  <c r="N18" i="8" s="1"/>
  <c r="D18" i="8"/>
  <c r="L17" i="8"/>
  <c r="D17" i="8"/>
  <c r="L13" i="8"/>
  <c r="N13" i="8" s="1"/>
  <c r="D13" i="8"/>
  <c r="F13" i="8" s="1"/>
  <c r="L12" i="8"/>
  <c r="N12" i="8" s="1"/>
  <c r="D12" i="8"/>
  <c r="F12" i="8" s="1"/>
  <c r="L11" i="8"/>
  <c r="N11" i="8" s="1"/>
  <c r="D11" i="8"/>
  <c r="F11" i="8" s="1"/>
  <c r="L10" i="8"/>
  <c r="D10" i="8"/>
  <c r="F10" i="8" s="1"/>
  <c r="L6" i="8"/>
  <c r="N6" i="8" s="1"/>
  <c r="D6" i="8"/>
  <c r="F6" i="8" s="1"/>
  <c r="L5" i="8"/>
  <c r="N5" i="8" s="1"/>
  <c r="F5" i="8"/>
  <c r="D5" i="8"/>
  <c r="L4" i="8"/>
  <c r="N4" i="8" s="1"/>
  <c r="D4" i="8"/>
  <c r="L3" i="8"/>
  <c r="N3" i="8" s="1"/>
  <c r="D3" i="8"/>
  <c r="N18" i="2"/>
  <c r="N17" i="2"/>
  <c r="N11" i="2"/>
  <c r="N10" i="2"/>
  <c r="N4" i="2"/>
  <c r="N3" i="2"/>
  <c r="F25" i="2"/>
  <c r="F24" i="2"/>
  <c r="F18" i="2"/>
  <c r="F17" i="2"/>
  <c r="F11" i="2"/>
  <c r="F10" i="2"/>
  <c r="F4" i="2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D3" i="2"/>
  <c r="F3" i="2" s="1"/>
  <c r="D4" i="2"/>
  <c r="G43" i="9" l="1"/>
  <c r="R6" i="9" s="1"/>
  <c r="E43" i="10"/>
  <c r="R3" i="11"/>
  <c r="R9" i="11" s="1"/>
  <c r="M43" i="9"/>
  <c r="O43" i="9"/>
  <c r="E43" i="9"/>
  <c r="G43" i="10"/>
  <c r="R6" i="10" s="1"/>
  <c r="O43" i="10"/>
  <c r="G43" i="8"/>
  <c r="E43" i="8"/>
  <c r="M43" i="8"/>
  <c r="N17" i="8"/>
  <c r="O43" i="8"/>
  <c r="N10" i="8"/>
  <c r="R3" i="8" s="1"/>
  <c r="R7" i="9"/>
  <c r="F10" i="9"/>
  <c r="R3" i="9" s="1"/>
  <c r="R7" i="8"/>
  <c r="R6" i="8"/>
  <c r="K43" i="2"/>
  <c r="J43" i="2"/>
  <c r="R8" i="2" s="1"/>
  <c r="I43" i="2"/>
  <c r="D6" i="2"/>
  <c r="F6" i="2" s="1"/>
  <c r="L27" i="2"/>
  <c r="N27" i="2" s="1"/>
  <c r="L26" i="2"/>
  <c r="N26" i="2" s="1"/>
  <c r="L25" i="2"/>
  <c r="L24" i="2"/>
  <c r="L20" i="2"/>
  <c r="N20" i="2" s="1"/>
  <c r="L19" i="2"/>
  <c r="N19" i="2" s="1"/>
  <c r="L18" i="2"/>
  <c r="L17" i="2"/>
  <c r="L13" i="2"/>
  <c r="N13" i="2" s="1"/>
  <c r="L12" i="2"/>
  <c r="N12" i="2" s="1"/>
  <c r="L11" i="2"/>
  <c r="L10" i="2"/>
  <c r="L6" i="2"/>
  <c r="N6" i="2" s="1"/>
  <c r="L5" i="2"/>
  <c r="N5" i="2" s="1"/>
  <c r="L4" i="2"/>
  <c r="L3" i="2"/>
  <c r="D27" i="2"/>
  <c r="F27" i="2" s="1"/>
  <c r="D26" i="2"/>
  <c r="F26" i="2" s="1"/>
  <c r="D25" i="2"/>
  <c r="D24" i="2"/>
  <c r="D20" i="2"/>
  <c r="F20" i="2" s="1"/>
  <c r="D19" i="2"/>
  <c r="F19" i="2" s="1"/>
  <c r="D18" i="2"/>
  <c r="D17" i="2"/>
  <c r="D13" i="2"/>
  <c r="F13" i="2" s="1"/>
  <c r="D12" i="2"/>
  <c r="F12" i="2" s="1"/>
  <c r="D11" i="2"/>
  <c r="D10" i="2"/>
  <c r="D5" i="2"/>
  <c r="F5" i="2" s="1"/>
  <c r="R5" i="10" l="1"/>
  <c r="R9" i="10" s="1"/>
  <c r="L4" i="1" s="1"/>
  <c r="R3" i="2"/>
  <c r="R9" i="2" s="1"/>
  <c r="R5" i="9"/>
  <c r="R9" i="9" s="1"/>
  <c r="L5" i="1" s="1"/>
  <c r="R5" i="8"/>
  <c r="R9" i="8"/>
  <c r="L3" i="1" s="1"/>
  <c r="R7" i="2"/>
  <c r="O43" i="2"/>
  <c r="M43" i="2"/>
  <c r="G43" i="2"/>
  <c r="E43" i="2"/>
  <c r="R5" i="2" l="1"/>
  <c r="R6" i="2"/>
  <c r="L2" i="1" l="1"/>
</calcChain>
</file>

<file path=xl/sharedStrings.xml><?xml version="1.0" encoding="utf-8"?>
<sst xmlns="http://schemas.openxmlformats.org/spreadsheetml/2006/main" count="926" uniqueCount="133">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</sst>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J21" sqref="J21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1" t="s">
        <v>64</v>
      </c>
      <c r="K1" s="82"/>
      <c r="L1" s="83"/>
    </row>
    <row r="2" spans="2:12" x14ac:dyDescent="0.2">
      <c r="B2" s="14" t="s">
        <v>8</v>
      </c>
      <c r="D2" s="7"/>
      <c r="F2" s="14" t="s">
        <v>9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31</v>
      </c>
      <c r="D3" s="7"/>
      <c r="F3" s="14" t="s">
        <v>24</v>
      </c>
      <c r="H3" s="7"/>
      <c r="J3" s="16" t="s">
        <v>90</v>
      </c>
      <c r="K3" s="2"/>
      <c r="L3" s="17">
        <f>E!R9</f>
        <v>38</v>
      </c>
    </row>
    <row r="4" spans="2:12" x14ac:dyDescent="0.2">
      <c r="B4" s="14" t="s">
        <v>43</v>
      </c>
      <c r="D4" s="7"/>
      <c r="F4" s="14" t="s">
        <v>45</v>
      </c>
      <c r="H4" s="7"/>
      <c r="J4" s="16" t="s">
        <v>91</v>
      </c>
      <c r="K4" s="2"/>
      <c r="L4" s="17">
        <f>Coach!R9</f>
        <v>53</v>
      </c>
    </row>
    <row r="5" spans="2:12" ht="16" thickBot="1" x14ac:dyDescent="0.25">
      <c r="B5" s="15" t="s">
        <v>32</v>
      </c>
      <c r="D5" s="7"/>
      <c r="F5" s="15" t="s">
        <v>46</v>
      </c>
      <c r="H5" s="7"/>
      <c r="J5" s="16" t="s">
        <v>92</v>
      </c>
      <c r="K5" s="2"/>
      <c r="L5" s="17">
        <f>Kelly!R9</f>
        <v>57</v>
      </c>
    </row>
    <row r="6" spans="2:12" ht="16" thickBot="1" x14ac:dyDescent="0.25">
      <c r="J6" s="16"/>
      <c r="K6" s="2"/>
      <c r="L6" s="17"/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10</v>
      </c>
      <c r="D8" s="7"/>
      <c r="F8" s="14" t="s">
        <v>47</v>
      </c>
      <c r="H8" s="7"/>
      <c r="J8" s="16"/>
      <c r="K8" s="2"/>
      <c r="L8" s="17"/>
    </row>
    <row r="9" spans="2:12" x14ac:dyDescent="0.2">
      <c r="B9" s="14" t="s">
        <v>34</v>
      </c>
      <c r="D9" s="7"/>
      <c r="F9" s="14" t="s">
        <v>25</v>
      </c>
      <c r="H9" s="7"/>
      <c r="J9" s="16"/>
      <c r="K9" s="2"/>
      <c r="L9" s="17"/>
    </row>
    <row r="10" spans="2:12" ht="16" thickBot="1" x14ac:dyDescent="0.25">
      <c r="B10" s="14" t="s">
        <v>26</v>
      </c>
      <c r="D10" s="7"/>
      <c r="F10" s="14" t="s">
        <v>11</v>
      </c>
      <c r="H10" s="7"/>
      <c r="J10" s="18"/>
      <c r="K10" s="19"/>
      <c r="L10" s="20"/>
    </row>
    <row r="11" spans="2:12" ht="16" thickBot="1" x14ac:dyDescent="0.25">
      <c r="B11" s="15" t="s">
        <v>35</v>
      </c>
      <c r="D11" s="7"/>
      <c r="F11" s="15" t="s">
        <v>48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14" t="s">
        <v>12</v>
      </c>
      <c r="D14" s="7"/>
      <c r="F14" s="14" t="s">
        <v>49</v>
      </c>
      <c r="H14" s="7"/>
    </row>
    <row r="15" spans="2:12" x14ac:dyDescent="0.2">
      <c r="B15" s="14" t="s">
        <v>37</v>
      </c>
      <c r="D15" s="7"/>
      <c r="F15" s="14" t="s">
        <v>13</v>
      </c>
      <c r="H15" s="7"/>
    </row>
    <row r="16" spans="2:12" x14ac:dyDescent="0.2">
      <c r="B16" s="14" t="s">
        <v>39</v>
      </c>
      <c r="D16" s="7"/>
      <c r="F16" s="14" t="s">
        <v>50</v>
      </c>
      <c r="H16" s="7"/>
    </row>
    <row r="17" spans="1:20" ht="16" thickBot="1" x14ac:dyDescent="0.25">
      <c r="B17" s="15" t="s">
        <v>38</v>
      </c>
      <c r="D17" s="7"/>
      <c r="F17" s="15" t="s">
        <v>27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14</v>
      </c>
      <c r="D20" s="7"/>
      <c r="F20" s="14" t="s">
        <v>15</v>
      </c>
      <c r="H20" s="7"/>
    </row>
    <row r="21" spans="1:20" x14ac:dyDescent="0.2">
      <c r="B21" s="14" t="s">
        <v>41</v>
      </c>
      <c r="D21" s="7"/>
      <c r="F21" s="14" t="s">
        <v>52</v>
      </c>
      <c r="H21" s="7"/>
    </row>
    <row r="22" spans="1:20" x14ac:dyDescent="0.2">
      <c r="B22" s="14" t="s">
        <v>29</v>
      </c>
      <c r="D22" s="7"/>
      <c r="F22" s="14" t="s">
        <v>51</v>
      </c>
      <c r="H22" s="7"/>
    </row>
    <row r="23" spans="1:20" ht="16" thickBot="1" x14ac:dyDescent="0.25">
      <c r="B23" s="15" t="s">
        <v>42</v>
      </c>
      <c r="D23" s="7"/>
      <c r="F23" s="15" t="s">
        <v>28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">
        <v>8</v>
      </c>
      <c r="C27" s="7"/>
      <c r="D27" s="78" t="s">
        <v>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8" t="s">
        <v>31</v>
      </c>
      <c r="Q27" s="7"/>
      <c r="R27" s="33" t="s">
        <v>9</v>
      </c>
      <c r="S27" s="7" t="s">
        <v>16</v>
      </c>
      <c r="T27" s="8"/>
    </row>
    <row r="28" spans="1:20" ht="16" thickBot="1" x14ac:dyDescent="0.25">
      <c r="A28" s="6" t="s">
        <v>1</v>
      </c>
      <c r="B28" s="15" t="s">
        <v>24</v>
      </c>
      <c r="C28" s="7"/>
      <c r="D28" s="80"/>
      <c r="E28" s="7"/>
      <c r="F28" s="78" t="s">
        <v>8</v>
      </c>
      <c r="G28" s="7"/>
      <c r="H28" s="7"/>
      <c r="I28" s="7"/>
      <c r="J28" s="7"/>
      <c r="K28" s="7"/>
      <c r="L28" s="7"/>
      <c r="M28" s="7"/>
      <c r="N28" s="78" t="s">
        <v>47</v>
      </c>
      <c r="O28" s="7"/>
      <c r="P28" s="80"/>
      <c r="Q28" s="7"/>
      <c r="R28" s="15" t="s">
        <v>31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79"/>
      <c r="G29" s="7"/>
      <c r="H29" s="7"/>
      <c r="I29" s="7"/>
      <c r="J29" s="7"/>
      <c r="K29" s="7"/>
      <c r="L29" s="7"/>
      <c r="M29" s="7"/>
      <c r="N29" s="79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">
        <v>10</v>
      </c>
      <c r="C30" s="7"/>
      <c r="D30" s="78" t="s">
        <v>10</v>
      </c>
      <c r="E30" s="7"/>
      <c r="F30" s="80"/>
      <c r="G30" s="7"/>
      <c r="H30" s="7"/>
      <c r="I30" s="7"/>
      <c r="J30" s="7"/>
      <c r="K30" s="7"/>
      <c r="L30" s="7"/>
      <c r="M30" s="7"/>
      <c r="N30" s="80"/>
      <c r="O30" s="7"/>
      <c r="P30" s="78" t="s">
        <v>47</v>
      </c>
      <c r="Q30" s="7"/>
      <c r="R30" s="33" t="s">
        <v>47</v>
      </c>
      <c r="S30" s="7" t="s">
        <v>18</v>
      </c>
      <c r="T30" s="8"/>
    </row>
    <row r="31" spans="1:20" ht="16" thickBot="1" x14ac:dyDescent="0.25">
      <c r="A31" s="6" t="s">
        <v>3</v>
      </c>
      <c r="B31" s="15" t="s">
        <v>25</v>
      </c>
      <c r="C31" s="7"/>
      <c r="D31" s="80"/>
      <c r="E31" s="7"/>
      <c r="F31" s="7"/>
      <c r="G31" s="7"/>
      <c r="H31" s="84" t="s">
        <v>14</v>
      </c>
      <c r="I31" s="7"/>
      <c r="J31" s="7"/>
      <c r="K31" s="7"/>
      <c r="L31" s="84" t="s">
        <v>47</v>
      </c>
      <c r="M31" s="7"/>
      <c r="N31" s="7"/>
      <c r="O31" s="7"/>
      <c r="P31" s="80"/>
      <c r="Q31" s="7"/>
      <c r="R31" s="15" t="s">
        <v>34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85"/>
      <c r="I32" s="7"/>
      <c r="J32" s="23" t="s">
        <v>14</v>
      </c>
      <c r="K32" s="7"/>
      <c r="L32" s="85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">
        <v>12</v>
      </c>
      <c r="C33" s="7"/>
      <c r="D33" s="78" t="s">
        <v>12</v>
      </c>
      <c r="E33" s="7"/>
      <c r="F33" s="7"/>
      <c r="G33" s="7"/>
      <c r="H33" s="86"/>
      <c r="I33" s="7"/>
      <c r="J33" s="7"/>
      <c r="K33" s="7"/>
      <c r="L33" s="86"/>
      <c r="M33" s="7"/>
      <c r="N33" s="7"/>
      <c r="O33" s="7"/>
      <c r="P33" s="78" t="s">
        <v>49</v>
      </c>
      <c r="Q33" s="7"/>
      <c r="R33" s="33" t="s">
        <v>49</v>
      </c>
      <c r="S33" s="7" t="s">
        <v>20</v>
      </c>
      <c r="T33" s="8"/>
    </row>
    <row r="34" spans="1:20" ht="16" thickBot="1" x14ac:dyDescent="0.25">
      <c r="A34" s="6" t="s">
        <v>5</v>
      </c>
      <c r="B34" s="15" t="s">
        <v>13</v>
      </c>
      <c r="C34" s="7"/>
      <c r="D34" s="80"/>
      <c r="E34" s="7"/>
      <c r="F34" s="78" t="s">
        <v>14</v>
      </c>
      <c r="G34" s="7"/>
      <c r="H34" s="7"/>
      <c r="I34" s="7"/>
      <c r="J34" s="7"/>
      <c r="K34" s="7"/>
      <c r="L34" s="7"/>
      <c r="M34" s="7"/>
      <c r="N34" s="78" t="s">
        <v>41</v>
      </c>
      <c r="O34" s="7"/>
      <c r="P34" s="80"/>
      <c r="Q34" s="7"/>
      <c r="R34" s="15" t="s">
        <v>37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79"/>
      <c r="G35" s="7"/>
      <c r="H35" s="7"/>
      <c r="I35" s="7"/>
      <c r="J35" s="7"/>
      <c r="K35" s="7"/>
      <c r="L35" s="7"/>
      <c r="M35" s="7"/>
      <c r="N35" s="79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">
        <v>14</v>
      </c>
      <c r="C36" s="7"/>
      <c r="D36" s="78" t="s">
        <v>14</v>
      </c>
      <c r="E36" s="7"/>
      <c r="F36" s="80"/>
      <c r="G36" s="7"/>
      <c r="H36" s="7"/>
      <c r="I36" s="7"/>
      <c r="J36" s="7"/>
      <c r="K36" s="7"/>
      <c r="L36" s="7"/>
      <c r="M36" s="7"/>
      <c r="N36" s="80"/>
      <c r="O36" s="7"/>
      <c r="P36" s="78" t="s">
        <v>41</v>
      </c>
      <c r="Q36" s="7"/>
      <c r="R36" s="33" t="s">
        <v>15</v>
      </c>
      <c r="S36" s="7" t="s">
        <v>22</v>
      </c>
      <c r="T36" s="8"/>
    </row>
    <row r="37" spans="1:20" ht="16" thickBot="1" x14ac:dyDescent="0.25">
      <c r="A37" s="6" t="s">
        <v>7</v>
      </c>
      <c r="B37" s="15" t="s">
        <v>52</v>
      </c>
      <c r="C37" s="7"/>
      <c r="D37" s="8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0"/>
      <c r="Q37" s="7"/>
      <c r="R37" s="15" t="s">
        <v>41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zoomScale="110" zoomScaleNormal="120" workbookViewId="0">
      <selection activeCell="R8" sqref="R3:R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1" t="s">
        <v>30</v>
      </c>
      <c r="C1" s="82"/>
      <c r="D1" s="82"/>
      <c r="E1" s="82"/>
      <c r="F1" s="83"/>
      <c r="H1" s="7"/>
      <c r="J1" s="81" t="s">
        <v>44</v>
      </c>
      <c r="K1" s="82"/>
      <c r="L1" s="82"/>
      <c r="M1" s="82"/>
      <c r="N1" s="83"/>
      <c r="P1" s="81" t="s">
        <v>54</v>
      </c>
      <c r="Q1" s="82"/>
      <c r="R1" s="83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45</v>
      </c>
      <c r="K5" s="51"/>
      <c r="L5" s="50" t="str">
        <f>Master!F4</f>
        <v>Iran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46</v>
      </c>
      <c r="K6" s="53"/>
      <c r="L6" s="60" t="str">
        <f>Master!F5</f>
        <v>Morocco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25</v>
      </c>
      <c r="K10" s="51"/>
      <c r="L10" s="49" t="str">
        <f>Master!F8</f>
        <v>Croatia</v>
      </c>
      <c r="M10" s="51"/>
      <c r="N10" s="34">
        <f>IF(J10=L10,3, IF(J10=L11,1,0))</f>
        <v>1</v>
      </c>
    </row>
    <row r="11" spans="2:18" ht="16" thickBot="1" x14ac:dyDescent="0.25">
      <c r="B11" s="26" t="s">
        <v>26</v>
      </c>
      <c r="C11" s="51"/>
      <c r="D11" s="51" t="str">
        <f>Master!B9</f>
        <v>Denmark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49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34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48</v>
      </c>
      <c r="K13" s="53"/>
      <c r="L13" s="60" t="str">
        <f>Master!F11</f>
        <v>Iceland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13</v>
      </c>
      <c r="K18" s="51"/>
      <c r="L18" s="48" t="str">
        <f>Master!F15</f>
        <v>Mexico</v>
      </c>
      <c r="M18" s="51"/>
      <c r="N18" s="34">
        <f>IF(J18=L18,2, IF(J18=L17,1,0))</f>
        <v>2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  <c r="Q19" s="98" t="s">
        <v>82</v>
      </c>
      <c r="R19" s="98"/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7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90" t="s">
        <v>8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0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91"/>
      <c r="E32" s="23">
        <f>IF(D31=Master!D27,2,0)</f>
        <v>2</v>
      </c>
      <c r="F32" s="90" t="s">
        <v>8</v>
      </c>
      <c r="G32" s="7"/>
      <c r="H32" s="7"/>
      <c r="I32" s="7"/>
      <c r="J32" s="35"/>
      <c r="K32" s="7"/>
      <c r="L32" s="7"/>
      <c r="M32" s="7"/>
      <c r="N32" s="90" t="s">
        <v>47</v>
      </c>
      <c r="O32" s="23">
        <f>IF(P31=Master!P27,2,0)</f>
        <v>2</v>
      </c>
      <c r="P32" s="91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2"/>
      <c r="G33" s="7"/>
      <c r="H33" s="7"/>
      <c r="I33" s="7"/>
      <c r="J33" s="35"/>
      <c r="K33" s="7"/>
      <c r="L33" s="7"/>
      <c r="M33" s="7"/>
      <c r="N33" s="92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90" t="s">
        <v>10</v>
      </c>
      <c r="E34" s="23">
        <f>IF(D34=Master!D30,2,0)</f>
        <v>2</v>
      </c>
      <c r="F34" s="91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1"/>
      <c r="O34" s="23">
        <f>IF(P34=Master!P30,2,0)</f>
        <v>2</v>
      </c>
      <c r="P34" s="90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91"/>
      <c r="E35" s="7"/>
      <c r="F35" s="35"/>
      <c r="G35" s="7"/>
      <c r="H35" s="90" t="s">
        <v>14</v>
      </c>
      <c r="I35" s="7"/>
      <c r="J35" s="35" t="s">
        <v>81</v>
      </c>
      <c r="K35" s="7"/>
      <c r="L35" s="90" t="s">
        <v>47</v>
      </c>
      <c r="M35" s="7"/>
      <c r="N35" s="35"/>
      <c r="O35" s="7"/>
      <c r="P35" s="91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2"/>
      <c r="I36" s="24">
        <f>IF(H35=Master!H31,6,0)</f>
        <v>6</v>
      </c>
      <c r="J36" s="66" t="s">
        <v>14</v>
      </c>
      <c r="K36" s="25">
        <f>IF(L35=Master!L31,6,0)</f>
        <v>6</v>
      </c>
      <c r="L36" s="9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93" t="s">
        <v>12</v>
      </c>
      <c r="E37" s="7"/>
      <c r="F37" s="35" t="s">
        <v>78</v>
      </c>
      <c r="G37" s="7"/>
      <c r="H37" s="91"/>
      <c r="I37" s="7"/>
      <c r="J37" s="35"/>
      <c r="K37" s="7"/>
      <c r="L37" s="91"/>
      <c r="M37" s="7"/>
      <c r="N37" s="35" t="s">
        <v>80</v>
      </c>
      <c r="O37" s="7"/>
      <c r="P37" s="90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94"/>
      <c r="E38" s="23">
        <f>IF(D37=Master!D33,2,0)</f>
        <v>2</v>
      </c>
      <c r="F38" s="87" t="s">
        <v>14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0" t="s">
        <v>41</v>
      </c>
      <c r="O38" s="23">
        <f>IF(P37=Master!P33,2,0)</f>
        <v>2</v>
      </c>
      <c r="P38" s="91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88"/>
      <c r="G39" s="7"/>
      <c r="H39" s="7"/>
      <c r="I39" s="7"/>
      <c r="J39" s="35"/>
      <c r="K39" s="7"/>
      <c r="L39" s="7"/>
      <c r="M39" s="7"/>
      <c r="N39" s="9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90" t="s">
        <v>14</v>
      </c>
      <c r="E40" s="23">
        <f>IF(D40=Master!D36,2,0)</f>
        <v>2</v>
      </c>
      <c r="F40" s="89"/>
      <c r="G40" s="7"/>
      <c r="H40" s="7"/>
      <c r="I40" s="7"/>
      <c r="J40" s="35"/>
      <c r="K40" s="7"/>
      <c r="L40" s="7"/>
      <c r="M40" s="7"/>
      <c r="N40" s="91"/>
      <c r="O40" s="23">
        <f>IF(P40=Master!P36,2,0)</f>
        <v>2</v>
      </c>
      <c r="P40" s="90" t="s">
        <v>41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9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1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8" zoomScale="120" zoomScaleNormal="120" workbookViewId="0">
      <selection activeCell="J31" sqref="J3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1" t="s">
        <v>30</v>
      </c>
      <c r="C1" s="82"/>
      <c r="D1" s="82"/>
      <c r="E1" s="82"/>
      <c r="F1" s="83"/>
      <c r="H1" s="7"/>
      <c r="J1" s="81" t="s">
        <v>44</v>
      </c>
      <c r="K1" s="82"/>
      <c r="L1" s="82"/>
      <c r="M1" s="82"/>
      <c r="N1" s="83"/>
      <c r="P1" s="81" t="s">
        <v>54</v>
      </c>
      <c r="Q1" s="82"/>
      <c r="R1" s="83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31</v>
      </c>
      <c r="C3" s="51"/>
      <c r="D3" s="51" t="str">
        <f>Master!B2</f>
        <v>Uruguay</v>
      </c>
      <c r="E3" s="51"/>
      <c r="F3" s="34">
        <v>0</v>
      </c>
      <c r="G3" s="52"/>
      <c r="H3" s="35"/>
      <c r="I3" s="52"/>
      <c r="J3" s="26" t="s">
        <v>46</v>
      </c>
      <c r="K3" s="51"/>
      <c r="L3" s="51" t="str">
        <f>Master!F2</f>
        <v>Spain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26</v>
      </c>
    </row>
    <row r="4" spans="2:18" x14ac:dyDescent="0.2">
      <c r="B4" s="26" t="s">
        <v>32</v>
      </c>
      <c r="C4" s="51"/>
      <c r="D4" s="49" t="str">
        <f>Master!B3</f>
        <v>Russia</v>
      </c>
      <c r="E4" s="51"/>
      <c r="F4" s="34">
        <v>1</v>
      </c>
      <c r="G4" s="52"/>
      <c r="H4" s="35"/>
      <c r="I4" s="52"/>
      <c r="J4" s="26" t="s">
        <v>45</v>
      </c>
      <c r="K4" s="51"/>
      <c r="L4" s="51" t="str">
        <f>Master!F3</f>
        <v>Portugal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8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24</v>
      </c>
      <c r="K5" s="51"/>
      <c r="L5" s="51" t="str">
        <f>Master!F4</f>
        <v>Iran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9</v>
      </c>
      <c r="K6" s="53"/>
      <c r="L6" s="53" t="str">
        <f>Master!F5</f>
        <v>Morocco</v>
      </c>
      <c r="M6" s="53"/>
      <c r="N6" s="54">
        <f t="shared" si="1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38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47</v>
      </c>
      <c r="K10" s="51"/>
      <c r="L10" s="47" t="str">
        <f>Master!F8</f>
        <v>Croatia</v>
      </c>
      <c r="M10" s="51"/>
      <c r="N10" s="34">
        <f>IF(J10=L10,3, IF(J10=L11,1,0))</f>
        <v>3</v>
      </c>
    </row>
    <row r="11" spans="2:18" ht="16" thickBot="1" x14ac:dyDescent="0.25">
      <c r="B11" s="26" t="s">
        <v>34</v>
      </c>
      <c r="C11" s="51"/>
      <c r="D11" s="48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25</v>
      </c>
      <c r="K11" s="51"/>
      <c r="L11" s="48" t="str">
        <f>Master!F9</f>
        <v>Argentina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26</v>
      </c>
      <c r="C12" s="51"/>
      <c r="D12" s="50" t="str">
        <f>Master!B10</f>
        <v>Peru</v>
      </c>
      <c r="E12" s="51"/>
      <c r="F12" s="34">
        <f t="shared" ref="F12:F13" si="2">IF(B12=D12,1,0)</f>
        <v>1</v>
      </c>
      <c r="G12" s="52"/>
      <c r="H12" s="35"/>
      <c r="I12" s="52"/>
      <c r="J12" s="26" t="s">
        <v>48</v>
      </c>
      <c r="K12" s="51"/>
      <c r="L12" s="51" t="str">
        <f>Master!F10</f>
        <v>Nigeria</v>
      </c>
      <c r="M12" s="51"/>
      <c r="N12" s="34">
        <f t="shared" ref="N12:N13" si="3">IF(J12=L12,1,0)</f>
        <v>0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11</v>
      </c>
      <c r="K13" s="53"/>
      <c r="L13" s="53" t="str">
        <f>Master!F11</f>
        <v>Iceland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37</v>
      </c>
      <c r="C17" s="51"/>
      <c r="D17" s="51" t="str">
        <f>Master!B14</f>
        <v>Brasil</v>
      </c>
      <c r="E17" s="51"/>
      <c r="F17" s="34">
        <v>0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</row>
    <row r="18" spans="1:20" x14ac:dyDescent="0.2">
      <c r="B18" s="26" t="s">
        <v>39</v>
      </c>
      <c r="C18" s="51"/>
      <c r="D18" s="49" t="str">
        <f>Master!B15</f>
        <v>Switz</v>
      </c>
      <c r="E18" s="51"/>
      <c r="F18" s="34">
        <v>1</v>
      </c>
      <c r="G18" s="52"/>
      <c r="H18" s="35"/>
      <c r="I18" s="52"/>
      <c r="J18" s="26" t="s">
        <v>13</v>
      </c>
      <c r="K18" s="51"/>
      <c r="L18" s="48" t="str">
        <f>Master!F15</f>
        <v>Mexico</v>
      </c>
      <c r="M18" s="51"/>
      <c r="N18" s="34">
        <f>IF(J18=L18,2, IF(J18=L17,1,0))</f>
        <v>2</v>
      </c>
    </row>
    <row r="19" spans="1:20" x14ac:dyDescent="0.2">
      <c r="B19" s="26" t="s">
        <v>12</v>
      </c>
      <c r="C19" s="51"/>
      <c r="D19" s="51" t="str">
        <f>Master!B16</f>
        <v>Serbia</v>
      </c>
      <c r="E19" s="51"/>
      <c r="F19" s="34">
        <f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4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>IF(B20=D20,1,0)</f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4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5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6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5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99" t="s">
        <v>24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0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0"/>
      <c r="E32" s="23">
        <f>IF(D31=Master!D27,2,0)</f>
        <v>0</v>
      </c>
      <c r="F32" s="99" t="s">
        <v>24</v>
      </c>
      <c r="G32" s="7"/>
      <c r="H32" s="7"/>
      <c r="I32" s="7"/>
      <c r="J32" s="35"/>
      <c r="K32" s="7"/>
      <c r="L32" s="7"/>
      <c r="M32" s="7"/>
      <c r="N32" s="99" t="s">
        <v>31</v>
      </c>
      <c r="O32" s="23">
        <f>IF(P31=Master!P27,2,0)</f>
        <v>2</v>
      </c>
      <c r="P32" s="91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1"/>
      <c r="G33" s="7"/>
      <c r="H33" s="7"/>
      <c r="I33" s="7"/>
      <c r="J33" s="35"/>
      <c r="K33" s="7"/>
      <c r="L33" s="7"/>
      <c r="M33" s="7"/>
      <c r="N33" s="101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90" t="s">
        <v>10</v>
      </c>
      <c r="E34" s="23">
        <f>IF(D34=Master!D30,2,0)</f>
        <v>2</v>
      </c>
      <c r="F34" s="100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0"/>
      <c r="O34" s="23">
        <f>IF(P34=Master!P30,2,0)</f>
        <v>2</v>
      </c>
      <c r="P34" s="90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91"/>
      <c r="E35" s="7"/>
      <c r="F35" s="35"/>
      <c r="G35" s="7"/>
      <c r="H35" s="99" t="s">
        <v>24</v>
      </c>
      <c r="I35" s="7"/>
      <c r="J35" s="35" t="s">
        <v>81</v>
      </c>
      <c r="K35" s="7"/>
      <c r="L35" s="99" t="s">
        <v>31</v>
      </c>
      <c r="M35" s="7"/>
      <c r="N35" s="35"/>
      <c r="O35" s="7"/>
      <c r="P35" s="91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1"/>
      <c r="I36" s="24">
        <f>IF(H35=Master!H31,6,0)</f>
        <v>0</v>
      </c>
      <c r="J36" s="68" t="s">
        <v>24</v>
      </c>
      <c r="K36" s="25">
        <f>IF(L35=Master!L31,6,0)</f>
        <v>0</v>
      </c>
      <c r="L36" s="101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93" t="s">
        <v>12</v>
      </c>
      <c r="E37" s="7"/>
      <c r="F37" s="35" t="s">
        <v>78</v>
      </c>
      <c r="G37" s="7"/>
      <c r="H37" s="100"/>
      <c r="I37" s="7"/>
      <c r="J37" s="35"/>
      <c r="K37" s="7"/>
      <c r="L37" s="100"/>
      <c r="M37" s="7"/>
      <c r="N37" s="35" t="s">
        <v>80</v>
      </c>
      <c r="O37" s="7"/>
      <c r="P37" s="99" t="s">
        <v>37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94"/>
      <c r="E38" s="23">
        <f>IF(D37=Master!D33,2,0)</f>
        <v>2</v>
      </c>
      <c r="F38" s="99" t="s">
        <v>12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99" t="s">
        <v>37</v>
      </c>
      <c r="O38" s="23">
        <f>IF(P37=Master!P33,2,0)</f>
        <v>0</v>
      </c>
      <c r="P38" s="100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1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90" t="s">
        <v>14</v>
      </c>
      <c r="E40" s="23">
        <f>IF(D40=Master!D36,2,0)</f>
        <v>2</v>
      </c>
      <c r="F40" s="100"/>
      <c r="G40" s="7"/>
      <c r="H40" s="7"/>
      <c r="I40" s="7"/>
      <c r="J40" s="35"/>
      <c r="K40" s="7"/>
      <c r="L40" s="7"/>
      <c r="M40" s="7"/>
      <c r="N40" s="100"/>
      <c r="O40" s="23">
        <f>IF(P40=Master!P36,2,0)</f>
        <v>2</v>
      </c>
      <c r="P40" s="90" t="s">
        <v>41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91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1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7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7" zoomScale="120" zoomScaleNormal="120" workbookViewId="0">
      <selection activeCell="P40" activeCellId="7" sqref="D37:D38 D40:D41 F32:F34 J36 L35:L37 N32:N34 P34:P35 P40:P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1" t="s">
        <v>30</v>
      </c>
      <c r="C1" s="82"/>
      <c r="D1" s="82"/>
      <c r="E1" s="82"/>
      <c r="F1" s="83"/>
      <c r="H1" s="7"/>
      <c r="J1" s="81" t="s">
        <v>44</v>
      </c>
      <c r="K1" s="82"/>
      <c r="L1" s="82"/>
      <c r="M1" s="82"/>
      <c r="N1" s="83"/>
      <c r="P1" s="81" t="s">
        <v>54</v>
      </c>
      <c r="Q1" s="82"/>
      <c r="R1" s="83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ht="16" thickBot="1" x14ac:dyDescent="0.25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7" t="s">
        <v>46</v>
      </c>
      <c r="K5" s="51"/>
      <c r="L5" s="51" t="str">
        <f>Master!F4</f>
        <v>Iran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8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45</v>
      </c>
      <c r="K6" s="53"/>
      <c r="L6" s="53" t="str">
        <f>Master!F5</f>
        <v>Morocco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6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53</v>
      </c>
    </row>
    <row r="10" spans="2:18" ht="16" thickBot="1" x14ac:dyDescent="0.25">
      <c r="B10" s="26" t="s">
        <v>10</v>
      </c>
      <c r="C10" s="51"/>
      <c r="D10" s="47" t="str">
        <f>Master!B8</f>
        <v>France</v>
      </c>
      <c r="E10" s="51"/>
      <c r="F10" s="34">
        <f>IF(B10=D10,3, IF(B10=D11,1,0))</f>
        <v>3</v>
      </c>
      <c r="G10" s="52"/>
      <c r="H10" s="35"/>
      <c r="I10" s="52"/>
      <c r="J10" s="26" t="s">
        <v>25</v>
      </c>
      <c r="K10" s="51"/>
      <c r="L10" s="49" t="str">
        <f>Master!F8</f>
        <v>Croatia</v>
      </c>
      <c r="M10" s="51"/>
      <c r="N10" s="34">
        <f>IF(J10=L10,3, IF(J10=L11,1,0))</f>
        <v>1</v>
      </c>
    </row>
    <row r="11" spans="2:18" ht="16" thickBot="1" x14ac:dyDescent="0.25">
      <c r="B11" s="26" t="s">
        <v>26</v>
      </c>
      <c r="C11" s="51"/>
      <c r="D11" s="51" t="str">
        <f>Master!B9</f>
        <v>Denmark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49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34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35</v>
      </c>
      <c r="C13" s="53"/>
      <c r="D13" s="60" t="str">
        <f>Master!B11</f>
        <v>Australia</v>
      </c>
      <c r="E13" s="53"/>
      <c r="F13" s="34">
        <f t="shared" si="2"/>
        <v>1</v>
      </c>
      <c r="G13" s="52"/>
      <c r="H13" s="35"/>
      <c r="I13" s="52"/>
      <c r="J13" s="27" t="s">
        <v>48</v>
      </c>
      <c r="K13" s="53"/>
      <c r="L13" s="60" t="str">
        <f>Master!F11</f>
        <v>Iceland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49</v>
      </c>
      <c r="K17" s="51"/>
      <c r="L17" s="47" t="str">
        <f>Master!F14</f>
        <v>Sweden</v>
      </c>
      <c r="M17" s="51"/>
      <c r="N17" s="34">
        <f>IF(J17=L17,3, IF(J17=L18,1,0))</f>
        <v>3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27</v>
      </c>
      <c r="K18" s="51"/>
      <c r="L18" s="51" t="str">
        <f>Master!F15</f>
        <v>Mexico</v>
      </c>
      <c r="M18" s="51"/>
      <c r="N18" s="34">
        <f>IF(J18=L18,2, IF(J18=L17,1,0))</f>
        <v>0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42</v>
      </c>
      <c r="C24" s="51"/>
      <c r="D24" s="51" t="str">
        <f>Master!B20</f>
        <v>Belgium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Colombia</v>
      </c>
      <c r="M24" s="51"/>
      <c r="N24" s="34">
        <f>IF(J24=L24,3, IF(J24=L25,1,0))</f>
        <v>0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51</v>
      </c>
      <c r="K25" s="51"/>
      <c r="L25" s="51" t="str">
        <f>Master!F21</f>
        <v>Japan</v>
      </c>
      <c r="M25" s="51"/>
      <c r="N25" s="34">
        <f>IF(J25=L25,2, IF(J25=L24,1,0))</f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15</v>
      </c>
      <c r="K26" s="32"/>
      <c r="L26" s="32" t="str">
        <f>Master!F22</f>
        <v>Senegal</v>
      </c>
      <c r="M26" s="32"/>
      <c r="N26" s="17">
        <f t="shared" ref="N26:N27" si="6">IF(J26=L26,1,0)</f>
        <v>0</v>
      </c>
    </row>
    <row r="27" spans="1:20" ht="16" thickBot="1" x14ac:dyDescent="0.25">
      <c r="B27" s="26" t="s">
        <v>14</v>
      </c>
      <c r="C27" s="19"/>
      <c r="D27" s="53" t="str">
        <f>Master!B23</f>
        <v>Panama</v>
      </c>
      <c r="E27" s="19"/>
      <c r="F27" s="20">
        <f t="shared" ref="F27" si="7">IF(B27=D27,1,0)</f>
        <v>0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102" t="s">
        <v>8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2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3"/>
      <c r="E32" s="23">
        <f>IF(D31=Master!D27,2,0)</f>
        <v>2</v>
      </c>
      <c r="F32" s="104" t="s">
        <v>10</v>
      </c>
      <c r="G32" s="7"/>
      <c r="H32" s="7"/>
      <c r="I32" s="7"/>
      <c r="J32" s="35"/>
      <c r="K32" s="7"/>
      <c r="L32" s="7"/>
      <c r="M32" s="7"/>
      <c r="N32" s="104" t="s">
        <v>34</v>
      </c>
      <c r="O32" s="23">
        <f>IF(P31=Master!P27,2,0)</f>
        <v>2</v>
      </c>
      <c r="P32" s="103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102" t="s">
        <v>10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6"/>
      <c r="O34" s="23">
        <f>IF(P34=Master!P30,2,0)</f>
        <v>0</v>
      </c>
      <c r="P34" s="104" t="s">
        <v>34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103"/>
      <c r="E35" s="7"/>
      <c r="F35" s="35"/>
      <c r="G35" s="7"/>
      <c r="H35" s="102" t="s">
        <v>14</v>
      </c>
      <c r="I35" s="7"/>
      <c r="J35" s="35" t="s">
        <v>81</v>
      </c>
      <c r="K35" s="7"/>
      <c r="L35" s="104" t="s">
        <v>34</v>
      </c>
      <c r="M35" s="7"/>
      <c r="N35" s="35"/>
      <c r="O35" s="7"/>
      <c r="P35" s="106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6</v>
      </c>
      <c r="J36" s="67" t="s">
        <v>34</v>
      </c>
      <c r="K36" s="25">
        <f>IF(L35=Master!L31,6,0)</f>
        <v>0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108" t="s">
        <v>13</v>
      </c>
      <c r="E37" s="7"/>
      <c r="F37" s="35" t="s">
        <v>78</v>
      </c>
      <c r="G37" s="7"/>
      <c r="H37" s="103"/>
      <c r="I37" s="7"/>
      <c r="J37" s="35"/>
      <c r="K37" s="7"/>
      <c r="L37" s="106"/>
      <c r="M37" s="7"/>
      <c r="N37" s="35" t="s">
        <v>80</v>
      </c>
      <c r="O37" s="7"/>
      <c r="P37" s="102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09"/>
      <c r="E38" s="23">
        <f>IF(D37=Master!D33,2,0)</f>
        <v>0</v>
      </c>
      <c r="F38" s="102" t="s">
        <v>14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02" t="s">
        <v>41</v>
      </c>
      <c r="O38" s="23">
        <f>IF(P37=Master!P33,2,0)</f>
        <v>2</v>
      </c>
      <c r="P38" s="103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104" t="s">
        <v>52</v>
      </c>
      <c r="E40" s="23">
        <f>IF(D40=Master!D36,2,0)</f>
        <v>0</v>
      </c>
      <c r="F40" s="103"/>
      <c r="G40" s="7"/>
      <c r="H40" s="7"/>
      <c r="I40" s="7"/>
      <c r="J40" s="35"/>
      <c r="K40" s="7"/>
      <c r="L40" s="7"/>
      <c r="M40" s="7"/>
      <c r="N40" s="103"/>
      <c r="O40" s="23">
        <f>IF(P40=Master!P36,2,0)</f>
        <v>0</v>
      </c>
      <c r="P40" s="104" t="s">
        <v>15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106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6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4</v>
      </c>
      <c r="I43" s="1">
        <f t="shared" ref="I43" si="8">SUM(I32:I40)</f>
        <v>6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opLeftCell="A13" zoomScale="120" zoomScaleNormal="120" workbookViewId="0">
      <selection activeCell="I47" sqref="I47:I4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1" t="s">
        <v>30</v>
      </c>
      <c r="C1" s="82"/>
      <c r="D1" s="82"/>
      <c r="E1" s="82"/>
      <c r="F1" s="83"/>
      <c r="H1" s="7"/>
      <c r="J1" s="81" t="s">
        <v>44</v>
      </c>
      <c r="K1" s="82"/>
      <c r="L1" s="82"/>
      <c r="M1" s="82"/>
      <c r="N1" s="83"/>
      <c r="P1" s="81" t="s">
        <v>54</v>
      </c>
      <c r="Q1" s="82"/>
      <c r="R1" s="83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8</v>
      </c>
      <c r="C3" s="51"/>
      <c r="D3" s="47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47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31</v>
      </c>
      <c r="C4" s="51"/>
      <c r="D4" s="48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48" t="str">
        <f>Master!F3</f>
        <v>Portugal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0">IF(B5=D5,1,0)</f>
        <v>0</v>
      </c>
      <c r="G5" s="52"/>
      <c r="H5" s="35"/>
      <c r="I5" s="52"/>
      <c r="J5" s="26" t="s">
        <v>45</v>
      </c>
      <c r="K5" s="51"/>
      <c r="L5" s="50" t="str">
        <f>Master!F4</f>
        <v>Iran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0"/>
        <v>0</v>
      </c>
      <c r="G6" s="52"/>
      <c r="H6" s="35"/>
      <c r="I6" s="52"/>
      <c r="J6" s="27" t="s">
        <v>46</v>
      </c>
      <c r="K6" s="53"/>
      <c r="L6" s="60" t="str">
        <f>Master!F5</f>
        <v>Morocco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6</v>
      </c>
    </row>
    <row r="8" spans="2:18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57</v>
      </c>
    </row>
    <row r="10" spans="2:18" ht="16" thickBot="1" x14ac:dyDescent="0.25">
      <c r="B10" s="26" t="s">
        <v>35</v>
      </c>
      <c r="C10" s="51"/>
      <c r="D10" s="51" t="str">
        <f>Master!B8</f>
        <v>France</v>
      </c>
      <c r="E10" s="51"/>
      <c r="F10" s="34">
        <f>IF(B10=D10,3, IF(B10=D11,1,0))</f>
        <v>0</v>
      </c>
      <c r="G10" s="52"/>
      <c r="H10" s="35"/>
      <c r="I10" s="52"/>
      <c r="J10" s="26" t="s">
        <v>47</v>
      </c>
      <c r="K10" s="51"/>
      <c r="L10" s="47" t="str">
        <f>Master!F8</f>
        <v>Croatia</v>
      </c>
      <c r="M10" s="51"/>
      <c r="N10" s="34">
        <f>IF(J10=L10,3, IF(J10=L11,1,0))</f>
        <v>3</v>
      </c>
    </row>
    <row r="11" spans="2:18" ht="16" thickBot="1" x14ac:dyDescent="0.25">
      <c r="B11" s="26" t="s">
        <v>34</v>
      </c>
      <c r="C11" s="51"/>
      <c r="D11" s="48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48</v>
      </c>
      <c r="K11" s="51"/>
      <c r="L11" s="51" t="str">
        <f>Master!F9</f>
        <v>Argentina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10</v>
      </c>
      <c r="C12" s="51"/>
      <c r="D12" s="51" t="str">
        <f>Master!B10</f>
        <v>Peru</v>
      </c>
      <c r="E12" s="51"/>
      <c r="F12" s="34">
        <f t="shared" ref="F12:F13" si="2">IF(B12=D12,1,0)</f>
        <v>0</v>
      </c>
      <c r="G12" s="52"/>
      <c r="H12" s="35"/>
      <c r="I12" s="52"/>
      <c r="J12" s="26" t="s">
        <v>11</v>
      </c>
      <c r="K12" s="51"/>
      <c r="L12" s="50" t="str">
        <f>Master!F10</f>
        <v>Nigeria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26</v>
      </c>
      <c r="C13" s="53"/>
      <c r="D13" s="53" t="str">
        <f>Master!B11</f>
        <v>Australia</v>
      </c>
      <c r="E13" s="53"/>
      <c r="F13" s="34">
        <f t="shared" si="2"/>
        <v>0</v>
      </c>
      <c r="G13" s="52"/>
      <c r="H13" s="35"/>
      <c r="I13" s="52"/>
      <c r="J13" s="26" t="s">
        <v>25</v>
      </c>
      <c r="K13" s="53"/>
      <c r="L13" s="53" t="str">
        <f>Master!F11</f>
        <v>Iceland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12</v>
      </c>
      <c r="C17" s="51"/>
      <c r="D17" s="47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49</v>
      </c>
      <c r="K17" s="51"/>
      <c r="L17" s="47" t="str">
        <f>Master!F14</f>
        <v>Sweden</v>
      </c>
      <c r="M17" s="51"/>
      <c r="N17" s="34">
        <f>IF(J17=L17,3, IF(J17=L18,1,0))</f>
        <v>3</v>
      </c>
    </row>
    <row r="18" spans="1:20" x14ac:dyDescent="0.2">
      <c r="B18" s="26" t="s">
        <v>37</v>
      </c>
      <c r="C18" s="51"/>
      <c r="D18" s="48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50</v>
      </c>
      <c r="K18" s="51"/>
      <c r="L18" s="51" t="str">
        <f>Master!F15</f>
        <v>Mexico</v>
      </c>
      <c r="M18" s="51"/>
      <c r="N18" s="34">
        <f>IF(J18=L18,2, IF(J18=L17,1,0))</f>
        <v>0</v>
      </c>
    </row>
    <row r="19" spans="1:20" x14ac:dyDescent="0.2">
      <c r="B19" s="26" t="s">
        <v>39</v>
      </c>
      <c r="C19" s="51"/>
      <c r="D19" s="50" t="str">
        <f>Master!B16</f>
        <v>Serbia</v>
      </c>
      <c r="E19" s="51"/>
      <c r="F19" s="34">
        <f t="shared" ref="F19:F20" si="4">IF(B19=D19,1,0)</f>
        <v>1</v>
      </c>
      <c r="G19" s="52"/>
      <c r="H19" s="35"/>
      <c r="I19" s="59"/>
      <c r="J19" s="26" t="s">
        <v>27</v>
      </c>
      <c r="K19" s="51"/>
      <c r="L19" s="51" t="str">
        <f>Master!F16</f>
        <v>S. Korea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38</v>
      </c>
      <c r="C20" s="53"/>
      <c r="D20" s="60" t="str">
        <f>Master!B17</f>
        <v>Costa Rica</v>
      </c>
      <c r="E20" s="53"/>
      <c r="F20" s="54">
        <f t="shared" si="4"/>
        <v>1</v>
      </c>
      <c r="G20" s="52"/>
      <c r="H20" s="55"/>
      <c r="I20" s="52"/>
      <c r="J20" s="27" t="s">
        <v>13</v>
      </c>
      <c r="K20" s="53"/>
      <c r="L20" s="53" t="str">
        <f>Master!F17</f>
        <v>Germany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14</v>
      </c>
      <c r="C24" s="51"/>
      <c r="D24" s="47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49" t="str">
        <f>Master!F20</f>
        <v>Colombia</v>
      </c>
      <c r="M24" s="51"/>
      <c r="N24" s="34">
        <v>1</v>
      </c>
    </row>
    <row r="25" spans="1:20" x14ac:dyDescent="0.2">
      <c r="B25" s="26" t="s">
        <v>41</v>
      </c>
      <c r="C25" s="51"/>
      <c r="D25" s="48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v>0</v>
      </c>
    </row>
    <row r="26" spans="1:20" x14ac:dyDescent="0.2">
      <c r="B26" s="26" t="s">
        <v>29</v>
      </c>
      <c r="C26" s="32"/>
      <c r="D26" s="50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50" t="str">
        <f>Master!F22</f>
        <v>Senegal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42</v>
      </c>
      <c r="C27" s="19"/>
      <c r="D27" s="60" t="str">
        <f>Master!B23</f>
        <v>Panama</v>
      </c>
      <c r="E27" s="19"/>
      <c r="F27" s="20">
        <f t="shared" ref="F27" si="7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">
        <v>8</v>
      </c>
      <c r="C31" s="7"/>
      <c r="D31" s="99" t="s">
        <v>24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2" t="s">
        <v>31</v>
      </c>
      <c r="Q31" s="7"/>
      <c r="R31" s="38" t="s">
        <v>9</v>
      </c>
      <c r="S31" s="7" t="s">
        <v>16</v>
      </c>
      <c r="T31" s="8"/>
    </row>
    <row r="32" spans="1:20" ht="16" thickBot="1" x14ac:dyDescent="0.25">
      <c r="A32" s="6" t="s">
        <v>1</v>
      </c>
      <c r="B32" s="63" t="s">
        <v>24</v>
      </c>
      <c r="C32" s="7"/>
      <c r="D32" s="100"/>
      <c r="E32" s="23">
        <f>IF(D31=Master!D27,2,0)</f>
        <v>0</v>
      </c>
      <c r="F32" s="99" t="s">
        <v>10</v>
      </c>
      <c r="G32" s="7"/>
      <c r="H32" s="7"/>
      <c r="I32" s="7"/>
      <c r="J32" s="35"/>
      <c r="K32" s="7"/>
      <c r="L32" s="7"/>
      <c r="M32" s="7"/>
      <c r="N32" s="102" t="s">
        <v>47</v>
      </c>
      <c r="O32" s="23">
        <f>IF(P31=Master!P27,2,0)</f>
        <v>2</v>
      </c>
      <c r="P32" s="103"/>
      <c r="Q32" s="7"/>
      <c r="R32" s="39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1"/>
      <c r="G33" s="7"/>
      <c r="H33" s="7"/>
      <c r="I33" s="7"/>
      <c r="J33" s="35"/>
      <c r="K33" s="7"/>
      <c r="L33" s="7"/>
      <c r="M33" s="7"/>
      <c r="N33" s="10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">
        <v>10</v>
      </c>
      <c r="C34" s="7"/>
      <c r="D34" s="102" t="s">
        <v>10</v>
      </c>
      <c r="E34" s="23">
        <f>IF(D34=Master!D30,2,0)</f>
        <v>2</v>
      </c>
      <c r="F34" s="100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3"/>
      <c r="O34" s="23">
        <f>IF(P34=Master!P30,2,0)</f>
        <v>2</v>
      </c>
      <c r="P34" s="102" t="s">
        <v>47</v>
      </c>
      <c r="Q34" s="7"/>
      <c r="R34" s="38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63" t="s">
        <v>25</v>
      </c>
      <c r="C35" s="7"/>
      <c r="D35" s="103"/>
      <c r="E35" s="7"/>
      <c r="F35" s="35"/>
      <c r="G35" s="7"/>
      <c r="H35" s="99" t="s">
        <v>13</v>
      </c>
      <c r="I35" s="7"/>
      <c r="J35" s="35" t="s">
        <v>81</v>
      </c>
      <c r="K35" s="7"/>
      <c r="L35" s="102" t="s">
        <v>47</v>
      </c>
      <c r="M35" s="7"/>
      <c r="N35" s="35"/>
      <c r="O35" s="7"/>
      <c r="P35" s="103"/>
      <c r="Q35" s="7"/>
      <c r="R35" s="39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1"/>
      <c r="I36" s="24">
        <f>IF(H35=Master!H31,6,0)</f>
        <v>0</v>
      </c>
      <c r="J36" s="68" t="s">
        <v>13</v>
      </c>
      <c r="K36" s="25">
        <f>IF(L35=Master!L31,6,0)</f>
        <v>6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">
        <v>12</v>
      </c>
      <c r="C37" s="7"/>
      <c r="D37" s="110" t="s">
        <v>13</v>
      </c>
      <c r="E37" s="7"/>
      <c r="F37" s="35" t="s">
        <v>78</v>
      </c>
      <c r="G37" s="7"/>
      <c r="H37" s="100"/>
      <c r="I37" s="7"/>
      <c r="J37" s="35"/>
      <c r="K37" s="7"/>
      <c r="L37" s="103"/>
      <c r="M37" s="7"/>
      <c r="N37" s="35" t="s">
        <v>80</v>
      </c>
      <c r="O37" s="7"/>
      <c r="P37" s="102" t="s">
        <v>49</v>
      </c>
      <c r="Q37" s="7"/>
      <c r="R37" s="38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63" t="s">
        <v>13</v>
      </c>
      <c r="C38" s="7"/>
      <c r="D38" s="111"/>
      <c r="E38" s="23">
        <f>IF(D37=Master!D33,2,0)</f>
        <v>0</v>
      </c>
      <c r="F38" s="99" t="s">
        <v>13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99" t="s">
        <v>15</v>
      </c>
      <c r="O38" s="23">
        <f>IF(P37=Master!P33,2,0)</f>
        <v>2</v>
      </c>
      <c r="P38" s="103"/>
      <c r="Q38" s="7"/>
      <c r="R38" s="39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1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">
        <v>14</v>
      </c>
      <c r="C40" s="7"/>
      <c r="D40" s="102" t="s">
        <v>14</v>
      </c>
      <c r="E40" s="23">
        <f>IF(D40=Master!D36,2,0)</f>
        <v>2</v>
      </c>
      <c r="F40" s="100"/>
      <c r="G40" s="7"/>
      <c r="H40" s="7"/>
      <c r="I40" s="7"/>
      <c r="J40" s="35"/>
      <c r="K40" s="7"/>
      <c r="L40" s="7"/>
      <c r="M40" s="7"/>
      <c r="N40" s="100"/>
      <c r="O40" s="23">
        <f>IF(P40=Master!P36,2,0)</f>
        <v>0</v>
      </c>
      <c r="P40" s="99" t="s">
        <v>15</v>
      </c>
      <c r="Q40" s="7"/>
      <c r="R40" s="38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63" t="s">
        <v>52</v>
      </c>
      <c r="C41" s="7"/>
      <c r="D41" s="103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0"/>
      <c r="Q41" s="7"/>
      <c r="R41" s="39" t="s">
        <v>41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6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2" t="s">
        <v>82</v>
      </c>
      <c r="C5" s="113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AC24" sqref="AC24:AC2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1" t="s">
        <v>30</v>
      </c>
      <c r="C1" s="82"/>
      <c r="D1" s="82"/>
      <c r="E1" s="82"/>
      <c r="F1" s="83"/>
      <c r="H1" s="7"/>
      <c r="J1" s="81" t="s">
        <v>44</v>
      </c>
      <c r="K1" s="82"/>
      <c r="L1" s="82"/>
      <c r="M1" s="82"/>
      <c r="N1" s="83"/>
      <c r="P1" s="81" t="s">
        <v>54</v>
      </c>
      <c r="Q1" s="82"/>
      <c r="R1" s="83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Uruguay</v>
      </c>
      <c r="E3" s="51"/>
      <c r="F3" s="34">
        <f>IF(B3=D3,3, IF(B3=D4,1,0))</f>
        <v>3</v>
      </c>
      <c r="G3" s="52"/>
      <c r="H3" s="35"/>
      <c r="I3" s="52"/>
      <c r="J3" s="26" t="s">
        <v>9</v>
      </c>
      <c r="K3" s="51"/>
      <c r="L3" s="51" t="str">
        <f>Master!F2</f>
        <v>Spain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36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Russia</v>
      </c>
      <c r="E4" s="51"/>
      <c r="F4" s="34">
        <f>IF(B4=D4,2, IF(B4=D3,1,0))</f>
        <v>2</v>
      </c>
      <c r="G4" s="52"/>
      <c r="H4" s="35"/>
      <c r="I4" s="52"/>
      <c r="J4" s="26" t="s">
        <v>24</v>
      </c>
      <c r="K4" s="51"/>
      <c r="L4" s="51" t="str">
        <f>Master!F3</f>
        <v>Portugal</v>
      </c>
      <c r="M4" s="51"/>
      <c r="N4" s="34">
        <f>IF(J4=L4,2, IF(J4=L3,1,0))</f>
        <v>2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Saudi Arabia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Iran</v>
      </c>
      <c r="M5" s="51"/>
      <c r="N5" s="34">
        <f t="shared" ref="N5:N6" si="3">IF(J5=L5,1,0)</f>
        <v>1</v>
      </c>
      <c r="P5" s="16" t="s">
        <v>56</v>
      </c>
      <c r="Q5" s="32"/>
      <c r="R5" s="17">
        <f>E43+O43</f>
        <v>16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Egypt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Morocco</v>
      </c>
      <c r="M6" s="53"/>
      <c r="N6" s="54">
        <f t="shared" si="3"/>
        <v>1</v>
      </c>
      <c r="P6" s="16" t="s">
        <v>57</v>
      </c>
      <c r="Q6" s="32"/>
      <c r="R6" s="17">
        <f>G43+M43</f>
        <v>16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29" x14ac:dyDescent="0.2">
      <c r="B8" s="95" t="s">
        <v>33</v>
      </c>
      <c r="C8" s="96"/>
      <c r="D8" s="96"/>
      <c r="E8" s="96"/>
      <c r="F8" s="97"/>
      <c r="G8" s="52"/>
      <c r="H8" s="55"/>
      <c r="I8" s="52"/>
      <c r="J8" s="95" t="s">
        <v>65</v>
      </c>
      <c r="K8" s="96"/>
      <c r="L8" s="96"/>
      <c r="M8" s="96"/>
      <c r="N8" s="97"/>
      <c r="P8" s="16" t="s">
        <v>59</v>
      </c>
      <c r="Q8" s="32"/>
      <c r="R8" s="17">
        <f>J43</f>
        <v>10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90</v>
      </c>
    </row>
    <row r="10" spans="2:29" ht="16" thickBot="1" x14ac:dyDescent="0.25">
      <c r="B10" s="26" t="s">
        <v>35</v>
      </c>
      <c r="C10" s="51"/>
      <c r="D10" s="51" t="str">
        <f>Master!B8</f>
        <v>France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Croatia</v>
      </c>
      <c r="M10" s="51"/>
      <c r="N10" s="34">
        <f>IF(J10=L10,3, IF(J10=L11,1,0))</f>
        <v>1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Denmark</v>
      </c>
      <c r="E11" s="51"/>
      <c r="F11" s="34">
        <f>IF(B11=D11,2, IF(B11=D10,1,0))</f>
        <v>2</v>
      </c>
      <c r="G11" s="52"/>
      <c r="H11" s="35"/>
      <c r="I11" s="52"/>
      <c r="J11" s="26" t="s">
        <v>47</v>
      </c>
      <c r="K11" s="51"/>
      <c r="L11" s="51" t="str">
        <f>Master!F9</f>
        <v>Argentina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Peru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Nigeria</v>
      </c>
      <c r="M12" s="51"/>
      <c r="N12" s="34">
        <f t="shared" ref="N12:N13" si="5">IF(J12=L12,1,0)</f>
        <v>1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Australia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Iceland</v>
      </c>
      <c r="M13" s="53"/>
      <c r="N13" s="54">
        <f t="shared" si="5"/>
        <v>1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5" t="s">
        <v>36</v>
      </c>
      <c r="C15" s="96"/>
      <c r="D15" s="96"/>
      <c r="E15" s="96"/>
      <c r="F15" s="97"/>
      <c r="G15" s="52"/>
      <c r="H15" s="35"/>
      <c r="I15" s="52"/>
      <c r="J15" s="95" t="s">
        <v>66</v>
      </c>
      <c r="K15" s="96"/>
      <c r="L15" s="96"/>
      <c r="M15" s="96"/>
      <c r="N15" s="97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Brasil</v>
      </c>
      <c r="E17" s="51"/>
      <c r="F17" s="34">
        <f>IF(B17=D17,3, IF(B17=D18,1,0))</f>
        <v>3</v>
      </c>
      <c r="G17" s="52"/>
      <c r="H17" s="35"/>
      <c r="I17" s="52"/>
      <c r="J17" s="26" t="s">
        <v>27</v>
      </c>
      <c r="K17" s="51"/>
      <c r="L17" s="51" t="str">
        <f>Master!F14</f>
        <v>Sweden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Switz</v>
      </c>
      <c r="E18" s="51"/>
      <c r="F18" s="34">
        <f>IF(B18=D18,2, IF(B18=D17,1,0))</f>
        <v>2</v>
      </c>
      <c r="G18" s="52"/>
      <c r="H18" s="35"/>
      <c r="I18" s="52"/>
      <c r="J18" s="26" t="s">
        <v>13</v>
      </c>
      <c r="K18" s="51"/>
      <c r="L18" s="51" t="str">
        <f>Master!F15</f>
        <v>Mexico</v>
      </c>
      <c r="M18" s="51"/>
      <c r="N18" s="34">
        <f>IF(J18=L18,2, IF(J18=L17,1,0))</f>
        <v>2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Serbia</v>
      </c>
      <c r="E19" s="51"/>
      <c r="F19" s="34">
        <f t="shared" ref="F19:F20" si="6">IF(B19=D19,1,0)</f>
        <v>1</v>
      </c>
      <c r="G19" s="52"/>
      <c r="H19" s="35"/>
      <c r="I19" s="59"/>
      <c r="J19" s="26" t="s">
        <v>49</v>
      </c>
      <c r="K19" s="51"/>
      <c r="L19" s="51" t="str">
        <f>Master!F16</f>
        <v>S. Korea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Costa Rica</v>
      </c>
      <c r="E20" s="53"/>
      <c r="F20" s="54">
        <f t="shared" si="6"/>
        <v>1</v>
      </c>
      <c r="G20" s="52"/>
      <c r="H20" s="55"/>
      <c r="I20" s="52"/>
      <c r="J20" s="27" t="s">
        <v>50</v>
      </c>
      <c r="K20" s="53"/>
      <c r="L20" s="53" t="str">
        <f>Master!F17</f>
        <v>Germany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5" t="s">
        <v>40</v>
      </c>
      <c r="C22" s="96"/>
      <c r="D22" s="96"/>
      <c r="E22" s="96"/>
      <c r="F22" s="97"/>
      <c r="G22" s="52"/>
      <c r="H22" s="35"/>
      <c r="I22" s="52"/>
      <c r="J22" s="95" t="s">
        <v>67</v>
      </c>
      <c r="K22" s="96"/>
      <c r="L22" s="96"/>
      <c r="M22" s="96"/>
      <c r="N22" s="97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Belgium</v>
      </c>
      <c r="E24" s="51"/>
      <c r="F24" s="34">
        <f>IF(B24=D24,3, IF(B24=D25,1,0))</f>
        <v>3</v>
      </c>
      <c r="G24" s="52"/>
      <c r="H24" s="35"/>
      <c r="I24" s="52"/>
      <c r="J24" s="26" t="s">
        <v>28</v>
      </c>
      <c r="K24" s="51"/>
      <c r="L24" s="51" t="str">
        <f>Master!F20</f>
        <v>Colombia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England</v>
      </c>
      <c r="E25" s="51"/>
      <c r="F25" s="34">
        <f>IF(B25=D25,2, IF(B25=D24,1,0))</f>
        <v>2</v>
      </c>
      <c r="G25" s="52"/>
      <c r="H25" s="52"/>
      <c r="I25" s="52"/>
      <c r="J25" s="26" t="s">
        <v>15</v>
      </c>
      <c r="K25" s="51"/>
      <c r="L25" s="51" t="str">
        <f>Master!F21</f>
        <v>Japan</v>
      </c>
      <c r="M25" s="51"/>
      <c r="N25" s="34">
        <f>IF(J25=L25,2, IF(J25=L24,1,0))</f>
        <v>1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Tunisia</v>
      </c>
      <c r="E26" s="32"/>
      <c r="F26" s="17">
        <f>IF(B26=D26,1,0)</f>
        <v>1</v>
      </c>
      <c r="J26" s="26" t="s">
        <v>51</v>
      </c>
      <c r="K26" s="32"/>
      <c r="L26" s="32" t="str">
        <f>Master!F22</f>
        <v>Senegal</v>
      </c>
      <c r="M26" s="32"/>
      <c r="N26" s="17">
        <f t="shared" ref="N26:N27" si="8">IF(J26=L26,1,0)</f>
        <v>1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Panama</v>
      </c>
      <c r="E27" s="19"/>
      <c r="F27" s="20">
        <f t="shared" ref="F27" si="9">IF(B27=D27,1,0)</f>
        <v>1</v>
      </c>
      <c r="J27" s="27" t="s">
        <v>52</v>
      </c>
      <c r="K27" s="19"/>
      <c r="L27" s="19" t="str">
        <f>Master!F23</f>
        <v>Poland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14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14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15"/>
      <c r="E32" s="23">
        <f>IF(D31=Master!D27,2,0)</f>
        <v>2</v>
      </c>
      <c r="F32" s="114" t="s">
        <v>8</v>
      </c>
      <c r="G32" s="7"/>
      <c r="H32" s="7"/>
      <c r="I32" s="7"/>
      <c r="J32" s="7"/>
      <c r="K32" s="7"/>
      <c r="L32" s="7"/>
      <c r="M32" s="7"/>
      <c r="N32" s="114" t="s">
        <v>47</v>
      </c>
      <c r="O32" s="23">
        <f>IF(P31=Master!P27,2,0)</f>
        <v>2</v>
      </c>
      <c r="P32" s="115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6"/>
      <c r="G33" s="7"/>
      <c r="H33" s="7"/>
      <c r="I33" s="7"/>
      <c r="J33" s="7"/>
      <c r="K33" s="7"/>
      <c r="L33" s="7"/>
      <c r="M33" s="7"/>
      <c r="N33" s="116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14" t="s">
        <v>10</v>
      </c>
      <c r="E34" s="23">
        <f>IF(D34=Master!D30,2,0)</f>
        <v>2</v>
      </c>
      <c r="F34" s="115"/>
      <c r="G34" s="23">
        <f>IF(F32=Master!F28,4,0)</f>
        <v>4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4</v>
      </c>
      <c r="N34" s="115"/>
      <c r="O34" s="23">
        <f>IF(P34=Master!P30,2,0)</f>
        <v>2</v>
      </c>
      <c r="P34" s="114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15"/>
      <c r="E35" s="7"/>
      <c r="F35" s="35"/>
      <c r="G35" s="7"/>
      <c r="H35" s="114" t="s">
        <v>14</v>
      </c>
      <c r="I35" s="7"/>
      <c r="J35" s="7" t="s">
        <v>81</v>
      </c>
      <c r="K35" s="7"/>
      <c r="L35" s="114" t="s">
        <v>47</v>
      </c>
      <c r="M35" s="7"/>
      <c r="N35" s="35"/>
      <c r="O35" s="7"/>
      <c r="P35" s="115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6"/>
      <c r="I36" s="24">
        <f>IF(H35=Master!H31,6,0)</f>
        <v>6</v>
      </c>
      <c r="J36" s="36" t="s">
        <v>14</v>
      </c>
      <c r="K36" s="25">
        <f>IF(L35=Master!L31,6,0)</f>
        <v>6</v>
      </c>
      <c r="L36" s="116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17" t="s">
        <v>12</v>
      </c>
      <c r="E37" s="7"/>
      <c r="F37" s="35" t="s">
        <v>78</v>
      </c>
      <c r="G37" s="7"/>
      <c r="H37" s="115"/>
      <c r="I37" s="7"/>
      <c r="J37" s="7"/>
      <c r="K37" s="7"/>
      <c r="L37" s="115"/>
      <c r="M37" s="7"/>
      <c r="N37" s="35" t="s">
        <v>80</v>
      </c>
      <c r="O37" s="7"/>
      <c r="P37" s="114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18"/>
      <c r="E38" s="23">
        <f>IF(D37=Master!D33,2,0)</f>
        <v>2</v>
      </c>
      <c r="F38" s="119" t="s">
        <v>14</v>
      </c>
      <c r="G38" s="23">
        <f>IF(F38=Master!F34,4,0)</f>
        <v>4</v>
      </c>
      <c r="H38" s="7"/>
      <c r="I38" s="7"/>
      <c r="J38" s="23">
        <f>IF(J36=Master!J32,10,0)</f>
        <v>10</v>
      </c>
      <c r="K38" s="7"/>
      <c r="L38" s="7"/>
      <c r="M38" s="23">
        <f>IF(N38=Master!N34,4,0)</f>
        <v>4</v>
      </c>
      <c r="N38" s="114" t="s">
        <v>41</v>
      </c>
      <c r="O38" s="23">
        <f>IF(P37=Master!P33,2,0)</f>
        <v>2</v>
      </c>
      <c r="P38" s="115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0"/>
      <c r="G39" s="7"/>
      <c r="H39" s="7"/>
      <c r="I39" s="7"/>
      <c r="J39" s="7"/>
      <c r="K39" s="7"/>
      <c r="L39" s="7"/>
      <c r="M39" s="7"/>
      <c r="N39" s="116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14" t="s">
        <v>14</v>
      </c>
      <c r="E40" s="23">
        <f>IF(D40=Master!D36,2,0)</f>
        <v>2</v>
      </c>
      <c r="F40" s="121"/>
      <c r="G40" s="7"/>
      <c r="H40" s="7"/>
      <c r="I40" s="7"/>
      <c r="J40" s="7"/>
      <c r="K40" s="7"/>
      <c r="L40" s="7"/>
      <c r="M40" s="7"/>
      <c r="N40" s="115"/>
      <c r="O40" s="23">
        <f>IF(P40=Master!P36,2,0)</f>
        <v>2</v>
      </c>
      <c r="P40" s="114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1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15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8</v>
      </c>
      <c r="G43" s="1">
        <f>SUM(G32:G40)</f>
        <v>8</v>
      </c>
      <c r="I43" s="1">
        <f t="shared" ref="I43" si="10">SUM(I32:I40)</f>
        <v>6</v>
      </c>
      <c r="J43" s="1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tabSelected="1" zoomScale="132" workbookViewId="0">
      <selection activeCell="H2" sqref="H2:I20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124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123" t="s">
        <v>131</v>
      </c>
      <c r="I1" s="123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124">
        <f>D2-E2</f>
        <v>2</v>
      </c>
      <c r="I2" s="124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124">
        <f t="shared" ref="H3:H20" si="0">D3-E3</f>
        <v>-2</v>
      </c>
      <c r="I3" s="124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124">
        <f t="shared" si="0"/>
        <v>0</v>
      </c>
      <c r="I4" s="124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124">
        <f t="shared" si="0"/>
        <v>2</v>
      </c>
      <c r="I5" s="124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124">
        <f t="shared" si="0"/>
        <v>0</v>
      </c>
      <c r="I6" s="124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124">
        <f t="shared" si="0"/>
        <v>-2</v>
      </c>
      <c r="I7" s="124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124">
        <f t="shared" si="0"/>
        <v>0</v>
      </c>
      <c r="I8" s="124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124">
        <f t="shared" si="0"/>
        <v>0</v>
      </c>
      <c r="I9" s="124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124">
        <f t="shared" si="0"/>
        <v>0</v>
      </c>
      <c r="I10" s="124">
        <f t="shared" si="1"/>
        <v>0</v>
      </c>
    </row>
    <row r="11" spans="1:9" x14ac:dyDescent="0.2">
      <c r="B11" s="12" t="s">
        <v>109</v>
      </c>
      <c r="C11" s="122" t="s">
        <v>110</v>
      </c>
      <c r="D11" s="69"/>
      <c r="E11" s="69"/>
      <c r="F11" s="69"/>
      <c r="G11" s="76" t="s">
        <v>113</v>
      </c>
      <c r="H11" s="124">
        <f t="shared" si="0"/>
        <v>0</v>
      </c>
      <c r="I11" s="124">
        <f t="shared" si="1"/>
        <v>0</v>
      </c>
    </row>
    <row r="12" spans="1:9" x14ac:dyDescent="0.2">
      <c r="B12" s="48" t="s">
        <v>115</v>
      </c>
      <c r="C12" s="122"/>
      <c r="D12" s="69"/>
      <c r="E12" s="69"/>
      <c r="F12" s="69"/>
      <c r="G12" s="76" t="s">
        <v>113</v>
      </c>
      <c r="H12" s="124">
        <f t="shared" si="0"/>
        <v>0</v>
      </c>
      <c r="I12" s="124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124">
        <f t="shared" si="0"/>
        <v>-2</v>
      </c>
      <c r="I13" s="124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124">
        <f t="shared" si="0"/>
        <v>-5</v>
      </c>
      <c r="I14" s="124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124">
        <f t="shared" si="0"/>
        <v>0</v>
      </c>
      <c r="I15" s="124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124">
        <f t="shared" si="0"/>
        <v>0</v>
      </c>
      <c r="I16" s="124">
        <f t="shared" si="1"/>
        <v>0</v>
      </c>
    </row>
    <row r="17" spans="1:9" x14ac:dyDescent="0.2">
      <c r="B17" s="12" t="s">
        <v>109</v>
      </c>
      <c r="C17" s="122" t="s">
        <v>110</v>
      </c>
      <c r="D17" s="69"/>
      <c r="E17" s="69"/>
      <c r="F17" s="69"/>
      <c r="G17" s="76" t="s">
        <v>113</v>
      </c>
      <c r="H17" s="124">
        <f t="shared" si="0"/>
        <v>0</v>
      </c>
      <c r="I17" s="124">
        <f t="shared" si="1"/>
        <v>0</v>
      </c>
    </row>
    <row r="18" spans="1:9" x14ac:dyDescent="0.2">
      <c r="B18" s="49" t="s">
        <v>116</v>
      </c>
      <c r="C18" s="122"/>
      <c r="D18" s="69"/>
      <c r="E18" s="69"/>
      <c r="F18" s="69"/>
      <c r="G18" s="76" t="s">
        <v>113</v>
      </c>
      <c r="H18" s="124">
        <f t="shared" si="0"/>
        <v>0</v>
      </c>
      <c r="I18" s="124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124">
        <f t="shared" si="0"/>
        <v>2</v>
      </c>
      <c r="I19" s="124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124">
        <f t="shared" si="0"/>
        <v>10</v>
      </c>
      <c r="I20" s="124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Joe</vt:lpstr>
      <vt:lpstr>E</vt:lpstr>
      <vt:lpstr>Coach</vt:lpstr>
      <vt:lpstr>Kelly</vt:lpstr>
      <vt:lpstr>rules</vt:lpstr>
      <vt:lpstr>testing</vt:lpstr>
      <vt:lpstr>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2022-01-25T23:07:19Z</dcterms:modified>
</cp:coreProperties>
</file>