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nyu\Desktop\Work\Website update\"/>
    </mc:Choice>
  </mc:AlternateContent>
  <bookViews>
    <workbookView xWindow="0" yWindow="0" windowWidth="18075" windowHeight="8340" firstSheet="1" activeTab="2"/>
  </bookViews>
  <sheets>
    <sheet name="Primary Completion" sheetId="1" r:id="rId1"/>
    <sheet name="Lower Secondary Completion" sheetId="2" r:id="rId2"/>
    <sheet name="Upper Secondary Completion" sheetId="3" r:id="rId3"/>
  </sheets>
  <externalReferences>
    <externalReference r:id="rId4"/>
  </externalReferences>
  <definedNames>
    <definedName name="_xlnm._FilterDatabase" localSheetId="1" hidden="1">'Lower Secondary Completion'!$A$10:$X$212</definedName>
    <definedName name="_xlnm._FilterDatabase" localSheetId="0" hidden="1">'Primary Completion'!$A$10:$Z$212</definedName>
    <definedName name="_xlnm._FilterDatabase" localSheetId="2" hidden="1">'Upper Secondary Completion'!$A$10:$Z$10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1" i="2" l="1"/>
  <c r="U32" i="2"/>
  <c r="W212" i="2"/>
  <c r="U212" i="2"/>
  <c r="S212" i="2"/>
  <c r="Q212" i="2"/>
  <c r="O212" i="2"/>
  <c r="M212" i="2"/>
  <c r="K212" i="2"/>
  <c r="I212" i="2"/>
  <c r="G212" i="2"/>
  <c r="E212" i="2"/>
  <c r="C212" i="2"/>
  <c r="W211" i="2"/>
  <c r="U211" i="2"/>
  <c r="S211" i="2"/>
  <c r="Q211" i="2"/>
  <c r="O211" i="2"/>
  <c r="M211" i="2"/>
  <c r="K211" i="2"/>
  <c r="I211" i="2"/>
  <c r="G211" i="2"/>
  <c r="E211" i="2"/>
  <c r="C211" i="2"/>
  <c r="W210" i="2"/>
  <c r="U210" i="2"/>
  <c r="S210" i="2"/>
  <c r="Q210" i="2"/>
  <c r="O210" i="2"/>
  <c r="M210" i="2"/>
  <c r="K210" i="2"/>
  <c r="I210" i="2"/>
  <c r="G210" i="2"/>
  <c r="E210" i="2"/>
  <c r="C210" i="2"/>
  <c r="W209" i="2"/>
  <c r="U209" i="2"/>
  <c r="S209" i="2"/>
  <c r="Q209" i="2"/>
  <c r="O209" i="2"/>
  <c r="M209" i="2"/>
  <c r="K209" i="2"/>
  <c r="I209" i="2"/>
  <c r="G209" i="2"/>
  <c r="E209" i="2"/>
  <c r="C209" i="2"/>
  <c r="W205" i="2"/>
  <c r="U205" i="2"/>
  <c r="S205" i="2"/>
  <c r="Q205" i="2"/>
  <c r="O205" i="2"/>
  <c r="M205" i="2"/>
  <c r="K205" i="2"/>
  <c r="I205" i="2"/>
  <c r="G205" i="2"/>
  <c r="E205" i="2"/>
  <c r="C205" i="2"/>
  <c r="W203" i="2"/>
  <c r="U203" i="2"/>
  <c r="S203" i="2"/>
  <c r="Q203" i="2"/>
  <c r="O203" i="2"/>
  <c r="M203" i="2"/>
  <c r="K203" i="2"/>
  <c r="I203" i="2"/>
  <c r="G203" i="2"/>
  <c r="E203" i="2"/>
  <c r="C203" i="2"/>
  <c r="W200" i="2"/>
  <c r="U200" i="2"/>
  <c r="S200" i="2"/>
  <c r="Q200" i="2"/>
  <c r="O200" i="2"/>
  <c r="M200" i="2"/>
  <c r="K200" i="2"/>
  <c r="I200" i="2"/>
  <c r="G200" i="2"/>
  <c r="E200" i="2"/>
  <c r="C200" i="2"/>
  <c r="W199" i="2"/>
  <c r="U199" i="2"/>
  <c r="S199" i="2"/>
  <c r="Q199" i="2"/>
  <c r="O199" i="2"/>
  <c r="M199" i="2"/>
  <c r="K199" i="2"/>
  <c r="I199" i="2"/>
  <c r="G199" i="2"/>
  <c r="E199" i="2"/>
  <c r="C199" i="2"/>
  <c r="W196" i="2"/>
  <c r="U196" i="2"/>
  <c r="S196" i="2"/>
  <c r="Q196" i="2"/>
  <c r="O196" i="2"/>
  <c r="M196" i="2"/>
  <c r="K196" i="2"/>
  <c r="I196" i="2"/>
  <c r="G196" i="2"/>
  <c r="E196" i="2"/>
  <c r="C196" i="2"/>
  <c r="W195" i="2"/>
  <c r="U195" i="2"/>
  <c r="S195" i="2"/>
  <c r="Q195" i="2"/>
  <c r="O195" i="2"/>
  <c r="M195" i="2"/>
  <c r="K195" i="2"/>
  <c r="I195" i="2"/>
  <c r="G195" i="2"/>
  <c r="E195" i="2"/>
  <c r="C195" i="2"/>
  <c r="W194" i="2"/>
  <c r="U194" i="2"/>
  <c r="S194" i="2"/>
  <c r="Q194" i="2"/>
  <c r="O194" i="2"/>
  <c r="M194" i="2"/>
  <c r="K194" i="2"/>
  <c r="I194" i="2"/>
  <c r="G194" i="2"/>
  <c r="E194" i="2"/>
  <c r="C194" i="2"/>
  <c r="W190" i="2"/>
  <c r="U190" i="2"/>
  <c r="S190" i="2"/>
  <c r="Q190" i="2"/>
  <c r="O190" i="2"/>
  <c r="M190" i="2"/>
  <c r="K190" i="2"/>
  <c r="I190" i="2"/>
  <c r="G190" i="2"/>
  <c r="E190" i="2"/>
  <c r="C190" i="2"/>
  <c r="W189" i="2"/>
  <c r="U189" i="2"/>
  <c r="S189" i="2"/>
  <c r="Q189" i="2"/>
  <c r="O189" i="2"/>
  <c r="M189" i="2"/>
  <c r="K189" i="2"/>
  <c r="I189" i="2"/>
  <c r="G189" i="2"/>
  <c r="E189" i="2"/>
  <c r="C189" i="2"/>
  <c r="W188" i="2"/>
  <c r="U188" i="2"/>
  <c r="S188" i="2"/>
  <c r="Q188" i="2"/>
  <c r="O188" i="2"/>
  <c r="M188" i="2"/>
  <c r="K188" i="2"/>
  <c r="I188" i="2"/>
  <c r="G188" i="2"/>
  <c r="E188" i="2"/>
  <c r="C188" i="2"/>
  <c r="W187" i="2"/>
  <c r="U187" i="2"/>
  <c r="S187" i="2"/>
  <c r="Q187" i="2"/>
  <c r="O187" i="2"/>
  <c r="M187" i="2"/>
  <c r="K187" i="2"/>
  <c r="I187" i="2"/>
  <c r="G187" i="2"/>
  <c r="E187" i="2"/>
  <c r="C187" i="2"/>
  <c r="W186" i="2"/>
  <c r="U186" i="2"/>
  <c r="S186" i="2"/>
  <c r="Q186" i="2"/>
  <c r="O186" i="2"/>
  <c r="M186" i="2"/>
  <c r="K186" i="2"/>
  <c r="I186" i="2"/>
  <c r="G186" i="2"/>
  <c r="E186" i="2"/>
  <c r="C186" i="2"/>
  <c r="W182" i="2"/>
  <c r="U182" i="2"/>
  <c r="S182" i="2"/>
  <c r="Q182" i="2"/>
  <c r="O182" i="2"/>
  <c r="M182" i="2"/>
  <c r="K182" i="2"/>
  <c r="I182" i="2"/>
  <c r="G182" i="2"/>
  <c r="E182" i="2"/>
  <c r="C182" i="2"/>
  <c r="W181" i="2"/>
  <c r="U181" i="2"/>
  <c r="S181" i="2"/>
  <c r="Q181" i="2"/>
  <c r="O181" i="2"/>
  <c r="M181" i="2"/>
  <c r="K181" i="2"/>
  <c r="I181" i="2"/>
  <c r="G181" i="2"/>
  <c r="E181" i="2"/>
  <c r="C181" i="2"/>
  <c r="W180" i="2"/>
  <c r="U180" i="2"/>
  <c r="S180" i="2"/>
  <c r="Q180" i="2"/>
  <c r="O180" i="2"/>
  <c r="M180" i="2"/>
  <c r="K180" i="2"/>
  <c r="I180" i="2"/>
  <c r="G180" i="2"/>
  <c r="E180" i="2"/>
  <c r="C180" i="2"/>
  <c r="W179" i="2"/>
  <c r="U179" i="2"/>
  <c r="S179" i="2"/>
  <c r="Q179" i="2"/>
  <c r="O179" i="2"/>
  <c r="M179" i="2"/>
  <c r="K179" i="2"/>
  <c r="I179" i="2"/>
  <c r="G179" i="2"/>
  <c r="E179" i="2"/>
  <c r="C179" i="2"/>
  <c r="W176" i="2"/>
  <c r="U176" i="2"/>
  <c r="S176" i="2"/>
  <c r="Q176" i="2"/>
  <c r="O176" i="2"/>
  <c r="M176" i="2"/>
  <c r="K176" i="2"/>
  <c r="I176" i="2"/>
  <c r="G176" i="2"/>
  <c r="E176" i="2"/>
  <c r="C176" i="2"/>
  <c r="W175" i="2"/>
  <c r="G175" i="2"/>
  <c r="E175" i="2"/>
  <c r="C175" i="2"/>
  <c r="W169" i="2"/>
  <c r="U169" i="2"/>
  <c r="S169" i="2"/>
  <c r="Q169" i="2"/>
  <c r="O169" i="2"/>
  <c r="M169" i="2"/>
  <c r="K169" i="2"/>
  <c r="I169" i="2"/>
  <c r="G169" i="2"/>
  <c r="E169" i="2"/>
  <c r="C169" i="2"/>
  <c r="W167" i="2"/>
  <c r="U167" i="2"/>
  <c r="S167" i="2"/>
  <c r="Q167" i="2"/>
  <c r="O167" i="2"/>
  <c r="M167" i="2"/>
  <c r="K167" i="2"/>
  <c r="I167" i="2"/>
  <c r="G167" i="2"/>
  <c r="E167" i="2"/>
  <c r="C167" i="2"/>
  <c r="W166" i="2"/>
  <c r="U166" i="2"/>
  <c r="S166" i="2"/>
  <c r="Q166" i="2"/>
  <c r="O166" i="2"/>
  <c r="M166" i="2"/>
  <c r="K166" i="2"/>
  <c r="I166" i="2"/>
  <c r="G166" i="2"/>
  <c r="E166" i="2"/>
  <c r="C166" i="2"/>
  <c r="W164" i="2"/>
  <c r="U164" i="2"/>
  <c r="S164" i="2"/>
  <c r="Q164" i="2"/>
  <c r="O164" i="2"/>
  <c r="M164" i="2"/>
  <c r="K164" i="2"/>
  <c r="I164" i="2"/>
  <c r="G164" i="2"/>
  <c r="E164" i="2"/>
  <c r="C164" i="2"/>
  <c r="W160" i="2"/>
  <c r="U160" i="2"/>
  <c r="S160" i="2"/>
  <c r="Q160" i="2"/>
  <c r="O160" i="2"/>
  <c r="M160" i="2"/>
  <c r="K160" i="2"/>
  <c r="I160" i="2"/>
  <c r="G160" i="2"/>
  <c r="E160" i="2"/>
  <c r="C160" i="2"/>
  <c r="W158" i="2"/>
  <c r="U158" i="2"/>
  <c r="S158" i="2"/>
  <c r="Q158" i="2"/>
  <c r="O158" i="2"/>
  <c r="M158" i="2"/>
  <c r="K158" i="2"/>
  <c r="I158" i="2"/>
  <c r="G158" i="2"/>
  <c r="E158" i="2"/>
  <c r="C158" i="2"/>
  <c r="W155" i="2"/>
  <c r="U155" i="2"/>
  <c r="S155" i="2"/>
  <c r="Q155" i="2"/>
  <c r="O155" i="2"/>
  <c r="M155" i="2"/>
  <c r="K155" i="2"/>
  <c r="I155" i="2"/>
  <c r="G155" i="2"/>
  <c r="E155" i="2"/>
  <c r="C155" i="2"/>
  <c r="W150" i="2"/>
  <c r="U150" i="2"/>
  <c r="S150" i="2"/>
  <c r="Q150" i="2"/>
  <c r="O150" i="2"/>
  <c r="M150" i="2"/>
  <c r="K150" i="2"/>
  <c r="I150" i="2"/>
  <c r="G150" i="2"/>
  <c r="E150" i="2"/>
  <c r="C150" i="2"/>
  <c r="W149" i="2"/>
  <c r="U149" i="2"/>
  <c r="S149" i="2"/>
  <c r="Q149" i="2"/>
  <c r="O149" i="2"/>
  <c r="M149" i="2"/>
  <c r="K149" i="2"/>
  <c r="I149" i="2"/>
  <c r="G149" i="2"/>
  <c r="E149" i="2"/>
  <c r="C149" i="2"/>
  <c r="W146" i="2"/>
  <c r="U146" i="2"/>
  <c r="S146" i="2"/>
  <c r="Q146" i="2"/>
  <c r="O146" i="2"/>
  <c r="M146" i="2"/>
  <c r="K146" i="2"/>
  <c r="I146" i="2"/>
  <c r="G146" i="2"/>
  <c r="E146" i="2"/>
  <c r="C146" i="2"/>
  <c r="W144" i="2"/>
  <c r="U144" i="2"/>
  <c r="S144" i="2"/>
  <c r="Q144" i="2"/>
  <c r="O144" i="2"/>
  <c r="M144" i="2"/>
  <c r="K144" i="2"/>
  <c r="I144" i="2"/>
  <c r="G144" i="2"/>
  <c r="E144" i="2"/>
  <c r="C144" i="2"/>
  <c r="W140" i="2"/>
  <c r="U140" i="2"/>
  <c r="S140" i="2"/>
  <c r="Q140" i="2"/>
  <c r="O140" i="2"/>
  <c r="M140" i="2"/>
  <c r="K140" i="2"/>
  <c r="I140" i="2"/>
  <c r="G140" i="2"/>
  <c r="E140" i="2"/>
  <c r="C140" i="2"/>
  <c r="W139" i="2"/>
  <c r="U139" i="2"/>
  <c r="S139" i="2"/>
  <c r="Q139" i="2"/>
  <c r="O139" i="2"/>
  <c r="M139" i="2"/>
  <c r="K139" i="2"/>
  <c r="I139" i="2"/>
  <c r="G139" i="2"/>
  <c r="E139" i="2"/>
  <c r="C139" i="2"/>
  <c r="W135" i="2"/>
  <c r="U135" i="2"/>
  <c r="S135" i="2"/>
  <c r="Q135" i="2"/>
  <c r="O135" i="2"/>
  <c r="M135" i="2"/>
  <c r="K135" i="2"/>
  <c r="I135" i="2"/>
  <c r="G135" i="2"/>
  <c r="E135" i="2"/>
  <c r="C135" i="2"/>
  <c r="W133" i="2"/>
  <c r="U133" i="2"/>
  <c r="S133" i="2"/>
  <c r="Q133" i="2"/>
  <c r="O133" i="2"/>
  <c r="M133" i="2"/>
  <c r="K133" i="2"/>
  <c r="I133" i="2"/>
  <c r="G133" i="2"/>
  <c r="E133" i="2"/>
  <c r="C133" i="2"/>
  <c r="W132" i="2"/>
  <c r="U132" i="2"/>
  <c r="S132" i="2"/>
  <c r="Q132" i="2"/>
  <c r="O132" i="2"/>
  <c r="M132" i="2"/>
  <c r="K132" i="2"/>
  <c r="I132" i="2"/>
  <c r="G132" i="2"/>
  <c r="E132" i="2"/>
  <c r="C132" i="2"/>
  <c r="W131" i="2"/>
  <c r="U131" i="2"/>
  <c r="S131" i="2"/>
  <c r="Q131" i="2"/>
  <c r="O131" i="2"/>
  <c r="M131" i="2"/>
  <c r="K131" i="2"/>
  <c r="I131" i="2"/>
  <c r="G131" i="2"/>
  <c r="E131" i="2"/>
  <c r="C131" i="2"/>
  <c r="W128" i="2"/>
  <c r="U128" i="2"/>
  <c r="S128" i="2"/>
  <c r="Q128" i="2"/>
  <c r="O128" i="2"/>
  <c r="M128" i="2"/>
  <c r="K128" i="2"/>
  <c r="I128" i="2"/>
  <c r="G128" i="2"/>
  <c r="E128" i="2"/>
  <c r="C128" i="2"/>
  <c r="W127" i="2"/>
  <c r="U127" i="2"/>
  <c r="S127" i="2"/>
  <c r="Q127" i="2"/>
  <c r="O127" i="2"/>
  <c r="M127" i="2"/>
  <c r="K127" i="2"/>
  <c r="I127" i="2"/>
  <c r="G127" i="2"/>
  <c r="E127" i="2"/>
  <c r="C127" i="2"/>
  <c r="W124" i="2"/>
  <c r="U124" i="2"/>
  <c r="S124" i="2"/>
  <c r="Q124" i="2"/>
  <c r="O124" i="2"/>
  <c r="M124" i="2"/>
  <c r="K124" i="2"/>
  <c r="I124" i="2"/>
  <c r="G124" i="2"/>
  <c r="E124" i="2"/>
  <c r="C124" i="2"/>
  <c r="W122" i="2"/>
  <c r="U122" i="2"/>
  <c r="S122" i="2"/>
  <c r="Q122" i="2"/>
  <c r="O122" i="2"/>
  <c r="M122" i="2"/>
  <c r="K122" i="2"/>
  <c r="I122" i="2"/>
  <c r="G122" i="2"/>
  <c r="E122" i="2"/>
  <c r="C122" i="2"/>
  <c r="W119" i="2"/>
  <c r="U119" i="2"/>
  <c r="S119" i="2"/>
  <c r="Q119" i="2"/>
  <c r="O119" i="2"/>
  <c r="M119" i="2"/>
  <c r="K119" i="2"/>
  <c r="I119" i="2"/>
  <c r="G119" i="2"/>
  <c r="E119" i="2"/>
  <c r="C119" i="2"/>
  <c r="W118" i="2"/>
  <c r="U118" i="2"/>
  <c r="S118" i="2"/>
  <c r="Q118" i="2"/>
  <c r="O118" i="2"/>
  <c r="M118" i="2"/>
  <c r="K118" i="2"/>
  <c r="I118" i="2"/>
  <c r="G118" i="2"/>
  <c r="E118" i="2"/>
  <c r="C118" i="2"/>
  <c r="W116" i="2"/>
  <c r="U116" i="2"/>
  <c r="S116" i="2"/>
  <c r="Q116" i="2"/>
  <c r="O116" i="2"/>
  <c r="M116" i="2"/>
  <c r="K116" i="2"/>
  <c r="I116" i="2"/>
  <c r="G116" i="2"/>
  <c r="E116" i="2"/>
  <c r="C116" i="2"/>
  <c r="W115" i="2"/>
  <c r="U115" i="2"/>
  <c r="S115" i="2"/>
  <c r="Q115" i="2"/>
  <c r="O115" i="2"/>
  <c r="M115" i="2"/>
  <c r="K115" i="2"/>
  <c r="I115" i="2"/>
  <c r="G115" i="2"/>
  <c r="E115" i="2"/>
  <c r="C115" i="2"/>
  <c r="W110" i="2"/>
  <c r="U110" i="2"/>
  <c r="S110" i="2"/>
  <c r="Q110" i="2"/>
  <c r="O110" i="2"/>
  <c r="M110" i="2"/>
  <c r="K110" i="2"/>
  <c r="I110" i="2"/>
  <c r="G110" i="2"/>
  <c r="E110" i="2"/>
  <c r="C110" i="2"/>
  <c r="W109" i="2"/>
  <c r="U109" i="2"/>
  <c r="S109" i="2"/>
  <c r="Q109" i="2"/>
  <c r="O109" i="2"/>
  <c r="M109" i="2"/>
  <c r="K109" i="2"/>
  <c r="I109" i="2"/>
  <c r="G109" i="2"/>
  <c r="E109" i="2"/>
  <c r="C109" i="2"/>
  <c r="W106" i="2"/>
  <c r="U106" i="2"/>
  <c r="S106" i="2"/>
  <c r="Q106" i="2"/>
  <c r="O106" i="2"/>
  <c r="M106" i="2"/>
  <c r="K106" i="2"/>
  <c r="I106" i="2"/>
  <c r="G106" i="2"/>
  <c r="E106" i="2"/>
  <c r="C106" i="2"/>
  <c r="W105" i="2"/>
  <c r="U105" i="2"/>
  <c r="S105" i="2"/>
  <c r="Q105" i="2"/>
  <c r="O105" i="2"/>
  <c r="M105" i="2"/>
  <c r="K105" i="2"/>
  <c r="I105" i="2"/>
  <c r="G105" i="2"/>
  <c r="E105" i="2"/>
  <c r="C105" i="2"/>
  <c r="W102" i="2"/>
  <c r="U102" i="2"/>
  <c r="S102" i="2"/>
  <c r="Q102" i="2"/>
  <c r="O102" i="2"/>
  <c r="M102" i="2"/>
  <c r="K102" i="2"/>
  <c r="I102" i="2"/>
  <c r="G102" i="2"/>
  <c r="E102" i="2"/>
  <c r="C102" i="2"/>
  <c r="W101" i="2"/>
  <c r="U101" i="2"/>
  <c r="S101" i="2"/>
  <c r="Q101" i="2"/>
  <c r="O101" i="2"/>
  <c r="M101" i="2"/>
  <c r="K101" i="2"/>
  <c r="I101" i="2"/>
  <c r="G101" i="2"/>
  <c r="E101" i="2"/>
  <c r="C101" i="2"/>
  <c r="W100" i="2"/>
  <c r="U100" i="2"/>
  <c r="S100" i="2"/>
  <c r="Q100" i="2"/>
  <c r="O100" i="2"/>
  <c r="M100" i="2"/>
  <c r="K100" i="2"/>
  <c r="I100" i="2"/>
  <c r="G100" i="2"/>
  <c r="E100" i="2"/>
  <c r="C100" i="2"/>
  <c r="W98" i="2"/>
  <c r="U98" i="2"/>
  <c r="S98" i="2"/>
  <c r="Q98" i="2"/>
  <c r="O98" i="2"/>
  <c r="M98" i="2"/>
  <c r="K98" i="2"/>
  <c r="I98" i="2"/>
  <c r="G98" i="2"/>
  <c r="E98" i="2"/>
  <c r="C98" i="2"/>
  <c r="W94" i="2"/>
  <c r="U94" i="2"/>
  <c r="S94" i="2"/>
  <c r="Q94" i="2"/>
  <c r="O94" i="2"/>
  <c r="M94" i="2"/>
  <c r="K94" i="2"/>
  <c r="I94" i="2"/>
  <c r="G94" i="2"/>
  <c r="E94" i="2"/>
  <c r="C94" i="2"/>
  <c r="W92" i="2"/>
  <c r="U92" i="2"/>
  <c r="S92" i="2"/>
  <c r="Q92" i="2"/>
  <c r="O92" i="2"/>
  <c r="M92" i="2"/>
  <c r="K92" i="2"/>
  <c r="I92" i="2"/>
  <c r="G92" i="2"/>
  <c r="E92" i="2"/>
  <c r="C92" i="2"/>
  <c r="W91" i="2"/>
  <c r="U91" i="2"/>
  <c r="S91" i="2"/>
  <c r="Q91" i="2"/>
  <c r="O91" i="2"/>
  <c r="M91" i="2"/>
  <c r="K91" i="2"/>
  <c r="G91" i="2"/>
  <c r="E91" i="2"/>
  <c r="C91" i="2"/>
  <c r="W88" i="2"/>
  <c r="U88" i="2"/>
  <c r="S88" i="2"/>
  <c r="Q88" i="2"/>
  <c r="O88" i="2"/>
  <c r="M88" i="2"/>
  <c r="K88" i="2"/>
  <c r="I88" i="2"/>
  <c r="G88" i="2"/>
  <c r="E88" i="2"/>
  <c r="C88" i="2"/>
  <c r="W86" i="2"/>
  <c r="U86" i="2"/>
  <c r="S86" i="2"/>
  <c r="Q86" i="2"/>
  <c r="O86" i="2"/>
  <c r="M86" i="2"/>
  <c r="K86" i="2"/>
  <c r="I86" i="2"/>
  <c r="G86" i="2"/>
  <c r="E86" i="2"/>
  <c r="C86" i="2"/>
  <c r="W85" i="2"/>
  <c r="U85" i="2"/>
  <c r="S85" i="2"/>
  <c r="Q85" i="2"/>
  <c r="O85" i="2"/>
  <c r="M85" i="2"/>
  <c r="K85" i="2"/>
  <c r="I85" i="2"/>
  <c r="G85" i="2"/>
  <c r="E85" i="2"/>
  <c r="C85" i="2"/>
  <c r="W84" i="2"/>
  <c r="U84" i="2"/>
  <c r="S84" i="2"/>
  <c r="Q84" i="2"/>
  <c r="O84" i="2"/>
  <c r="M84" i="2"/>
  <c r="K84" i="2"/>
  <c r="I84" i="2"/>
  <c r="G84" i="2"/>
  <c r="E84" i="2"/>
  <c r="C84" i="2"/>
  <c r="W83" i="2"/>
  <c r="U83" i="2"/>
  <c r="S83" i="2"/>
  <c r="Q83" i="2"/>
  <c r="O83" i="2"/>
  <c r="M83" i="2"/>
  <c r="K83" i="2"/>
  <c r="I83" i="2"/>
  <c r="G83" i="2"/>
  <c r="E83" i="2"/>
  <c r="C83" i="2"/>
  <c r="W82" i="2"/>
  <c r="U82" i="2"/>
  <c r="S82" i="2"/>
  <c r="Q82" i="2"/>
  <c r="O82" i="2"/>
  <c r="M82" i="2"/>
  <c r="K82" i="2"/>
  <c r="I82" i="2"/>
  <c r="G82" i="2"/>
  <c r="E82" i="2"/>
  <c r="C82" i="2"/>
  <c r="W79" i="2"/>
  <c r="U79" i="2"/>
  <c r="S79" i="2"/>
  <c r="Q79" i="2"/>
  <c r="O79" i="2"/>
  <c r="M79" i="2"/>
  <c r="K79" i="2"/>
  <c r="I79" i="2"/>
  <c r="G79" i="2"/>
  <c r="E79" i="2"/>
  <c r="C79" i="2"/>
  <c r="W76" i="2"/>
  <c r="U76" i="2"/>
  <c r="S76" i="2"/>
  <c r="Q76" i="2"/>
  <c r="O76" i="2"/>
  <c r="M76" i="2"/>
  <c r="K76" i="2"/>
  <c r="I76" i="2"/>
  <c r="G76" i="2"/>
  <c r="E76" i="2"/>
  <c r="C76" i="2"/>
  <c r="W75" i="2"/>
  <c r="U75" i="2"/>
  <c r="S75" i="2"/>
  <c r="Q75" i="2"/>
  <c r="O75" i="2"/>
  <c r="M75" i="2"/>
  <c r="K75" i="2"/>
  <c r="I75" i="2"/>
  <c r="G75" i="2"/>
  <c r="E75" i="2"/>
  <c r="C75" i="2"/>
  <c r="W71" i="2"/>
  <c r="U71" i="2"/>
  <c r="S71" i="2"/>
  <c r="Q71" i="2"/>
  <c r="O71" i="2"/>
  <c r="M71" i="2"/>
  <c r="K71" i="2"/>
  <c r="I71" i="2"/>
  <c r="G71" i="2"/>
  <c r="E71" i="2"/>
  <c r="C71" i="2"/>
  <c r="W66" i="2"/>
  <c r="U66" i="2"/>
  <c r="S66" i="2"/>
  <c r="Q66" i="2"/>
  <c r="O66" i="2"/>
  <c r="M66" i="2"/>
  <c r="K66" i="2"/>
  <c r="I66" i="2"/>
  <c r="G66" i="2"/>
  <c r="E66" i="2"/>
  <c r="C66" i="2"/>
  <c r="W64" i="2"/>
  <c r="U64" i="2"/>
  <c r="S64" i="2"/>
  <c r="Q64" i="2"/>
  <c r="O64" i="2"/>
  <c r="M64" i="2"/>
  <c r="K64" i="2"/>
  <c r="I64" i="2"/>
  <c r="G64" i="2"/>
  <c r="E64" i="2"/>
  <c r="C64" i="2"/>
  <c r="W60" i="2"/>
  <c r="U60" i="2"/>
  <c r="S60" i="2"/>
  <c r="Q60" i="2"/>
  <c r="O60" i="2"/>
  <c r="M60" i="2"/>
  <c r="K60" i="2"/>
  <c r="I60" i="2"/>
  <c r="G60" i="2"/>
  <c r="E60" i="2"/>
  <c r="C60" i="2"/>
  <c r="W56" i="2"/>
  <c r="K56" i="2"/>
  <c r="I56" i="2"/>
  <c r="G56" i="2"/>
  <c r="E56" i="2"/>
  <c r="C56" i="2"/>
  <c r="W54" i="2"/>
  <c r="U54" i="2"/>
  <c r="S54" i="2"/>
  <c r="Q54" i="2"/>
  <c r="O54" i="2"/>
  <c r="M54" i="2"/>
  <c r="K54" i="2"/>
  <c r="I54" i="2"/>
  <c r="G54" i="2"/>
  <c r="E54" i="2"/>
  <c r="C54" i="2"/>
  <c r="W53" i="2"/>
  <c r="U53" i="2"/>
  <c r="S53" i="2"/>
  <c r="Q53" i="2"/>
  <c r="O53" i="2"/>
  <c r="M53" i="2"/>
  <c r="K53" i="2"/>
  <c r="I53" i="2"/>
  <c r="G53" i="2"/>
  <c r="E53" i="2"/>
  <c r="C53" i="2"/>
  <c r="W51" i="2"/>
  <c r="U51" i="2"/>
  <c r="S51" i="2"/>
  <c r="Q51" i="2"/>
  <c r="O51" i="2"/>
  <c r="M51" i="2"/>
  <c r="K51" i="2"/>
  <c r="I51" i="2"/>
  <c r="G51" i="2"/>
  <c r="E51" i="2"/>
  <c r="C51" i="2"/>
  <c r="W50" i="2"/>
  <c r="U50" i="2"/>
  <c r="S50" i="2"/>
  <c r="Q50" i="2"/>
  <c r="O50" i="2"/>
  <c r="M50" i="2"/>
  <c r="K50" i="2"/>
  <c r="I50" i="2"/>
  <c r="G50" i="2"/>
  <c r="E50" i="2"/>
  <c r="C50" i="2"/>
  <c r="W49" i="2"/>
  <c r="U49" i="2"/>
  <c r="S49" i="2"/>
  <c r="Q49" i="2"/>
  <c r="O49" i="2"/>
  <c r="M49" i="2"/>
  <c r="K49" i="2"/>
  <c r="I49" i="2"/>
  <c r="G49" i="2"/>
  <c r="E49" i="2"/>
  <c r="C49" i="2"/>
  <c r="W46" i="2"/>
  <c r="U46" i="2"/>
  <c r="S46" i="2"/>
  <c r="Q46" i="2"/>
  <c r="O46" i="2"/>
  <c r="M46" i="2"/>
  <c r="K46" i="2"/>
  <c r="I46" i="2"/>
  <c r="G46" i="2"/>
  <c r="E46" i="2"/>
  <c r="C46" i="2"/>
  <c r="W45" i="2"/>
  <c r="U45" i="2"/>
  <c r="S45" i="2"/>
  <c r="Q45" i="2"/>
  <c r="O45" i="2"/>
  <c r="M45" i="2"/>
  <c r="K45" i="2"/>
  <c r="I45" i="2"/>
  <c r="G45" i="2"/>
  <c r="E45" i="2"/>
  <c r="C45" i="2"/>
  <c r="W43" i="2"/>
  <c r="U43" i="2"/>
  <c r="S43" i="2"/>
  <c r="Q43" i="2"/>
  <c r="O43" i="2"/>
  <c r="M43" i="2"/>
  <c r="K43" i="2"/>
  <c r="I43" i="2"/>
  <c r="G43" i="2"/>
  <c r="E43" i="2"/>
  <c r="C43" i="2"/>
  <c r="W42" i="2"/>
  <c r="U42" i="2"/>
  <c r="S42" i="2"/>
  <c r="Q42" i="2"/>
  <c r="O42" i="2"/>
  <c r="M42" i="2"/>
  <c r="K42" i="2"/>
  <c r="I42" i="2"/>
  <c r="G42" i="2"/>
  <c r="E42" i="2"/>
  <c r="C42" i="2"/>
  <c r="W40" i="2"/>
  <c r="U40" i="2"/>
  <c r="S40" i="2"/>
  <c r="Q40" i="2"/>
  <c r="O40" i="2"/>
  <c r="M40" i="2"/>
  <c r="K40" i="2"/>
  <c r="I40" i="2"/>
  <c r="G40" i="2"/>
  <c r="E40" i="2"/>
  <c r="C40" i="2"/>
  <c r="W39" i="2"/>
  <c r="U39" i="2"/>
  <c r="S39" i="2"/>
  <c r="Q39" i="2"/>
  <c r="O39" i="2"/>
  <c r="M39" i="2"/>
  <c r="K39" i="2"/>
  <c r="I39" i="2"/>
  <c r="G39" i="2"/>
  <c r="E39" i="2"/>
  <c r="C39" i="2"/>
  <c r="W35" i="2"/>
  <c r="G35" i="2"/>
  <c r="E35" i="2"/>
  <c r="C35" i="2"/>
  <c r="W33" i="2"/>
  <c r="U33" i="2"/>
  <c r="S33" i="2"/>
  <c r="Q33" i="2"/>
  <c r="O33" i="2"/>
  <c r="M33" i="2"/>
  <c r="K33" i="2"/>
  <c r="I33" i="2"/>
  <c r="G33" i="2"/>
  <c r="E33" i="2"/>
  <c r="C33" i="2"/>
  <c r="W32" i="2"/>
  <c r="S32" i="2"/>
  <c r="Q32" i="2"/>
  <c r="O32" i="2"/>
  <c r="M32" i="2"/>
  <c r="K32" i="2"/>
  <c r="I32" i="2"/>
  <c r="G32" i="2"/>
  <c r="E32" i="2"/>
  <c r="C32" i="2"/>
  <c r="W31" i="2"/>
  <c r="U31" i="2"/>
  <c r="S31" i="2"/>
  <c r="Q31" i="2"/>
  <c r="O31" i="2"/>
  <c r="M31" i="2"/>
  <c r="K31" i="2"/>
  <c r="I31" i="2"/>
  <c r="G31" i="2"/>
  <c r="E31" i="2"/>
  <c r="C31" i="2"/>
  <c r="W30" i="2"/>
  <c r="U30" i="2"/>
  <c r="S30" i="2"/>
  <c r="Q30" i="2"/>
  <c r="O30" i="2"/>
  <c r="M30" i="2"/>
  <c r="K30" i="2"/>
  <c r="I30" i="2"/>
  <c r="G30" i="2"/>
  <c r="E30" i="2"/>
  <c r="C30" i="2"/>
  <c r="W29" i="2"/>
  <c r="U29" i="2"/>
  <c r="S29" i="2"/>
  <c r="Q29" i="2"/>
  <c r="O29" i="2"/>
  <c r="M29" i="2"/>
  <c r="K29" i="2"/>
  <c r="I29" i="2"/>
  <c r="G29" i="2"/>
  <c r="E29" i="2"/>
  <c r="C29" i="2"/>
  <c r="W27" i="2"/>
  <c r="U27" i="2"/>
  <c r="S27" i="2"/>
  <c r="Q27" i="2"/>
  <c r="O27" i="2"/>
  <c r="M27" i="2"/>
  <c r="K27" i="2"/>
  <c r="I27" i="2"/>
  <c r="G27" i="2"/>
  <c r="E27" i="2"/>
  <c r="C27" i="2"/>
  <c r="W26" i="2"/>
  <c r="U26" i="2"/>
  <c r="S26" i="2"/>
  <c r="Q26" i="2"/>
  <c r="O26" i="2"/>
  <c r="M26" i="2"/>
  <c r="K26" i="2"/>
  <c r="I26" i="2"/>
  <c r="G26" i="2"/>
  <c r="E26" i="2"/>
  <c r="C26" i="2"/>
  <c r="W25" i="2"/>
  <c r="U25" i="2"/>
  <c r="S25" i="2"/>
  <c r="Q25" i="2"/>
  <c r="O25" i="2"/>
  <c r="M25" i="2"/>
  <c r="K25" i="2"/>
  <c r="I25" i="2"/>
  <c r="G25" i="2"/>
  <c r="E25" i="2"/>
  <c r="C25" i="2"/>
  <c r="W19" i="2"/>
  <c r="U19" i="2"/>
  <c r="S19" i="2"/>
  <c r="Q19" i="2"/>
  <c r="O19" i="2"/>
  <c r="M19" i="2"/>
  <c r="K19" i="2"/>
  <c r="I19" i="2"/>
  <c r="G19" i="2"/>
  <c r="E19" i="2"/>
  <c r="C19" i="2"/>
  <c r="W18" i="2"/>
  <c r="U18" i="2"/>
  <c r="S18" i="2"/>
  <c r="Q18" i="2"/>
  <c r="O18" i="2"/>
  <c r="M18" i="2"/>
  <c r="G18" i="2"/>
  <c r="E18" i="2"/>
  <c r="C18" i="2"/>
  <c r="W13" i="2"/>
  <c r="U13" i="2"/>
  <c r="S13" i="2"/>
  <c r="Q13" i="2"/>
  <c r="O13" i="2"/>
  <c r="M13" i="2"/>
  <c r="K13" i="2"/>
  <c r="I13" i="2"/>
  <c r="G13" i="2"/>
  <c r="E13" i="2"/>
  <c r="C13" i="2"/>
  <c r="W12" i="2"/>
  <c r="U12" i="2"/>
  <c r="S12" i="2"/>
  <c r="Q12" i="2"/>
  <c r="O12" i="2"/>
  <c r="M12" i="2"/>
  <c r="K12" i="2"/>
  <c r="I12" i="2"/>
  <c r="G12" i="2"/>
  <c r="E12" i="2"/>
  <c r="C12" i="2"/>
  <c r="W11" i="2"/>
  <c r="U11" i="2"/>
  <c r="S11" i="2"/>
  <c r="Q11" i="2"/>
  <c r="O11" i="2"/>
  <c r="M11" i="2"/>
  <c r="K11" i="2"/>
  <c r="I11" i="2"/>
  <c r="G11" i="2"/>
  <c r="E11" i="2"/>
  <c r="C11" i="2"/>
  <c r="W212" i="1" l="1"/>
  <c r="U212" i="1"/>
  <c r="S212" i="1"/>
  <c r="Q212" i="1"/>
  <c r="O212" i="1"/>
  <c r="M212" i="1"/>
  <c r="K212" i="1"/>
  <c r="I212" i="1"/>
  <c r="G212" i="1"/>
  <c r="E212" i="1"/>
  <c r="C212" i="1"/>
  <c r="W211" i="1"/>
  <c r="U211" i="1"/>
  <c r="S211" i="1"/>
  <c r="Q211" i="1"/>
  <c r="O211" i="1"/>
  <c r="M211" i="1"/>
  <c r="K211" i="1"/>
  <c r="I211" i="1"/>
  <c r="G211" i="1"/>
  <c r="E211" i="1"/>
  <c r="C211" i="1"/>
  <c r="W210" i="1"/>
  <c r="U210" i="1"/>
  <c r="S210" i="1"/>
  <c r="Q210" i="1"/>
  <c r="O210" i="1"/>
  <c r="M210" i="1"/>
  <c r="K210" i="1"/>
  <c r="I210" i="1"/>
  <c r="G210" i="1"/>
  <c r="E210" i="1"/>
  <c r="C210" i="1"/>
  <c r="W209" i="1"/>
  <c r="U209" i="1"/>
  <c r="S209" i="1"/>
  <c r="Q209" i="1"/>
  <c r="O209" i="1"/>
  <c r="M209" i="1"/>
  <c r="K209" i="1"/>
  <c r="I209" i="1"/>
  <c r="G209" i="1"/>
  <c r="E209" i="1"/>
  <c r="C209" i="1"/>
  <c r="W205" i="1"/>
  <c r="U205" i="1"/>
  <c r="S205" i="1"/>
  <c r="Q205" i="1"/>
  <c r="O205" i="1"/>
  <c r="M205" i="1"/>
  <c r="K205" i="1"/>
  <c r="I205" i="1"/>
  <c r="G205" i="1"/>
  <c r="E205" i="1"/>
  <c r="C205" i="1"/>
  <c r="W203" i="1"/>
  <c r="U203" i="1"/>
  <c r="S203" i="1"/>
  <c r="Q203" i="1"/>
  <c r="O203" i="1"/>
  <c r="M203" i="1"/>
  <c r="K203" i="1"/>
  <c r="I203" i="1"/>
  <c r="G203" i="1"/>
  <c r="E203" i="1"/>
  <c r="C203" i="1"/>
  <c r="W200" i="1"/>
  <c r="U200" i="1"/>
  <c r="S200" i="1"/>
  <c r="Q200" i="1"/>
  <c r="O200" i="1"/>
  <c r="M200" i="1"/>
  <c r="K200" i="1"/>
  <c r="I200" i="1"/>
  <c r="G200" i="1"/>
  <c r="E200" i="1"/>
  <c r="C200" i="1"/>
  <c r="W199" i="1"/>
  <c r="U199" i="1"/>
  <c r="S199" i="1"/>
  <c r="Q199" i="1"/>
  <c r="O199" i="1"/>
  <c r="M199" i="1"/>
  <c r="K199" i="1"/>
  <c r="I199" i="1"/>
  <c r="G199" i="1"/>
  <c r="E199" i="1"/>
  <c r="C199" i="1"/>
  <c r="W196" i="1"/>
  <c r="U196" i="1"/>
  <c r="S196" i="1"/>
  <c r="Q196" i="1"/>
  <c r="O196" i="1"/>
  <c r="M196" i="1"/>
  <c r="K196" i="1"/>
  <c r="I196" i="1"/>
  <c r="G196" i="1"/>
  <c r="E196" i="1"/>
  <c r="C196" i="1"/>
  <c r="W195" i="1"/>
  <c r="U195" i="1"/>
  <c r="S195" i="1"/>
  <c r="Q195" i="1"/>
  <c r="O195" i="1"/>
  <c r="M195" i="1"/>
  <c r="K195" i="1"/>
  <c r="I195" i="1"/>
  <c r="G195" i="1"/>
  <c r="E195" i="1"/>
  <c r="C195" i="1"/>
  <c r="W194" i="1"/>
  <c r="U194" i="1"/>
  <c r="S194" i="1"/>
  <c r="Q194" i="1"/>
  <c r="O194" i="1"/>
  <c r="M194" i="1"/>
  <c r="K194" i="1"/>
  <c r="I194" i="1"/>
  <c r="G194" i="1"/>
  <c r="E194" i="1"/>
  <c r="C194" i="1"/>
  <c r="W190" i="1"/>
  <c r="U190" i="1"/>
  <c r="S190" i="1"/>
  <c r="Q190" i="1"/>
  <c r="O190" i="1"/>
  <c r="M190" i="1"/>
  <c r="K190" i="1"/>
  <c r="I190" i="1"/>
  <c r="G190" i="1"/>
  <c r="E190" i="1"/>
  <c r="C190" i="1"/>
  <c r="W189" i="1"/>
  <c r="U189" i="1"/>
  <c r="S189" i="1"/>
  <c r="Q189" i="1"/>
  <c r="O189" i="1"/>
  <c r="M189" i="1"/>
  <c r="K189" i="1"/>
  <c r="I189" i="1"/>
  <c r="G189" i="1"/>
  <c r="E189" i="1"/>
  <c r="C189" i="1"/>
  <c r="W188" i="1"/>
  <c r="U188" i="1"/>
  <c r="S188" i="1"/>
  <c r="Q188" i="1"/>
  <c r="O188" i="1"/>
  <c r="M188" i="1"/>
  <c r="K188" i="1"/>
  <c r="I188" i="1"/>
  <c r="G188" i="1"/>
  <c r="E188" i="1"/>
  <c r="C188" i="1"/>
  <c r="W187" i="1"/>
  <c r="U187" i="1"/>
  <c r="S187" i="1"/>
  <c r="Q187" i="1"/>
  <c r="O187" i="1"/>
  <c r="M187" i="1"/>
  <c r="K187" i="1"/>
  <c r="I187" i="1"/>
  <c r="G187" i="1"/>
  <c r="E187" i="1"/>
  <c r="C187" i="1"/>
  <c r="W186" i="1"/>
  <c r="U186" i="1"/>
  <c r="S186" i="1"/>
  <c r="Q186" i="1"/>
  <c r="O186" i="1"/>
  <c r="M186" i="1"/>
  <c r="K186" i="1"/>
  <c r="I186" i="1"/>
  <c r="G186" i="1"/>
  <c r="E186" i="1"/>
  <c r="C186" i="1"/>
  <c r="W182" i="1"/>
  <c r="U182" i="1"/>
  <c r="S182" i="1"/>
  <c r="Q182" i="1"/>
  <c r="O182" i="1"/>
  <c r="M182" i="1"/>
  <c r="K182" i="1"/>
  <c r="I182" i="1"/>
  <c r="G182" i="1"/>
  <c r="E182" i="1"/>
  <c r="C182" i="1"/>
  <c r="W181" i="1"/>
  <c r="U181" i="1"/>
  <c r="S181" i="1"/>
  <c r="Q181" i="1"/>
  <c r="O181" i="1"/>
  <c r="M181" i="1"/>
  <c r="K181" i="1"/>
  <c r="I181" i="1"/>
  <c r="G181" i="1"/>
  <c r="E181" i="1"/>
  <c r="C181" i="1"/>
  <c r="W180" i="1"/>
  <c r="U180" i="1"/>
  <c r="S180" i="1"/>
  <c r="Q180" i="1"/>
  <c r="O180" i="1"/>
  <c r="M180" i="1"/>
  <c r="K180" i="1"/>
  <c r="I180" i="1"/>
  <c r="G180" i="1"/>
  <c r="E180" i="1"/>
  <c r="C180" i="1"/>
  <c r="W179" i="1"/>
  <c r="U179" i="1"/>
  <c r="S179" i="1"/>
  <c r="Q179" i="1"/>
  <c r="O179" i="1"/>
  <c r="M179" i="1"/>
  <c r="K179" i="1"/>
  <c r="I179" i="1"/>
  <c r="G179" i="1"/>
  <c r="E179" i="1"/>
  <c r="C179" i="1"/>
  <c r="W176" i="1"/>
  <c r="U176" i="1"/>
  <c r="S176" i="1"/>
  <c r="Q176" i="1"/>
  <c r="O176" i="1"/>
  <c r="M176" i="1"/>
  <c r="K176" i="1"/>
  <c r="I176" i="1"/>
  <c r="G176" i="1"/>
  <c r="E176" i="1"/>
  <c r="C176" i="1"/>
  <c r="W175" i="1"/>
  <c r="G175" i="1"/>
  <c r="E175" i="1"/>
  <c r="C175" i="1"/>
  <c r="W169" i="1"/>
  <c r="U169" i="1"/>
  <c r="S169" i="1"/>
  <c r="Q169" i="1"/>
  <c r="O169" i="1"/>
  <c r="M169" i="1"/>
  <c r="K169" i="1"/>
  <c r="I169" i="1"/>
  <c r="G169" i="1"/>
  <c r="E169" i="1"/>
  <c r="C169" i="1"/>
  <c r="W167" i="1"/>
  <c r="U167" i="1"/>
  <c r="S167" i="1"/>
  <c r="Q167" i="1"/>
  <c r="O167" i="1"/>
  <c r="M167" i="1"/>
  <c r="K167" i="1"/>
  <c r="I167" i="1"/>
  <c r="G167" i="1"/>
  <c r="E167" i="1"/>
  <c r="C167" i="1"/>
  <c r="W166" i="1"/>
  <c r="U166" i="1"/>
  <c r="S166" i="1"/>
  <c r="Q166" i="1"/>
  <c r="O166" i="1"/>
  <c r="M166" i="1"/>
  <c r="K166" i="1"/>
  <c r="I166" i="1"/>
  <c r="G166" i="1"/>
  <c r="E166" i="1"/>
  <c r="C166" i="1"/>
  <c r="W164" i="1"/>
  <c r="U164" i="1"/>
  <c r="S164" i="1"/>
  <c r="Q164" i="1"/>
  <c r="O164" i="1"/>
  <c r="M164" i="1"/>
  <c r="K164" i="1"/>
  <c r="I164" i="1"/>
  <c r="G164" i="1"/>
  <c r="E164" i="1"/>
  <c r="C164" i="1"/>
  <c r="W160" i="1"/>
  <c r="U160" i="1"/>
  <c r="S160" i="1"/>
  <c r="Q160" i="1"/>
  <c r="O160" i="1"/>
  <c r="M160" i="1"/>
  <c r="K160" i="1"/>
  <c r="I160" i="1"/>
  <c r="G160" i="1"/>
  <c r="E160" i="1"/>
  <c r="C160" i="1"/>
  <c r="W158" i="1"/>
  <c r="U158" i="1"/>
  <c r="S158" i="1"/>
  <c r="Q158" i="1"/>
  <c r="O158" i="1"/>
  <c r="M158" i="1"/>
  <c r="K158" i="1"/>
  <c r="I158" i="1"/>
  <c r="G158" i="1"/>
  <c r="E158" i="1"/>
  <c r="C158" i="1"/>
  <c r="W155" i="1"/>
  <c r="U155" i="1"/>
  <c r="S155" i="1"/>
  <c r="Q155" i="1"/>
  <c r="O155" i="1"/>
  <c r="M155" i="1"/>
  <c r="K155" i="1"/>
  <c r="I155" i="1"/>
  <c r="G155" i="1"/>
  <c r="E155" i="1"/>
  <c r="C155" i="1"/>
  <c r="W150" i="1"/>
  <c r="U150" i="1"/>
  <c r="S150" i="1"/>
  <c r="Q150" i="1"/>
  <c r="O150" i="1"/>
  <c r="M150" i="1"/>
  <c r="K150" i="1"/>
  <c r="I150" i="1"/>
  <c r="G150" i="1"/>
  <c r="E150" i="1"/>
  <c r="C150" i="1"/>
  <c r="W149" i="1"/>
  <c r="U149" i="1"/>
  <c r="S149" i="1"/>
  <c r="Q149" i="1"/>
  <c r="O149" i="1"/>
  <c r="M149" i="1"/>
  <c r="K149" i="1"/>
  <c r="I149" i="1"/>
  <c r="G149" i="1"/>
  <c r="E149" i="1"/>
  <c r="C149" i="1"/>
  <c r="W146" i="1"/>
  <c r="U146" i="1"/>
  <c r="S146" i="1"/>
  <c r="Q146" i="1"/>
  <c r="O146" i="1"/>
  <c r="M146" i="1"/>
  <c r="K146" i="1"/>
  <c r="I146" i="1"/>
  <c r="G146" i="1"/>
  <c r="E146" i="1"/>
  <c r="C146" i="1"/>
  <c r="W144" i="1"/>
  <c r="U144" i="1"/>
  <c r="S144" i="1"/>
  <c r="Q144" i="1"/>
  <c r="O144" i="1"/>
  <c r="M144" i="1"/>
  <c r="K144" i="1"/>
  <c r="I144" i="1"/>
  <c r="G144" i="1"/>
  <c r="E144" i="1"/>
  <c r="C144" i="1"/>
  <c r="W140" i="1"/>
  <c r="U140" i="1"/>
  <c r="S140" i="1"/>
  <c r="Q140" i="1"/>
  <c r="O140" i="1"/>
  <c r="M140" i="1"/>
  <c r="K140" i="1"/>
  <c r="I140" i="1"/>
  <c r="G140" i="1"/>
  <c r="E140" i="1"/>
  <c r="C140" i="1"/>
  <c r="W139" i="1"/>
  <c r="U139" i="1"/>
  <c r="S139" i="1"/>
  <c r="Q139" i="1"/>
  <c r="O139" i="1"/>
  <c r="M139" i="1"/>
  <c r="K139" i="1"/>
  <c r="I139" i="1"/>
  <c r="G139" i="1"/>
  <c r="E139" i="1"/>
  <c r="C139" i="1"/>
  <c r="W135" i="1"/>
  <c r="U135" i="1"/>
  <c r="S135" i="1"/>
  <c r="Q135" i="1"/>
  <c r="O135" i="1"/>
  <c r="M135" i="1"/>
  <c r="K135" i="1"/>
  <c r="I135" i="1"/>
  <c r="G135" i="1"/>
  <c r="E135" i="1"/>
  <c r="C135" i="1"/>
  <c r="W133" i="1"/>
  <c r="U133" i="1"/>
  <c r="S133" i="1"/>
  <c r="Q133" i="1"/>
  <c r="O133" i="1"/>
  <c r="M133" i="1"/>
  <c r="K133" i="1"/>
  <c r="I133" i="1"/>
  <c r="G133" i="1"/>
  <c r="E133" i="1"/>
  <c r="C133" i="1"/>
  <c r="W132" i="1"/>
  <c r="U132" i="1"/>
  <c r="S132" i="1"/>
  <c r="Q132" i="1"/>
  <c r="O132" i="1"/>
  <c r="M132" i="1"/>
  <c r="K132" i="1"/>
  <c r="I132" i="1"/>
  <c r="G132" i="1"/>
  <c r="E132" i="1"/>
  <c r="C132" i="1"/>
  <c r="W131" i="1"/>
  <c r="U131" i="1"/>
  <c r="S131" i="1"/>
  <c r="Q131" i="1"/>
  <c r="O131" i="1"/>
  <c r="M131" i="1"/>
  <c r="K131" i="1"/>
  <c r="I131" i="1"/>
  <c r="G131" i="1"/>
  <c r="E131" i="1"/>
  <c r="C131" i="1"/>
  <c r="W128" i="1"/>
  <c r="U128" i="1"/>
  <c r="S128" i="1"/>
  <c r="Q128" i="1"/>
  <c r="O128" i="1"/>
  <c r="M128" i="1"/>
  <c r="K128" i="1"/>
  <c r="I128" i="1"/>
  <c r="G128" i="1"/>
  <c r="E128" i="1"/>
  <c r="C128" i="1"/>
  <c r="W127" i="1"/>
  <c r="U127" i="1"/>
  <c r="S127" i="1"/>
  <c r="Q127" i="1"/>
  <c r="O127" i="1"/>
  <c r="M127" i="1"/>
  <c r="K127" i="1"/>
  <c r="I127" i="1"/>
  <c r="G127" i="1"/>
  <c r="E127" i="1"/>
  <c r="C127" i="1"/>
  <c r="W124" i="1"/>
  <c r="U124" i="1"/>
  <c r="S124" i="1"/>
  <c r="Q124" i="1"/>
  <c r="O124" i="1"/>
  <c r="M124" i="1"/>
  <c r="K124" i="1"/>
  <c r="I124" i="1"/>
  <c r="G124" i="1"/>
  <c r="E124" i="1"/>
  <c r="C124" i="1"/>
  <c r="W122" i="1"/>
  <c r="U122" i="1"/>
  <c r="S122" i="1"/>
  <c r="Q122" i="1"/>
  <c r="O122" i="1"/>
  <c r="M122" i="1"/>
  <c r="K122" i="1"/>
  <c r="I122" i="1"/>
  <c r="G122" i="1"/>
  <c r="E122" i="1"/>
  <c r="C122" i="1"/>
  <c r="W119" i="1"/>
  <c r="U119" i="1"/>
  <c r="S119" i="1"/>
  <c r="Q119" i="1"/>
  <c r="O119" i="1"/>
  <c r="M119" i="1"/>
  <c r="K119" i="1"/>
  <c r="I119" i="1"/>
  <c r="G119" i="1"/>
  <c r="E119" i="1"/>
  <c r="C119" i="1"/>
  <c r="W118" i="1"/>
  <c r="U118" i="1"/>
  <c r="S118" i="1"/>
  <c r="Q118" i="1"/>
  <c r="O118" i="1"/>
  <c r="M118" i="1"/>
  <c r="K118" i="1"/>
  <c r="I118" i="1"/>
  <c r="G118" i="1"/>
  <c r="E118" i="1"/>
  <c r="C118" i="1"/>
  <c r="W116" i="1"/>
  <c r="U116" i="1"/>
  <c r="S116" i="1"/>
  <c r="Q116" i="1"/>
  <c r="O116" i="1"/>
  <c r="M116" i="1"/>
  <c r="K116" i="1"/>
  <c r="I116" i="1"/>
  <c r="G116" i="1"/>
  <c r="E116" i="1"/>
  <c r="C116" i="1"/>
  <c r="W115" i="1"/>
  <c r="U115" i="1"/>
  <c r="S115" i="1"/>
  <c r="Q115" i="1"/>
  <c r="O115" i="1"/>
  <c r="M115" i="1"/>
  <c r="K115" i="1"/>
  <c r="I115" i="1"/>
  <c r="G115" i="1"/>
  <c r="E115" i="1"/>
  <c r="C115" i="1"/>
  <c r="W110" i="1"/>
  <c r="U110" i="1"/>
  <c r="S110" i="1"/>
  <c r="Q110" i="1"/>
  <c r="O110" i="1"/>
  <c r="M110" i="1"/>
  <c r="K110" i="1"/>
  <c r="I110" i="1"/>
  <c r="G110" i="1"/>
  <c r="E110" i="1"/>
  <c r="C110" i="1"/>
  <c r="W109" i="1"/>
  <c r="U109" i="1"/>
  <c r="S109" i="1"/>
  <c r="Q109" i="1"/>
  <c r="O109" i="1"/>
  <c r="M109" i="1"/>
  <c r="K109" i="1"/>
  <c r="I109" i="1"/>
  <c r="G109" i="1"/>
  <c r="E109" i="1"/>
  <c r="C109" i="1"/>
  <c r="W106" i="1"/>
  <c r="U106" i="1"/>
  <c r="S106" i="1"/>
  <c r="Q106" i="1"/>
  <c r="O106" i="1"/>
  <c r="M106" i="1"/>
  <c r="K106" i="1"/>
  <c r="I106" i="1"/>
  <c r="G106" i="1"/>
  <c r="E106" i="1"/>
  <c r="C106" i="1"/>
  <c r="W105" i="1"/>
  <c r="U105" i="1"/>
  <c r="S105" i="1"/>
  <c r="Q105" i="1"/>
  <c r="O105" i="1"/>
  <c r="M105" i="1"/>
  <c r="K105" i="1"/>
  <c r="I105" i="1"/>
  <c r="G105" i="1"/>
  <c r="E105" i="1"/>
  <c r="C105" i="1"/>
  <c r="W102" i="1"/>
  <c r="U102" i="1"/>
  <c r="S102" i="1"/>
  <c r="Q102" i="1"/>
  <c r="O102" i="1"/>
  <c r="M102" i="1"/>
  <c r="K102" i="1"/>
  <c r="I102" i="1"/>
  <c r="G102" i="1"/>
  <c r="E102" i="1"/>
  <c r="C102" i="1"/>
  <c r="W101" i="1"/>
  <c r="U101" i="1"/>
  <c r="S101" i="1"/>
  <c r="Q101" i="1"/>
  <c r="O101" i="1"/>
  <c r="M101" i="1"/>
  <c r="K101" i="1"/>
  <c r="I101" i="1"/>
  <c r="G101" i="1"/>
  <c r="E101" i="1"/>
  <c r="C101" i="1"/>
  <c r="W100" i="1"/>
  <c r="U100" i="1"/>
  <c r="S100" i="1"/>
  <c r="Q100" i="1"/>
  <c r="O100" i="1"/>
  <c r="M100" i="1"/>
  <c r="K100" i="1"/>
  <c r="I100" i="1"/>
  <c r="G100" i="1"/>
  <c r="E100" i="1"/>
  <c r="C100" i="1"/>
  <c r="W98" i="1"/>
  <c r="U98" i="1"/>
  <c r="S98" i="1"/>
  <c r="Q98" i="1"/>
  <c r="O98" i="1"/>
  <c r="M98" i="1"/>
  <c r="K98" i="1"/>
  <c r="I98" i="1"/>
  <c r="G98" i="1"/>
  <c r="E98" i="1"/>
  <c r="C98" i="1"/>
  <c r="W94" i="1"/>
  <c r="U94" i="1"/>
  <c r="S94" i="1"/>
  <c r="Q94" i="1"/>
  <c r="O94" i="1"/>
  <c r="M94" i="1"/>
  <c r="K94" i="1"/>
  <c r="I94" i="1"/>
  <c r="G94" i="1"/>
  <c r="E94" i="1"/>
  <c r="C94" i="1"/>
  <c r="W92" i="1"/>
  <c r="U92" i="1"/>
  <c r="S92" i="1"/>
  <c r="Q92" i="1"/>
  <c r="O92" i="1"/>
  <c r="M92" i="1"/>
  <c r="K92" i="1"/>
  <c r="I92" i="1"/>
  <c r="G92" i="1"/>
  <c r="E92" i="1"/>
  <c r="C92" i="1"/>
  <c r="W91" i="1"/>
  <c r="U91" i="1"/>
  <c r="S91" i="1"/>
  <c r="Q91" i="1"/>
  <c r="O91" i="1"/>
  <c r="M91" i="1"/>
  <c r="K91" i="1"/>
  <c r="I91" i="1"/>
  <c r="G91" i="1"/>
  <c r="E91" i="1"/>
  <c r="C91" i="1"/>
  <c r="W86" i="1"/>
  <c r="U86" i="1"/>
  <c r="S86" i="1"/>
  <c r="Q86" i="1"/>
  <c r="O86" i="1"/>
  <c r="M86" i="1"/>
  <c r="K86" i="1"/>
  <c r="I86" i="1"/>
  <c r="G86" i="1"/>
  <c r="E86" i="1"/>
  <c r="C86" i="1"/>
  <c r="W85" i="1"/>
  <c r="U85" i="1"/>
  <c r="S85" i="1"/>
  <c r="Q85" i="1"/>
  <c r="O85" i="1"/>
  <c r="M85" i="1"/>
  <c r="K85" i="1"/>
  <c r="I85" i="1"/>
  <c r="G85" i="1"/>
  <c r="E85" i="1"/>
  <c r="C85" i="1"/>
  <c r="W84" i="1"/>
  <c r="U84" i="1"/>
  <c r="S84" i="1"/>
  <c r="Q84" i="1"/>
  <c r="O84" i="1"/>
  <c r="M84" i="1"/>
  <c r="K84" i="1"/>
  <c r="I84" i="1"/>
  <c r="G84" i="1"/>
  <c r="E84" i="1"/>
  <c r="C84" i="1"/>
  <c r="W83" i="1"/>
  <c r="U83" i="1"/>
  <c r="S83" i="1"/>
  <c r="Q83" i="1"/>
  <c r="O83" i="1"/>
  <c r="M83" i="1"/>
  <c r="K83" i="1"/>
  <c r="I83" i="1"/>
  <c r="G83" i="1"/>
  <c r="E83" i="1"/>
  <c r="C83" i="1"/>
  <c r="W82" i="1"/>
  <c r="U82" i="1"/>
  <c r="S82" i="1"/>
  <c r="Q82" i="1"/>
  <c r="O82" i="1"/>
  <c r="M82" i="1"/>
  <c r="K82" i="1"/>
  <c r="I82" i="1"/>
  <c r="G82" i="1"/>
  <c r="E82" i="1"/>
  <c r="C82" i="1"/>
  <c r="W79" i="1"/>
  <c r="U79" i="1"/>
  <c r="S79" i="1"/>
  <c r="Q79" i="1"/>
  <c r="O79" i="1"/>
  <c r="M79" i="1"/>
  <c r="K79" i="1"/>
  <c r="I79" i="1"/>
  <c r="G79" i="1"/>
  <c r="E79" i="1"/>
  <c r="C79" i="1"/>
  <c r="W76" i="1"/>
  <c r="U76" i="1"/>
  <c r="S76" i="1"/>
  <c r="Q76" i="1"/>
  <c r="O76" i="1"/>
  <c r="M76" i="1"/>
  <c r="K76" i="1"/>
  <c r="I76" i="1"/>
  <c r="G76" i="1"/>
  <c r="E76" i="1"/>
  <c r="C76" i="1"/>
  <c r="W75" i="1"/>
  <c r="U75" i="1"/>
  <c r="S75" i="1"/>
  <c r="Q75" i="1"/>
  <c r="O75" i="1"/>
  <c r="M75" i="1"/>
  <c r="K75" i="1"/>
  <c r="I75" i="1"/>
  <c r="G75" i="1"/>
  <c r="E75" i="1"/>
  <c r="C75" i="1"/>
  <c r="W71" i="1"/>
  <c r="U71" i="1"/>
  <c r="S71" i="1"/>
  <c r="Q71" i="1"/>
  <c r="O71" i="1"/>
  <c r="M71" i="1"/>
  <c r="K71" i="1"/>
  <c r="I71" i="1"/>
  <c r="G71" i="1"/>
  <c r="E71" i="1"/>
  <c r="C71" i="1"/>
  <c r="W66" i="1"/>
  <c r="U66" i="1"/>
  <c r="S66" i="1"/>
  <c r="Q66" i="1"/>
  <c r="O66" i="1"/>
  <c r="M66" i="1"/>
  <c r="K66" i="1"/>
  <c r="I66" i="1"/>
  <c r="G66" i="1"/>
  <c r="E66" i="1"/>
  <c r="C66" i="1"/>
  <c r="W64" i="1"/>
  <c r="U64" i="1"/>
  <c r="S64" i="1"/>
  <c r="Q64" i="1"/>
  <c r="O64" i="1"/>
  <c r="M64" i="1"/>
  <c r="K64" i="1"/>
  <c r="I64" i="1"/>
  <c r="G64" i="1"/>
  <c r="E64" i="1"/>
  <c r="C64" i="1"/>
  <c r="W60" i="1"/>
  <c r="U60" i="1"/>
  <c r="S60" i="1"/>
  <c r="Q60" i="1"/>
  <c r="O60" i="1"/>
  <c r="M60" i="1"/>
  <c r="K60" i="1"/>
  <c r="I60" i="1"/>
  <c r="G60" i="1"/>
  <c r="E60" i="1"/>
  <c r="C60" i="1"/>
  <c r="W56" i="1"/>
  <c r="K56" i="1"/>
  <c r="I56" i="1"/>
  <c r="G56" i="1"/>
  <c r="E56" i="1"/>
  <c r="C56" i="1"/>
  <c r="W54" i="1"/>
  <c r="U54" i="1"/>
  <c r="S54" i="1"/>
  <c r="Q54" i="1"/>
  <c r="O54" i="1"/>
  <c r="M54" i="1"/>
  <c r="K54" i="1"/>
  <c r="I54" i="1"/>
  <c r="G54" i="1"/>
  <c r="E54" i="1"/>
  <c r="C54" i="1"/>
  <c r="W53" i="1"/>
  <c r="U53" i="1"/>
  <c r="S53" i="1"/>
  <c r="Q53" i="1"/>
  <c r="O53" i="1"/>
  <c r="M53" i="1"/>
  <c r="K53" i="1"/>
  <c r="I53" i="1"/>
  <c r="G53" i="1"/>
  <c r="E53" i="1"/>
  <c r="C53" i="1"/>
  <c r="W51" i="1"/>
  <c r="U51" i="1"/>
  <c r="S51" i="1"/>
  <c r="Q51" i="1"/>
  <c r="O51" i="1"/>
  <c r="M51" i="1"/>
  <c r="K51" i="1"/>
  <c r="I51" i="1"/>
  <c r="G51" i="1"/>
  <c r="E51" i="1"/>
  <c r="C51" i="1"/>
  <c r="W50" i="1"/>
  <c r="U50" i="1"/>
  <c r="S50" i="1"/>
  <c r="Q50" i="1"/>
  <c r="O50" i="1"/>
  <c r="M50" i="1"/>
  <c r="K50" i="1"/>
  <c r="I50" i="1"/>
  <c r="G50" i="1"/>
  <c r="E50" i="1"/>
  <c r="C50" i="1"/>
  <c r="W49" i="1"/>
  <c r="U49" i="1"/>
  <c r="S49" i="1"/>
  <c r="Q49" i="1"/>
  <c r="O49" i="1"/>
  <c r="M49" i="1"/>
  <c r="K49" i="1"/>
  <c r="I49" i="1"/>
  <c r="G49" i="1"/>
  <c r="E49" i="1"/>
  <c r="C49" i="1"/>
  <c r="W46" i="1"/>
  <c r="U46" i="1"/>
  <c r="S46" i="1"/>
  <c r="Q46" i="1"/>
  <c r="O46" i="1"/>
  <c r="M46" i="1"/>
  <c r="K46" i="1"/>
  <c r="I46" i="1"/>
  <c r="G46" i="1"/>
  <c r="E46" i="1"/>
  <c r="C46" i="1"/>
  <c r="W45" i="1"/>
  <c r="U45" i="1"/>
  <c r="S45" i="1"/>
  <c r="Q45" i="1"/>
  <c r="O45" i="1"/>
  <c r="M45" i="1"/>
  <c r="K45" i="1"/>
  <c r="I45" i="1"/>
  <c r="G45" i="1"/>
  <c r="E45" i="1"/>
  <c r="C45" i="1"/>
  <c r="W43" i="1"/>
  <c r="W42" i="1"/>
  <c r="U42" i="1"/>
  <c r="S42" i="1"/>
  <c r="Q42" i="1"/>
  <c r="O42" i="1"/>
  <c r="M42" i="1"/>
  <c r="K42" i="1"/>
  <c r="I42" i="1"/>
  <c r="G42" i="1"/>
  <c r="E42" i="1"/>
  <c r="C42" i="1"/>
  <c r="W40" i="1"/>
  <c r="U40" i="1"/>
  <c r="S40" i="1"/>
  <c r="Q40" i="1"/>
  <c r="O40" i="1"/>
  <c r="M40" i="1"/>
  <c r="K40" i="1"/>
  <c r="I40" i="1"/>
  <c r="G40" i="1"/>
  <c r="E40" i="1"/>
  <c r="C40" i="1"/>
  <c r="W39" i="1"/>
  <c r="U39" i="1"/>
  <c r="S39" i="1"/>
  <c r="Q39" i="1"/>
  <c r="O39" i="1"/>
  <c r="M39" i="1"/>
  <c r="K39" i="1"/>
  <c r="I39" i="1"/>
  <c r="G39" i="1"/>
  <c r="E39" i="1"/>
  <c r="C39" i="1"/>
  <c r="W35" i="1"/>
  <c r="G35" i="1"/>
  <c r="E35" i="1"/>
  <c r="C35" i="1"/>
  <c r="W33" i="1"/>
  <c r="U33" i="1"/>
  <c r="S33" i="1"/>
  <c r="Q33" i="1"/>
  <c r="O33" i="1"/>
  <c r="M33" i="1"/>
  <c r="K33" i="1"/>
  <c r="I33" i="1"/>
  <c r="G33" i="1"/>
  <c r="E33" i="1"/>
  <c r="C33" i="1"/>
  <c r="W32" i="1"/>
  <c r="U32" i="1"/>
  <c r="S32" i="1"/>
  <c r="Q32" i="1"/>
  <c r="O32" i="1"/>
  <c r="M32" i="1"/>
  <c r="K32" i="1"/>
  <c r="I32" i="1"/>
  <c r="G32" i="1"/>
  <c r="E32" i="1"/>
  <c r="C32" i="1"/>
  <c r="W31" i="1"/>
  <c r="U31" i="1"/>
  <c r="S31" i="1"/>
  <c r="Q31" i="1"/>
  <c r="O31" i="1"/>
  <c r="M31" i="1"/>
  <c r="K31" i="1"/>
  <c r="I31" i="1"/>
  <c r="G31" i="1"/>
  <c r="E31" i="1"/>
  <c r="C31" i="1"/>
  <c r="W30" i="1"/>
  <c r="U30" i="1"/>
  <c r="S30" i="1"/>
  <c r="Q30" i="1"/>
  <c r="O30" i="1"/>
  <c r="M30" i="1"/>
  <c r="K30" i="1"/>
  <c r="I30" i="1"/>
  <c r="G30" i="1"/>
  <c r="E30" i="1"/>
  <c r="C30" i="1"/>
  <c r="W29" i="1"/>
  <c r="U29" i="1"/>
  <c r="S29" i="1"/>
  <c r="Q29" i="1"/>
  <c r="O29" i="1"/>
  <c r="M29" i="1"/>
  <c r="K29" i="1"/>
  <c r="I29" i="1"/>
  <c r="G29" i="1"/>
  <c r="E29" i="1"/>
  <c r="C29" i="1"/>
  <c r="W27" i="1"/>
  <c r="U27" i="1"/>
  <c r="S27" i="1"/>
  <c r="Q27" i="1"/>
  <c r="O27" i="1"/>
  <c r="M27" i="1"/>
  <c r="K27" i="1"/>
  <c r="I27" i="1"/>
  <c r="G27" i="1"/>
  <c r="E27" i="1"/>
  <c r="C27" i="1"/>
  <c r="W26" i="1"/>
  <c r="U26" i="1"/>
  <c r="S26" i="1"/>
  <c r="Q26" i="1"/>
  <c r="O26" i="1"/>
  <c r="M26" i="1"/>
  <c r="K26" i="1"/>
  <c r="I26" i="1"/>
  <c r="G26" i="1"/>
  <c r="E26" i="1"/>
  <c r="C26" i="1"/>
  <c r="W25" i="1"/>
  <c r="U25" i="1"/>
  <c r="S25" i="1"/>
  <c r="Q25" i="1"/>
  <c r="O25" i="1"/>
  <c r="M25" i="1"/>
  <c r="K25" i="1"/>
  <c r="I25" i="1"/>
  <c r="G25" i="1"/>
  <c r="E25" i="1"/>
  <c r="C25" i="1"/>
  <c r="W19" i="1"/>
  <c r="U19" i="1"/>
  <c r="S19" i="1"/>
  <c r="Q19" i="1"/>
  <c r="O19" i="1"/>
  <c r="M19" i="1"/>
  <c r="K19" i="1"/>
  <c r="I19" i="1"/>
  <c r="G19" i="1"/>
  <c r="E19" i="1"/>
  <c r="C19" i="1"/>
  <c r="W18" i="1"/>
  <c r="U18" i="1"/>
  <c r="S18" i="1"/>
  <c r="Q18" i="1"/>
  <c r="O18" i="1"/>
  <c r="M18" i="1"/>
  <c r="G18" i="1"/>
  <c r="E18" i="1"/>
  <c r="C18" i="1"/>
  <c r="W13" i="1"/>
  <c r="U13" i="1"/>
  <c r="S13" i="1"/>
  <c r="Q13" i="1"/>
  <c r="O13" i="1"/>
  <c r="M13" i="1"/>
  <c r="K13" i="1"/>
  <c r="I13" i="1"/>
  <c r="G13" i="1"/>
  <c r="E13" i="1"/>
  <c r="C13" i="1"/>
  <c r="W12" i="1"/>
  <c r="U12" i="1"/>
  <c r="S12" i="1"/>
  <c r="Q12" i="1"/>
  <c r="O12" i="1"/>
  <c r="M12" i="1"/>
  <c r="K12" i="1"/>
  <c r="I12" i="1"/>
  <c r="G12" i="1"/>
  <c r="E12" i="1"/>
  <c r="C12" i="1"/>
  <c r="W11" i="1"/>
  <c r="U11" i="1"/>
  <c r="S11" i="1"/>
  <c r="Q11" i="1"/>
  <c r="O11" i="1"/>
  <c r="M11" i="1"/>
  <c r="K11" i="1"/>
  <c r="I11" i="1"/>
  <c r="G11" i="1"/>
  <c r="E11" i="1"/>
  <c r="C11" i="1"/>
</calcChain>
</file>

<file path=xl/sharedStrings.xml><?xml version="1.0" encoding="utf-8"?>
<sst xmlns="http://schemas.openxmlformats.org/spreadsheetml/2006/main" count="1857" uniqueCount="488">
  <si>
    <t>ISO3 Code</t>
  </si>
  <si>
    <t>Countries</t>
  </si>
  <si>
    <t>Total</t>
  </si>
  <si>
    <t>Male</t>
  </si>
  <si>
    <t>Female</t>
  </si>
  <si>
    <t>Urban</t>
  </si>
  <si>
    <t>Rural</t>
  </si>
  <si>
    <t>Poorest</t>
  </si>
  <si>
    <t>Poorer</t>
  </si>
  <si>
    <t>Middle</t>
  </si>
  <si>
    <t>Fourth</t>
  </si>
  <si>
    <t>Richest</t>
  </si>
  <si>
    <t>Source</t>
  </si>
  <si>
    <t>BIH</t>
  </si>
  <si>
    <t>Bosnia and Herzegovina</t>
  </si>
  <si>
    <t>BFA</t>
  </si>
  <si>
    <t>Burkina Faso</t>
  </si>
  <si>
    <t>SSD</t>
  </si>
  <si>
    <t>South Sudan</t>
  </si>
  <si>
    <t>MLI</t>
  </si>
  <si>
    <t>Mali</t>
  </si>
  <si>
    <t>CIV</t>
  </si>
  <si>
    <t>Côte d'Ivoire</t>
  </si>
  <si>
    <t>NGA</t>
  </si>
  <si>
    <t>Nigeria</t>
  </si>
  <si>
    <t>TKM</t>
  </si>
  <si>
    <t>Turkmenistan</t>
  </si>
  <si>
    <t>MRT</t>
  </si>
  <si>
    <t>Mauritania</t>
  </si>
  <si>
    <t>SDN</t>
  </si>
  <si>
    <t>Sudan</t>
  </si>
  <si>
    <t>MNE</t>
  </si>
  <si>
    <t>Montenegro</t>
  </si>
  <si>
    <t>BEN</t>
  </si>
  <si>
    <t>Benin</t>
  </si>
  <si>
    <t>YEM</t>
  </si>
  <si>
    <t>Yemen</t>
  </si>
  <si>
    <t>GIN</t>
  </si>
  <si>
    <t>Guinea</t>
  </si>
  <si>
    <t>MKD</t>
  </si>
  <si>
    <t>The former Yugoslav Republic of Macedonia</t>
  </si>
  <si>
    <t>GNB</t>
  </si>
  <si>
    <t>Guinea-Bissau</t>
  </si>
  <si>
    <t>LAO</t>
  </si>
  <si>
    <t>Lao People's Democratic Republic</t>
  </si>
  <si>
    <t>PAK</t>
  </si>
  <si>
    <t>Pakistan</t>
  </si>
  <si>
    <t>BDI</t>
  </si>
  <si>
    <t>Burundi</t>
  </si>
  <si>
    <t>JOR</t>
  </si>
  <si>
    <t>Jordan</t>
  </si>
  <si>
    <t>SEN</t>
  </si>
  <si>
    <t>Senegal</t>
  </si>
  <si>
    <t>BTN</t>
  </si>
  <si>
    <t>Bhutan</t>
  </si>
  <si>
    <t>CMR</t>
  </si>
  <si>
    <t>Cameroon</t>
  </si>
  <si>
    <t>AGO</t>
  </si>
  <si>
    <t>Angola</t>
  </si>
  <si>
    <t>UGA</t>
  </si>
  <si>
    <t>Uganda</t>
  </si>
  <si>
    <t>CAF</t>
  </si>
  <si>
    <t>Central African Republic</t>
  </si>
  <si>
    <t>BLZ</t>
  </si>
  <si>
    <t>Belize</t>
  </si>
  <si>
    <t>ZMB</t>
  </si>
  <si>
    <t>Zambia</t>
  </si>
  <si>
    <t>TCD</t>
  </si>
  <si>
    <t>Chad</t>
  </si>
  <si>
    <t>TZA</t>
  </si>
  <si>
    <t>United Republic of Tanzania</t>
  </si>
  <si>
    <t>ETH</t>
  </si>
  <si>
    <t>Ethiopia</t>
  </si>
  <si>
    <t>MOZ</t>
  </si>
  <si>
    <t>Mozambique</t>
  </si>
  <si>
    <t>IRQ</t>
  </si>
  <si>
    <t>Iraq</t>
  </si>
  <si>
    <t>COM</t>
  </si>
  <si>
    <t>Comoros</t>
  </si>
  <si>
    <t>SLE</t>
  </si>
  <si>
    <t>Sierra Leone</t>
  </si>
  <si>
    <t>LBR</t>
  </si>
  <si>
    <t>Liberia</t>
  </si>
  <si>
    <t>STP</t>
  </si>
  <si>
    <t>Sao Tome and Principe</t>
  </si>
  <si>
    <t>MWI</t>
  </si>
  <si>
    <t>Malawi</t>
  </si>
  <si>
    <t>MNG</t>
  </si>
  <si>
    <t>Mongolia</t>
  </si>
  <si>
    <t>GAB</t>
  </si>
  <si>
    <t>Gabon</t>
  </si>
  <si>
    <t>TUN</t>
  </si>
  <si>
    <t>Tunisia</t>
  </si>
  <si>
    <t>COD</t>
  </si>
  <si>
    <t>Democratic Republic of the Congo</t>
  </si>
  <si>
    <t>DZA</t>
  </si>
  <si>
    <t>Algeria</t>
  </si>
  <si>
    <t>TGO</t>
  </si>
  <si>
    <t>Togo</t>
  </si>
  <si>
    <t>KHM</t>
  </si>
  <si>
    <t>Cambodia</t>
  </si>
  <si>
    <t>MMR</t>
  </si>
  <si>
    <t>Myanmar</t>
  </si>
  <si>
    <t>SWZ</t>
  </si>
  <si>
    <t>Swaziland</t>
  </si>
  <si>
    <t>NER</t>
  </si>
  <si>
    <t>Niger</t>
  </si>
  <si>
    <t>UKR</t>
  </si>
  <si>
    <t>Ukraine</t>
  </si>
  <si>
    <t>GMB</t>
  </si>
  <si>
    <t>Gambia</t>
  </si>
  <si>
    <t>NPL</t>
  </si>
  <si>
    <t>Nepal</t>
  </si>
  <si>
    <t>KEN</t>
  </si>
  <si>
    <t>Kenya</t>
  </si>
  <si>
    <t>RWA</t>
  </si>
  <si>
    <t>Rwanda</t>
  </si>
  <si>
    <t>GHA</t>
  </si>
  <si>
    <t>Ghana</t>
  </si>
  <si>
    <t>HTI</t>
  </si>
  <si>
    <t>Haiti</t>
  </si>
  <si>
    <t>SRB</t>
  </si>
  <si>
    <t>Serbia</t>
  </si>
  <si>
    <t>BGD</t>
  </si>
  <si>
    <t>Bangladesh</t>
  </si>
  <si>
    <t>LSO</t>
  </si>
  <si>
    <t>Lesotho</t>
  </si>
  <si>
    <t>DOM</t>
  </si>
  <si>
    <t>Dominican Republic</t>
  </si>
  <si>
    <t>MDA</t>
  </si>
  <si>
    <t>Republic of Moldova</t>
  </si>
  <si>
    <t>CRI</t>
  </si>
  <si>
    <t>Costa Rica</t>
  </si>
  <si>
    <t>HND</t>
  </si>
  <si>
    <t>Honduras</t>
  </si>
  <si>
    <t>SLV</t>
  </si>
  <si>
    <t>El Salvador</t>
  </si>
  <si>
    <t>COG</t>
  </si>
  <si>
    <t>Congo</t>
  </si>
  <si>
    <t>ARM</t>
  </si>
  <si>
    <t>Armenia</t>
  </si>
  <si>
    <t>BRB</t>
  </si>
  <si>
    <t>Barbados</t>
  </si>
  <si>
    <t>EGY</t>
  </si>
  <si>
    <t>Egypt</t>
  </si>
  <si>
    <t>ZWE</t>
  </si>
  <si>
    <t>Zimbabwe</t>
  </si>
  <si>
    <t>GTM</t>
  </si>
  <si>
    <t>Guatemala</t>
  </si>
  <si>
    <t>IDN</t>
  </si>
  <si>
    <t>Indonesia</t>
  </si>
  <si>
    <t>BLR</t>
  </si>
  <si>
    <t>Belarus</t>
  </si>
  <si>
    <t>PAN</t>
  </si>
  <si>
    <t>Panama</t>
  </si>
  <si>
    <t>ARG</t>
  </si>
  <si>
    <t>Argentina</t>
  </si>
  <si>
    <t>TJK</t>
  </si>
  <si>
    <t>Tajikistan</t>
  </si>
  <si>
    <t>SUR</t>
  </si>
  <si>
    <t>Suriname</t>
  </si>
  <si>
    <t>VNM</t>
  </si>
  <si>
    <t>Viet Nam</t>
  </si>
  <si>
    <t>KGZ</t>
  </si>
  <si>
    <t>Kyrgyzstan</t>
  </si>
  <si>
    <t>PER</t>
  </si>
  <si>
    <t>Peru</t>
  </si>
  <si>
    <t>NAM</t>
  </si>
  <si>
    <t>Namibia</t>
  </si>
  <si>
    <t>MEX</t>
  </si>
  <si>
    <t>Mexico</t>
  </si>
  <si>
    <t>THA</t>
  </si>
  <si>
    <t>Thailand</t>
  </si>
  <si>
    <t>COL</t>
  </si>
  <si>
    <t>Colombia</t>
  </si>
  <si>
    <t>GUY</t>
  </si>
  <si>
    <t>Guyana</t>
  </si>
  <si>
    <t>JAM</t>
  </si>
  <si>
    <t>Jamaica</t>
  </si>
  <si>
    <t>URY</t>
  </si>
  <si>
    <t>Uruguay</t>
  </si>
  <si>
    <t>PSE</t>
  </si>
  <si>
    <t>State of Palestine</t>
  </si>
  <si>
    <t>KAZ</t>
  </si>
  <si>
    <t>Kazakhstan</t>
  </si>
  <si>
    <t>AFG</t>
  </si>
  <si>
    <t>Afghanistan</t>
  </si>
  <si>
    <t>LCA</t>
  </si>
  <si>
    <t>Saint Lucia</t>
  </si>
  <si>
    <t>CUB</t>
  </si>
  <si>
    <t>Cuba</t>
  </si>
  <si>
    <t>AIA</t>
  </si>
  <si>
    <t>Anguilla</t>
  </si>
  <si>
    <t>ALB</t>
  </si>
  <si>
    <t>Albania</t>
  </si>
  <si>
    <t>AND</t>
  </si>
  <si>
    <t>Andorra</t>
  </si>
  <si>
    <t>ARE</t>
  </si>
  <si>
    <t>United Arab Emirates</t>
  </si>
  <si>
    <t>ATG</t>
  </si>
  <si>
    <t>Antigua and Barbuda</t>
  </si>
  <si>
    <t>AUS</t>
  </si>
  <si>
    <t>Australia</t>
  </si>
  <si>
    <t>AUT</t>
  </si>
  <si>
    <t>Austria</t>
  </si>
  <si>
    <t>AZE</t>
  </si>
  <si>
    <t>Azerbaijan</t>
  </si>
  <si>
    <t>BEL</t>
  </si>
  <si>
    <t>Belgium</t>
  </si>
  <si>
    <t>BGR</t>
  </si>
  <si>
    <t>Bulgaria</t>
  </si>
  <si>
    <t>BHR</t>
  </si>
  <si>
    <t>Bahrain</t>
  </si>
  <si>
    <t>BHS</t>
  </si>
  <si>
    <t>Bahamas</t>
  </si>
  <si>
    <t>BOL</t>
  </si>
  <si>
    <t>Bolivia (Plurinational State of)</t>
  </si>
  <si>
    <t>BRA</t>
  </si>
  <si>
    <t>Brazil</t>
  </si>
  <si>
    <t>BRN</t>
  </si>
  <si>
    <t>Brunei Darussalam</t>
  </si>
  <si>
    <t>BWA</t>
  </si>
  <si>
    <t>Botswana</t>
  </si>
  <si>
    <t>CAN</t>
  </si>
  <si>
    <t>Canada</t>
  </si>
  <si>
    <t>CHE</t>
  </si>
  <si>
    <t>Switzerland</t>
  </si>
  <si>
    <t>CHL</t>
  </si>
  <si>
    <t>Chile</t>
  </si>
  <si>
    <t>CHN</t>
  </si>
  <si>
    <t>China</t>
  </si>
  <si>
    <t>COK</t>
  </si>
  <si>
    <t>Cook Islands</t>
  </si>
  <si>
    <t>CPV</t>
  </si>
  <si>
    <t>Cabo Verde</t>
  </si>
  <si>
    <t>CYP</t>
  </si>
  <si>
    <t>Cyprus</t>
  </si>
  <si>
    <t>CZE</t>
  </si>
  <si>
    <t>DEU</t>
  </si>
  <si>
    <t>Germany</t>
  </si>
  <si>
    <t>DJI</t>
  </si>
  <si>
    <t>Djibouti</t>
  </si>
  <si>
    <t>DMA</t>
  </si>
  <si>
    <t>Dominica</t>
  </si>
  <si>
    <t>DNK</t>
  </si>
  <si>
    <t>Denmark</t>
  </si>
  <si>
    <t>ECU</t>
  </si>
  <si>
    <t>Ecuador</t>
  </si>
  <si>
    <t>ERI</t>
  </si>
  <si>
    <t>Eritrea</t>
  </si>
  <si>
    <t>ESP</t>
  </si>
  <si>
    <t>Spain</t>
  </si>
  <si>
    <t>EST</t>
  </si>
  <si>
    <t>Estonia</t>
  </si>
  <si>
    <t>FIN</t>
  </si>
  <si>
    <t>Finland</t>
  </si>
  <si>
    <t>FJI</t>
  </si>
  <si>
    <t>Fiji</t>
  </si>
  <si>
    <t>FRA</t>
  </si>
  <si>
    <t>France</t>
  </si>
  <si>
    <t>FSM</t>
  </si>
  <si>
    <t>Micronesia (Federated States of)</t>
  </si>
  <si>
    <t>GBR</t>
  </si>
  <si>
    <t>United Kingdom</t>
  </si>
  <si>
    <t>GEO</t>
  </si>
  <si>
    <t>Georgia</t>
  </si>
  <si>
    <t>GNQ</t>
  </si>
  <si>
    <t>Equatorial Guinea</t>
  </si>
  <si>
    <t>GRC</t>
  </si>
  <si>
    <t>Greece</t>
  </si>
  <si>
    <t>GRD</t>
  </si>
  <si>
    <t>Grenada</t>
  </si>
  <si>
    <t>HRV</t>
  </si>
  <si>
    <t>Croatia</t>
  </si>
  <si>
    <t>HUN</t>
  </si>
  <si>
    <t>Hungary</t>
  </si>
  <si>
    <t>IND</t>
  </si>
  <si>
    <t>India</t>
  </si>
  <si>
    <t>IRL</t>
  </si>
  <si>
    <t>Ireland</t>
  </si>
  <si>
    <t>IRN</t>
  </si>
  <si>
    <t>Iran (Islamic Republic of)</t>
  </si>
  <si>
    <t>ISL</t>
  </si>
  <si>
    <t>Iceland</t>
  </si>
  <si>
    <t>ISR</t>
  </si>
  <si>
    <t>Israel</t>
  </si>
  <si>
    <t>ITA</t>
  </si>
  <si>
    <t>Italy</t>
  </si>
  <si>
    <t>JPN</t>
  </si>
  <si>
    <t>Japan</t>
  </si>
  <si>
    <t>KIR</t>
  </si>
  <si>
    <t>Kiribati</t>
  </si>
  <si>
    <t>KNA</t>
  </si>
  <si>
    <t>Saint Kitts and Nevis</t>
  </si>
  <si>
    <t>KOR</t>
  </si>
  <si>
    <t>Republic of Korea</t>
  </si>
  <si>
    <t>KWT</t>
  </si>
  <si>
    <t>Kuwait</t>
  </si>
  <si>
    <t>LBN</t>
  </si>
  <si>
    <t>Lebanon</t>
  </si>
  <si>
    <t>LBY</t>
  </si>
  <si>
    <t>Libya</t>
  </si>
  <si>
    <t>LIE</t>
  </si>
  <si>
    <t>Liechtenstein</t>
  </si>
  <si>
    <t>LKA</t>
  </si>
  <si>
    <t>Sri Lanka</t>
  </si>
  <si>
    <t>LTU</t>
  </si>
  <si>
    <t>Lithuania</t>
  </si>
  <si>
    <t>LUX</t>
  </si>
  <si>
    <t>Luxembourg</t>
  </si>
  <si>
    <t>LVA</t>
  </si>
  <si>
    <t>Latvia</t>
  </si>
  <si>
    <t>MAR</t>
  </si>
  <si>
    <t>Morocco</t>
  </si>
  <si>
    <t>MCO</t>
  </si>
  <si>
    <t>Monaco</t>
  </si>
  <si>
    <t>MDG</t>
  </si>
  <si>
    <t>Madagascar</t>
  </si>
  <si>
    <t>MDV</t>
  </si>
  <si>
    <t>Maldives</t>
  </si>
  <si>
    <t>MHL</t>
  </si>
  <si>
    <t>Marshall Islands</t>
  </si>
  <si>
    <t>MLT</t>
  </si>
  <si>
    <t>Malta</t>
  </si>
  <si>
    <t>MSR</t>
  </si>
  <si>
    <t>Montserrat</t>
  </si>
  <si>
    <t>MUS</t>
  </si>
  <si>
    <t>Mauritius</t>
  </si>
  <si>
    <t>MYS</t>
  </si>
  <si>
    <t>Malaysia</t>
  </si>
  <si>
    <t>NIC</t>
  </si>
  <si>
    <t>Nicaragua</t>
  </si>
  <si>
    <t>NIU</t>
  </si>
  <si>
    <t>Niue</t>
  </si>
  <si>
    <t>NLD</t>
  </si>
  <si>
    <t>Netherlands</t>
  </si>
  <si>
    <t>NOR</t>
  </si>
  <si>
    <t>Norway</t>
  </si>
  <si>
    <t>NRU</t>
  </si>
  <si>
    <t>Nauru</t>
  </si>
  <si>
    <t>NZL</t>
  </si>
  <si>
    <t>New Zealand</t>
  </si>
  <si>
    <t>OMN</t>
  </si>
  <si>
    <t>Oman</t>
  </si>
  <si>
    <t>PHL</t>
  </si>
  <si>
    <t>Philippines</t>
  </si>
  <si>
    <t>PLW</t>
  </si>
  <si>
    <t>Palau</t>
  </si>
  <si>
    <t>PNG</t>
  </si>
  <si>
    <t>Papua New Guinea</t>
  </si>
  <si>
    <t>POL</t>
  </si>
  <si>
    <t>Poland</t>
  </si>
  <si>
    <t>PRK</t>
  </si>
  <si>
    <t>Democratic People's Republic of Korea</t>
  </si>
  <si>
    <t>PRT</t>
  </si>
  <si>
    <t>Portugal</t>
  </si>
  <si>
    <t>PRY</t>
  </si>
  <si>
    <t>Paraguay</t>
  </si>
  <si>
    <t>QAT</t>
  </si>
  <si>
    <t>Qatar</t>
  </si>
  <si>
    <t>ROU</t>
  </si>
  <si>
    <t>Romania</t>
  </si>
  <si>
    <t>RUS</t>
  </si>
  <si>
    <t>Russian Federation</t>
  </si>
  <si>
    <t>SAU</t>
  </si>
  <si>
    <t>Saudi Arabia</t>
  </si>
  <si>
    <t>SGP</t>
  </si>
  <si>
    <t>Singapore</t>
  </si>
  <si>
    <t>SLB</t>
  </si>
  <si>
    <t>Solomon Islands</t>
  </si>
  <si>
    <t>SMR</t>
  </si>
  <si>
    <t>San Marino</t>
  </si>
  <si>
    <t>SOM</t>
  </si>
  <si>
    <t>Somalia</t>
  </si>
  <si>
    <t>SVK</t>
  </si>
  <si>
    <t>Slovakia</t>
  </si>
  <si>
    <t>SVN</t>
  </si>
  <si>
    <t>Slovenia</t>
  </si>
  <si>
    <t>SWE</t>
  </si>
  <si>
    <t>Sweden</t>
  </si>
  <si>
    <t>SYC</t>
  </si>
  <si>
    <t>Seychelles</t>
  </si>
  <si>
    <t>SYR</t>
  </si>
  <si>
    <t>Syrian Arab Republic</t>
  </si>
  <si>
    <t>TCA</t>
  </si>
  <si>
    <t>Turks and Caicos Islands</t>
  </si>
  <si>
    <t>TKL</t>
  </si>
  <si>
    <t>Tokelau</t>
  </si>
  <si>
    <t>TLS</t>
  </si>
  <si>
    <t>Timor-Leste</t>
  </si>
  <si>
    <t>TON</t>
  </si>
  <si>
    <t>Tonga</t>
  </si>
  <si>
    <t>TTO</t>
  </si>
  <si>
    <t>Trinidad and Tobago</t>
  </si>
  <si>
    <t>TUR</t>
  </si>
  <si>
    <t>Turkey</t>
  </si>
  <si>
    <t>TUV</t>
  </si>
  <si>
    <t>Tuvalu</t>
  </si>
  <si>
    <t>USA</t>
  </si>
  <si>
    <t>United States</t>
  </si>
  <si>
    <t>UZB</t>
  </si>
  <si>
    <t>Uzbekistan</t>
  </si>
  <si>
    <t>VAT</t>
  </si>
  <si>
    <t>Holy See</t>
  </si>
  <si>
    <t>VCT</t>
  </si>
  <si>
    <t>Saint Vincent and the Grenadines</t>
  </si>
  <si>
    <t>VEN</t>
  </si>
  <si>
    <t>Venezuela (Bolivarian Republic of)</t>
  </si>
  <si>
    <t>VGB</t>
  </si>
  <si>
    <t>British Virgin Islands</t>
  </si>
  <si>
    <t>VUT</t>
  </si>
  <si>
    <t>Vanuatu</t>
  </si>
  <si>
    <t>WSM</t>
  </si>
  <si>
    <t>Samoa</t>
  </si>
  <si>
    <t>ZAF</t>
  </si>
  <si>
    <t>South Africa</t>
  </si>
  <si>
    <t>East Asia &amp; Pacific</t>
  </si>
  <si>
    <t>Europe &amp; Central Asia</t>
  </si>
  <si>
    <t>Eastern Europe &amp; Central Asia</t>
  </si>
  <si>
    <t>Western Europe</t>
  </si>
  <si>
    <t>Latin America &amp; Caribbean</t>
  </si>
  <si>
    <t>Middle East &amp; North Africa</t>
  </si>
  <si>
    <t>North America</t>
  </si>
  <si>
    <t>South Asia</t>
  </si>
  <si>
    <t>Sub-Saharan Africa</t>
  </si>
  <si>
    <t>Eastern &amp; Southern Africa</t>
  </si>
  <si>
    <t>West &amp; Central Africa</t>
  </si>
  <si>
    <t>Least developed countries</t>
  </si>
  <si>
    <t>World</t>
  </si>
  <si>
    <t>**</t>
  </si>
  <si>
    <t>Czech Republic</t>
  </si>
  <si>
    <t>–</t>
  </si>
  <si>
    <t xml:space="preserve">Definition: </t>
  </si>
  <si>
    <t>Notes:</t>
  </si>
  <si>
    <t>– Data not available.</t>
  </si>
  <si>
    <t>y Data differ from the standard definition or refer to only part of a country. If they fall within the noted reference period, such data are included in the calculation of regional and global averages.</t>
  </si>
  <si>
    <t xml:space="preserve">Source: </t>
  </si>
  <si>
    <t>Prepared by the Data and Analytics Section; Division of Data, Research and Policy, UNICEF</t>
  </si>
  <si>
    <t>Last update: December 2017</t>
  </si>
  <si>
    <t>y</t>
  </si>
  <si>
    <t>x</t>
  </si>
  <si>
    <t>Pesquisa Nacional por Amostra de Domicílios 2013</t>
  </si>
  <si>
    <t>DHS 2014</t>
  </si>
  <si>
    <t>MICS 2012</t>
  </si>
  <si>
    <t>DHS 2012</t>
  </si>
  <si>
    <t>DHS 2009</t>
  </si>
  <si>
    <t xml:space="preserve">x Data refer to years or periods prior to 2010. </t>
  </si>
  <si>
    <t>UNICEF Global databases 2017 based on MICS, DHS and other national household surveys.</t>
  </si>
  <si>
    <t>DHS 2015</t>
  </si>
  <si>
    <t>DHS 2008-09</t>
  </si>
  <si>
    <t>MICS 2012-13</t>
  </si>
  <si>
    <t>DHS 2015-16</t>
  </si>
  <si>
    <t>MICS 2011-12</t>
  </si>
  <si>
    <t>DHS 2010</t>
  </si>
  <si>
    <t>MICS 2011</t>
  </si>
  <si>
    <t>DHS 2011-12</t>
  </si>
  <si>
    <t>MICS 2010</t>
  </si>
  <si>
    <t>MICS 2014</t>
  </si>
  <si>
    <t>DHS 2014-15</t>
  </si>
  <si>
    <t>DHS 2013-14</t>
  </si>
  <si>
    <t>DHS 2013</t>
  </si>
  <si>
    <t>MICS 2015</t>
  </si>
  <si>
    <t>DHS 2012-13</t>
  </si>
  <si>
    <t>MICS 2013</t>
  </si>
  <si>
    <t>DHS 2011</t>
  </si>
  <si>
    <t>Continuous DHS 2015</t>
  </si>
  <si>
    <t>DHS 2009-10</t>
  </si>
  <si>
    <t>MICS 2015-16</t>
  </si>
  <si>
    <t>Regional aggregates (2010-2016)</t>
  </si>
  <si>
    <t>Percentage of children aged 3-5 years above primary graduation age who have completed primary education. Calculation follows the International Standard Classification of Education (ISCED).</t>
  </si>
  <si>
    <r>
      <t>** Excludes China and India</t>
    </r>
    <r>
      <rPr>
        <sz val="10"/>
        <color rgb="FFFF0000"/>
        <rFont val="Calibri"/>
        <family val="2"/>
      </rPr>
      <t>.</t>
    </r>
  </si>
  <si>
    <t>*The regional averages are based on countries with available data on the period 2010 - 2016. These averages are calculated using national populations aged 3-5 years above primary graduation age as weights and represent data from countries covering at least 50% of regional number of these children.</t>
  </si>
  <si>
    <t>Education: Primary completion rate among population aged 3-5 years above primary graduation age - Percentage</t>
  </si>
  <si>
    <t>Education: Lower secondary completion rate among population aged 3-5 years above lower secondary graduation age - Percentage</t>
  </si>
  <si>
    <t>Percentage of adolecent aged 3-5 years above lower secondary graduation age who have completed lower secondary education. Calculation follows the International Standard Classification of Education (ISCED).</t>
  </si>
  <si>
    <t>** Excludes China and India.</t>
  </si>
  <si>
    <t>*The regional averages are based on countries with available data on the period 2010 - 2016. These averages are calculated using national populations aged 3-5 years above lower secondary graduation age as weights and represent data from countries covering at least 50% of regional number of these children.</t>
  </si>
  <si>
    <t>Education: Upper secondary completion rate among population aged 3-5 years above upper secondary graduation age - Percentage</t>
  </si>
  <si>
    <t>DHS 2008</t>
  </si>
  <si>
    <t>MICS_2010</t>
  </si>
  <si>
    <t>MICS)2014</t>
  </si>
  <si>
    <t>DHS 2005</t>
  </si>
  <si>
    <t>Lao Social Indicator Survey 2011-12</t>
  </si>
  <si>
    <t>MICS 2013-14</t>
  </si>
  <si>
    <t>General Household Survey 2014</t>
  </si>
  <si>
    <t>DHS style 2013</t>
  </si>
  <si>
    <t>Percentage of young people aged 3-5 years above upper secondary graduation age who have completed upper secondary education. Calculation follows the International Standard Classification of Education (ISCED).</t>
  </si>
  <si>
    <t>*The regional averages are based on countries with available data on the period 2010 - 2016. These averages are calculated using national populations 3-5 years above upper secondary graduation age as weights and represent data from countries covering at least 50% of regional number of these children.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</si>
</sst>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9"/>
      <color theme="1"/>
      <name val="Calibri Light"/>
      <family val="2"/>
    </font>
    <font>
      <sz val="11"/>
      <name val="Calibri"/>
      <family val="2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FF0000"/>
      <name val="Calibri"/>
      <family val="2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1"/>
      <color theme="3"/>
      <name val="Arial Narrow"/>
      <family val="2"/>
    </font>
    <font>
      <b/>
      <sz val="11"/>
      <name val="Calibri"/>
      <family val="2"/>
      <scheme val="minor"/>
    </font>
    <font>
      <u/>
      <sz val="12"/>
      <color theme="10"/>
      <name val="Times New Roman"/>
      <family val="2"/>
    </font>
    <font>
      <b/>
      <u/>
      <sz val="11"/>
      <name val="Calibri"/>
      <family val="2"/>
    </font>
    <font>
      <sz val="9"/>
      <color theme="1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theme="1"/>
      <name val="Calibri Light"/>
      <family val="2"/>
    </font>
    <font>
      <sz val="10"/>
      <color theme="3"/>
      <name val="Calibri Light"/>
      <family val="2"/>
      <scheme val="major"/>
    </font>
    <font>
      <b/>
      <sz val="1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name val="Times New Roman"/>
      <family val="1"/>
    </font>
    <font>
      <sz val="9"/>
      <name val="Calibri Light"/>
      <family val="2"/>
      <scheme val="maj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</cellStyleXfs>
  <cellXfs count="160">
    <xf numFmtId="0" fontId="0" fillId="0" borderId="0" xfId="0"/>
    <xf numFmtId="0" fontId="3" fillId="0" borderId="0" xfId="2" applyFont="1"/>
    <xf numFmtId="0" fontId="3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left" vertical="center"/>
    </xf>
    <xf numFmtId="164" fontId="3" fillId="0" borderId="0" xfId="1" applyNumberFormat="1" applyFont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right" vertical="center"/>
    </xf>
    <xf numFmtId="0" fontId="3" fillId="0" borderId="0" xfId="2" applyFont="1" applyFill="1" applyBorder="1" applyAlignment="1">
      <alignment horizontal="left" vertical="center"/>
    </xf>
    <xf numFmtId="0" fontId="3" fillId="0" borderId="6" xfId="2" applyFont="1" applyFill="1" applyBorder="1" applyAlignment="1">
      <alignment horizontal="left" vertical="center"/>
    </xf>
    <xf numFmtId="0" fontId="6" fillId="0" borderId="0" xfId="0" applyFont="1" applyAlignment="1" applyProtection="1">
      <alignment horizontal="left" vertical="top"/>
      <protection locked="0"/>
    </xf>
    <xf numFmtId="0" fontId="7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7" fillId="0" borderId="0" xfId="0" quotePrefix="1" applyFont="1" applyFill="1" applyAlignment="1"/>
    <xf numFmtId="0" fontId="0" fillId="0" borderId="0" xfId="0" applyAlignment="1">
      <alignment wrapText="1"/>
    </xf>
    <xf numFmtId="0" fontId="7" fillId="0" borderId="0" xfId="0" applyFont="1" applyFill="1" applyAlignment="1" applyProtection="1">
      <alignment horizontal="left"/>
      <protection locked="0"/>
    </xf>
    <xf numFmtId="1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left"/>
    </xf>
    <xf numFmtId="0" fontId="10" fillId="0" borderId="0" xfId="0" applyFont="1" applyFill="1" applyAlignment="1" applyProtection="1">
      <alignment horizontal="left"/>
      <protection locked="0"/>
    </xf>
    <xf numFmtId="1" fontId="9" fillId="0" borderId="0" xfId="0" applyNumberFormat="1" applyFont="1" applyAlignment="1">
      <alignment horizontal="right"/>
    </xf>
    <xf numFmtId="1" fontId="9" fillId="0" borderId="0" xfId="0" applyNumberFormat="1" applyFont="1" applyAlignment="1">
      <alignment horizontal="left"/>
    </xf>
    <xf numFmtId="0" fontId="0" fillId="0" borderId="0" xfId="0" applyAlignment="1">
      <alignment vertic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/>
    </xf>
    <xf numFmtId="0" fontId="12" fillId="0" borderId="0" xfId="0" applyFont="1" applyFill="1"/>
    <xf numFmtId="0" fontId="13" fillId="0" borderId="0" xfId="0" applyFont="1" applyFill="1"/>
    <xf numFmtId="0" fontId="13" fillId="0" borderId="0" xfId="0" applyFont="1" applyFill="1" applyAlignment="1">
      <alignment horizontal="left"/>
    </xf>
    <xf numFmtId="0" fontId="11" fillId="0" borderId="0" xfId="0" applyFont="1" applyFill="1"/>
    <xf numFmtId="0" fontId="14" fillId="0" borderId="0" xfId="0" applyFont="1" applyFill="1"/>
    <xf numFmtId="0" fontId="16" fillId="0" borderId="0" xfId="5" applyFont="1" applyFill="1"/>
    <xf numFmtId="0" fontId="3" fillId="0" borderId="0" xfId="2" applyFont="1" applyFill="1" applyBorder="1" applyAlignment="1">
      <alignment horizontal="center" vertical="center" wrapText="1"/>
    </xf>
    <xf numFmtId="164" fontId="3" fillId="0" borderId="0" xfId="1" applyNumberFormat="1" applyFont="1" applyFill="1" applyBorder="1" applyAlignment="1">
      <alignment horizontal="center" vertical="center" wrapText="1"/>
    </xf>
    <xf numFmtId="0" fontId="3" fillId="0" borderId="0" xfId="2" applyFont="1" applyFill="1" applyAlignment="1">
      <alignment horizontal="center" vertical="center"/>
    </xf>
    <xf numFmtId="0" fontId="3" fillId="0" borderId="0" xfId="2" applyFont="1" applyFill="1" applyBorder="1" applyAlignment="1">
      <alignment horizontal="left" vertical="center" wrapText="1"/>
    </xf>
    <xf numFmtId="0" fontId="19" fillId="0" borderId="0" xfId="2" applyFont="1"/>
    <xf numFmtId="0" fontId="0" fillId="0" borderId="0" xfId="0" applyAlignment="1">
      <alignment horizontal="center"/>
    </xf>
    <xf numFmtId="0" fontId="20" fillId="0" borderId="0" xfId="0" applyFont="1" applyFill="1" applyAlignment="1">
      <alignment horizontal="left"/>
    </xf>
    <xf numFmtId="0" fontId="5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/>
    </xf>
    <xf numFmtId="0" fontId="18" fillId="0" borderId="0" xfId="0" applyFont="1"/>
    <xf numFmtId="0" fontId="21" fillId="0" borderId="0" xfId="0" applyFont="1" applyFill="1"/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8" fillId="0" borderId="1" xfId="0" applyFont="1" applyBorder="1"/>
    <xf numFmtId="0" fontId="18" fillId="0" borderId="4" xfId="0" applyFont="1" applyBorder="1"/>
    <xf numFmtId="0" fontId="18" fillId="0" borderId="6" xfId="0" applyFont="1" applyBorder="1"/>
    <xf numFmtId="0" fontId="0" fillId="0" borderId="0" xfId="0" applyFill="1"/>
    <xf numFmtId="0" fontId="3" fillId="0" borderId="0" xfId="1" applyNumberFormat="1" applyFont="1" applyFill="1" applyBorder="1" applyAlignment="1">
      <alignment horizontal="right"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  <xf numFmtId="0" fontId="0" fillId="0" borderId="0" xfId="0" applyAlignment="1">
      <alignment vertical="top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3" fillId="0" borderId="0" xfId="0" applyFont="1" applyFill="1" applyBorder="1" applyAlignment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wrapText="1"/>
    </xf>
    <xf numFmtId="0" fontId="0" fillId="0" borderId="0" xfId="0" applyFill="1" applyAlignment="1">
      <alignment horizontal="left"/>
    </xf>
    <xf numFmtId="0" fontId="3" fillId="0" borderId="0" xfId="2" applyFont="1" applyFill="1"/>
    <xf numFmtId="164" fontId="3" fillId="0" borderId="0" xfId="1" applyNumberFormat="1" applyFont="1" applyFill="1" applyAlignment="1">
      <alignment horizontal="center" vertical="center"/>
    </xf>
    <xf numFmtId="164" fontId="3" fillId="0" borderId="0" xfId="1" applyNumberFormat="1" applyFont="1" applyFill="1" applyAlignment="1">
      <alignment horizontal="center"/>
    </xf>
    <xf numFmtId="164" fontId="3" fillId="0" borderId="5" xfId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right" vertical="center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8" xfId="1" applyNumberFormat="1" applyFont="1" applyFill="1" applyBorder="1" applyAlignment="1">
      <alignment horizontal="center" vertical="center"/>
    </xf>
    <xf numFmtId="0" fontId="7" fillId="0" borderId="0" xfId="0" applyFont="1" applyFill="1" applyAlignment="1" applyProtection="1">
      <alignment horizontal="left" vertical="top" wrapText="1"/>
      <protection locked="0"/>
    </xf>
    <xf numFmtId="0" fontId="0" fillId="0" borderId="0" xfId="0" applyFill="1" applyAlignment="1">
      <alignment vertical="top" wrapText="1"/>
    </xf>
    <xf numFmtId="0" fontId="7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wrapText="1"/>
    </xf>
    <xf numFmtId="0" fontId="7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Alignment="1">
      <alignment horizontal="center"/>
    </xf>
    <xf numFmtId="1" fontId="7" fillId="0" borderId="0" xfId="0" applyNumberFormat="1" applyFont="1" applyFill="1" applyAlignment="1">
      <alignment horizontal="left"/>
    </xf>
    <xf numFmtId="1" fontId="9" fillId="0" borderId="0" xfId="0" applyNumberFormat="1" applyFont="1" applyFill="1" applyAlignment="1">
      <alignment horizontal="right"/>
    </xf>
    <xf numFmtId="1" fontId="9" fillId="0" borderId="0" xfId="0" applyNumberFormat="1" applyFont="1" applyFill="1" applyAlignment="1">
      <alignment horizontal="center" vertical="center"/>
    </xf>
    <xf numFmtId="1" fontId="9" fillId="0" borderId="0" xfId="0" applyNumberFormat="1" applyFont="1" applyFill="1" applyAlignment="1">
      <alignment horizontal="center"/>
    </xf>
    <xf numFmtId="1" fontId="9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 vertical="top"/>
    </xf>
    <xf numFmtId="0" fontId="3" fillId="0" borderId="0" xfId="2" applyFont="1" applyFill="1" applyAlignment="1">
      <alignment horizontal="left" vertical="top"/>
    </xf>
    <xf numFmtId="0" fontId="3" fillId="0" borderId="4" xfId="2" applyFont="1" applyFill="1" applyBorder="1"/>
    <xf numFmtId="0" fontId="3" fillId="0" borderId="0" xfId="2" applyFont="1" applyFill="1" applyBorder="1"/>
    <xf numFmtId="0" fontId="6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164" fontId="3" fillId="0" borderId="0" xfId="1" applyNumberFormat="1" applyFont="1" applyFill="1" applyBorder="1" applyAlignment="1">
      <alignment horizontal="left" vertical="top"/>
    </xf>
    <xf numFmtId="164" fontId="3" fillId="0" borderId="0" xfId="1" applyNumberFormat="1" applyFont="1" applyFill="1" applyBorder="1" applyAlignment="1">
      <alignment horizontal="right"/>
    </xf>
    <xf numFmtId="164" fontId="3" fillId="0" borderId="7" xfId="1" applyNumberFormat="1" applyFont="1" applyFill="1" applyBorder="1" applyAlignment="1">
      <alignment horizontal="right"/>
    </xf>
    <xf numFmtId="0" fontId="3" fillId="0" borderId="1" xfId="2" applyFont="1" applyFill="1" applyBorder="1" applyAlignment="1">
      <alignment horizontal="left"/>
    </xf>
    <xf numFmtId="164" fontId="3" fillId="0" borderId="2" xfId="1" applyNumberFormat="1" applyFont="1" applyFill="1" applyBorder="1" applyAlignment="1">
      <alignment horizontal="center" vertical="center"/>
    </xf>
    <xf numFmtId="164" fontId="3" fillId="0" borderId="2" xfId="1" applyNumberFormat="1" applyFont="1" applyFill="1" applyBorder="1" applyAlignment="1">
      <alignment horizontal="center"/>
    </xf>
    <xf numFmtId="0" fontId="24" fillId="0" borderId="0" xfId="0" applyFont="1" applyFill="1" applyBorder="1" applyAlignment="1"/>
    <xf numFmtId="0" fontId="3" fillId="0" borderId="2" xfId="2" applyFont="1" applyFill="1" applyBorder="1"/>
    <xf numFmtId="0" fontId="0" fillId="0" borderId="0" xfId="0" applyFill="1" applyAlignment="1">
      <alignment horizontal="center" wrapText="1"/>
    </xf>
    <xf numFmtId="0" fontId="3" fillId="0" borderId="2" xfId="2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/>
    </xf>
    <xf numFmtId="0" fontId="3" fillId="0" borderId="3" xfId="2" applyFont="1" applyFill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0" fontId="9" fillId="0" borderId="0" xfId="0" applyFont="1" applyFill="1" applyAlignment="1" applyProtection="1">
      <alignment horizontal="left" vertical="top"/>
      <protection locked="0"/>
    </xf>
    <xf numFmtId="0" fontId="9" fillId="0" borderId="0" xfId="0" applyFont="1"/>
    <xf numFmtId="0" fontId="0" fillId="0" borderId="0" xfId="0" applyAlignment="1"/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/>
    <xf numFmtId="0" fontId="0" fillId="0" borderId="0" xfId="0" applyFont="1" applyAlignment="1">
      <alignment wrapText="1"/>
    </xf>
    <xf numFmtId="164" fontId="17" fillId="0" borderId="2" xfId="1" applyNumberFormat="1" applyFont="1" applyBorder="1" applyAlignment="1">
      <alignment horizontal="right"/>
    </xf>
    <xf numFmtId="164" fontId="17" fillId="0" borderId="2" xfId="1" applyNumberFormat="1" applyFont="1" applyBorder="1" applyAlignment="1">
      <alignment horizontal="right" vertical="center"/>
    </xf>
    <xf numFmtId="164" fontId="17" fillId="0" borderId="0" xfId="1" applyNumberFormat="1" applyFont="1" applyBorder="1" applyAlignment="1">
      <alignment horizontal="right"/>
    </xf>
    <xf numFmtId="164" fontId="17" fillId="0" borderId="0" xfId="1" applyNumberFormat="1" applyFont="1" applyBorder="1" applyAlignment="1">
      <alignment horizontal="right" vertical="center"/>
    </xf>
    <xf numFmtId="164" fontId="17" fillId="0" borderId="7" xfId="1" applyNumberFormat="1" applyFont="1" applyBorder="1" applyAlignment="1">
      <alignment horizontal="right"/>
    </xf>
    <xf numFmtId="164" fontId="17" fillId="0" borderId="7" xfId="1" applyNumberFormat="1" applyFont="1" applyBorder="1" applyAlignment="1">
      <alignment horizontal="right" vertical="center"/>
    </xf>
    <xf numFmtId="164" fontId="17" fillId="0" borderId="0" xfId="1" applyNumberFormat="1" applyFont="1" applyBorder="1"/>
    <xf numFmtId="164" fontId="17" fillId="0" borderId="2" xfId="1" applyNumberFormat="1" applyFont="1" applyBorder="1"/>
    <xf numFmtId="164" fontId="17" fillId="0" borderId="7" xfId="1" applyNumberFormat="1" applyFont="1" applyBorder="1"/>
    <xf numFmtId="164" fontId="17" fillId="0" borderId="3" xfId="1" applyNumberFormat="1" applyFont="1" applyBorder="1" applyAlignment="1">
      <alignment horizontal="center"/>
    </xf>
    <xf numFmtId="164" fontId="17" fillId="0" borderId="5" xfId="1" applyNumberFormat="1" applyFont="1" applyBorder="1" applyAlignment="1">
      <alignment horizontal="center"/>
    </xf>
    <xf numFmtId="164" fontId="17" fillId="0" borderId="8" xfId="1" applyNumberFormat="1" applyFont="1" applyBorder="1" applyAlignment="1">
      <alignment horizontal="center"/>
    </xf>
    <xf numFmtId="164" fontId="17" fillId="0" borderId="2" xfId="1" applyNumberFormat="1" applyFont="1" applyBorder="1" applyAlignment="1">
      <alignment horizontal="center"/>
    </xf>
    <xf numFmtId="164" fontId="17" fillId="0" borderId="0" xfId="1" applyNumberFormat="1" applyFont="1" applyBorder="1" applyAlignment="1">
      <alignment horizontal="center"/>
    </xf>
    <xf numFmtId="164" fontId="17" fillId="0" borderId="7" xfId="1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Font="1" applyFill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3" fillId="0" borderId="0" xfId="1" applyNumberFormat="1" applyFont="1" applyFill="1" applyBorder="1" applyAlignment="1">
      <alignment horizontal="left" vertical="center" indent="6"/>
    </xf>
    <xf numFmtId="0" fontId="3" fillId="0" borderId="0" xfId="1" applyNumberFormat="1" applyFont="1" applyFill="1" applyBorder="1" applyAlignment="1">
      <alignment horizontal="right" vertical="center" indent="1"/>
    </xf>
    <xf numFmtId="0" fontId="3" fillId="0" borderId="0" xfId="1" applyNumberFormat="1" applyFont="1" applyFill="1" applyBorder="1" applyAlignment="1">
      <alignment horizontal="left" vertical="center" indent="7"/>
    </xf>
    <xf numFmtId="0" fontId="3" fillId="0" borderId="0" xfId="1" applyNumberFormat="1" applyFont="1" applyFill="1" applyBorder="1" applyAlignment="1">
      <alignment vertical="center"/>
    </xf>
    <xf numFmtId="164" fontId="17" fillId="0" borderId="1" xfId="1" applyNumberFormat="1" applyFont="1" applyBorder="1"/>
    <xf numFmtId="164" fontId="25" fillId="0" borderId="2" xfId="1" applyNumberFormat="1" applyFont="1" applyBorder="1"/>
    <xf numFmtId="164" fontId="17" fillId="0" borderId="4" xfId="1" applyNumberFormat="1" applyFont="1" applyBorder="1"/>
    <xf numFmtId="164" fontId="25" fillId="0" borderId="0" xfId="1" applyNumberFormat="1" applyFont="1" applyBorder="1"/>
    <xf numFmtId="164" fontId="17" fillId="0" borderId="6" xfId="1" applyNumberFormat="1" applyFont="1" applyBorder="1"/>
    <xf numFmtId="164" fontId="25" fillId="0" borderId="7" xfId="1" applyNumberFormat="1" applyFont="1" applyBorder="1"/>
    <xf numFmtId="164" fontId="25" fillId="0" borderId="3" xfId="1" applyNumberFormat="1" applyFont="1" applyBorder="1" applyAlignment="1">
      <alignment horizontal="center"/>
    </xf>
    <xf numFmtId="164" fontId="25" fillId="0" borderId="5" xfId="1" applyNumberFormat="1" applyFont="1" applyBorder="1" applyAlignment="1">
      <alignment horizontal="center"/>
    </xf>
    <xf numFmtId="164" fontId="25" fillId="0" borderId="8" xfId="1" applyNumberFormat="1" applyFont="1" applyBorder="1" applyAlignment="1">
      <alignment horizontal="center"/>
    </xf>
    <xf numFmtId="164" fontId="25" fillId="0" borderId="2" xfId="1" applyNumberFormat="1" applyFont="1" applyBorder="1" applyAlignment="1">
      <alignment horizontal="center"/>
    </xf>
    <xf numFmtId="164" fontId="25" fillId="0" borderId="0" xfId="1" applyNumberFormat="1" applyFont="1" applyBorder="1" applyAlignment="1">
      <alignment horizontal="center"/>
    </xf>
    <xf numFmtId="164" fontId="25" fillId="0" borderId="7" xfId="1" applyNumberFormat="1" applyFont="1" applyBorder="1" applyAlignment="1">
      <alignment horizontal="center"/>
    </xf>
  </cellXfs>
  <cellStyles count="6">
    <cellStyle name="Comma" xfId="1" builtinId="3"/>
    <cellStyle name="Comma 2" xfId="3"/>
    <cellStyle name="Hyperlink" xfId="5" builtinId="8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colors>
    <mruColors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50800</xdr:rowOff>
    </xdr:from>
    <xdr:to>
      <xdr:col>1</xdr:col>
      <xdr:colOff>1042580</xdr:colOff>
      <xdr:row>2</xdr:row>
      <xdr:rowOff>74083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75ECAB8-66D2-4A91-B8E2-15C6883D7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0800"/>
          <a:ext cx="1337855" cy="3280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50800</xdr:rowOff>
    </xdr:from>
    <xdr:to>
      <xdr:col>1</xdr:col>
      <xdr:colOff>1071155</xdr:colOff>
      <xdr:row>2</xdr:row>
      <xdr:rowOff>45508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77944B-C105-49AA-BF87-AA3098F5A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0800"/>
          <a:ext cx="1337855" cy="37570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50800</xdr:rowOff>
    </xdr:from>
    <xdr:to>
      <xdr:col>1</xdr:col>
      <xdr:colOff>785405</xdr:colOff>
      <xdr:row>2</xdr:row>
      <xdr:rowOff>45508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CB97F0-A482-474F-A519-29D4AAAA7A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" y="50800"/>
          <a:ext cx="1337855" cy="37570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inyu/Desktop/Database/Completion%20rate/Pri&amp;LS&amp;US%20Completion%20Rate%20by%20Aug%20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OMP"/>
      <sheetName val="LSCOMP"/>
      <sheetName val="USCOMP"/>
      <sheetName val="brief"/>
    </sheetNames>
    <sheetDataSet>
      <sheetData sheetId="0">
        <row r="4">
          <cell r="E4" t="str">
            <v>Afghanistan</v>
          </cell>
          <cell r="F4" t="str">
            <v>SA</v>
          </cell>
          <cell r="G4" t="str">
            <v/>
          </cell>
          <cell r="H4">
            <v>2015</v>
          </cell>
          <cell r="J4">
            <v>53.9</v>
          </cell>
          <cell r="K4">
            <v>67.2</v>
          </cell>
          <cell r="L4">
            <v>40.200000000000003</v>
          </cell>
          <cell r="M4">
            <v>70.8</v>
          </cell>
          <cell r="N4">
            <v>47.8</v>
          </cell>
          <cell r="O4">
            <v>44.5</v>
          </cell>
          <cell r="P4">
            <v>46</v>
          </cell>
          <cell r="Q4">
            <v>42.6</v>
          </cell>
          <cell r="R4">
            <v>60</v>
          </cell>
          <cell r="S4">
            <v>74.5</v>
          </cell>
          <cell r="U4" t="str">
            <v>DHS  2015</v>
          </cell>
          <cell r="V4" t="str">
            <v xml:space="preserve">DHS 2015 </v>
          </cell>
        </row>
        <row r="5">
          <cell r="E5" t="str">
            <v>Albania</v>
          </cell>
          <cell r="F5" t="str">
            <v>ECA</v>
          </cell>
          <cell r="G5" t="str">
            <v>EECA</v>
          </cell>
          <cell r="H5" t="str">
            <v>2008-09</v>
          </cell>
          <cell r="I5" t="str">
            <v>x</v>
          </cell>
          <cell r="J5">
            <v>98.3</v>
          </cell>
          <cell r="K5">
            <v>98.6</v>
          </cell>
          <cell r="L5">
            <v>98</v>
          </cell>
          <cell r="M5">
            <v>98.3</v>
          </cell>
          <cell r="N5">
            <v>98.2</v>
          </cell>
          <cell r="O5">
            <v>96.2</v>
          </cell>
          <cell r="P5">
            <v>99</v>
          </cell>
          <cell r="Q5">
            <v>99.1</v>
          </cell>
          <cell r="R5">
            <v>98.4</v>
          </cell>
          <cell r="S5">
            <v>99.2</v>
          </cell>
          <cell r="U5" t="str">
            <v>ALB_DHS_2008-2009</v>
          </cell>
          <cell r="V5" t="str">
            <v>DHS 2008-09</v>
          </cell>
        </row>
        <row r="6">
          <cell r="E6" t="str">
            <v>Algeria</v>
          </cell>
          <cell r="F6" t="str">
            <v>MENA</v>
          </cell>
          <cell r="G6" t="str">
            <v/>
          </cell>
          <cell r="H6" t="str">
            <v>2012-13</v>
          </cell>
          <cell r="J6">
            <v>93.8</v>
          </cell>
          <cell r="K6">
            <v>93.3</v>
          </cell>
          <cell r="L6">
            <v>94.3</v>
          </cell>
          <cell r="M6">
            <v>95.3</v>
          </cell>
          <cell r="N6">
            <v>91.3</v>
          </cell>
          <cell r="O6">
            <v>86.2</v>
          </cell>
          <cell r="P6">
            <v>94.9</v>
          </cell>
          <cell r="Q6">
            <v>94</v>
          </cell>
          <cell r="R6">
            <v>96.1</v>
          </cell>
          <cell r="S6">
            <v>98.6</v>
          </cell>
          <cell r="U6" t="str">
            <v>DZA_MICS_2012-13</v>
          </cell>
          <cell r="V6" t="str">
            <v>MICS 2012-13</v>
          </cell>
        </row>
        <row r="7">
          <cell r="E7" t="str">
            <v>Andorra</v>
          </cell>
          <cell r="F7" t="str">
            <v>ECA</v>
          </cell>
          <cell r="G7" t="str">
            <v>WE</v>
          </cell>
        </row>
        <row r="8">
          <cell r="E8" t="str">
            <v>Angola</v>
          </cell>
          <cell r="F8" t="str">
            <v>SSA</v>
          </cell>
          <cell r="G8" t="str">
            <v>ESA</v>
          </cell>
        </row>
        <row r="9">
          <cell r="E9" t="str">
            <v>Anguilla</v>
          </cell>
          <cell r="F9" t="str">
            <v>LAC</v>
          </cell>
          <cell r="G9" t="str">
            <v/>
          </cell>
        </row>
        <row r="10">
          <cell r="E10" t="str">
            <v>Antigua and Barbuda</v>
          </cell>
          <cell r="F10" t="str">
            <v>LAC</v>
          </cell>
          <cell r="G10" t="str">
            <v/>
          </cell>
        </row>
        <row r="11">
          <cell r="E11" t="str">
            <v>Argentina</v>
          </cell>
          <cell r="F11" t="str">
            <v>LAC</v>
          </cell>
          <cell r="G11" t="str">
            <v/>
          </cell>
          <cell r="H11" t="str">
            <v>2011-12</v>
          </cell>
          <cell r="J11">
            <v>96.1</v>
          </cell>
          <cell r="K11">
            <v>95.1</v>
          </cell>
          <cell r="L11">
            <v>97.2</v>
          </cell>
          <cell r="O11">
            <v>93</v>
          </cell>
          <cell r="P11">
            <v>95</v>
          </cell>
          <cell r="Q11">
            <v>97</v>
          </cell>
          <cell r="R11">
            <v>99</v>
          </cell>
          <cell r="S11">
            <v>97.9</v>
          </cell>
          <cell r="U11" t="str">
            <v>ARG_MICS_2011-2012</v>
          </cell>
          <cell r="V11" t="str">
            <v>MICS 2011-12</v>
          </cell>
        </row>
        <row r="12">
          <cell r="E12" t="str">
            <v>Armenia</v>
          </cell>
          <cell r="F12" t="str">
            <v>ECA</v>
          </cell>
          <cell r="G12" t="str">
            <v>EECA</v>
          </cell>
          <cell r="H12">
            <v>2010</v>
          </cell>
          <cell r="J12">
            <v>99.7</v>
          </cell>
          <cell r="K12">
            <v>99.7</v>
          </cell>
          <cell r="L12">
            <v>99.7</v>
          </cell>
          <cell r="M12">
            <v>100</v>
          </cell>
          <cell r="N12">
            <v>99.3</v>
          </cell>
          <cell r="O12">
            <v>99.3</v>
          </cell>
          <cell r="P12">
            <v>100</v>
          </cell>
          <cell r="Q12">
            <v>100</v>
          </cell>
          <cell r="R12">
            <v>99.2</v>
          </cell>
          <cell r="S12">
            <v>100</v>
          </cell>
          <cell r="U12" t="str">
            <v>ARM_DHS_2010</v>
          </cell>
          <cell r="V12" t="str">
            <v>DHS 2010</v>
          </cell>
        </row>
        <row r="13">
          <cell r="E13" t="str">
            <v>Australia</v>
          </cell>
          <cell r="F13" t="str">
            <v>EAP</v>
          </cell>
          <cell r="G13" t="str">
            <v/>
          </cell>
        </row>
        <row r="14">
          <cell r="E14" t="str">
            <v>Austria</v>
          </cell>
          <cell r="F14" t="str">
            <v>ECA</v>
          </cell>
          <cell r="G14" t="str">
            <v>WE</v>
          </cell>
        </row>
        <row r="15">
          <cell r="E15" t="str">
            <v>Azerbaijan</v>
          </cell>
          <cell r="F15" t="str">
            <v>ECA</v>
          </cell>
          <cell r="G15" t="str">
            <v>EECA</v>
          </cell>
        </row>
        <row r="16">
          <cell r="E16" t="str">
            <v>Bahamas</v>
          </cell>
          <cell r="F16" t="str">
            <v>LAC</v>
          </cell>
          <cell r="G16" t="str">
            <v/>
          </cell>
        </row>
        <row r="17">
          <cell r="E17" t="str">
            <v>Bahrain</v>
          </cell>
          <cell r="F17" t="str">
            <v>MENA</v>
          </cell>
          <cell r="G17" t="str">
            <v/>
          </cell>
        </row>
        <row r="18">
          <cell r="E18" t="str">
            <v>Bangladesh</v>
          </cell>
          <cell r="F18" t="str">
            <v>SA</v>
          </cell>
          <cell r="G18" t="str">
            <v/>
          </cell>
          <cell r="H18" t="str">
            <v>2012-13</v>
          </cell>
          <cell r="J18">
            <v>72.2</v>
          </cell>
          <cell r="K18">
            <v>66.2</v>
          </cell>
          <cell r="L18">
            <v>78.599999999999994</v>
          </cell>
          <cell r="M18">
            <v>74.8</v>
          </cell>
          <cell r="N18">
            <v>71.599999999999994</v>
          </cell>
          <cell r="O18">
            <v>50.7</v>
          </cell>
          <cell r="P18">
            <v>67.099999999999994</v>
          </cell>
          <cell r="Q18">
            <v>76.900000000000006</v>
          </cell>
          <cell r="R18">
            <v>79.7</v>
          </cell>
          <cell r="S18">
            <v>87.6</v>
          </cell>
          <cell r="U18" t="str">
            <v>BGD_DHS_2012-13</v>
          </cell>
          <cell r="V18" t="str">
            <v>MICS 2012-13</v>
          </cell>
        </row>
        <row r="19">
          <cell r="E19" t="str">
            <v>Bangladesh</v>
          </cell>
          <cell r="F19" t="str">
            <v>SA</v>
          </cell>
          <cell r="G19" t="str">
            <v/>
          </cell>
          <cell r="H19">
            <v>2014</v>
          </cell>
          <cell r="J19">
            <v>80.099999999999994</v>
          </cell>
          <cell r="K19">
            <v>75.2</v>
          </cell>
          <cell r="L19">
            <v>84.6</v>
          </cell>
          <cell r="M19">
            <v>80.7</v>
          </cell>
          <cell r="N19">
            <v>79.900000000000006</v>
          </cell>
          <cell r="O19">
            <v>62.2</v>
          </cell>
          <cell r="P19">
            <v>77.5</v>
          </cell>
          <cell r="Q19">
            <v>85.6</v>
          </cell>
          <cell r="R19">
            <v>86.7</v>
          </cell>
          <cell r="S19">
            <v>89.3</v>
          </cell>
          <cell r="U19" t="str">
            <v>BGD_DHS_2014</v>
          </cell>
          <cell r="V19" t="str">
            <v>DHS 2014</v>
          </cell>
        </row>
        <row r="20">
          <cell r="E20" t="str">
            <v>Barbados</v>
          </cell>
          <cell r="F20" t="str">
            <v>LAC</v>
          </cell>
          <cell r="G20" t="str">
            <v/>
          </cell>
          <cell r="H20">
            <v>2012</v>
          </cell>
          <cell r="J20">
            <v>98.9</v>
          </cell>
          <cell r="K20">
            <v>98.7</v>
          </cell>
          <cell r="L20">
            <v>99.2</v>
          </cell>
          <cell r="M20">
            <v>99</v>
          </cell>
          <cell r="N20">
            <v>98.8</v>
          </cell>
          <cell r="O20">
            <v>96.9</v>
          </cell>
          <cell r="P20">
            <v>98.4</v>
          </cell>
          <cell r="Q20">
            <v>100</v>
          </cell>
          <cell r="R20">
            <v>98.9</v>
          </cell>
          <cell r="S20">
            <v>100</v>
          </cell>
          <cell r="U20" t="str">
            <v>BRB_MICS_2012</v>
          </cell>
          <cell r="V20" t="str">
            <v>MICS 2012</v>
          </cell>
        </row>
        <row r="21">
          <cell r="E21" t="str">
            <v>Belarus</v>
          </cell>
          <cell r="F21" t="str">
            <v>ECA</v>
          </cell>
          <cell r="G21" t="str">
            <v>EECA</v>
          </cell>
          <cell r="H21">
            <v>2012</v>
          </cell>
          <cell r="J21">
            <v>99.8</v>
          </cell>
          <cell r="K21">
            <v>100</v>
          </cell>
          <cell r="L21">
            <v>99.5</v>
          </cell>
          <cell r="M21">
            <v>99.7</v>
          </cell>
          <cell r="N21">
            <v>100</v>
          </cell>
          <cell r="O21">
            <v>100</v>
          </cell>
          <cell r="P21">
            <v>98.9</v>
          </cell>
          <cell r="Q21">
            <v>100</v>
          </cell>
          <cell r="R21">
            <v>100</v>
          </cell>
          <cell r="S21">
            <v>100</v>
          </cell>
          <cell r="U21" t="str">
            <v>BLR_MICS_2012</v>
          </cell>
          <cell r="V21" t="str">
            <v>MICS 2012</v>
          </cell>
        </row>
        <row r="22">
          <cell r="E22" t="str">
            <v>Belgium</v>
          </cell>
          <cell r="F22" t="str">
            <v>ECA</v>
          </cell>
          <cell r="G22" t="str">
            <v>WE</v>
          </cell>
        </row>
        <row r="23">
          <cell r="E23" t="str">
            <v>Belize</v>
          </cell>
          <cell r="F23" t="str">
            <v>LAC</v>
          </cell>
          <cell r="G23" t="str">
            <v/>
          </cell>
          <cell r="H23">
            <v>2011</v>
          </cell>
          <cell r="J23">
            <v>82.4</v>
          </cell>
          <cell r="K23">
            <v>78.400000000000006</v>
          </cell>
          <cell r="L23">
            <v>86.3</v>
          </cell>
          <cell r="M23">
            <v>88.5</v>
          </cell>
          <cell r="N23">
            <v>78.2</v>
          </cell>
          <cell r="O23">
            <v>59.8</v>
          </cell>
          <cell r="P23">
            <v>77</v>
          </cell>
          <cell r="Q23">
            <v>86.7</v>
          </cell>
          <cell r="R23">
            <v>91.6</v>
          </cell>
          <cell r="S23">
            <v>97</v>
          </cell>
          <cell r="U23" t="str">
            <v>BLZ_MICS_2011</v>
          </cell>
          <cell r="V23" t="str">
            <v>MICS 2011</v>
          </cell>
        </row>
        <row r="24">
          <cell r="E24" t="str">
            <v>Benin</v>
          </cell>
          <cell r="F24" t="str">
            <v>SSA</v>
          </cell>
          <cell r="G24" t="str">
            <v>WCA</v>
          </cell>
          <cell r="H24" t="str">
            <v>2011-12</v>
          </cell>
          <cell r="J24">
            <v>59.2</v>
          </cell>
          <cell r="K24">
            <v>61.5</v>
          </cell>
          <cell r="L24">
            <v>56.2</v>
          </cell>
          <cell r="M24">
            <v>68.599999999999994</v>
          </cell>
          <cell r="N24">
            <v>52.3</v>
          </cell>
          <cell r="O24">
            <v>32.799999999999997</v>
          </cell>
          <cell r="P24">
            <v>47.8</v>
          </cell>
          <cell r="Q24">
            <v>57.5</v>
          </cell>
          <cell r="R24">
            <v>73.7</v>
          </cell>
          <cell r="S24">
            <v>79.3</v>
          </cell>
          <cell r="U24" t="str">
            <v>BEN_DHS 2011-12</v>
          </cell>
          <cell r="V24" t="str">
            <v>DHS 2011-12</v>
          </cell>
        </row>
        <row r="25">
          <cell r="E25" t="str">
            <v>Benin</v>
          </cell>
          <cell r="F25" t="str">
            <v>SSA</v>
          </cell>
          <cell r="G25" t="str">
            <v>WCA</v>
          </cell>
          <cell r="H25">
            <v>2014</v>
          </cell>
          <cell r="U25" t="str">
            <v>BEN_MICS_2014</v>
          </cell>
          <cell r="V25" t="str">
            <v>MICS 2014</v>
          </cell>
        </row>
        <row r="26">
          <cell r="E26" t="str">
            <v>Bhutan</v>
          </cell>
          <cell r="F26" t="str">
            <v>SA</v>
          </cell>
          <cell r="G26" t="str">
            <v/>
          </cell>
          <cell r="H26">
            <v>2010</v>
          </cell>
          <cell r="J26">
            <v>68.599999999999994</v>
          </cell>
          <cell r="K26">
            <v>66.5</v>
          </cell>
          <cell r="L26">
            <v>70.8</v>
          </cell>
          <cell r="M26">
            <v>88.8</v>
          </cell>
          <cell r="N26">
            <v>60.1</v>
          </cell>
          <cell r="O26">
            <v>42.7</v>
          </cell>
          <cell r="P26">
            <v>55.3</v>
          </cell>
          <cell r="Q26">
            <v>67.7</v>
          </cell>
          <cell r="R26">
            <v>82.6</v>
          </cell>
          <cell r="S26">
            <v>90</v>
          </cell>
          <cell r="U26" t="str">
            <v>MICS 2010</v>
          </cell>
          <cell r="V26" t="str">
            <v>MICS 2010</v>
          </cell>
        </row>
        <row r="27">
          <cell r="E27" t="str">
            <v>Bolivia (Plurinational State of)</v>
          </cell>
          <cell r="F27" t="str">
            <v>LAC</v>
          </cell>
          <cell r="G27" t="str">
            <v/>
          </cell>
          <cell r="H27">
            <v>2008</v>
          </cell>
          <cell r="I27" t="str">
            <v>x</v>
          </cell>
          <cell r="J27">
            <v>91.6</v>
          </cell>
          <cell r="K27">
            <v>92.1</v>
          </cell>
          <cell r="L27">
            <v>91.1</v>
          </cell>
          <cell r="M27">
            <v>94.5</v>
          </cell>
          <cell r="N27">
            <v>87.1</v>
          </cell>
          <cell r="O27">
            <v>79.400000000000006</v>
          </cell>
          <cell r="P27">
            <v>91.2</v>
          </cell>
          <cell r="Q27">
            <v>94.3</v>
          </cell>
          <cell r="R27">
            <v>94.9</v>
          </cell>
          <cell r="S27">
            <v>96.3</v>
          </cell>
          <cell r="U27" t="str">
            <v>BOL_DHS_2008</v>
          </cell>
          <cell r="V27" t="str">
            <v>DHS 2008</v>
          </cell>
        </row>
        <row r="28">
          <cell r="E28" t="str">
            <v>Bosnia and Herzegovina</v>
          </cell>
          <cell r="F28" t="str">
            <v>ECA</v>
          </cell>
          <cell r="G28" t="str">
            <v>EECA</v>
          </cell>
          <cell r="H28" t="str">
            <v>2011-12</v>
          </cell>
          <cell r="J28">
            <v>99.6</v>
          </cell>
          <cell r="K28">
            <v>99.2</v>
          </cell>
          <cell r="L28">
            <v>99.9</v>
          </cell>
          <cell r="M28">
            <v>100</v>
          </cell>
          <cell r="N28">
            <v>99.4</v>
          </cell>
          <cell r="O28">
            <v>99.8</v>
          </cell>
          <cell r="P28">
            <v>100</v>
          </cell>
          <cell r="Q28">
            <v>98</v>
          </cell>
          <cell r="R28">
            <v>100</v>
          </cell>
          <cell r="S28">
            <v>100</v>
          </cell>
          <cell r="U28" t="str">
            <v>BIH_MICS_2012</v>
          </cell>
          <cell r="V28" t="str">
            <v>MICS 2011-12</v>
          </cell>
        </row>
        <row r="29">
          <cell r="E29" t="str">
            <v>Bosnia and Herzegovina (Roma)</v>
          </cell>
          <cell r="H29" t="str">
            <v>2011-12</v>
          </cell>
          <cell r="J29">
            <v>78.400000000000006</v>
          </cell>
          <cell r="K29">
            <v>85</v>
          </cell>
          <cell r="L29">
            <v>70.7</v>
          </cell>
          <cell r="M29">
            <v>80.7</v>
          </cell>
          <cell r="N29">
            <v>78.099999999999994</v>
          </cell>
          <cell r="O29">
            <v>55</v>
          </cell>
          <cell r="P29">
            <v>67</v>
          </cell>
          <cell r="Q29">
            <v>84.5</v>
          </cell>
          <cell r="R29">
            <v>90.9</v>
          </cell>
          <cell r="S29">
            <v>91</v>
          </cell>
          <cell r="U29" t="str">
            <v>BIH_MICS_2012</v>
          </cell>
          <cell r="V29" t="str">
            <v>MICS 2011-12</v>
          </cell>
        </row>
        <row r="30">
          <cell r="E30" t="str">
            <v>Botswana</v>
          </cell>
          <cell r="F30" t="str">
            <v>SSA</v>
          </cell>
          <cell r="G30" t="str">
            <v>ESA</v>
          </cell>
        </row>
        <row r="31">
          <cell r="E31" t="str">
            <v>Brazil</v>
          </cell>
          <cell r="F31" t="str">
            <v>LAC</v>
          </cell>
          <cell r="G31" t="str">
            <v/>
          </cell>
          <cell r="H31">
            <v>2013</v>
          </cell>
          <cell r="J31">
            <v>95.6</v>
          </cell>
          <cell r="K31">
            <v>94.1</v>
          </cell>
          <cell r="L31">
            <v>97.2</v>
          </cell>
          <cell r="V31" t="str">
            <v>Pesquisa Nacional por Amostra de Domicílios 2013</v>
          </cell>
        </row>
        <row r="32">
          <cell r="E32" t="str">
            <v>British Virgin Islands</v>
          </cell>
          <cell r="F32" t="str">
            <v>LAC</v>
          </cell>
          <cell r="G32" t="str">
            <v/>
          </cell>
        </row>
        <row r="33">
          <cell r="E33" t="str">
            <v>Brunei Darussalam</v>
          </cell>
          <cell r="F33" t="str">
            <v>EAP</v>
          </cell>
          <cell r="G33" t="str">
            <v/>
          </cell>
        </row>
        <row r="34">
          <cell r="E34" t="str">
            <v>Bulgaria</v>
          </cell>
          <cell r="F34" t="str">
            <v>ECA</v>
          </cell>
          <cell r="G34" t="str">
            <v>EECA</v>
          </cell>
        </row>
        <row r="35">
          <cell r="E35" t="str">
            <v>Burkina Faso</v>
          </cell>
          <cell r="F35" t="str">
            <v>SSA</v>
          </cell>
          <cell r="G35" t="str">
            <v>WCA</v>
          </cell>
          <cell r="H35">
            <v>2010</v>
          </cell>
          <cell r="J35">
            <v>30.7</v>
          </cell>
          <cell r="K35">
            <v>31.8</v>
          </cell>
          <cell r="L35">
            <v>29.4</v>
          </cell>
          <cell r="M35">
            <v>58.4</v>
          </cell>
          <cell r="N35">
            <v>20.5</v>
          </cell>
          <cell r="O35">
            <v>9.9</v>
          </cell>
          <cell r="P35">
            <v>17.399999999999999</v>
          </cell>
          <cell r="Q35">
            <v>22.3</v>
          </cell>
          <cell r="R35">
            <v>34.5</v>
          </cell>
          <cell r="S35">
            <v>60.1</v>
          </cell>
          <cell r="U35" t="str">
            <v>BFA_DHS_2010</v>
          </cell>
          <cell r="V35" t="str">
            <v>DHS 2010</v>
          </cell>
        </row>
        <row r="36">
          <cell r="E36" t="str">
            <v>Burundi</v>
          </cell>
          <cell r="F36" t="str">
            <v>SSA</v>
          </cell>
          <cell r="G36" t="str">
            <v>ESA</v>
          </cell>
          <cell r="H36">
            <v>2010</v>
          </cell>
          <cell r="J36">
            <v>38.9</v>
          </cell>
          <cell r="K36">
            <v>40.4</v>
          </cell>
          <cell r="L36">
            <v>37.6</v>
          </cell>
          <cell r="M36">
            <v>57.4</v>
          </cell>
          <cell r="N36">
            <v>36.4</v>
          </cell>
          <cell r="O36">
            <v>22.3</v>
          </cell>
          <cell r="P36">
            <v>29.4</v>
          </cell>
          <cell r="Q36">
            <v>37.700000000000003</v>
          </cell>
          <cell r="R36">
            <v>43</v>
          </cell>
          <cell r="S36">
            <v>57.3</v>
          </cell>
          <cell r="U36" t="str">
            <v>BDI_DHS_2010</v>
          </cell>
          <cell r="V36" t="str">
            <v>DHS 2010</v>
          </cell>
        </row>
        <row r="37">
          <cell r="E37" t="str">
            <v>Cabo Verde</v>
          </cell>
          <cell r="F37" t="str">
            <v>SSA</v>
          </cell>
          <cell r="G37" t="str">
            <v>WCA</v>
          </cell>
        </row>
        <row r="38">
          <cell r="E38" t="str">
            <v>Cambodia</v>
          </cell>
          <cell r="F38" t="str">
            <v>EAP</v>
          </cell>
          <cell r="G38" t="str">
            <v/>
          </cell>
          <cell r="H38">
            <v>2014</v>
          </cell>
          <cell r="J38">
            <v>73.3</v>
          </cell>
          <cell r="K38">
            <v>68.2</v>
          </cell>
          <cell r="L38">
            <v>78.8</v>
          </cell>
          <cell r="M38">
            <v>84.7</v>
          </cell>
          <cell r="N38">
            <v>71.2</v>
          </cell>
          <cell r="O38">
            <v>47.9</v>
          </cell>
          <cell r="P38">
            <v>63.9</v>
          </cell>
          <cell r="Q38">
            <v>75.400000000000006</v>
          </cell>
          <cell r="R38">
            <v>86</v>
          </cell>
          <cell r="S38">
            <v>90.1</v>
          </cell>
          <cell r="V38" t="str">
            <v>DHS 2014</v>
          </cell>
        </row>
        <row r="39">
          <cell r="E39" t="str">
            <v>Cameroon</v>
          </cell>
          <cell r="F39" t="str">
            <v>SSA</v>
          </cell>
          <cell r="G39" t="str">
            <v>WCA</v>
          </cell>
          <cell r="H39">
            <v>2014</v>
          </cell>
          <cell r="U39" t="str">
            <v>CMR_MICS_2014</v>
          </cell>
          <cell r="V39" t="str">
            <v>MICS 2014</v>
          </cell>
        </row>
        <row r="40">
          <cell r="E40" t="str">
            <v>Cameroon</v>
          </cell>
          <cell r="F40" t="str">
            <v>SSA</v>
          </cell>
          <cell r="G40" t="str">
            <v>WCA</v>
          </cell>
          <cell r="H40">
            <v>2011</v>
          </cell>
          <cell r="J40">
            <v>66.8</v>
          </cell>
          <cell r="K40">
            <v>67.7</v>
          </cell>
          <cell r="L40">
            <v>66</v>
          </cell>
          <cell r="M40">
            <v>79.8</v>
          </cell>
          <cell r="N40">
            <v>52.7</v>
          </cell>
          <cell r="O40">
            <v>18.100000000000001</v>
          </cell>
          <cell r="P40">
            <v>58</v>
          </cell>
          <cell r="Q40">
            <v>67.3</v>
          </cell>
          <cell r="R40">
            <v>82.5</v>
          </cell>
          <cell r="S40">
            <v>91.1</v>
          </cell>
          <cell r="U40" t="str">
            <v>CMR_DHS 2011</v>
          </cell>
          <cell r="V40" t="str">
            <v>DHS 2011</v>
          </cell>
        </row>
        <row r="41">
          <cell r="E41" t="str">
            <v>Canada</v>
          </cell>
          <cell r="F41" t="str">
            <v>NA</v>
          </cell>
          <cell r="G41" t="str">
            <v/>
          </cell>
        </row>
        <row r="42">
          <cell r="E42" t="str">
            <v>Central African Republic</v>
          </cell>
          <cell r="F42" t="str">
            <v>SSA</v>
          </cell>
          <cell r="G42" t="str">
            <v>WCA</v>
          </cell>
          <cell r="H42">
            <v>2010</v>
          </cell>
          <cell r="J42">
            <v>43</v>
          </cell>
          <cell r="K42">
            <v>53.8</v>
          </cell>
          <cell r="L42">
            <v>33.1</v>
          </cell>
          <cell r="M42">
            <v>62.3</v>
          </cell>
          <cell r="N42">
            <v>26.5</v>
          </cell>
          <cell r="O42">
            <v>13.8</v>
          </cell>
          <cell r="P42">
            <v>20.3</v>
          </cell>
          <cell r="Q42">
            <v>34</v>
          </cell>
          <cell r="R42">
            <v>54</v>
          </cell>
          <cell r="S42">
            <v>69.5</v>
          </cell>
          <cell r="U42" t="str">
            <v>CAF_MICS_2010</v>
          </cell>
          <cell r="V42" t="str">
            <v>MICS_2010</v>
          </cell>
        </row>
        <row r="43">
          <cell r="E43" t="str">
            <v>Chad</v>
          </cell>
          <cell r="F43" t="str">
            <v>SSA</v>
          </cell>
          <cell r="G43" t="str">
            <v>WCA</v>
          </cell>
          <cell r="H43" t="str">
            <v>2014-15</v>
          </cell>
          <cell r="J43">
            <v>27.3</v>
          </cell>
          <cell r="K43">
            <v>30.6</v>
          </cell>
          <cell r="L43">
            <v>23.8</v>
          </cell>
          <cell r="M43">
            <v>53.1</v>
          </cell>
          <cell r="N43">
            <v>18.7</v>
          </cell>
          <cell r="O43">
            <v>15.7</v>
          </cell>
          <cell r="P43">
            <v>17.7</v>
          </cell>
          <cell r="Q43">
            <v>19.2</v>
          </cell>
          <cell r="R43">
            <v>19.7</v>
          </cell>
          <cell r="S43">
            <v>56.8</v>
          </cell>
          <cell r="U43" t="str">
            <v>TCD_DHS_2014-15</v>
          </cell>
          <cell r="V43" t="str">
            <v>DHS 2014-15</v>
          </cell>
        </row>
        <row r="44">
          <cell r="E44" t="str">
            <v>Chad</v>
          </cell>
          <cell r="F44" t="str">
            <v>SSA</v>
          </cell>
          <cell r="G44" t="str">
            <v>WCA</v>
          </cell>
          <cell r="H44">
            <v>2010</v>
          </cell>
          <cell r="J44">
            <v>27.1</v>
          </cell>
          <cell r="K44">
            <v>30.7</v>
          </cell>
          <cell r="L44">
            <v>23.1</v>
          </cell>
          <cell r="M44">
            <v>46.3</v>
          </cell>
          <cell r="N44">
            <v>20</v>
          </cell>
          <cell r="O44">
            <v>15</v>
          </cell>
          <cell r="P44">
            <v>14.9</v>
          </cell>
          <cell r="Q44">
            <v>21.8</v>
          </cell>
          <cell r="R44">
            <v>27.4</v>
          </cell>
          <cell r="S44">
            <v>51.2</v>
          </cell>
          <cell r="T44" t="str">
            <v>MICS 2010</v>
          </cell>
          <cell r="V44" t="str">
            <v>MICS 2010</v>
          </cell>
        </row>
        <row r="45">
          <cell r="E45" t="str">
            <v>Chile</v>
          </cell>
          <cell r="F45" t="str">
            <v>LAC</v>
          </cell>
          <cell r="G45" t="str">
            <v/>
          </cell>
        </row>
        <row r="46">
          <cell r="E46" t="str">
            <v>China</v>
          </cell>
          <cell r="F46" t="str">
            <v>EAP</v>
          </cell>
          <cell r="G46" t="str">
            <v/>
          </cell>
        </row>
        <row r="47">
          <cell r="E47" t="str">
            <v>Colombia</v>
          </cell>
          <cell r="F47" t="str">
            <v>LAC</v>
          </cell>
          <cell r="G47" t="str">
            <v/>
          </cell>
          <cell r="H47">
            <v>2010</v>
          </cell>
          <cell r="J47">
            <v>91.9</v>
          </cell>
          <cell r="K47">
            <v>89.3</v>
          </cell>
          <cell r="L47">
            <v>94.5</v>
          </cell>
          <cell r="M47">
            <v>94.6</v>
          </cell>
          <cell r="N47">
            <v>84.7</v>
          </cell>
          <cell r="O47">
            <v>80.400000000000006</v>
          </cell>
          <cell r="P47">
            <v>91.2</v>
          </cell>
          <cell r="Q47">
            <v>94.3</v>
          </cell>
          <cell r="R47">
            <v>97.6</v>
          </cell>
          <cell r="S47">
            <v>98.7</v>
          </cell>
          <cell r="U47" t="str">
            <v>COL_DHS_2010</v>
          </cell>
          <cell r="V47" t="str">
            <v>DHS 2010</v>
          </cell>
        </row>
        <row r="48">
          <cell r="E48" t="str">
            <v>Comoros</v>
          </cell>
          <cell r="F48" t="str">
            <v>SSA</v>
          </cell>
          <cell r="G48" t="str">
            <v>ESA</v>
          </cell>
          <cell r="H48">
            <v>2012</v>
          </cell>
          <cell r="J48">
            <v>76</v>
          </cell>
          <cell r="K48">
            <v>75.099999999999994</v>
          </cell>
          <cell r="L48">
            <v>76.8</v>
          </cell>
          <cell r="M48">
            <v>85.9</v>
          </cell>
          <cell r="N48">
            <v>71.099999999999994</v>
          </cell>
          <cell r="O48">
            <v>49.8</v>
          </cell>
          <cell r="P48">
            <v>71</v>
          </cell>
          <cell r="Q48">
            <v>80.2</v>
          </cell>
          <cell r="R48">
            <v>82.5</v>
          </cell>
          <cell r="S48">
            <v>91.1</v>
          </cell>
          <cell r="U48" t="str">
            <v>COM_DHS_2012</v>
          </cell>
          <cell r="V48" t="str">
            <v>DHS 2012</v>
          </cell>
        </row>
        <row r="49">
          <cell r="E49" t="str">
            <v>Congo</v>
          </cell>
          <cell r="F49" t="str">
            <v>SSA</v>
          </cell>
          <cell r="G49" t="str">
            <v>WCA</v>
          </cell>
          <cell r="H49" t="str">
            <v>2011-12</v>
          </cell>
          <cell r="J49">
            <v>79.099999999999994</v>
          </cell>
          <cell r="K49">
            <v>81.099999999999994</v>
          </cell>
          <cell r="L49">
            <v>77.2</v>
          </cell>
          <cell r="M49">
            <v>88.1</v>
          </cell>
          <cell r="N49">
            <v>60.8</v>
          </cell>
          <cell r="O49">
            <v>52</v>
          </cell>
          <cell r="P49">
            <v>67.5</v>
          </cell>
          <cell r="Q49">
            <v>84.1</v>
          </cell>
          <cell r="R49">
            <v>89.4</v>
          </cell>
          <cell r="S49">
            <v>95.5</v>
          </cell>
          <cell r="U49" t="str">
            <v>DHS 2011-12</v>
          </cell>
          <cell r="V49" t="str">
            <v>DHS 2011-12</v>
          </cell>
        </row>
        <row r="50">
          <cell r="E50" t="str">
            <v>Congo</v>
          </cell>
          <cell r="F50" t="str">
            <v>SSA</v>
          </cell>
          <cell r="G50" t="str">
            <v>WCA</v>
          </cell>
          <cell r="H50">
            <v>2014</v>
          </cell>
          <cell r="U50" t="str">
            <v>MICS 2014-15 KFR</v>
          </cell>
          <cell r="V50" t="str">
            <v>MICS 2014-15</v>
          </cell>
        </row>
        <row r="51">
          <cell r="E51" t="str">
            <v>Cook Islands</v>
          </cell>
          <cell r="F51" t="str">
            <v>EAP</v>
          </cell>
          <cell r="G51" t="str">
            <v/>
          </cell>
        </row>
        <row r="52">
          <cell r="E52" t="str">
            <v>Costa Rica</v>
          </cell>
          <cell r="F52" t="str">
            <v>LAC</v>
          </cell>
          <cell r="G52" t="str">
            <v/>
          </cell>
          <cell r="H52">
            <v>2011</v>
          </cell>
          <cell r="J52">
            <v>94.1</v>
          </cell>
          <cell r="K52">
            <v>93.5</v>
          </cell>
          <cell r="L52">
            <v>94.8</v>
          </cell>
          <cell r="M52">
            <v>97.6</v>
          </cell>
          <cell r="N52">
            <v>90.1</v>
          </cell>
          <cell r="O52">
            <v>85</v>
          </cell>
          <cell r="P52">
            <v>94.7</v>
          </cell>
          <cell r="Q52">
            <v>97.7</v>
          </cell>
          <cell r="R52">
            <v>96.2</v>
          </cell>
          <cell r="S52">
            <v>98.7</v>
          </cell>
          <cell r="U52" t="str">
            <v>CRI_MICS_2011</v>
          </cell>
          <cell r="V52" t="str">
            <v>MICS 2011</v>
          </cell>
        </row>
        <row r="53">
          <cell r="E53" t="str">
            <v>Côte d'Ivoire</v>
          </cell>
          <cell r="F53" t="str">
            <v>SSA</v>
          </cell>
          <cell r="G53" t="str">
            <v>WCA</v>
          </cell>
          <cell r="H53" t="str">
            <v>2011-12</v>
          </cell>
          <cell r="J53">
            <v>44.7</v>
          </cell>
          <cell r="K53">
            <v>50.9</v>
          </cell>
          <cell r="L53">
            <v>38.6</v>
          </cell>
          <cell r="M53">
            <v>61.3</v>
          </cell>
          <cell r="N53">
            <v>23.2</v>
          </cell>
          <cell r="O53">
            <v>16.3</v>
          </cell>
          <cell r="P53">
            <v>27.1</v>
          </cell>
          <cell r="Q53">
            <v>39.799999999999997</v>
          </cell>
          <cell r="R53">
            <v>52.7</v>
          </cell>
          <cell r="S53">
            <v>68</v>
          </cell>
          <cell r="U53" t="str">
            <v>CIV_DHS_2012</v>
          </cell>
          <cell r="V53" t="str">
            <v>DHS 2011-12</v>
          </cell>
        </row>
        <row r="54">
          <cell r="E54" t="str">
            <v>Croatia</v>
          </cell>
          <cell r="F54" t="str">
            <v>ECA</v>
          </cell>
          <cell r="G54" t="str">
            <v>EECA</v>
          </cell>
        </row>
        <row r="55">
          <cell r="E55" t="str">
            <v>Cuba</v>
          </cell>
          <cell r="F55" t="str">
            <v>LAC</v>
          </cell>
          <cell r="G55" t="str">
            <v/>
          </cell>
          <cell r="H55">
            <v>2014</v>
          </cell>
          <cell r="J55">
            <v>99.5</v>
          </cell>
          <cell r="K55">
            <v>99.3</v>
          </cell>
          <cell r="L55">
            <v>99.7</v>
          </cell>
          <cell r="M55">
            <v>99.3</v>
          </cell>
          <cell r="N55">
            <v>100</v>
          </cell>
          <cell r="U55" t="str">
            <v>CUB_MICS_2014</v>
          </cell>
          <cell r="V55" t="str">
            <v>MICS 2014</v>
          </cell>
        </row>
        <row r="56">
          <cell r="E56" t="str">
            <v>Cyprus</v>
          </cell>
          <cell r="F56" t="str">
            <v>ECA</v>
          </cell>
          <cell r="G56" t="str">
            <v>WE</v>
          </cell>
        </row>
        <row r="57">
          <cell r="E57" t="str">
            <v>Czech Republic</v>
          </cell>
          <cell r="F57" t="str">
            <v>ECA</v>
          </cell>
          <cell r="G57" t="str">
            <v>WE</v>
          </cell>
        </row>
        <row r="58">
          <cell r="E58" t="str">
            <v>Democratic People's Republic of Korea</v>
          </cell>
          <cell r="F58" t="str">
            <v>EAP</v>
          </cell>
          <cell r="G58" t="str">
            <v/>
          </cell>
        </row>
        <row r="59">
          <cell r="E59" t="str">
            <v>Democratic Republic of the Congo</v>
          </cell>
          <cell r="F59" t="str">
            <v>SSA</v>
          </cell>
          <cell r="G59" t="str">
            <v>WCA</v>
          </cell>
          <cell r="H59">
            <v>2013</v>
          </cell>
          <cell r="J59">
            <v>69</v>
          </cell>
          <cell r="K59">
            <v>71.400000000000006</v>
          </cell>
          <cell r="L59">
            <v>66.400000000000006</v>
          </cell>
          <cell r="M59">
            <v>85.6</v>
          </cell>
          <cell r="N59">
            <v>57.4</v>
          </cell>
          <cell r="O59">
            <v>48.8</v>
          </cell>
          <cell r="P59">
            <v>56.5</v>
          </cell>
          <cell r="Q59">
            <v>63.9</v>
          </cell>
          <cell r="R59">
            <v>72.5</v>
          </cell>
          <cell r="S59">
            <v>91.755590375314966</v>
          </cell>
          <cell r="U59" t="str">
            <v>COD_DHS_2013</v>
          </cell>
          <cell r="V59" t="str">
            <v>DHS 2013</v>
          </cell>
        </row>
        <row r="60">
          <cell r="E60" t="str">
            <v>Denmark</v>
          </cell>
          <cell r="F60" t="str">
            <v>ECA</v>
          </cell>
          <cell r="G60" t="str">
            <v>WE</v>
          </cell>
        </row>
        <row r="61">
          <cell r="E61" t="str">
            <v>Djibouti</v>
          </cell>
          <cell r="F61" t="str">
            <v>SSA</v>
          </cell>
          <cell r="G61" t="str">
            <v>ESA</v>
          </cell>
        </row>
        <row r="62">
          <cell r="E62" t="str">
            <v>Dominica</v>
          </cell>
          <cell r="F62" t="str">
            <v>LAC</v>
          </cell>
          <cell r="G62" t="str">
            <v/>
          </cell>
        </row>
        <row r="63">
          <cell r="E63" t="str">
            <v>Dominican Republic</v>
          </cell>
          <cell r="F63" t="str">
            <v>LAC</v>
          </cell>
          <cell r="G63" t="str">
            <v/>
          </cell>
          <cell r="H63">
            <v>2014</v>
          </cell>
          <cell r="J63">
            <v>91.1</v>
          </cell>
          <cell r="K63">
            <v>87.9</v>
          </cell>
          <cell r="L63">
            <v>94.4</v>
          </cell>
          <cell r="M63">
            <v>92.8</v>
          </cell>
          <cell r="N63">
            <v>86.4</v>
          </cell>
          <cell r="O63">
            <v>76.5</v>
          </cell>
          <cell r="P63">
            <v>90.2</v>
          </cell>
          <cell r="Q63">
            <v>92.7</v>
          </cell>
          <cell r="R63">
            <v>97.2</v>
          </cell>
          <cell r="S63">
            <v>98.8</v>
          </cell>
          <cell r="U63" t="str">
            <v>DOM_MICS_2014</v>
          </cell>
          <cell r="V63" t="str">
            <v>MICS 2014</v>
          </cell>
        </row>
        <row r="64">
          <cell r="E64" t="str">
            <v>Dominican Republic</v>
          </cell>
          <cell r="F64" t="str">
            <v>LAC</v>
          </cell>
          <cell r="G64" t="str">
            <v/>
          </cell>
          <cell r="H64">
            <v>2013</v>
          </cell>
          <cell r="J64">
            <v>89.1</v>
          </cell>
          <cell r="K64">
            <v>84.7</v>
          </cell>
          <cell r="L64">
            <v>93.2</v>
          </cell>
          <cell r="M64">
            <v>90.9</v>
          </cell>
          <cell r="N64">
            <v>83.7</v>
          </cell>
          <cell r="O64">
            <v>73.5</v>
          </cell>
          <cell r="P64">
            <v>88.5</v>
          </cell>
          <cell r="Q64">
            <v>91.8</v>
          </cell>
          <cell r="R64">
            <v>93.5</v>
          </cell>
          <cell r="S64">
            <v>97.6</v>
          </cell>
          <cell r="V64" t="str">
            <v>DHS 2013</v>
          </cell>
        </row>
        <row r="65">
          <cell r="E65" t="str">
            <v>Ecuador</v>
          </cell>
          <cell r="F65" t="str">
            <v>LAC</v>
          </cell>
          <cell r="G65" t="str">
            <v/>
          </cell>
        </row>
        <row r="66">
          <cell r="E66" t="str">
            <v>Egypt</v>
          </cell>
          <cell r="F66" t="str">
            <v>MENA</v>
          </cell>
          <cell r="G66" t="str">
            <v/>
          </cell>
          <cell r="H66">
            <v>2014</v>
          </cell>
          <cell r="J66">
            <v>91</v>
          </cell>
          <cell r="K66">
            <v>90.5</v>
          </cell>
          <cell r="L66">
            <v>91.6</v>
          </cell>
          <cell r="M66">
            <v>92.6</v>
          </cell>
          <cell r="N66">
            <v>90.2</v>
          </cell>
          <cell r="O66">
            <v>87.3</v>
          </cell>
          <cell r="P66">
            <v>88.8</v>
          </cell>
          <cell r="Q66">
            <v>91.3</v>
          </cell>
          <cell r="R66">
            <v>92.2</v>
          </cell>
          <cell r="S66">
            <v>97.3</v>
          </cell>
          <cell r="U66" t="str">
            <v>EGY_DHS_2014</v>
          </cell>
          <cell r="V66" t="str">
            <v>DHS 2014</v>
          </cell>
        </row>
        <row r="67">
          <cell r="E67" t="str">
            <v>El Salvador</v>
          </cell>
          <cell r="F67" t="str">
            <v>LAC</v>
          </cell>
          <cell r="G67" t="str">
            <v/>
          </cell>
        </row>
        <row r="68">
          <cell r="E68" t="str">
            <v>Equatorial Guinea</v>
          </cell>
          <cell r="F68" t="str">
            <v>SSA</v>
          </cell>
          <cell r="G68" t="str">
            <v>WCA</v>
          </cell>
        </row>
        <row r="69">
          <cell r="E69" t="str">
            <v>Eritrea</v>
          </cell>
          <cell r="F69" t="str">
            <v>SSA</v>
          </cell>
          <cell r="G69" t="str">
            <v>ESA</v>
          </cell>
        </row>
        <row r="70">
          <cell r="E70" t="str">
            <v>Estonia</v>
          </cell>
          <cell r="F70" t="str">
            <v>ECA</v>
          </cell>
          <cell r="G70" t="str">
            <v>WE</v>
          </cell>
        </row>
        <row r="71">
          <cell r="E71" t="str">
            <v>Ethiopia</v>
          </cell>
          <cell r="F71" t="str">
            <v>SSA</v>
          </cell>
          <cell r="G71" t="str">
            <v>ESA</v>
          </cell>
          <cell r="H71">
            <v>2011</v>
          </cell>
          <cell r="J71">
            <v>43</v>
          </cell>
          <cell r="K71">
            <v>43.3</v>
          </cell>
          <cell r="L71">
            <v>42.8</v>
          </cell>
          <cell r="M71">
            <v>76.099999999999994</v>
          </cell>
          <cell r="N71">
            <v>33.1</v>
          </cell>
          <cell r="O71">
            <v>20.2</v>
          </cell>
          <cell r="P71">
            <v>27.4</v>
          </cell>
          <cell r="Q71">
            <v>36.6</v>
          </cell>
          <cell r="R71">
            <v>44.5</v>
          </cell>
          <cell r="S71">
            <v>73.099999999999994</v>
          </cell>
          <cell r="U71" t="str">
            <v>ETH_DHS_2011</v>
          </cell>
          <cell r="V71" t="str">
            <v>DHS 2011</v>
          </cell>
        </row>
        <row r="72">
          <cell r="E72" t="str">
            <v>Fiji</v>
          </cell>
          <cell r="F72" t="str">
            <v>EAP</v>
          </cell>
          <cell r="G72" t="str">
            <v/>
          </cell>
        </row>
        <row r="73">
          <cell r="E73" t="str">
            <v>Finland</v>
          </cell>
          <cell r="F73" t="str">
            <v>ECA</v>
          </cell>
          <cell r="G73" t="str">
            <v>WE</v>
          </cell>
        </row>
        <row r="74">
          <cell r="E74" t="str">
            <v>France</v>
          </cell>
          <cell r="F74" t="str">
            <v>ECA</v>
          </cell>
          <cell r="G74" t="str">
            <v>WE</v>
          </cell>
        </row>
        <row r="75">
          <cell r="E75" t="str">
            <v>Gabon</v>
          </cell>
          <cell r="F75" t="str">
            <v>SSA</v>
          </cell>
          <cell r="G75" t="str">
            <v>WCA</v>
          </cell>
          <cell r="H75">
            <v>2012</v>
          </cell>
          <cell r="J75">
            <v>62.3</v>
          </cell>
          <cell r="K75">
            <v>57.1</v>
          </cell>
          <cell r="L75">
            <v>66.900000000000006</v>
          </cell>
          <cell r="M75">
            <v>68.2</v>
          </cell>
          <cell r="N75">
            <v>24.5</v>
          </cell>
          <cell r="O75">
            <v>26.3</v>
          </cell>
          <cell r="P75">
            <v>54.8</v>
          </cell>
          <cell r="Q75">
            <v>65</v>
          </cell>
          <cell r="R75">
            <v>76.2</v>
          </cell>
          <cell r="S75">
            <v>83</v>
          </cell>
          <cell r="U75" t="str">
            <v>GAB_DHS_2012</v>
          </cell>
          <cell r="V75" t="str">
            <v>DHS 2012</v>
          </cell>
        </row>
        <row r="76">
          <cell r="E76" t="str">
            <v>Gambia</v>
          </cell>
          <cell r="F76" t="str">
            <v>SSA</v>
          </cell>
          <cell r="G76" t="str">
            <v>WCA</v>
          </cell>
          <cell r="H76">
            <v>2013</v>
          </cell>
          <cell r="J76">
            <v>56.8</v>
          </cell>
          <cell r="K76">
            <v>56.3</v>
          </cell>
          <cell r="L76">
            <v>57.3</v>
          </cell>
          <cell r="M76">
            <v>71.5</v>
          </cell>
          <cell r="N76">
            <v>40.700000000000003</v>
          </cell>
          <cell r="O76">
            <v>45.3</v>
          </cell>
          <cell r="P76">
            <v>47.8</v>
          </cell>
          <cell r="Q76">
            <v>45</v>
          </cell>
          <cell r="R76">
            <v>63.9</v>
          </cell>
          <cell r="S76">
            <v>80.900000000000006</v>
          </cell>
          <cell r="U76" t="str">
            <v>GMB_DHS_2013</v>
          </cell>
          <cell r="V76" t="str">
            <v>DHS 2013</v>
          </cell>
        </row>
        <row r="77">
          <cell r="E77" t="str">
            <v>Georgia</v>
          </cell>
          <cell r="F77" t="str">
            <v>ECA</v>
          </cell>
          <cell r="G77" t="str">
            <v>EECA</v>
          </cell>
        </row>
        <row r="78">
          <cell r="E78" t="str">
            <v>Georgia</v>
          </cell>
          <cell r="F78" t="str">
            <v>ECA</v>
          </cell>
          <cell r="G78" t="str">
            <v>EECA</v>
          </cell>
        </row>
        <row r="79">
          <cell r="E79" t="str">
            <v>Germany</v>
          </cell>
          <cell r="F79" t="str">
            <v>ECA</v>
          </cell>
          <cell r="G79" t="str">
            <v>WE</v>
          </cell>
        </row>
        <row r="80">
          <cell r="E80" t="str">
            <v>Ghana</v>
          </cell>
          <cell r="F80" t="str">
            <v>SSA</v>
          </cell>
          <cell r="G80" t="str">
            <v>WCA</v>
          </cell>
          <cell r="H80">
            <v>2014</v>
          </cell>
          <cell r="J80">
            <v>65.8</v>
          </cell>
          <cell r="K80">
            <v>63.8</v>
          </cell>
          <cell r="L80">
            <v>67.8</v>
          </cell>
          <cell r="M80">
            <v>76</v>
          </cell>
          <cell r="N80">
            <v>56.9</v>
          </cell>
          <cell r="O80">
            <v>42.1</v>
          </cell>
          <cell r="P80">
            <v>60.2</v>
          </cell>
          <cell r="Q80">
            <v>73.099999999999994</v>
          </cell>
          <cell r="R80">
            <v>80.5</v>
          </cell>
          <cell r="S80">
            <v>81.900000000000006</v>
          </cell>
          <cell r="U80" t="str">
            <v>GHA_DHS_2014</v>
          </cell>
          <cell r="V80" t="str">
            <v>DHS 2014</v>
          </cell>
        </row>
        <row r="81">
          <cell r="E81" t="str">
            <v>Greece</v>
          </cell>
          <cell r="F81" t="str">
            <v>ECA</v>
          </cell>
          <cell r="G81" t="str">
            <v>WE</v>
          </cell>
        </row>
        <row r="82">
          <cell r="E82" t="str">
            <v>Grenada</v>
          </cell>
          <cell r="F82" t="str">
            <v>LAC</v>
          </cell>
          <cell r="G82" t="str">
            <v/>
          </cell>
        </row>
        <row r="83">
          <cell r="E83" t="str">
            <v>Guatemala</v>
          </cell>
          <cell r="F83" t="str">
            <v>LAC</v>
          </cell>
          <cell r="G83" t="str">
            <v/>
          </cell>
          <cell r="H83" t="str">
            <v>2014-15</v>
          </cell>
          <cell r="J83">
            <v>79.900000000000006</v>
          </cell>
          <cell r="K83">
            <v>83</v>
          </cell>
          <cell r="L83">
            <v>76.900000000000006</v>
          </cell>
          <cell r="M83">
            <v>88.7</v>
          </cell>
          <cell r="N83">
            <v>73.400000000000006</v>
          </cell>
          <cell r="O83">
            <v>57.6</v>
          </cell>
          <cell r="P83">
            <v>71.599999999999994</v>
          </cell>
          <cell r="Q83">
            <v>80</v>
          </cell>
          <cell r="R83">
            <v>92.6</v>
          </cell>
          <cell r="S83">
            <v>96.9</v>
          </cell>
          <cell r="U83" t="str">
            <v>GTM_DHS_2014-15</v>
          </cell>
          <cell r="V83" t="str">
            <v>DHS 2014-15</v>
          </cell>
        </row>
        <row r="84">
          <cell r="E84" t="str">
            <v>Guinea</v>
          </cell>
          <cell r="F84" t="str">
            <v>SSA</v>
          </cell>
          <cell r="G84" t="str">
            <v>WCA</v>
          </cell>
          <cell r="H84">
            <v>2012</v>
          </cell>
          <cell r="J84">
            <v>42.3</v>
          </cell>
          <cell r="K84">
            <v>49.5</v>
          </cell>
          <cell r="L84">
            <v>35.6</v>
          </cell>
          <cell r="M84">
            <v>64.599999999999994</v>
          </cell>
          <cell r="N84">
            <v>27.3</v>
          </cell>
          <cell r="O84">
            <v>12.1</v>
          </cell>
          <cell r="P84">
            <v>22.4</v>
          </cell>
          <cell r="Q84">
            <v>33.700000000000003</v>
          </cell>
          <cell r="R84">
            <v>53.8</v>
          </cell>
          <cell r="S84">
            <v>71.7</v>
          </cell>
          <cell r="U84" t="str">
            <v>GIN_EDS-MICS_2012</v>
          </cell>
          <cell r="V84" t="str">
            <v>DHS 2012</v>
          </cell>
        </row>
        <row r="85">
          <cell r="E85" t="str">
            <v>Guinea-Bissau</v>
          </cell>
          <cell r="F85" t="str">
            <v>SSA</v>
          </cell>
          <cell r="G85" t="str">
            <v>WCA</v>
          </cell>
          <cell r="H85">
            <v>2014</v>
          </cell>
          <cell r="J85">
            <v>29.5</v>
          </cell>
          <cell r="K85">
            <v>32.9</v>
          </cell>
          <cell r="L85">
            <v>25.9</v>
          </cell>
          <cell r="M85">
            <v>47.7</v>
          </cell>
          <cell r="N85">
            <v>10.8</v>
          </cell>
          <cell r="O85">
            <v>7.6</v>
          </cell>
          <cell r="P85">
            <v>11.2</v>
          </cell>
          <cell r="Q85">
            <v>14.2</v>
          </cell>
          <cell r="R85">
            <v>42.2</v>
          </cell>
          <cell r="S85">
            <v>56.6</v>
          </cell>
          <cell r="U85" t="str">
            <v>GNB_MICS_2014</v>
          </cell>
          <cell r="V85" t="str">
            <v>MICS 2014</v>
          </cell>
        </row>
        <row r="86">
          <cell r="E86" t="str">
            <v>Guyana</v>
          </cell>
          <cell r="F86" t="str">
            <v>LAC</v>
          </cell>
          <cell r="G86" t="str">
            <v/>
          </cell>
          <cell r="H86">
            <v>2014</v>
          </cell>
          <cell r="J86">
            <v>97.2</v>
          </cell>
          <cell r="K86">
            <v>95.7</v>
          </cell>
          <cell r="L86">
            <v>98.6</v>
          </cell>
          <cell r="M86">
            <v>97</v>
          </cell>
          <cell r="N86">
            <v>97.3</v>
          </cell>
          <cell r="O86">
            <v>94</v>
          </cell>
          <cell r="P86">
            <v>98.1</v>
          </cell>
          <cell r="Q86">
            <v>96.1</v>
          </cell>
          <cell r="R86">
            <v>99.3</v>
          </cell>
          <cell r="S86">
            <v>99</v>
          </cell>
          <cell r="U86" t="str">
            <v>GUY_MICS_2014</v>
          </cell>
          <cell r="V86" t="str">
            <v>MICS 2014</v>
          </cell>
        </row>
        <row r="87">
          <cell r="E87" t="str">
            <v>Guyana</v>
          </cell>
          <cell r="F87" t="str">
            <v>LAC</v>
          </cell>
          <cell r="G87" t="str">
            <v/>
          </cell>
          <cell r="H87">
            <v>2009</v>
          </cell>
          <cell r="J87">
            <v>94.3</v>
          </cell>
          <cell r="K87">
            <v>94.8</v>
          </cell>
          <cell r="L87">
            <v>93.8</v>
          </cell>
          <cell r="M87">
            <v>98</v>
          </cell>
          <cell r="N87">
            <v>92.7</v>
          </cell>
          <cell r="O87">
            <v>82.1</v>
          </cell>
          <cell r="P87">
            <v>95.5</v>
          </cell>
          <cell r="Q87">
            <v>96.3</v>
          </cell>
          <cell r="R87">
            <v>96.7</v>
          </cell>
          <cell r="S87">
            <v>98</v>
          </cell>
          <cell r="U87" t="str">
            <v>GUY_DHS_2009</v>
          </cell>
          <cell r="V87" t="str">
            <v>DHS 2009</v>
          </cell>
        </row>
        <row r="88">
          <cell r="E88" t="str">
            <v>Haiti</v>
          </cell>
          <cell r="F88" t="str">
            <v>LAC</v>
          </cell>
          <cell r="G88" t="str">
            <v/>
          </cell>
          <cell r="H88">
            <v>2012</v>
          </cell>
          <cell r="J88">
            <v>40.799999999999997</v>
          </cell>
          <cell r="K88">
            <v>35.799999999999997</v>
          </cell>
          <cell r="L88">
            <v>45.4</v>
          </cell>
          <cell r="M88">
            <v>58</v>
          </cell>
          <cell r="N88">
            <v>29.2</v>
          </cell>
          <cell r="O88">
            <v>14.5</v>
          </cell>
          <cell r="P88">
            <v>22.4</v>
          </cell>
          <cell r="Q88">
            <v>42.2</v>
          </cell>
          <cell r="R88">
            <v>54.2</v>
          </cell>
          <cell r="S88">
            <v>70.3</v>
          </cell>
          <cell r="U88" t="str">
            <v>HTI_DHS_2012</v>
          </cell>
          <cell r="V88" t="str">
            <v>DHS 2012</v>
          </cell>
        </row>
        <row r="89">
          <cell r="E89" t="str">
            <v>Holy See</v>
          </cell>
          <cell r="F89" t="str">
            <v>ECA</v>
          </cell>
          <cell r="G89" t="str">
            <v>WE</v>
          </cell>
        </row>
        <row r="90">
          <cell r="E90" t="str">
            <v>Honduras</v>
          </cell>
          <cell r="F90" t="str">
            <v>LAC</v>
          </cell>
          <cell r="G90" t="str">
            <v/>
          </cell>
          <cell r="H90">
            <v>2014</v>
          </cell>
          <cell r="U90" t="str">
            <v>HND_EPHPM, junio 2014_2014</v>
          </cell>
          <cell r="V90" t="str">
            <v>Encuesta Permanente de Hogares de Propósitos Múltiples 2014</v>
          </cell>
        </row>
        <row r="91">
          <cell r="E91" t="str">
            <v>Honduras</v>
          </cell>
          <cell r="F91" t="str">
            <v>LAC</v>
          </cell>
          <cell r="G91" t="str">
            <v/>
          </cell>
          <cell r="H91" t="str">
            <v>2011-12</v>
          </cell>
          <cell r="J91">
            <v>82.8</v>
          </cell>
          <cell r="K91">
            <v>80.7</v>
          </cell>
          <cell r="L91">
            <v>85</v>
          </cell>
          <cell r="M91">
            <v>89.8</v>
          </cell>
          <cell r="N91">
            <v>76.5</v>
          </cell>
          <cell r="O91">
            <v>61</v>
          </cell>
          <cell r="P91">
            <v>77.599999999999994</v>
          </cell>
          <cell r="Q91">
            <v>85.3</v>
          </cell>
          <cell r="R91">
            <v>93.8</v>
          </cell>
          <cell r="S91">
            <v>97.8</v>
          </cell>
          <cell r="U91" t="str">
            <v>HND_DHS_2011-12</v>
          </cell>
          <cell r="V91" t="str">
            <v>DHS 2011-12</v>
          </cell>
        </row>
        <row r="92">
          <cell r="E92" t="str">
            <v>Hungary</v>
          </cell>
          <cell r="F92" t="str">
            <v>ECA</v>
          </cell>
          <cell r="G92" t="str">
            <v>WE</v>
          </cell>
        </row>
        <row r="93">
          <cell r="E93" t="str">
            <v>Iceland</v>
          </cell>
          <cell r="F93" t="str">
            <v>ECA</v>
          </cell>
          <cell r="G93" t="str">
            <v>WE</v>
          </cell>
        </row>
        <row r="94">
          <cell r="E94" t="str">
            <v>India</v>
          </cell>
          <cell r="F94" t="str">
            <v>SA</v>
          </cell>
          <cell r="G94" t="str">
            <v/>
          </cell>
          <cell r="H94">
            <v>2005</v>
          </cell>
          <cell r="I94" t="str">
            <v>x</v>
          </cell>
          <cell r="J94">
            <v>78.7</v>
          </cell>
          <cell r="K94">
            <v>82.5</v>
          </cell>
          <cell r="L94">
            <v>74.900000000000006</v>
          </cell>
          <cell r="M94">
            <v>87.3</v>
          </cell>
          <cell r="N94">
            <v>74.8</v>
          </cell>
          <cell r="O94">
            <v>52.2</v>
          </cell>
          <cell r="P94">
            <v>69.5</v>
          </cell>
          <cell r="Q94">
            <v>81.599999999999994</v>
          </cell>
          <cell r="R94">
            <v>91.5</v>
          </cell>
          <cell r="S94">
            <v>96.9</v>
          </cell>
          <cell r="U94" t="str">
            <v>IND_DHS_2005</v>
          </cell>
          <cell r="V94" t="str">
            <v>DHS 2005</v>
          </cell>
        </row>
        <row r="95">
          <cell r="E95" t="str">
            <v>Indonesia</v>
          </cell>
          <cell r="F95" t="str">
            <v>EAP</v>
          </cell>
          <cell r="G95" t="str">
            <v/>
          </cell>
          <cell r="H95">
            <v>2012</v>
          </cell>
          <cell r="J95">
            <v>95.1</v>
          </cell>
          <cell r="K95">
            <v>94</v>
          </cell>
          <cell r="L95">
            <v>96.2</v>
          </cell>
          <cell r="M95">
            <v>97.7</v>
          </cell>
          <cell r="N95">
            <v>91.9</v>
          </cell>
          <cell r="O95">
            <v>86.7</v>
          </cell>
          <cell r="P95">
            <v>93.3</v>
          </cell>
          <cell r="Q95">
            <v>96.3</v>
          </cell>
          <cell r="R95">
            <v>98.5</v>
          </cell>
          <cell r="S95">
            <v>98.9</v>
          </cell>
          <cell r="U95" t="str">
            <v>IDN_DHS_2012</v>
          </cell>
          <cell r="V95" t="str">
            <v>DHS 2012</v>
          </cell>
        </row>
        <row r="96">
          <cell r="E96" t="str">
            <v>Iran (Islamic Republic of)</v>
          </cell>
          <cell r="F96" t="str">
            <v>MENA</v>
          </cell>
          <cell r="G96" t="str">
            <v/>
          </cell>
        </row>
        <row r="97">
          <cell r="E97" t="str">
            <v>Iraq</v>
          </cell>
          <cell r="F97" t="str">
            <v>MENA</v>
          </cell>
          <cell r="G97" t="str">
            <v/>
          </cell>
          <cell r="H97">
            <v>2011</v>
          </cell>
          <cell r="J97">
            <v>65.400000000000006</v>
          </cell>
          <cell r="K97">
            <v>68.400000000000006</v>
          </cell>
          <cell r="L97">
            <v>62.2</v>
          </cell>
          <cell r="M97">
            <v>72</v>
          </cell>
          <cell r="N97">
            <v>51.1</v>
          </cell>
          <cell r="O97">
            <v>39</v>
          </cell>
          <cell r="P97">
            <v>57.7</v>
          </cell>
          <cell r="Q97">
            <v>65.099999999999994</v>
          </cell>
          <cell r="R97">
            <v>75.599999999999994</v>
          </cell>
          <cell r="S97">
            <v>88.7</v>
          </cell>
          <cell r="U97" t="str">
            <v>IRQ_MICS_2011</v>
          </cell>
          <cell r="V97" t="str">
            <v>MICS 2011</v>
          </cell>
        </row>
        <row r="98">
          <cell r="E98" t="str">
            <v>Ireland</v>
          </cell>
          <cell r="F98" t="str">
            <v>ECA</v>
          </cell>
          <cell r="G98" t="str">
            <v>WE</v>
          </cell>
        </row>
        <row r="99">
          <cell r="E99" t="str">
            <v>Israel</v>
          </cell>
          <cell r="F99" t="str">
            <v>MENA</v>
          </cell>
          <cell r="G99" t="str">
            <v/>
          </cell>
        </row>
        <row r="100">
          <cell r="E100" t="str">
            <v>Italy</v>
          </cell>
          <cell r="F100" t="str">
            <v>ECA</v>
          </cell>
          <cell r="G100" t="str">
            <v>WE</v>
          </cell>
        </row>
        <row r="101">
          <cell r="E101" t="str">
            <v>Jamaica</v>
          </cell>
          <cell r="F101" t="str">
            <v>LAC</v>
          </cell>
          <cell r="G101" t="str">
            <v/>
          </cell>
          <cell r="H101">
            <v>2011</v>
          </cell>
          <cell r="J101">
            <v>99.3</v>
          </cell>
          <cell r="K101">
            <v>99</v>
          </cell>
          <cell r="L101">
            <v>99.6</v>
          </cell>
          <cell r="M101">
            <v>99</v>
          </cell>
          <cell r="N101">
            <v>99.5</v>
          </cell>
          <cell r="O101">
            <v>97.9</v>
          </cell>
          <cell r="P101">
            <v>99.6</v>
          </cell>
          <cell r="Q101">
            <v>99.5</v>
          </cell>
          <cell r="R101">
            <v>100</v>
          </cell>
          <cell r="S101">
            <v>100</v>
          </cell>
          <cell r="U101" t="str">
            <v>JAM_MICS_2011</v>
          </cell>
          <cell r="V101" t="str">
            <v>MICS 2011</v>
          </cell>
        </row>
        <row r="102">
          <cell r="E102" t="str">
            <v>Japan</v>
          </cell>
          <cell r="F102" t="str">
            <v>EAP</v>
          </cell>
          <cell r="G102" t="str">
            <v/>
          </cell>
        </row>
        <row r="103">
          <cell r="E103" t="str">
            <v>Jordan</v>
          </cell>
          <cell r="F103" t="str">
            <v>MENA</v>
          </cell>
          <cell r="G103" t="str">
            <v/>
          </cell>
          <cell r="H103">
            <v>2012</v>
          </cell>
          <cell r="J103">
            <v>97.6</v>
          </cell>
          <cell r="K103">
            <v>97.1</v>
          </cell>
          <cell r="L103">
            <v>98.3</v>
          </cell>
          <cell r="M103">
            <v>97.5</v>
          </cell>
          <cell r="N103">
            <v>98.5</v>
          </cell>
          <cell r="O103">
            <v>94.9</v>
          </cell>
          <cell r="P103">
            <v>97.9</v>
          </cell>
          <cell r="Q103">
            <v>97.9</v>
          </cell>
          <cell r="R103">
            <v>99</v>
          </cell>
          <cell r="S103">
            <v>99.1</v>
          </cell>
          <cell r="U103" t="str">
            <v>JOR_DHS_2012</v>
          </cell>
          <cell r="V103" t="str">
            <v>DHS 2012</v>
          </cell>
        </row>
        <row r="104">
          <cell r="E104" t="str">
            <v>Kazakhstan</v>
          </cell>
          <cell r="F104" t="str">
            <v>ECA</v>
          </cell>
          <cell r="G104" t="str">
            <v>EECA</v>
          </cell>
          <cell r="H104">
            <v>2015</v>
          </cell>
          <cell r="J104">
            <v>99.9</v>
          </cell>
          <cell r="K104">
            <v>99.8</v>
          </cell>
          <cell r="L104">
            <v>99.9</v>
          </cell>
          <cell r="M104">
            <v>99.9</v>
          </cell>
          <cell r="N104">
            <v>99.9</v>
          </cell>
          <cell r="O104">
            <v>100</v>
          </cell>
          <cell r="P104">
            <v>99.9</v>
          </cell>
          <cell r="Q104">
            <v>99.9</v>
          </cell>
          <cell r="R104">
            <v>100</v>
          </cell>
          <cell r="S104">
            <v>99.6</v>
          </cell>
          <cell r="U104" t="str">
            <v>KAZ_MICS_2015</v>
          </cell>
          <cell r="V104" t="str">
            <v xml:space="preserve">MICS 2015 </v>
          </cell>
        </row>
        <row r="105">
          <cell r="E105" t="str">
            <v>Kazakhstan</v>
          </cell>
          <cell r="F105" t="str">
            <v>ECA</v>
          </cell>
          <cell r="G105" t="str">
            <v>EECA</v>
          </cell>
          <cell r="H105" t="str">
            <v>2010-11</v>
          </cell>
          <cell r="J105">
            <v>99.8</v>
          </cell>
          <cell r="K105">
            <v>99.6</v>
          </cell>
          <cell r="L105">
            <v>99.9</v>
          </cell>
          <cell r="M105">
            <v>99.8</v>
          </cell>
          <cell r="N105">
            <v>99.8</v>
          </cell>
          <cell r="O105">
            <v>99.4</v>
          </cell>
          <cell r="P105">
            <v>100</v>
          </cell>
          <cell r="Q105">
            <v>99.8</v>
          </cell>
          <cell r="R105">
            <v>99.9</v>
          </cell>
          <cell r="S105">
            <v>100</v>
          </cell>
          <cell r="U105" t="str">
            <v>KAZ_MICS_2010-2011</v>
          </cell>
          <cell r="V105" t="str">
            <v>MICS 2010-11</v>
          </cell>
        </row>
        <row r="106">
          <cell r="E106" t="str">
            <v>Kenya</v>
          </cell>
          <cell r="F106" t="str">
            <v>SSA</v>
          </cell>
          <cell r="G106" t="str">
            <v>ESA</v>
          </cell>
          <cell r="H106" t="str">
            <v>2008-09</v>
          </cell>
          <cell r="J106">
            <v>78.400000000000006</v>
          </cell>
          <cell r="K106">
            <v>74.900000000000006</v>
          </cell>
          <cell r="L106">
            <v>81.900000000000006</v>
          </cell>
          <cell r="M106">
            <v>87.5</v>
          </cell>
          <cell r="N106">
            <v>76.8</v>
          </cell>
          <cell r="O106">
            <v>57.5</v>
          </cell>
          <cell r="P106">
            <v>75.400000000000006</v>
          </cell>
          <cell r="Q106">
            <v>83.5</v>
          </cell>
          <cell r="R106">
            <v>87.9</v>
          </cell>
          <cell r="S106">
            <v>90.3</v>
          </cell>
          <cell r="U106" t="str">
            <v>KEN_DHS_2008-09</v>
          </cell>
          <cell r="V106" t="str">
            <v>DHS 2008-09</v>
          </cell>
        </row>
        <row r="107">
          <cell r="E107" t="str">
            <v>Kenya</v>
          </cell>
          <cell r="F107" t="str">
            <v>SSA</v>
          </cell>
          <cell r="G107" t="str">
            <v>ESA</v>
          </cell>
          <cell r="H107">
            <v>2014</v>
          </cell>
          <cell r="J107">
            <v>79</v>
          </cell>
          <cell r="K107">
            <v>76.599999999999994</v>
          </cell>
          <cell r="L107">
            <v>81.599999999999994</v>
          </cell>
          <cell r="M107">
            <v>86.8</v>
          </cell>
          <cell r="N107">
            <v>76.2</v>
          </cell>
          <cell r="O107">
            <v>58.2</v>
          </cell>
          <cell r="P107">
            <v>75.099999999999994</v>
          </cell>
          <cell r="Q107">
            <v>84.1</v>
          </cell>
          <cell r="R107">
            <v>89.5</v>
          </cell>
          <cell r="S107">
            <v>93.7</v>
          </cell>
          <cell r="U107" t="str">
            <v>KEN_DHS_2014</v>
          </cell>
          <cell r="V107" t="str">
            <v>DHS 2014</v>
          </cell>
        </row>
        <row r="108">
          <cell r="E108" t="str">
            <v>Kiribati</v>
          </cell>
          <cell r="F108" t="str">
            <v>EAP</v>
          </cell>
          <cell r="G108" t="str">
            <v/>
          </cell>
        </row>
        <row r="109">
          <cell r="E109" t="str">
            <v>Kosovo</v>
          </cell>
          <cell r="H109" t="str">
            <v>2013-14</v>
          </cell>
          <cell r="J109">
            <v>99.5</v>
          </cell>
          <cell r="K109">
            <v>99.6</v>
          </cell>
          <cell r="L109">
            <v>99.4</v>
          </cell>
          <cell r="M109">
            <v>99.3</v>
          </cell>
          <cell r="N109">
            <v>99.6</v>
          </cell>
          <cell r="O109">
            <v>98.4</v>
          </cell>
          <cell r="P109">
            <v>99.6</v>
          </cell>
          <cell r="Q109">
            <v>100</v>
          </cell>
          <cell r="R109">
            <v>100</v>
          </cell>
          <cell r="S109">
            <v>100</v>
          </cell>
          <cell r="V109" t="str">
            <v>MICS 2013</v>
          </cell>
        </row>
        <row r="110">
          <cell r="E110" t="str">
            <v>Kosovo (Roma, Ashkali and Egyption)</v>
          </cell>
          <cell r="H110" t="str">
            <v>2013-14</v>
          </cell>
          <cell r="J110">
            <v>80.3</v>
          </cell>
          <cell r="K110">
            <v>83.4</v>
          </cell>
          <cell r="L110">
            <v>76.900000000000006</v>
          </cell>
          <cell r="M110">
            <v>81.2</v>
          </cell>
          <cell r="N110">
            <v>79.099999999999994</v>
          </cell>
          <cell r="O110">
            <v>55.9</v>
          </cell>
          <cell r="P110">
            <v>74.5</v>
          </cell>
          <cell r="Q110">
            <v>82.6</v>
          </cell>
          <cell r="R110">
            <v>90.5</v>
          </cell>
          <cell r="S110">
            <v>97.2</v>
          </cell>
          <cell r="V110" t="str">
            <v>MICS 2013</v>
          </cell>
        </row>
        <row r="111">
          <cell r="E111" t="str">
            <v>Kuwait</v>
          </cell>
          <cell r="F111" t="str">
            <v>MENA</v>
          </cell>
          <cell r="G111" t="str">
            <v/>
          </cell>
        </row>
        <row r="112">
          <cell r="E112" t="str">
            <v>Kyrgyzstan</v>
          </cell>
          <cell r="F112" t="str">
            <v>ECA</v>
          </cell>
          <cell r="G112" t="str">
            <v>EECA</v>
          </cell>
          <cell r="H112">
            <v>2014</v>
          </cell>
          <cell r="J112">
            <v>99.2</v>
          </cell>
          <cell r="K112">
            <v>99.1</v>
          </cell>
          <cell r="L112">
            <v>99.4</v>
          </cell>
          <cell r="M112">
            <v>99.4</v>
          </cell>
          <cell r="N112">
            <v>99.2</v>
          </cell>
          <cell r="O112">
            <v>97.9</v>
          </cell>
          <cell r="P112">
            <v>99.9</v>
          </cell>
          <cell r="Q112">
            <v>100</v>
          </cell>
          <cell r="R112">
            <v>99.1</v>
          </cell>
          <cell r="S112">
            <v>99.6</v>
          </cell>
          <cell r="U112" t="str">
            <v>KGZ_MICS_2014</v>
          </cell>
          <cell r="V112" t="str">
            <v>MICS 2014</v>
          </cell>
        </row>
        <row r="113">
          <cell r="E113" t="str">
            <v>Lao People's Democratic Republic</v>
          </cell>
          <cell r="F113" t="str">
            <v>EAP</v>
          </cell>
          <cell r="G113" t="str">
            <v/>
          </cell>
          <cell r="H113" t="str">
            <v>2011-12</v>
          </cell>
          <cell r="J113">
            <v>67.099999999999994</v>
          </cell>
          <cell r="K113">
            <v>66.099999999999994</v>
          </cell>
          <cell r="L113">
            <v>68.2</v>
          </cell>
          <cell r="M113">
            <v>88.8</v>
          </cell>
          <cell r="N113">
            <v>52</v>
          </cell>
          <cell r="O113">
            <v>27.6</v>
          </cell>
          <cell r="P113">
            <v>54</v>
          </cell>
          <cell r="Q113">
            <v>73.599999999999994</v>
          </cell>
          <cell r="R113">
            <v>88.1</v>
          </cell>
          <cell r="S113">
            <v>96.5</v>
          </cell>
          <cell r="U113" t="str">
            <v>LAO_Lao Social Indicator Survey_2011-2012</v>
          </cell>
          <cell r="V113" t="str">
            <v>Lao Social Indicator Survey 2011-12</v>
          </cell>
        </row>
        <row r="114">
          <cell r="E114" t="str">
            <v>Latvia</v>
          </cell>
          <cell r="F114" t="str">
            <v>ECA</v>
          </cell>
          <cell r="G114" t="str">
            <v>WE</v>
          </cell>
        </row>
        <row r="115">
          <cell r="E115" t="str">
            <v>Lebanon</v>
          </cell>
          <cell r="F115" t="str">
            <v>MENA</v>
          </cell>
          <cell r="G115" t="str">
            <v/>
          </cell>
        </row>
        <row r="116">
          <cell r="E116" t="str">
            <v>Lebanon(Palestinian)</v>
          </cell>
          <cell r="H116">
            <v>2011</v>
          </cell>
          <cell r="J116">
            <v>87</v>
          </cell>
          <cell r="K116">
            <v>83.3</v>
          </cell>
          <cell r="L116">
            <v>91.3</v>
          </cell>
          <cell r="M116">
            <v>86.4</v>
          </cell>
          <cell r="N116">
            <v>88.3</v>
          </cell>
          <cell r="O116">
            <v>70.599999999999994</v>
          </cell>
          <cell r="P116">
            <v>84.5</v>
          </cell>
          <cell r="Q116">
            <v>90.7</v>
          </cell>
          <cell r="R116">
            <v>93.5</v>
          </cell>
          <cell r="S116">
            <v>95.4</v>
          </cell>
          <cell r="U116" t="str">
            <v>MICS 2011</v>
          </cell>
          <cell r="V116" t="str">
            <v>MICS 2011</v>
          </cell>
        </row>
        <row r="117">
          <cell r="E117" t="str">
            <v>Lesotho</v>
          </cell>
          <cell r="F117" t="str">
            <v>SSA</v>
          </cell>
          <cell r="G117" t="str">
            <v>ESA</v>
          </cell>
          <cell r="H117">
            <v>2009</v>
          </cell>
          <cell r="J117">
            <v>65.400000000000006</v>
          </cell>
          <cell r="K117">
            <v>52.1</v>
          </cell>
          <cell r="L117">
            <v>78.5</v>
          </cell>
          <cell r="M117">
            <v>85.2</v>
          </cell>
          <cell r="N117">
            <v>58.9</v>
          </cell>
          <cell r="O117">
            <v>36.6</v>
          </cell>
          <cell r="P117">
            <v>52.9</v>
          </cell>
          <cell r="Q117">
            <v>62.1</v>
          </cell>
          <cell r="R117">
            <v>73.900000000000006</v>
          </cell>
          <cell r="S117">
            <v>89.2</v>
          </cell>
          <cell r="U117" t="str">
            <v>LSO_DHS_2009</v>
          </cell>
          <cell r="V117" t="str">
            <v>DHS 2009</v>
          </cell>
        </row>
        <row r="118">
          <cell r="E118" t="str">
            <v>Lesotho</v>
          </cell>
          <cell r="F118" t="str">
            <v>SSA</v>
          </cell>
          <cell r="G118" t="str">
            <v>ESA</v>
          </cell>
          <cell r="H118">
            <v>2014</v>
          </cell>
          <cell r="J118">
            <v>70.8</v>
          </cell>
          <cell r="K118">
            <v>60</v>
          </cell>
          <cell r="L118">
            <v>83.2</v>
          </cell>
          <cell r="M118">
            <v>87.3</v>
          </cell>
          <cell r="N118">
            <v>64.5</v>
          </cell>
          <cell r="O118">
            <v>42.7</v>
          </cell>
          <cell r="P118">
            <v>58.2</v>
          </cell>
          <cell r="Q118">
            <v>73</v>
          </cell>
          <cell r="R118">
            <v>80.8</v>
          </cell>
          <cell r="S118">
            <v>88.2</v>
          </cell>
          <cell r="U118" t="str">
            <v>LSO_DHS_2014</v>
          </cell>
          <cell r="V118" t="str">
            <v>DHS 2014</v>
          </cell>
        </row>
        <row r="119">
          <cell r="E119" t="str">
            <v>Liberia</v>
          </cell>
          <cell r="F119" t="str">
            <v>SSA</v>
          </cell>
          <cell r="G119" t="str">
            <v>WCA</v>
          </cell>
          <cell r="H119">
            <v>2013</v>
          </cell>
          <cell r="J119">
            <v>34.200000000000003</v>
          </cell>
          <cell r="K119">
            <v>35.9</v>
          </cell>
          <cell r="L119">
            <v>32.6</v>
          </cell>
          <cell r="M119">
            <v>44</v>
          </cell>
          <cell r="N119">
            <v>15.1</v>
          </cell>
          <cell r="O119">
            <v>10.3</v>
          </cell>
          <cell r="P119">
            <v>12.4</v>
          </cell>
          <cell r="Q119">
            <v>22.8</v>
          </cell>
          <cell r="R119">
            <v>39.299999999999997</v>
          </cell>
          <cell r="S119">
            <v>57.4</v>
          </cell>
          <cell r="U119" t="str">
            <v>LBR_DHS_2013</v>
          </cell>
          <cell r="V119" t="str">
            <v>DHS 2013</v>
          </cell>
        </row>
        <row r="120">
          <cell r="E120" t="str">
            <v>Libya</v>
          </cell>
          <cell r="F120" t="str">
            <v>MENA</v>
          </cell>
          <cell r="G120" t="str">
            <v/>
          </cell>
        </row>
        <row r="121">
          <cell r="E121" t="str">
            <v>Liechtenstein</v>
          </cell>
          <cell r="F121" t="str">
            <v>ECA</v>
          </cell>
          <cell r="G121" t="str">
            <v>WE</v>
          </cell>
        </row>
        <row r="122">
          <cell r="E122" t="str">
            <v>Lithuania</v>
          </cell>
          <cell r="F122" t="str">
            <v>ECA</v>
          </cell>
          <cell r="G122" t="str">
            <v>WE</v>
          </cell>
        </row>
        <row r="123">
          <cell r="E123" t="str">
            <v>Luxembourg</v>
          </cell>
          <cell r="F123" t="str">
            <v>ECA</v>
          </cell>
          <cell r="G123" t="str">
            <v>WE</v>
          </cell>
        </row>
        <row r="124">
          <cell r="E124" t="str">
            <v>Madagascar</v>
          </cell>
          <cell r="F124" t="str">
            <v>SSA</v>
          </cell>
          <cell r="G124" t="str">
            <v>ESA</v>
          </cell>
          <cell r="H124" t="str">
            <v>2008-09</v>
          </cell>
          <cell r="I124" t="str">
            <v>x</v>
          </cell>
          <cell r="J124">
            <v>39.1</v>
          </cell>
          <cell r="K124">
            <v>35.9</v>
          </cell>
          <cell r="L124">
            <v>42.4</v>
          </cell>
          <cell r="M124">
            <v>68.900000000000006</v>
          </cell>
          <cell r="N124">
            <v>34.200000000000003</v>
          </cell>
          <cell r="O124">
            <v>10.1</v>
          </cell>
          <cell r="P124">
            <v>18.899999999999999</v>
          </cell>
          <cell r="Q124">
            <v>30.5</v>
          </cell>
          <cell r="R124">
            <v>50.5</v>
          </cell>
          <cell r="S124">
            <v>75.599999999999994</v>
          </cell>
          <cell r="U124" t="str">
            <v>MDG_DHS_2008-09</v>
          </cell>
          <cell r="V124" t="str">
            <v>DHS 2008-09</v>
          </cell>
        </row>
        <row r="125">
          <cell r="E125" t="str">
            <v>Malawi</v>
          </cell>
          <cell r="F125" t="str">
            <v>SSA</v>
          </cell>
          <cell r="G125" t="str">
            <v>ESA</v>
          </cell>
          <cell r="H125" t="str">
            <v>2015-16</v>
          </cell>
          <cell r="J125">
            <v>46.7</v>
          </cell>
          <cell r="K125">
            <v>42.7</v>
          </cell>
          <cell r="L125">
            <v>51.5</v>
          </cell>
          <cell r="M125">
            <v>73.099999999999994</v>
          </cell>
          <cell r="N125">
            <v>42.7</v>
          </cell>
          <cell r="O125">
            <v>25.3</v>
          </cell>
          <cell r="P125">
            <v>33.6</v>
          </cell>
          <cell r="Q125">
            <v>42.8</v>
          </cell>
          <cell r="R125">
            <v>53.5</v>
          </cell>
          <cell r="S125">
            <v>72.900000000000006</v>
          </cell>
          <cell r="U125" t="str">
            <v>MWI_DHS_2015-16</v>
          </cell>
          <cell r="V125" t="str">
            <v>DHS 2015-16</v>
          </cell>
        </row>
        <row r="126">
          <cell r="E126" t="str">
            <v>Malawi</v>
          </cell>
          <cell r="F126" t="str">
            <v>SSA</v>
          </cell>
          <cell r="G126" t="str">
            <v>ESA</v>
          </cell>
          <cell r="H126" t="str">
            <v>2013-14</v>
          </cell>
          <cell r="J126">
            <v>48</v>
          </cell>
          <cell r="K126">
            <v>45.2</v>
          </cell>
          <cell r="L126">
            <v>51.4</v>
          </cell>
          <cell r="M126">
            <v>77.2</v>
          </cell>
          <cell r="N126">
            <v>43.8</v>
          </cell>
          <cell r="O126">
            <v>27.4</v>
          </cell>
          <cell r="P126">
            <v>35.5</v>
          </cell>
          <cell r="Q126">
            <v>41.8</v>
          </cell>
          <cell r="R126">
            <v>53.3</v>
          </cell>
          <cell r="S126">
            <v>78.3</v>
          </cell>
          <cell r="U126" t="str">
            <v>MWI_MICS_2014</v>
          </cell>
          <cell r="V126" t="str">
            <v>MICS 2014</v>
          </cell>
        </row>
        <row r="127">
          <cell r="E127" t="str">
            <v>Malaysia</v>
          </cell>
          <cell r="F127" t="str">
            <v>EAP</v>
          </cell>
          <cell r="G127" t="str">
            <v/>
          </cell>
        </row>
        <row r="128">
          <cell r="E128" t="str">
            <v>Maldives</v>
          </cell>
          <cell r="F128" t="str">
            <v>SA</v>
          </cell>
          <cell r="G128" t="str">
            <v/>
          </cell>
          <cell r="H128">
            <v>2009</v>
          </cell>
          <cell r="I128" t="str">
            <v>x</v>
          </cell>
          <cell r="J128">
            <v>96.4</v>
          </cell>
          <cell r="K128">
            <v>95</v>
          </cell>
          <cell r="L128">
            <v>97.6</v>
          </cell>
          <cell r="M128">
            <v>97.7</v>
          </cell>
          <cell r="N128">
            <v>95.6</v>
          </cell>
          <cell r="O128">
            <v>93.7</v>
          </cell>
          <cell r="P128">
            <v>95.7</v>
          </cell>
          <cell r="Q128">
            <v>96.4</v>
          </cell>
          <cell r="R128">
            <v>97.7</v>
          </cell>
          <cell r="S128">
            <v>98.2</v>
          </cell>
          <cell r="U128" t="str">
            <v>MDV_DHS_2009</v>
          </cell>
          <cell r="V128" t="str">
            <v>DHS 2009</v>
          </cell>
        </row>
        <row r="129">
          <cell r="E129" t="str">
            <v>Mali</v>
          </cell>
          <cell r="F129" t="str">
            <v>SSA</v>
          </cell>
          <cell r="G129" t="str">
            <v>WCA</v>
          </cell>
          <cell r="H129" t="str">
            <v>2012-13</v>
          </cell>
          <cell r="J129">
            <v>43.3</v>
          </cell>
          <cell r="K129">
            <v>46.6</v>
          </cell>
          <cell r="L129">
            <v>39.200000000000003</v>
          </cell>
          <cell r="M129">
            <v>66</v>
          </cell>
          <cell r="N129">
            <v>34.299999999999997</v>
          </cell>
          <cell r="O129">
            <v>22.1</v>
          </cell>
          <cell r="P129">
            <v>22.9</v>
          </cell>
          <cell r="Q129">
            <v>32</v>
          </cell>
          <cell r="R129">
            <v>51.9</v>
          </cell>
          <cell r="S129">
            <v>69.599999999999994</v>
          </cell>
          <cell r="U129" t="str">
            <v>MLI_DHS_2012-13</v>
          </cell>
          <cell r="V129" t="str">
            <v>DHS 2012-13</v>
          </cell>
        </row>
        <row r="130">
          <cell r="E130" t="str">
            <v>Malta</v>
          </cell>
          <cell r="F130" t="str">
            <v>ECA</v>
          </cell>
          <cell r="G130" t="str">
            <v>WE</v>
          </cell>
        </row>
        <row r="131">
          <cell r="E131" t="str">
            <v>Marshall Islands</v>
          </cell>
          <cell r="F131" t="str">
            <v>EAP</v>
          </cell>
          <cell r="G131" t="str">
            <v/>
          </cell>
        </row>
        <row r="132">
          <cell r="E132" t="str">
            <v>Mauritania</v>
          </cell>
          <cell r="F132" t="str">
            <v>SSA</v>
          </cell>
          <cell r="G132" t="str">
            <v>WCA</v>
          </cell>
          <cell r="H132">
            <v>2011</v>
          </cell>
          <cell r="J132">
            <v>39.799999999999997</v>
          </cell>
          <cell r="K132">
            <v>41.1</v>
          </cell>
          <cell r="L132">
            <v>38.5</v>
          </cell>
          <cell r="M132">
            <v>55.1</v>
          </cell>
          <cell r="N132">
            <v>28.5</v>
          </cell>
          <cell r="O132">
            <v>13.8</v>
          </cell>
          <cell r="P132">
            <v>25.8</v>
          </cell>
          <cell r="Q132">
            <v>38.200000000000003</v>
          </cell>
          <cell r="R132">
            <v>49.4</v>
          </cell>
          <cell r="S132">
            <v>69.8</v>
          </cell>
          <cell r="U132" t="str">
            <v>MRT_MICS_2011</v>
          </cell>
          <cell r="V132" t="str">
            <v>MICS 2011</v>
          </cell>
        </row>
        <row r="133">
          <cell r="E133" t="str">
            <v>Mauritius</v>
          </cell>
          <cell r="F133" t="str">
            <v>SSA</v>
          </cell>
          <cell r="G133" t="str">
            <v>ESA</v>
          </cell>
        </row>
        <row r="134">
          <cell r="E134" t="str">
            <v>Mexico</v>
          </cell>
          <cell r="F134" t="str">
            <v>LAC</v>
          </cell>
          <cell r="G134" t="str">
            <v/>
          </cell>
          <cell r="H134">
            <v>2015</v>
          </cell>
          <cell r="J134">
            <v>96.2</v>
          </cell>
          <cell r="K134">
            <v>96.5</v>
          </cell>
          <cell r="L134">
            <v>95.9</v>
          </cell>
          <cell r="M134">
            <v>96.3</v>
          </cell>
          <cell r="N134">
            <v>96.3</v>
          </cell>
          <cell r="O134">
            <v>91.3</v>
          </cell>
          <cell r="P134">
            <v>95.3</v>
          </cell>
          <cell r="Q134">
            <v>97.5</v>
          </cell>
          <cell r="R134">
            <v>99</v>
          </cell>
          <cell r="S134">
            <v>99.6</v>
          </cell>
          <cell r="U134" t="str">
            <v>MEX_MICS_2015</v>
          </cell>
          <cell r="V134" t="str">
            <v>MICS 2015</v>
          </cell>
        </row>
        <row r="135">
          <cell r="E135" t="str">
            <v>Micronesia (Federated States of)</v>
          </cell>
          <cell r="F135" t="str">
            <v>EAP</v>
          </cell>
          <cell r="G135" t="str">
            <v/>
          </cell>
        </row>
        <row r="136">
          <cell r="E136" t="str">
            <v>Monaco</v>
          </cell>
          <cell r="F136" t="str">
            <v>ECA</v>
          </cell>
          <cell r="G136" t="str">
            <v>WE</v>
          </cell>
        </row>
        <row r="137">
          <cell r="E137" t="str">
            <v>Mongolia</v>
          </cell>
          <cell r="F137" t="str">
            <v>EAP</v>
          </cell>
          <cell r="G137" t="str">
            <v/>
          </cell>
          <cell r="H137" t="str">
            <v>2013-14</v>
          </cell>
          <cell r="J137">
            <v>97.4</v>
          </cell>
          <cell r="K137">
            <v>96.3</v>
          </cell>
          <cell r="L137">
            <v>98.5</v>
          </cell>
          <cell r="M137">
            <v>98.3</v>
          </cell>
          <cell r="N137">
            <v>95.9</v>
          </cell>
          <cell r="O137">
            <v>92.9</v>
          </cell>
          <cell r="P137">
            <v>96.7</v>
          </cell>
          <cell r="Q137">
            <v>99.6</v>
          </cell>
          <cell r="R137">
            <v>99.1</v>
          </cell>
          <cell r="S137">
            <v>99.2</v>
          </cell>
          <cell r="U137" t="str">
            <v>MNG_MICS_2013-14</v>
          </cell>
          <cell r="V137" t="str">
            <v>MICS 2013-14</v>
          </cell>
        </row>
        <row r="138">
          <cell r="E138" t="str">
            <v>Mongolia</v>
          </cell>
          <cell r="F138" t="str">
            <v>EAP</v>
          </cell>
          <cell r="G138" t="str">
            <v/>
          </cell>
          <cell r="H138">
            <v>2010</v>
          </cell>
          <cell r="J138">
            <v>95.7</v>
          </cell>
          <cell r="K138">
            <v>94.5</v>
          </cell>
          <cell r="L138">
            <v>97</v>
          </cell>
          <cell r="M138">
            <v>97.7</v>
          </cell>
          <cell r="N138">
            <v>93.1</v>
          </cell>
          <cell r="O138">
            <v>86.9</v>
          </cell>
          <cell r="P138">
            <v>94.1</v>
          </cell>
          <cell r="Q138">
            <v>97.8</v>
          </cell>
          <cell r="R138">
            <v>99.2</v>
          </cell>
          <cell r="S138">
            <v>100</v>
          </cell>
          <cell r="U138" t="str">
            <v>MNG_MICS_2010</v>
          </cell>
          <cell r="V138" t="str">
            <v>MICS 2010</v>
          </cell>
        </row>
        <row r="139">
          <cell r="E139" t="str">
            <v>Montenegro</v>
          </cell>
          <cell r="F139" t="str">
            <v>ECA</v>
          </cell>
          <cell r="G139" t="str">
            <v>EECA</v>
          </cell>
          <cell r="H139">
            <v>2013</v>
          </cell>
          <cell r="J139">
            <v>99.9</v>
          </cell>
          <cell r="K139">
            <v>99.9</v>
          </cell>
          <cell r="L139">
            <v>99.9</v>
          </cell>
          <cell r="M139">
            <v>99.9</v>
          </cell>
          <cell r="N139">
            <v>99.9</v>
          </cell>
          <cell r="O139">
            <v>99.8</v>
          </cell>
          <cell r="P139">
            <v>100</v>
          </cell>
          <cell r="Q139">
            <v>100</v>
          </cell>
          <cell r="R139">
            <v>100</v>
          </cell>
          <cell r="S139">
            <v>99.8</v>
          </cell>
          <cell r="U139" t="str">
            <v>MNE_MICS_2013</v>
          </cell>
          <cell r="V139" t="str">
            <v>MICS 2013</v>
          </cell>
        </row>
        <row r="140">
          <cell r="E140" t="str">
            <v>Montenegro (Roma)</v>
          </cell>
          <cell r="H140">
            <v>2013</v>
          </cell>
          <cell r="J140">
            <v>50.8</v>
          </cell>
          <cell r="K140">
            <v>61.6</v>
          </cell>
          <cell r="L140">
            <v>40.799999999999997</v>
          </cell>
          <cell r="M140">
            <v>51</v>
          </cell>
          <cell r="N140">
            <v>49.6</v>
          </cell>
          <cell r="O140">
            <v>22.9</v>
          </cell>
          <cell r="P140">
            <v>60.4</v>
          </cell>
          <cell r="Q140">
            <v>47.2</v>
          </cell>
          <cell r="R140">
            <v>57</v>
          </cell>
          <cell r="S140">
            <v>61.5</v>
          </cell>
          <cell r="U140" t="str">
            <v>MNE_MICS_2013</v>
          </cell>
          <cell r="V140" t="str">
            <v>MICS 2013</v>
          </cell>
        </row>
        <row r="141">
          <cell r="E141" t="str">
            <v>Montserrat</v>
          </cell>
          <cell r="F141" t="str">
            <v>LAC</v>
          </cell>
          <cell r="G141" t="str">
            <v/>
          </cell>
        </row>
        <row r="142">
          <cell r="E142" t="str">
            <v>Morocco</v>
          </cell>
          <cell r="F142" t="str">
            <v>MENA</v>
          </cell>
          <cell r="G142" t="str">
            <v/>
          </cell>
        </row>
        <row r="143">
          <cell r="E143" t="str">
            <v>Mozambique</v>
          </cell>
          <cell r="F143" t="str">
            <v>SSA</v>
          </cell>
          <cell r="G143" t="str">
            <v>ESA</v>
          </cell>
          <cell r="H143">
            <v>2011</v>
          </cell>
          <cell r="J143">
            <v>40.200000000000003</v>
          </cell>
          <cell r="K143">
            <v>43.3</v>
          </cell>
          <cell r="L143">
            <v>37.200000000000003</v>
          </cell>
          <cell r="M143">
            <v>63.9</v>
          </cell>
          <cell r="N143">
            <v>25.3</v>
          </cell>
          <cell r="O143">
            <v>11.1</v>
          </cell>
          <cell r="P143">
            <v>14.9</v>
          </cell>
          <cell r="Q143">
            <v>28.9</v>
          </cell>
          <cell r="R143">
            <v>46.4</v>
          </cell>
          <cell r="S143">
            <v>76.2</v>
          </cell>
          <cell r="U143" t="str">
            <v>MOZ_DHS_2011</v>
          </cell>
          <cell r="V143" t="str">
            <v>DHS 2011</v>
          </cell>
        </row>
        <row r="144">
          <cell r="E144" t="str">
            <v>Myanmar</v>
          </cell>
          <cell r="F144" t="str">
            <v>EAP</v>
          </cell>
          <cell r="G144" t="str">
            <v/>
          </cell>
          <cell r="H144">
            <v>2015</v>
          </cell>
          <cell r="J144">
            <v>81.099999999999994</v>
          </cell>
          <cell r="K144">
            <v>78.099999999999994</v>
          </cell>
          <cell r="L144">
            <v>84</v>
          </cell>
          <cell r="M144">
            <v>88.5</v>
          </cell>
          <cell r="N144">
            <v>78.7</v>
          </cell>
          <cell r="O144">
            <v>61.7</v>
          </cell>
          <cell r="P144">
            <v>80.2</v>
          </cell>
          <cell r="Q144">
            <v>86.8</v>
          </cell>
          <cell r="R144">
            <v>89.8</v>
          </cell>
          <cell r="S144">
            <v>92.1</v>
          </cell>
          <cell r="U144" t="str">
            <v>MMR_DHS_2015</v>
          </cell>
          <cell r="V144" t="str">
            <v>DHS 2015</v>
          </cell>
        </row>
        <row r="145">
          <cell r="E145" t="str">
            <v>Namibia</v>
          </cell>
          <cell r="F145" t="str">
            <v>SSA</v>
          </cell>
          <cell r="G145" t="str">
            <v>ESA</v>
          </cell>
          <cell r="H145">
            <v>2013</v>
          </cell>
          <cell r="J145">
            <v>80.599999999999994</v>
          </cell>
          <cell r="K145">
            <v>75</v>
          </cell>
          <cell r="L145">
            <v>86.1</v>
          </cell>
          <cell r="M145">
            <v>89.2</v>
          </cell>
          <cell r="N145">
            <v>74.2</v>
          </cell>
          <cell r="O145">
            <v>66.2</v>
          </cell>
          <cell r="P145">
            <v>69.400000000000006</v>
          </cell>
          <cell r="Q145">
            <v>82.2</v>
          </cell>
          <cell r="R145">
            <v>89.4</v>
          </cell>
          <cell r="S145">
            <v>96.6</v>
          </cell>
          <cell r="U145" t="str">
            <v>NAM_DHS_2013</v>
          </cell>
          <cell r="V145" t="str">
            <v>DHS 2013</v>
          </cell>
        </row>
        <row r="146">
          <cell r="E146" t="str">
            <v>Nauru</v>
          </cell>
          <cell r="F146" t="str">
            <v>EAP</v>
          </cell>
          <cell r="G146" t="str">
            <v/>
          </cell>
        </row>
        <row r="147">
          <cell r="E147" t="str">
            <v>Nepal</v>
          </cell>
          <cell r="F147" t="str">
            <v>SA</v>
          </cell>
          <cell r="G147" t="str">
            <v/>
          </cell>
          <cell r="H147">
            <v>2014</v>
          </cell>
          <cell r="J147">
            <v>74.900000000000006</v>
          </cell>
          <cell r="K147">
            <v>75</v>
          </cell>
          <cell r="L147">
            <v>74.900000000000006</v>
          </cell>
          <cell r="M147">
            <v>88.4</v>
          </cell>
          <cell r="N147">
            <v>72.7</v>
          </cell>
          <cell r="O147">
            <v>68.3</v>
          </cell>
          <cell r="P147">
            <v>68.3</v>
          </cell>
          <cell r="Q147">
            <v>72.2</v>
          </cell>
          <cell r="R147">
            <v>80.400000000000006</v>
          </cell>
          <cell r="S147">
            <v>91.5</v>
          </cell>
          <cell r="U147" t="str">
            <v>MICS 2014</v>
          </cell>
          <cell r="V147" t="str">
            <v>MICS 2014</v>
          </cell>
        </row>
        <row r="148">
          <cell r="E148" t="str">
            <v>Netherlands</v>
          </cell>
          <cell r="F148" t="str">
            <v>ECA</v>
          </cell>
          <cell r="G148" t="str">
            <v>WE</v>
          </cell>
        </row>
        <row r="149">
          <cell r="E149" t="str">
            <v>New Zealand</v>
          </cell>
          <cell r="F149" t="str">
            <v>EAP</v>
          </cell>
          <cell r="G149" t="str">
            <v/>
          </cell>
        </row>
        <row r="150">
          <cell r="E150" t="str">
            <v>Nicaragua</v>
          </cell>
          <cell r="F150" t="str">
            <v>LAC</v>
          </cell>
          <cell r="G150" t="str">
            <v/>
          </cell>
        </row>
        <row r="151">
          <cell r="E151" t="str">
            <v>Niger</v>
          </cell>
          <cell r="F151" t="str">
            <v>SSA</v>
          </cell>
          <cell r="G151" t="str">
            <v>WCA</v>
          </cell>
          <cell r="H151">
            <v>2012</v>
          </cell>
          <cell r="J151">
            <v>29.1</v>
          </cell>
          <cell r="K151">
            <v>34.799999999999997</v>
          </cell>
          <cell r="L151">
            <v>23.6</v>
          </cell>
          <cell r="M151">
            <v>60.9</v>
          </cell>
          <cell r="N151">
            <v>19.100000000000001</v>
          </cell>
          <cell r="O151">
            <v>7.8</v>
          </cell>
          <cell r="P151">
            <v>19.5</v>
          </cell>
          <cell r="Q151">
            <v>17.3</v>
          </cell>
          <cell r="R151">
            <v>25.1</v>
          </cell>
          <cell r="S151">
            <v>57.6</v>
          </cell>
          <cell r="U151" t="str">
            <v>NER_EDSN_MICS_2012</v>
          </cell>
          <cell r="V151" t="str">
            <v>DHS 2012</v>
          </cell>
        </row>
        <row r="152">
          <cell r="E152" t="str">
            <v>Nigeria</v>
          </cell>
          <cell r="F152" t="str">
            <v>SSA</v>
          </cell>
          <cell r="G152" t="str">
            <v>WCA</v>
          </cell>
          <cell r="H152">
            <v>2013</v>
          </cell>
          <cell r="J152">
            <v>67.8</v>
          </cell>
          <cell r="K152">
            <v>70.3</v>
          </cell>
          <cell r="L152">
            <v>65.400000000000006</v>
          </cell>
          <cell r="M152">
            <v>87.7</v>
          </cell>
          <cell r="N152">
            <v>53.7</v>
          </cell>
          <cell r="O152">
            <v>20.7</v>
          </cell>
          <cell r="P152">
            <v>50</v>
          </cell>
          <cell r="Q152">
            <v>77.400000000000006</v>
          </cell>
          <cell r="R152">
            <v>90.7</v>
          </cell>
          <cell r="S152">
            <v>96.3</v>
          </cell>
          <cell r="U152" t="str">
            <v>NGA_DHS_2013</v>
          </cell>
          <cell r="V152" t="str">
            <v>DHS 2013</v>
          </cell>
        </row>
        <row r="153">
          <cell r="E153" t="str">
            <v>Niue</v>
          </cell>
          <cell r="F153" t="str">
            <v>EAP</v>
          </cell>
          <cell r="G153" t="str">
            <v/>
          </cell>
        </row>
        <row r="154">
          <cell r="E154" t="str">
            <v>Norway</v>
          </cell>
          <cell r="F154" t="str">
            <v>ECA</v>
          </cell>
          <cell r="G154" t="str">
            <v>WE</v>
          </cell>
        </row>
        <row r="155">
          <cell r="E155" t="str">
            <v>Oman</v>
          </cell>
          <cell r="F155" t="str">
            <v>MENA</v>
          </cell>
          <cell r="G155" t="str">
            <v/>
          </cell>
        </row>
        <row r="156">
          <cell r="E156" t="str">
            <v>Pakistan</v>
          </cell>
          <cell r="F156" t="str">
            <v>SA</v>
          </cell>
          <cell r="G156" t="str">
            <v/>
          </cell>
          <cell r="H156" t="str">
            <v>2012-13</v>
          </cell>
          <cell r="J156">
            <v>61</v>
          </cell>
          <cell r="K156">
            <v>63.2</v>
          </cell>
          <cell r="L156">
            <v>58.5</v>
          </cell>
          <cell r="M156">
            <v>75.8</v>
          </cell>
          <cell r="N156">
            <v>53.8</v>
          </cell>
          <cell r="O156">
            <v>24.1</v>
          </cell>
          <cell r="P156">
            <v>49.9</v>
          </cell>
          <cell r="Q156">
            <v>64</v>
          </cell>
          <cell r="R156">
            <v>79.8</v>
          </cell>
          <cell r="S156">
            <v>88.3</v>
          </cell>
          <cell r="U156" t="str">
            <v>PAK_DHS_2012-13</v>
          </cell>
          <cell r="V156" t="str">
            <v>DHS 2012-13</v>
          </cell>
        </row>
        <row r="157">
          <cell r="E157" t="str">
            <v>Palau</v>
          </cell>
          <cell r="F157" t="str">
            <v>EAP</v>
          </cell>
          <cell r="G157" t="str">
            <v/>
          </cell>
        </row>
        <row r="158">
          <cell r="E158" t="str">
            <v>Panama</v>
          </cell>
          <cell r="F158" t="str">
            <v>LAC</v>
          </cell>
          <cell r="G158" t="str">
            <v/>
          </cell>
          <cell r="H158">
            <v>2013</v>
          </cell>
          <cell r="J158">
            <v>95.1</v>
          </cell>
          <cell r="K158">
            <v>94.8</v>
          </cell>
          <cell r="L158">
            <v>95.5</v>
          </cell>
          <cell r="M158">
            <v>98.8</v>
          </cell>
          <cell r="N158">
            <v>88.2</v>
          </cell>
          <cell r="O158">
            <v>80.7</v>
          </cell>
          <cell r="P158">
            <v>98.1</v>
          </cell>
          <cell r="Q158">
            <v>98.8</v>
          </cell>
          <cell r="R158">
            <v>99.4</v>
          </cell>
          <cell r="S158">
            <v>100</v>
          </cell>
          <cell r="U158" t="str">
            <v>PAN_MICS_2013</v>
          </cell>
          <cell r="V158" t="str">
            <v>MICS 2013</v>
          </cell>
        </row>
        <row r="159">
          <cell r="E159" t="str">
            <v>Papua New Guinea</v>
          </cell>
          <cell r="F159" t="str">
            <v>EAP</v>
          </cell>
          <cell r="G159" t="str">
            <v/>
          </cell>
        </row>
        <row r="160">
          <cell r="E160" t="str">
            <v>Paraguay</v>
          </cell>
          <cell r="F160" t="str">
            <v>LAC</v>
          </cell>
          <cell r="G160" t="str">
            <v/>
          </cell>
        </row>
        <row r="161">
          <cell r="E161" t="str">
            <v>Peru</v>
          </cell>
          <cell r="F161" t="str">
            <v>LAC</v>
          </cell>
          <cell r="G161" t="str">
            <v/>
          </cell>
          <cell r="H161">
            <v>2012</v>
          </cell>
          <cell r="J161">
            <v>95</v>
          </cell>
          <cell r="K161">
            <v>94.9</v>
          </cell>
          <cell r="L161">
            <v>95.1</v>
          </cell>
          <cell r="M161">
            <v>96.4</v>
          </cell>
          <cell r="N161">
            <v>91.7</v>
          </cell>
          <cell r="O161">
            <v>88.1</v>
          </cell>
          <cell r="P161">
            <v>95.2</v>
          </cell>
          <cell r="Q161">
            <v>96.4</v>
          </cell>
          <cell r="R161">
            <v>96.7</v>
          </cell>
          <cell r="S161">
            <v>98.5</v>
          </cell>
          <cell r="U161" t="str">
            <v>Continuous DHS 2012</v>
          </cell>
          <cell r="V161" t="str">
            <v>DHS 2012</v>
          </cell>
        </row>
        <row r="162">
          <cell r="E162" t="str">
            <v>Philippines</v>
          </cell>
          <cell r="F162" t="str">
            <v>EAP</v>
          </cell>
          <cell r="G162" t="str">
            <v/>
          </cell>
          <cell r="H162">
            <v>2013</v>
          </cell>
          <cell r="J162">
            <v>87.4</v>
          </cell>
          <cell r="K162">
            <v>81.8</v>
          </cell>
          <cell r="L162">
            <v>92.9</v>
          </cell>
          <cell r="M162">
            <v>90</v>
          </cell>
          <cell r="N162">
            <v>85.1</v>
          </cell>
          <cell r="O162">
            <v>67.5</v>
          </cell>
          <cell r="P162">
            <v>86.5</v>
          </cell>
          <cell r="Q162">
            <v>93.4</v>
          </cell>
          <cell r="R162">
            <v>95.6</v>
          </cell>
          <cell r="S162">
            <v>98.1</v>
          </cell>
          <cell r="U162" t="str">
            <v>PHL_DHS_2013</v>
          </cell>
          <cell r="V162" t="str">
            <v>DHS 2013</v>
          </cell>
        </row>
        <row r="163">
          <cell r="E163" t="str">
            <v>Poland</v>
          </cell>
          <cell r="F163" t="str">
            <v>ECA</v>
          </cell>
          <cell r="G163" t="str">
            <v>WE</v>
          </cell>
        </row>
        <row r="164">
          <cell r="E164" t="str">
            <v>Portugal</v>
          </cell>
          <cell r="F164" t="str">
            <v>ECA</v>
          </cell>
          <cell r="G164" t="str">
            <v>WE</v>
          </cell>
        </row>
        <row r="165">
          <cell r="E165" t="str">
            <v>Qatar</v>
          </cell>
          <cell r="F165" t="str">
            <v>MENA</v>
          </cell>
          <cell r="G165" t="str">
            <v/>
          </cell>
        </row>
        <row r="166">
          <cell r="E166" t="str">
            <v>Republic of Korea</v>
          </cell>
          <cell r="F166" t="str">
            <v>EAP</v>
          </cell>
          <cell r="G166" t="str">
            <v/>
          </cell>
        </row>
        <row r="167">
          <cell r="E167" t="str">
            <v>Republic of Moldova</v>
          </cell>
          <cell r="F167" t="str">
            <v>ECA</v>
          </cell>
          <cell r="G167" t="str">
            <v>EECA</v>
          </cell>
          <cell r="H167">
            <v>2012</v>
          </cell>
          <cell r="J167">
            <v>99.1</v>
          </cell>
          <cell r="K167">
            <v>98.7</v>
          </cell>
          <cell r="L167">
            <v>99.5</v>
          </cell>
          <cell r="M167">
            <v>99</v>
          </cell>
          <cell r="N167">
            <v>99.1</v>
          </cell>
          <cell r="O167">
            <v>97</v>
          </cell>
          <cell r="P167">
            <v>98.9</v>
          </cell>
          <cell r="Q167">
            <v>99.1</v>
          </cell>
          <cell r="R167">
            <v>100</v>
          </cell>
          <cell r="S167">
            <v>100</v>
          </cell>
          <cell r="U167" t="str">
            <v>MDA_MICS_2012</v>
          </cell>
          <cell r="V167" t="str">
            <v>MICS 2012</v>
          </cell>
        </row>
        <row r="168">
          <cell r="E168" t="str">
            <v>Romania</v>
          </cell>
          <cell r="F168" t="str">
            <v>ECA</v>
          </cell>
          <cell r="G168" t="str">
            <v>EECA</v>
          </cell>
        </row>
        <row r="169">
          <cell r="E169" t="str">
            <v>Russian Federation</v>
          </cell>
          <cell r="F169" t="str">
            <v>ECA</v>
          </cell>
          <cell r="G169" t="str">
            <v>EECA</v>
          </cell>
        </row>
        <row r="170">
          <cell r="E170" t="str">
            <v>Rwanda</v>
          </cell>
          <cell r="F170" t="str">
            <v>SSA</v>
          </cell>
          <cell r="G170" t="str">
            <v>ESA</v>
          </cell>
          <cell r="H170" t="str">
            <v>2014-15</v>
          </cell>
          <cell r="J170">
            <v>54.3</v>
          </cell>
          <cell r="K170">
            <v>47.9</v>
          </cell>
          <cell r="L170">
            <v>60.9</v>
          </cell>
          <cell r="M170">
            <v>67.8</v>
          </cell>
          <cell r="N170">
            <v>51.4</v>
          </cell>
          <cell r="O170">
            <v>32.9</v>
          </cell>
          <cell r="P170">
            <v>47</v>
          </cell>
          <cell r="Q170">
            <v>54.8</v>
          </cell>
          <cell r="R170">
            <v>59.5</v>
          </cell>
          <cell r="S170">
            <v>67.2</v>
          </cell>
          <cell r="U170" t="str">
            <v>RWA_DHS_2014-15</v>
          </cell>
          <cell r="V170" t="str">
            <v>DHS 2014-15</v>
          </cell>
        </row>
        <row r="171">
          <cell r="E171" t="str">
            <v>Rwanda</v>
          </cell>
          <cell r="F171" t="str">
            <v>SSA</v>
          </cell>
          <cell r="G171" t="str">
            <v>ESA</v>
          </cell>
          <cell r="H171">
            <v>2010</v>
          </cell>
          <cell r="J171">
            <v>39.799999999999997</v>
          </cell>
          <cell r="K171">
            <v>39</v>
          </cell>
          <cell r="L171">
            <v>40.6</v>
          </cell>
          <cell r="M171">
            <v>51.9</v>
          </cell>
          <cell r="N171">
            <v>37.700000000000003</v>
          </cell>
          <cell r="O171">
            <v>19.399999999999999</v>
          </cell>
          <cell r="P171">
            <v>31</v>
          </cell>
          <cell r="Q171">
            <v>38.1</v>
          </cell>
          <cell r="R171">
            <v>45.8</v>
          </cell>
          <cell r="S171">
            <v>56.5</v>
          </cell>
          <cell r="U171" t="str">
            <v>RWA_DHS_2010</v>
          </cell>
          <cell r="V171" t="str">
            <v>DHS 2010</v>
          </cell>
        </row>
        <row r="172">
          <cell r="E172" t="str">
            <v>Saint Kitts and Nevis</v>
          </cell>
          <cell r="F172" t="str">
            <v>LAC</v>
          </cell>
          <cell r="G172" t="str">
            <v/>
          </cell>
        </row>
        <row r="173">
          <cell r="E173" t="str">
            <v>Saint Lucia</v>
          </cell>
          <cell r="F173" t="str">
            <v>LAC</v>
          </cell>
          <cell r="G173" t="str">
            <v/>
          </cell>
          <cell r="H173">
            <v>2012</v>
          </cell>
          <cell r="J173">
            <v>99.1</v>
          </cell>
          <cell r="K173">
            <v>99.2</v>
          </cell>
          <cell r="L173">
            <v>99</v>
          </cell>
          <cell r="M173">
            <v>100</v>
          </cell>
          <cell r="N173">
            <v>98.9</v>
          </cell>
          <cell r="O173">
            <v>97.8</v>
          </cell>
          <cell r="P173">
            <v>98.1</v>
          </cell>
          <cell r="Q173">
            <v>100</v>
          </cell>
          <cell r="R173">
            <v>100</v>
          </cell>
          <cell r="S173">
            <v>100</v>
          </cell>
          <cell r="U173" t="str">
            <v>LCA_MICS_2012</v>
          </cell>
          <cell r="V173" t="str">
            <v>MICS 2012</v>
          </cell>
        </row>
        <row r="174">
          <cell r="E174" t="str">
            <v>Saint Vincent and the Grenadines</v>
          </cell>
          <cell r="F174" t="str">
            <v>LAC</v>
          </cell>
          <cell r="G174" t="str">
            <v/>
          </cell>
        </row>
        <row r="175">
          <cell r="E175" t="str">
            <v>Samoa</v>
          </cell>
          <cell r="F175" t="str">
            <v>EAP</v>
          </cell>
          <cell r="G175" t="str">
            <v/>
          </cell>
        </row>
        <row r="176">
          <cell r="E176" t="str">
            <v>San Marino</v>
          </cell>
          <cell r="F176" t="str">
            <v>ECA</v>
          </cell>
          <cell r="G176" t="str">
            <v>WE</v>
          </cell>
        </row>
        <row r="177">
          <cell r="E177" t="str">
            <v>Sao Tome and Principe</v>
          </cell>
          <cell r="F177" t="str">
            <v>SSA</v>
          </cell>
          <cell r="G177" t="str">
            <v>WCA</v>
          </cell>
          <cell r="H177">
            <v>2014</v>
          </cell>
          <cell r="J177">
            <v>82.6</v>
          </cell>
          <cell r="K177">
            <v>78.7</v>
          </cell>
          <cell r="L177">
            <v>85.6</v>
          </cell>
          <cell r="M177">
            <v>84.9</v>
          </cell>
          <cell r="N177">
            <v>77</v>
          </cell>
          <cell r="O177">
            <v>72</v>
          </cell>
          <cell r="P177">
            <v>71.3</v>
          </cell>
          <cell r="Q177">
            <v>79</v>
          </cell>
          <cell r="R177">
            <v>88.7</v>
          </cell>
          <cell r="S177">
            <v>95.2</v>
          </cell>
          <cell r="U177" t="str">
            <v>STP_MICS_2014</v>
          </cell>
          <cell r="V177" t="str">
            <v>MICS 2014</v>
          </cell>
        </row>
        <row r="178">
          <cell r="E178" t="str">
            <v>Sao Tome and Principe</v>
          </cell>
          <cell r="F178" t="str">
            <v>SSA</v>
          </cell>
          <cell r="G178" t="str">
            <v>WCA</v>
          </cell>
          <cell r="H178" t="str">
            <v>2008-09</v>
          </cell>
          <cell r="J178">
            <v>67</v>
          </cell>
          <cell r="K178">
            <v>63</v>
          </cell>
          <cell r="L178">
            <v>72</v>
          </cell>
          <cell r="M178">
            <v>70.7</v>
          </cell>
          <cell r="N178">
            <v>63.1</v>
          </cell>
          <cell r="O178">
            <v>41.3</v>
          </cell>
          <cell r="P178">
            <v>45.8</v>
          </cell>
          <cell r="Q178">
            <v>70.400000000000006</v>
          </cell>
          <cell r="R178">
            <v>75.7</v>
          </cell>
          <cell r="S178">
            <v>89.9</v>
          </cell>
          <cell r="U178" t="str">
            <v>STP_DHS_2008-2009</v>
          </cell>
          <cell r="V178" t="str">
            <v>DHS 2008-09</v>
          </cell>
        </row>
        <row r="179">
          <cell r="E179" t="str">
            <v>Saudi Arabia</v>
          </cell>
          <cell r="F179" t="str">
            <v>MENA</v>
          </cell>
          <cell r="G179" t="str">
            <v/>
          </cell>
        </row>
        <row r="180">
          <cell r="E180" t="str">
            <v>Senegal</v>
          </cell>
          <cell r="F180" t="str">
            <v>SSA</v>
          </cell>
          <cell r="G180" t="str">
            <v>WCA</v>
          </cell>
          <cell r="H180">
            <v>2015</v>
          </cell>
          <cell r="J180">
            <v>50.8</v>
          </cell>
          <cell r="K180">
            <v>50.9</v>
          </cell>
          <cell r="L180">
            <v>50.6</v>
          </cell>
          <cell r="M180">
            <v>65.5</v>
          </cell>
          <cell r="N180">
            <v>38.9</v>
          </cell>
          <cell r="O180">
            <v>31.7</v>
          </cell>
          <cell r="P180">
            <v>41.5</v>
          </cell>
          <cell r="Q180">
            <v>51.5</v>
          </cell>
          <cell r="R180">
            <v>54.4</v>
          </cell>
          <cell r="S180">
            <v>73.599999999999994</v>
          </cell>
          <cell r="U180" t="str">
            <v>SEN_DHS_2015</v>
          </cell>
          <cell r="V180" t="str">
            <v>Continuous DHS 2015</v>
          </cell>
        </row>
        <row r="181">
          <cell r="E181" t="str">
            <v>Senegal</v>
          </cell>
          <cell r="F181" t="str">
            <v>SSA</v>
          </cell>
          <cell r="G181" t="str">
            <v>WCA</v>
          </cell>
          <cell r="H181">
            <v>2014</v>
          </cell>
          <cell r="J181">
            <v>47.7</v>
          </cell>
          <cell r="K181">
            <v>48.8</v>
          </cell>
          <cell r="L181">
            <v>46.7</v>
          </cell>
          <cell r="M181">
            <v>61.5</v>
          </cell>
          <cell r="N181">
            <v>35.700000000000003</v>
          </cell>
          <cell r="O181">
            <v>26.6</v>
          </cell>
          <cell r="P181">
            <v>38</v>
          </cell>
          <cell r="Q181">
            <v>49</v>
          </cell>
          <cell r="R181">
            <v>55.4</v>
          </cell>
          <cell r="S181">
            <v>65.8</v>
          </cell>
          <cell r="U181" t="str">
            <v>SEN_DHS_2014</v>
          </cell>
          <cell r="V181" t="str">
            <v>Continuous DHS 2014</v>
          </cell>
        </row>
        <row r="182">
          <cell r="E182" t="str">
            <v>Serbia</v>
          </cell>
          <cell r="F182" t="str">
            <v>ECA</v>
          </cell>
          <cell r="G182" t="str">
            <v>EECA</v>
          </cell>
          <cell r="H182">
            <v>2014</v>
          </cell>
          <cell r="J182">
            <v>99.3</v>
          </cell>
          <cell r="K182">
            <v>98.9</v>
          </cell>
          <cell r="L182">
            <v>99.8</v>
          </cell>
          <cell r="M182">
            <v>99.8</v>
          </cell>
          <cell r="N182">
            <v>98.6</v>
          </cell>
          <cell r="O182">
            <v>96.4</v>
          </cell>
          <cell r="P182">
            <v>100</v>
          </cell>
          <cell r="Q182">
            <v>100</v>
          </cell>
          <cell r="R182">
            <v>100</v>
          </cell>
          <cell r="S182">
            <v>100</v>
          </cell>
          <cell r="U182" t="str">
            <v>SRB_MICS_2014</v>
          </cell>
          <cell r="V182" t="str">
            <v>MICS 2014</v>
          </cell>
        </row>
        <row r="183">
          <cell r="E183" t="str">
            <v>Serbia (Roma)</v>
          </cell>
          <cell r="H183">
            <v>2014</v>
          </cell>
          <cell r="J183">
            <v>84.7</v>
          </cell>
          <cell r="K183">
            <v>81.400000000000006</v>
          </cell>
          <cell r="L183">
            <v>87.4</v>
          </cell>
          <cell r="M183">
            <v>84.2</v>
          </cell>
          <cell r="N183">
            <v>86.4</v>
          </cell>
          <cell r="O183">
            <v>59.5</v>
          </cell>
          <cell r="P183">
            <v>91.5</v>
          </cell>
          <cell r="Q183">
            <v>85.5</v>
          </cell>
          <cell r="R183">
            <v>87.8</v>
          </cell>
          <cell r="S183">
            <v>99.4</v>
          </cell>
          <cell r="U183" t="str">
            <v>SRB_MICS_2014</v>
          </cell>
          <cell r="V183" t="str">
            <v>MICS 2014</v>
          </cell>
        </row>
        <row r="184">
          <cell r="E184" t="str">
            <v>Seychelles</v>
          </cell>
          <cell r="F184" t="str">
            <v>SSA</v>
          </cell>
          <cell r="G184" t="str">
            <v>ESA</v>
          </cell>
        </row>
        <row r="185">
          <cell r="E185" t="str">
            <v>Sierra Leone</v>
          </cell>
          <cell r="F185" t="str">
            <v>SSA</v>
          </cell>
          <cell r="G185" t="str">
            <v>WCA</v>
          </cell>
          <cell r="H185">
            <v>2013</v>
          </cell>
          <cell r="J185">
            <v>66.599999999999994</v>
          </cell>
          <cell r="K185">
            <v>64.599999999999994</v>
          </cell>
          <cell r="L185">
            <v>68.3</v>
          </cell>
          <cell r="M185">
            <v>83.5</v>
          </cell>
          <cell r="N185">
            <v>55.5</v>
          </cell>
          <cell r="O185">
            <v>44.3</v>
          </cell>
          <cell r="P185">
            <v>51.2</v>
          </cell>
          <cell r="Q185">
            <v>61.4</v>
          </cell>
          <cell r="R185">
            <v>72.2</v>
          </cell>
          <cell r="S185">
            <v>88.3</v>
          </cell>
          <cell r="U185" t="str">
            <v>DHS 2013</v>
          </cell>
          <cell r="V185" t="str">
            <v>DHS 2013</v>
          </cell>
        </row>
        <row r="186">
          <cell r="E186" t="str">
            <v>Singapore</v>
          </cell>
          <cell r="F186" t="str">
            <v>EAP</v>
          </cell>
          <cell r="G186" t="str">
            <v/>
          </cell>
        </row>
        <row r="187">
          <cell r="E187" t="str">
            <v>Slovakia</v>
          </cell>
          <cell r="F187" t="str">
            <v>ECA</v>
          </cell>
          <cell r="G187" t="str">
            <v>WE</v>
          </cell>
        </row>
        <row r="188">
          <cell r="E188" t="str">
            <v>Slovenia</v>
          </cell>
          <cell r="F188" t="str">
            <v>ECA</v>
          </cell>
          <cell r="G188" t="str">
            <v>WE</v>
          </cell>
        </row>
        <row r="189">
          <cell r="E189" t="str">
            <v>Solomon Islands</v>
          </cell>
          <cell r="F189" t="str">
            <v>EAP</v>
          </cell>
          <cell r="G189" t="str">
            <v/>
          </cell>
        </row>
        <row r="190">
          <cell r="E190" t="str">
            <v>Somalia</v>
          </cell>
          <cell r="F190" t="str">
            <v>SSA</v>
          </cell>
          <cell r="G190" t="str">
            <v>ESA</v>
          </cell>
        </row>
        <row r="191">
          <cell r="E191" t="str">
            <v>South Africa</v>
          </cell>
          <cell r="F191" t="str">
            <v>SSA</v>
          </cell>
          <cell r="G191" t="str">
            <v>ESA</v>
          </cell>
          <cell r="H191">
            <v>2014</v>
          </cell>
          <cell r="J191">
            <v>91.4</v>
          </cell>
          <cell r="K191">
            <v>89.4</v>
          </cell>
          <cell r="L191">
            <v>93.3</v>
          </cell>
          <cell r="U191" t="str">
            <v>GHS 2014</v>
          </cell>
          <cell r="V191" t="str">
            <v>General Household Survey 2014</v>
          </cell>
        </row>
        <row r="192">
          <cell r="E192" t="str">
            <v>South Sudan</v>
          </cell>
          <cell r="F192" t="str">
            <v>SSA</v>
          </cell>
          <cell r="G192" t="str">
            <v>ESA</v>
          </cell>
          <cell r="H192">
            <v>2010</v>
          </cell>
          <cell r="J192">
            <v>23.5</v>
          </cell>
          <cell r="K192">
            <v>30</v>
          </cell>
          <cell r="L192">
            <v>17.600000000000001</v>
          </cell>
          <cell r="M192">
            <v>37.9</v>
          </cell>
          <cell r="N192">
            <v>18</v>
          </cell>
          <cell r="O192">
            <v>7.1</v>
          </cell>
          <cell r="P192">
            <v>9.4</v>
          </cell>
          <cell r="Q192">
            <v>17.399999999999999</v>
          </cell>
          <cell r="R192">
            <v>28.7</v>
          </cell>
          <cell r="S192">
            <v>44</v>
          </cell>
          <cell r="U192" t="str">
            <v>SSD_MICS_2010</v>
          </cell>
          <cell r="V192" t="str">
            <v>MICS 2010</v>
          </cell>
        </row>
        <row r="193">
          <cell r="E193" t="str">
            <v>Spain</v>
          </cell>
          <cell r="F193" t="str">
            <v>ECA</v>
          </cell>
          <cell r="G193" t="str">
            <v>WE</v>
          </cell>
        </row>
        <row r="194">
          <cell r="E194" t="str">
            <v>Sri Lanka</v>
          </cell>
          <cell r="F194" t="str">
            <v>SA</v>
          </cell>
          <cell r="G194" t="str">
            <v/>
          </cell>
        </row>
        <row r="195">
          <cell r="E195" t="str">
            <v>State of Palestine</v>
          </cell>
          <cell r="F195" t="str">
            <v>MENA</v>
          </cell>
          <cell r="G195" t="str">
            <v/>
          </cell>
          <cell r="H195">
            <v>2014</v>
          </cell>
          <cell r="J195">
            <v>99.1</v>
          </cell>
          <cell r="K195">
            <v>98.8</v>
          </cell>
          <cell r="L195">
            <v>99.5</v>
          </cell>
          <cell r="M195">
            <v>99.2</v>
          </cell>
          <cell r="N195">
            <v>99.2</v>
          </cell>
          <cell r="O195">
            <v>98.8</v>
          </cell>
          <cell r="P195">
            <v>98.7</v>
          </cell>
          <cell r="Q195">
            <v>98.8</v>
          </cell>
          <cell r="R195">
            <v>99.7</v>
          </cell>
          <cell r="S195">
            <v>99.3</v>
          </cell>
          <cell r="U195" t="str">
            <v>PSE_MICS_2014</v>
          </cell>
          <cell r="V195" t="str">
            <v>MICS 2014</v>
          </cell>
        </row>
        <row r="196">
          <cell r="E196" t="str">
            <v>State of Palestine</v>
          </cell>
          <cell r="F196" t="str">
            <v>MENA</v>
          </cell>
          <cell r="G196" t="str">
            <v/>
          </cell>
          <cell r="H196">
            <v>2010</v>
          </cell>
          <cell r="J196">
            <v>98.7</v>
          </cell>
          <cell r="K196">
            <v>98.5</v>
          </cell>
          <cell r="L196">
            <v>98.9</v>
          </cell>
          <cell r="M196">
            <v>98.6</v>
          </cell>
          <cell r="N196">
            <v>98.8</v>
          </cell>
          <cell r="O196">
            <v>96.5</v>
          </cell>
          <cell r="P196">
            <v>98.8</v>
          </cell>
          <cell r="Q196">
            <v>99</v>
          </cell>
          <cell r="R196">
            <v>99.7</v>
          </cell>
          <cell r="S196">
            <v>99.6</v>
          </cell>
          <cell r="U196" t="str">
            <v>PSE_MICS_2010</v>
          </cell>
          <cell r="V196" t="str">
            <v>MICS 2010</v>
          </cell>
        </row>
        <row r="197">
          <cell r="E197" t="str">
            <v>Sudan</v>
          </cell>
          <cell r="F197" t="str">
            <v>SSA</v>
          </cell>
          <cell r="G197" t="str">
            <v>ESA</v>
          </cell>
          <cell r="H197">
            <v>2010</v>
          </cell>
          <cell r="J197">
            <v>68.7</v>
          </cell>
          <cell r="K197">
            <v>73.5</v>
          </cell>
          <cell r="L197">
            <v>63.9</v>
          </cell>
          <cell r="M197">
            <v>86.2</v>
          </cell>
          <cell r="N197">
            <v>59.4</v>
          </cell>
          <cell r="O197">
            <v>35.700000000000003</v>
          </cell>
          <cell r="P197">
            <v>44.5</v>
          </cell>
          <cell r="Q197">
            <v>65.5</v>
          </cell>
          <cell r="R197">
            <v>86.2</v>
          </cell>
          <cell r="S197">
            <v>96.5</v>
          </cell>
          <cell r="U197" t="str">
            <v>SDN_MICS_2010</v>
          </cell>
          <cell r="V197" t="str">
            <v>MICS 2010</v>
          </cell>
        </row>
        <row r="198">
          <cell r="E198" t="str">
            <v>Sudan</v>
          </cell>
          <cell r="F198" t="str">
            <v>SSA</v>
          </cell>
          <cell r="G198" t="str">
            <v>ESA</v>
          </cell>
          <cell r="H198">
            <v>2014</v>
          </cell>
          <cell r="J198">
            <v>71.69638619302296</v>
          </cell>
          <cell r="K198">
            <v>70.892126638682313</v>
          </cell>
          <cell r="L198">
            <v>72.589794872936892</v>
          </cell>
          <cell r="M198">
            <v>87.897956063405118</v>
          </cell>
          <cell r="N198">
            <v>63.918818151301672</v>
          </cell>
          <cell r="O198">
            <v>49.101396956674144</v>
          </cell>
          <cell r="P198">
            <v>59.02114699933243</v>
          </cell>
          <cell r="Q198">
            <v>65.352970217320859</v>
          </cell>
          <cell r="R198">
            <v>86.212752430579755</v>
          </cell>
          <cell r="S198">
            <v>96.632846444403441</v>
          </cell>
          <cell r="U198" t="str">
            <v>SDN_MICS_2014</v>
          </cell>
          <cell r="V198" t="str">
            <v>MICS 2014</v>
          </cell>
        </row>
        <row r="199">
          <cell r="E199" t="str">
            <v>Suriname</v>
          </cell>
          <cell r="F199" t="str">
            <v>LAC</v>
          </cell>
          <cell r="G199" t="str">
            <v/>
          </cell>
          <cell r="H199">
            <v>2010</v>
          </cell>
          <cell r="J199">
            <v>78.900000000000006</v>
          </cell>
          <cell r="K199">
            <v>75.7</v>
          </cell>
          <cell r="L199">
            <v>81.900000000000006</v>
          </cell>
          <cell r="M199">
            <v>85.5</v>
          </cell>
          <cell r="N199">
            <v>64.7</v>
          </cell>
          <cell r="O199">
            <v>47.4</v>
          </cell>
          <cell r="P199">
            <v>75.2</v>
          </cell>
          <cell r="Q199">
            <v>87.4</v>
          </cell>
          <cell r="R199">
            <v>92.2</v>
          </cell>
          <cell r="S199">
            <v>94.8</v>
          </cell>
          <cell r="U199" t="str">
            <v>SUR_MICS_2010</v>
          </cell>
          <cell r="V199" t="str">
            <v>MICS 2010</v>
          </cell>
        </row>
        <row r="200">
          <cell r="E200" t="str">
            <v>Swaziland</v>
          </cell>
          <cell r="F200" t="str">
            <v>SSA</v>
          </cell>
          <cell r="G200" t="str">
            <v>ESA</v>
          </cell>
          <cell r="H200">
            <v>2010</v>
          </cell>
          <cell r="J200">
            <v>66.099999999999994</v>
          </cell>
          <cell r="K200">
            <v>58.5</v>
          </cell>
          <cell r="L200">
            <v>73.8</v>
          </cell>
          <cell r="M200">
            <v>81.8</v>
          </cell>
          <cell r="N200">
            <v>63</v>
          </cell>
          <cell r="O200">
            <v>44.9</v>
          </cell>
          <cell r="P200">
            <v>57.3</v>
          </cell>
          <cell r="Q200">
            <v>67.400000000000006</v>
          </cell>
          <cell r="R200">
            <v>75</v>
          </cell>
          <cell r="S200">
            <v>89.2</v>
          </cell>
          <cell r="U200" t="str">
            <v>SWZ_MICS_2010</v>
          </cell>
          <cell r="V200" t="str">
            <v>MICS 2010</v>
          </cell>
        </row>
        <row r="201">
          <cell r="E201" t="str">
            <v>Sweden</v>
          </cell>
          <cell r="F201" t="str">
            <v>ECA</v>
          </cell>
          <cell r="G201" t="str">
            <v>WE</v>
          </cell>
        </row>
        <row r="202">
          <cell r="E202" t="str">
            <v>Switzerland</v>
          </cell>
          <cell r="F202" t="str">
            <v>ECA</v>
          </cell>
          <cell r="G202" t="str">
            <v>WE</v>
          </cell>
        </row>
        <row r="203">
          <cell r="E203" t="str">
            <v>Syrian Arab Republic</v>
          </cell>
          <cell r="F203" t="str">
            <v>MENA</v>
          </cell>
          <cell r="G203" t="str">
            <v/>
          </cell>
        </row>
        <row r="204">
          <cell r="E204" t="str">
            <v>Tajikistan</v>
          </cell>
          <cell r="F204" t="str">
            <v>ECA</v>
          </cell>
          <cell r="G204" t="str">
            <v>EECA</v>
          </cell>
          <cell r="H204">
            <v>2012</v>
          </cell>
          <cell r="J204">
            <v>98.3</v>
          </cell>
          <cell r="K204">
            <v>98.6</v>
          </cell>
          <cell r="L204">
            <v>97.9</v>
          </cell>
          <cell r="M204">
            <v>99.2</v>
          </cell>
          <cell r="N204">
            <v>98</v>
          </cell>
          <cell r="O204">
            <v>97.7</v>
          </cell>
          <cell r="P204">
            <v>96.5</v>
          </cell>
          <cell r="Q204">
            <v>98.2</v>
          </cell>
          <cell r="R204">
            <v>99.8</v>
          </cell>
          <cell r="S204">
            <v>99.2</v>
          </cell>
          <cell r="U204" t="str">
            <v>TJK_DHS_2012</v>
          </cell>
          <cell r="V204" t="str">
            <v>DHS 2012</v>
          </cell>
        </row>
        <row r="205">
          <cell r="E205" t="str">
            <v>Thailand</v>
          </cell>
          <cell r="F205" t="str">
            <v>EAP</v>
          </cell>
          <cell r="G205" t="str">
            <v/>
          </cell>
          <cell r="H205" t="str">
            <v>2012-13</v>
          </cell>
          <cell r="J205">
            <v>98.4</v>
          </cell>
          <cell r="K205">
            <v>97.8</v>
          </cell>
          <cell r="L205">
            <v>99</v>
          </cell>
          <cell r="M205">
            <v>98.4</v>
          </cell>
          <cell r="N205">
            <v>98.4</v>
          </cell>
          <cell r="O205">
            <v>97.9</v>
          </cell>
          <cell r="P205">
            <v>97.5</v>
          </cell>
          <cell r="Q205">
            <v>97.9</v>
          </cell>
          <cell r="R205">
            <v>98.9</v>
          </cell>
          <cell r="S205">
            <v>99.8</v>
          </cell>
          <cell r="U205" t="str">
            <v>THA_MICS_2012-13</v>
          </cell>
          <cell r="V205" t="str">
            <v>DHS 2012-13</v>
          </cell>
        </row>
        <row r="206">
          <cell r="E206" t="str">
            <v>The former Yugoslav Republic of Macedonia</v>
          </cell>
          <cell r="F206" t="str">
            <v>ECA</v>
          </cell>
          <cell r="G206" t="str">
            <v>EECA</v>
          </cell>
          <cell r="H206">
            <v>2011</v>
          </cell>
          <cell r="J206">
            <v>99.5</v>
          </cell>
          <cell r="K206">
            <v>99.7</v>
          </cell>
          <cell r="L206">
            <v>99.3</v>
          </cell>
          <cell r="M206">
            <v>99.7</v>
          </cell>
          <cell r="N206">
            <v>99.3</v>
          </cell>
          <cell r="O206">
            <v>98.3</v>
          </cell>
          <cell r="P206">
            <v>100</v>
          </cell>
          <cell r="Q206">
            <v>99.5</v>
          </cell>
          <cell r="R206">
            <v>100</v>
          </cell>
          <cell r="S206">
            <v>100</v>
          </cell>
          <cell r="U206" t="str">
            <v>MKD_MICS_2011</v>
          </cell>
          <cell r="V206" t="str">
            <v>MICS 2011</v>
          </cell>
        </row>
        <row r="207">
          <cell r="E207" t="str">
            <v>The former Yugoslav Republic of Macedonia (Roma)</v>
          </cell>
          <cell r="F207" t="str">
            <v>ECA</v>
          </cell>
          <cell r="G207" t="str">
            <v>EECA</v>
          </cell>
          <cell r="H207">
            <v>2011</v>
          </cell>
          <cell r="J207">
            <v>89.1</v>
          </cell>
          <cell r="K207">
            <v>88.9</v>
          </cell>
          <cell r="L207">
            <v>89.3</v>
          </cell>
          <cell r="M207">
            <v>89.1</v>
          </cell>
          <cell r="O207">
            <v>69.099999999999994</v>
          </cell>
          <cell r="P207">
            <v>91.2</v>
          </cell>
          <cell r="Q207">
            <v>94.9</v>
          </cell>
          <cell r="R207">
            <v>96.6</v>
          </cell>
          <cell r="S207">
            <v>100</v>
          </cell>
          <cell r="U207" t="str">
            <v>MKD_MICS_2011</v>
          </cell>
          <cell r="V207" t="str">
            <v>MICS 2011</v>
          </cell>
        </row>
        <row r="208">
          <cell r="E208" t="str">
            <v>Timor-Leste</v>
          </cell>
          <cell r="F208" t="str">
            <v>EAP</v>
          </cell>
          <cell r="G208" t="str">
            <v/>
          </cell>
          <cell r="H208" t="str">
            <v>2009-10</v>
          </cell>
          <cell r="J208">
            <v>60.2</v>
          </cell>
          <cell r="K208">
            <v>56.8</v>
          </cell>
          <cell r="L208">
            <v>63.8</v>
          </cell>
          <cell r="M208">
            <v>73.5</v>
          </cell>
          <cell r="N208">
            <v>56.2</v>
          </cell>
          <cell r="O208">
            <v>39.4</v>
          </cell>
          <cell r="P208">
            <v>48.1</v>
          </cell>
          <cell r="Q208">
            <v>58.3</v>
          </cell>
          <cell r="R208">
            <v>71.099999999999994</v>
          </cell>
          <cell r="S208">
            <v>83</v>
          </cell>
          <cell r="U208" t="str">
            <v>TLS_DHS_2009-10</v>
          </cell>
          <cell r="V208" t="str">
            <v>DHS 2009-10</v>
          </cell>
        </row>
        <row r="209">
          <cell r="E209" t="str">
            <v>Togo</v>
          </cell>
          <cell r="F209" t="str">
            <v>SSA</v>
          </cell>
          <cell r="G209" t="str">
            <v>WCA</v>
          </cell>
          <cell r="H209" t="str">
            <v>2013-14</v>
          </cell>
          <cell r="J209">
            <v>62.5</v>
          </cell>
          <cell r="K209">
            <v>65.599999999999994</v>
          </cell>
          <cell r="L209">
            <v>58.9</v>
          </cell>
          <cell r="M209">
            <v>77.8</v>
          </cell>
          <cell r="N209">
            <v>53.3</v>
          </cell>
          <cell r="O209">
            <v>42</v>
          </cell>
          <cell r="P209">
            <v>46.9</v>
          </cell>
          <cell r="Q209">
            <v>68.5</v>
          </cell>
          <cell r="R209">
            <v>73.400000000000006</v>
          </cell>
          <cell r="S209">
            <v>84</v>
          </cell>
          <cell r="U209" t="str">
            <v>TGO_DHS 2013-14</v>
          </cell>
          <cell r="V209" t="str">
            <v>DHS 2013-14</v>
          </cell>
        </row>
        <row r="210">
          <cell r="E210" t="str">
            <v>Tokelau</v>
          </cell>
          <cell r="F210" t="str">
            <v>EAP</v>
          </cell>
          <cell r="G210" t="str">
            <v/>
          </cell>
        </row>
        <row r="211">
          <cell r="E211" t="str">
            <v>Tonga</v>
          </cell>
          <cell r="F211" t="str">
            <v>EAP</v>
          </cell>
          <cell r="G211" t="str">
            <v/>
          </cell>
        </row>
        <row r="212">
          <cell r="E212" t="str">
            <v>Trinidad and Tobago</v>
          </cell>
          <cell r="F212" t="str">
            <v>LAC</v>
          </cell>
          <cell r="G212" t="str">
            <v/>
          </cell>
        </row>
        <row r="213">
          <cell r="E213" t="str">
            <v>Tunisia</v>
          </cell>
          <cell r="F213" t="str">
            <v>MENA</v>
          </cell>
          <cell r="G213" t="str">
            <v/>
          </cell>
          <cell r="H213" t="str">
            <v>2011-12</v>
          </cell>
          <cell r="J213">
            <v>93.4</v>
          </cell>
          <cell r="K213">
            <v>92.1</v>
          </cell>
          <cell r="L213">
            <v>94.9</v>
          </cell>
          <cell r="M213">
            <v>96.4</v>
          </cell>
          <cell r="N213">
            <v>88.3</v>
          </cell>
          <cell r="O213">
            <v>81.5</v>
          </cell>
          <cell r="P213">
            <v>94.8</v>
          </cell>
          <cell r="Q213">
            <v>95.8</v>
          </cell>
          <cell r="R213">
            <v>98.9</v>
          </cell>
          <cell r="S213">
            <v>98.7</v>
          </cell>
          <cell r="U213" t="str">
            <v>TUN_MICS_2011-2012</v>
          </cell>
          <cell r="V213" t="str">
            <v>MICS 2011-12</v>
          </cell>
        </row>
        <row r="214">
          <cell r="E214" t="str">
            <v>Turkey</v>
          </cell>
          <cell r="F214" t="str">
            <v>ECA</v>
          </cell>
          <cell r="G214" t="str">
            <v>EECA</v>
          </cell>
          <cell r="H214">
            <v>2013</v>
          </cell>
          <cell r="J214">
            <v>98.5</v>
          </cell>
          <cell r="K214">
            <v>99.1</v>
          </cell>
          <cell r="L214">
            <v>97.9</v>
          </cell>
          <cell r="M214">
            <v>99.1</v>
          </cell>
          <cell r="N214">
            <v>96.5</v>
          </cell>
          <cell r="O214">
            <v>96.3</v>
          </cell>
          <cell r="P214">
            <v>98.2</v>
          </cell>
          <cell r="Q214">
            <v>98.9</v>
          </cell>
          <cell r="R214">
            <v>99.6</v>
          </cell>
          <cell r="S214">
            <v>99.9</v>
          </cell>
          <cell r="U214" t="str">
            <v>TUR_DHS Style_2013</v>
          </cell>
          <cell r="V214" t="str">
            <v>DHS style 2013</v>
          </cell>
        </row>
        <row r="215">
          <cell r="E215" t="str">
            <v>Turkmenistan</v>
          </cell>
          <cell r="F215" t="str">
            <v>ECA</v>
          </cell>
          <cell r="G215" t="str">
            <v>EECA</v>
          </cell>
          <cell r="H215" t="str">
            <v>2015-16</v>
          </cell>
          <cell r="J215">
            <v>99.8</v>
          </cell>
          <cell r="K215">
            <v>100</v>
          </cell>
          <cell r="L215">
            <v>99.7</v>
          </cell>
          <cell r="M215">
            <v>99.9</v>
          </cell>
          <cell r="N215">
            <v>99.8</v>
          </cell>
          <cell r="O215">
            <v>100</v>
          </cell>
          <cell r="P215">
            <v>100</v>
          </cell>
          <cell r="Q215">
            <v>99.3</v>
          </cell>
          <cell r="R215">
            <v>99.9</v>
          </cell>
          <cell r="S215">
            <v>100</v>
          </cell>
          <cell r="U215" t="str">
            <v>TKM_MICS_2015-16</v>
          </cell>
          <cell r="V215" t="str">
            <v>MICS 2015-16</v>
          </cell>
        </row>
        <row r="216">
          <cell r="E216" t="str">
            <v>Turks and Caicos Islands</v>
          </cell>
          <cell r="F216" t="str">
            <v>LAC</v>
          </cell>
          <cell r="G216" t="str">
            <v/>
          </cell>
        </row>
        <row r="217">
          <cell r="E217" t="str">
            <v>Tuvalu</v>
          </cell>
          <cell r="F217" t="str">
            <v>EAP</v>
          </cell>
          <cell r="G217" t="str">
            <v/>
          </cell>
        </row>
        <row r="218">
          <cell r="E218" t="str">
            <v>Uganda</v>
          </cell>
          <cell r="F218" t="str">
            <v>SSA</v>
          </cell>
          <cell r="G218" t="str">
            <v>ESA</v>
          </cell>
          <cell r="H218">
            <v>2011</v>
          </cell>
          <cell r="J218">
            <v>36.1</v>
          </cell>
          <cell r="K218">
            <v>31.6</v>
          </cell>
          <cell r="L218">
            <v>40.799999999999997</v>
          </cell>
          <cell r="M218">
            <v>67.099999999999994</v>
          </cell>
          <cell r="N218">
            <v>30.6</v>
          </cell>
          <cell r="O218">
            <v>11.9</v>
          </cell>
          <cell r="P218">
            <v>22.7</v>
          </cell>
          <cell r="Q218">
            <v>26.2</v>
          </cell>
          <cell r="R218">
            <v>44.1</v>
          </cell>
          <cell r="S218">
            <v>65.099999999999994</v>
          </cell>
          <cell r="U218" t="str">
            <v>UGA_DHS_2011</v>
          </cell>
          <cell r="V218" t="str">
            <v>DHS 2011</v>
          </cell>
        </row>
        <row r="219">
          <cell r="E219" t="str">
            <v>Ukraine</v>
          </cell>
          <cell r="F219" t="str">
            <v>ECA</v>
          </cell>
          <cell r="G219" t="str">
            <v>EECA</v>
          </cell>
          <cell r="H219">
            <v>2012</v>
          </cell>
          <cell r="J219">
            <v>99.6</v>
          </cell>
          <cell r="K219">
            <v>100</v>
          </cell>
          <cell r="L219">
            <v>99.3</v>
          </cell>
          <cell r="M219">
            <v>99.7</v>
          </cell>
          <cell r="N219">
            <v>99.4</v>
          </cell>
          <cell r="O219">
            <v>99.9</v>
          </cell>
          <cell r="P219">
            <v>98.1</v>
          </cell>
          <cell r="Q219">
            <v>99.9</v>
          </cell>
          <cell r="R219">
            <v>100</v>
          </cell>
          <cell r="S219">
            <v>100</v>
          </cell>
          <cell r="U219" t="str">
            <v>UKR_MICS_2012</v>
          </cell>
          <cell r="V219" t="str">
            <v>MICS 2012</v>
          </cell>
        </row>
        <row r="220">
          <cell r="E220" t="str">
            <v>United Arab Emirates</v>
          </cell>
          <cell r="F220" t="str">
            <v>MENA</v>
          </cell>
          <cell r="G220" t="str">
            <v/>
          </cell>
        </row>
        <row r="221">
          <cell r="E221" t="str">
            <v>United Kingdom</v>
          </cell>
          <cell r="F221" t="str">
            <v>ECA</v>
          </cell>
          <cell r="G221" t="str">
            <v>WE</v>
          </cell>
        </row>
        <row r="222">
          <cell r="E222" t="str">
            <v>United Republic of Tanzania</v>
          </cell>
          <cell r="F222" t="str">
            <v>SSA</v>
          </cell>
          <cell r="G222" t="str">
            <v>ESA</v>
          </cell>
          <cell r="H222">
            <v>2015</v>
          </cell>
          <cell r="J222">
            <v>79.5</v>
          </cell>
          <cell r="K222">
            <v>75.2</v>
          </cell>
          <cell r="L222">
            <v>83.5</v>
          </cell>
          <cell r="M222">
            <v>89.2</v>
          </cell>
          <cell r="N222">
            <v>74.3</v>
          </cell>
          <cell r="O222">
            <v>60.8</v>
          </cell>
          <cell r="P222">
            <v>68.3</v>
          </cell>
          <cell r="Q222">
            <v>77.5</v>
          </cell>
          <cell r="R222">
            <v>86.3</v>
          </cell>
          <cell r="S222">
            <v>94.4</v>
          </cell>
          <cell r="U222" t="str">
            <v>TZA_DHS_2015</v>
          </cell>
          <cell r="V222" t="str">
            <v xml:space="preserve">DHS 2015 </v>
          </cell>
        </row>
        <row r="223">
          <cell r="E223" t="str">
            <v>United Republic of Tanzania</v>
          </cell>
          <cell r="F223" t="str">
            <v>SSA</v>
          </cell>
          <cell r="G223" t="str">
            <v>ESA</v>
          </cell>
          <cell r="H223">
            <v>2010</v>
          </cell>
          <cell r="J223">
            <v>71.2</v>
          </cell>
          <cell r="K223">
            <v>70.5</v>
          </cell>
          <cell r="L223">
            <v>71.900000000000006</v>
          </cell>
          <cell r="M223">
            <v>88.3</v>
          </cell>
          <cell r="N223">
            <v>64.900000000000006</v>
          </cell>
          <cell r="O223">
            <v>50.7</v>
          </cell>
          <cell r="P223">
            <v>55.1</v>
          </cell>
          <cell r="Q223">
            <v>70</v>
          </cell>
          <cell r="R223">
            <v>77.400000000000006</v>
          </cell>
          <cell r="S223">
            <v>92</v>
          </cell>
          <cell r="U223" t="str">
            <v>TZA_DHS_2010</v>
          </cell>
          <cell r="V223" t="str">
            <v>DHS 2010</v>
          </cell>
        </row>
        <row r="224">
          <cell r="E224" t="str">
            <v>United States</v>
          </cell>
          <cell r="F224" t="str">
            <v>NA</v>
          </cell>
          <cell r="G224" t="str">
            <v/>
          </cell>
        </row>
        <row r="225">
          <cell r="E225" t="str">
            <v>Uruguay</v>
          </cell>
          <cell r="F225" t="str">
            <v>LAC</v>
          </cell>
          <cell r="G225" t="str">
            <v/>
          </cell>
          <cell r="H225" t="str">
            <v>2012-13</v>
          </cell>
          <cell r="J225">
            <v>93.8</v>
          </cell>
          <cell r="K225">
            <v>92</v>
          </cell>
          <cell r="L225">
            <v>95.4</v>
          </cell>
          <cell r="M225">
            <v>93.7</v>
          </cell>
          <cell r="N225">
            <v>94.2</v>
          </cell>
          <cell r="O225">
            <v>83.8</v>
          </cell>
          <cell r="P225">
            <v>96.2</v>
          </cell>
          <cell r="Q225">
            <v>95.7</v>
          </cell>
          <cell r="R225">
            <v>95.1</v>
          </cell>
          <cell r="S225">
            <v>99.8</v>
          </cell>
          <cell r="U225" t="str">
            <v>URY_MICS_2012-13</v>
          </cell>
          <cell r="V225" t="str">
            <v>MICS 2012-13</v>
          </cell>
        </row>
        <row r="226">
          <cell r="E226" t="str">
            <v>Uzbekistan</v>
          </cell>
          <cell r="F226" t="str">
            <v>ECA</v>
          </cell>
          <cell r="G226" t="str">
            <v>EECA</v>
          </cell>
        </row>
        <row r="227">
          <cell r="E227" t="str">
            <v>Vanuatu</v>
          </cell>
          <cell r="F227" t="str">
            <v>EAP</v>
          </cell>
          <cell r="G227" t="str">
            <v/>
          </cell>
        </row>
        <row r="228">
          <cell r="E228" t="str">
            <v>Venezuela (Bolivarian Republic of)</v>
          </cell>
          <cell r="F228" t="str">
            <v>LAC</v>
          </cell>
          <cell r="G228" t="str">
            <v/>
          </cell>
        </row>
        <row r="229">
          <cell r="E229" t="str">
            <v>Viet Nam</v>
          </cell>
          <cell r="F229" t="str">
            <v>EAP</v>
          </cell>
          <cell r="G229" t="str">
            <v/>
          </cell>
          <cell r="H229">
            <v>2014</v>
          </cell>
          <cell r="J229">
            <v>96.6</v>
          </cell>
          <cell r="K229">
            <v>96.3</v>
          </cell>
          <cell r="L229">
            <v>97</v>
          </cell>
          <cell r="M229">
            <v>98.5</v>
          </cell>
          <cell r="N229">
            <v>95.9</v>
          </cell>
          <cell r="O229">
            <v>90</v>
          </cell>
          <cell r="P229">
            <v>98.4</v>
          </cell>
          <cell r="Q229">
            <v>98.7</v>
          </cell>
          <cell r="R229">
            <v>98.8</v>
          </cell>
          <cell r="S229">
            <v>98.8</v>
          </cell>
          <cell r="U229" t="str">
            <v>VNM_MICS_2014</v>
          </cell>
          <cell r="V229" t="str">
            <v>MICS 2014</v>
          </cell>
        </row>
        <row r="230">
          <cell r="E230" t="str">
            <v>Yemen</v>
          </cell>
          <cell r="F230" t="str">
            <v>MENA</v>
          </cell>
          <cell r="G230" t="str">
            <v/>
          </cell>
          <cell r="H230">
            <v>2013</v>
          </cell>
          <cell r="J230">
            <v>62.6</v>
          </cell>
          <cell r="K230">
            <v>70.3</v>
          </cell>
          <cell r="L230">
            <v>54.8</v>
          </cell>
          <cell r="M230">
            <v>78.599999999999994</v>
          </cell>
          <cell r="N230">
            <v>55.7</v>
          </cell>
          <cell r="O230">
            <v>33</v>
          </cell>
          <cell r="P230">
            <v>53</v>
          </cell>
          <cell r="Q230">
            <v>66.099999999999994</v>
          </cell>
          <cell r="R230">
            <v>73.8</v>
          </cell>
          <cell r="S230">
            <v>86.2</v>
          </cell>
          <cell r="U230" t="str">
            <v>DHS 2013</v>
          </cell>
          <cell r="V230" t="str">
            <v>DHS 2013</v>
          </cell>
        </row>
        <row r="231">
          <cell r="E231" t="str">
            <v>Zambia</v>
          </cell>
          <cell r="F231" t="str">
            <v>SSA</v>
          </cell>
          <cell r="G231" t="str">
            <v>ESA</v>
          </cell>
          <cell r="H231" t="str">
            <v>2013-14</v>
          </cell>
          <cell r="J231">
            <v>74.099999999999994</v>
          </cell>
          <cell r="K231">
            <v>72.8</v>
          </cell>
          <cell r="L231">
            <v>75.400000000000006</v>
          </cell>
          <cell r="M231">
            <v>88.1</v>
          </cell>
          <cell r="N231">
            <v>61.8</v>
          </cell>
          <cell r="O231">
            <v>42.7</v>
          </cell>
          <cell r="P231">
            <v>61.6</v>
          </cell>
          <cell r="Q231">
            <v>68.7</v>
          </cell>
          <cell r="R231">
            <v>84.1</v>
          </cell>
          <cell r="S231">
            <v>94.1</v>
          </cell>
          <cell r="U231" t="str">
            <v>ZMB_DHS_2013-14</v>
          </cell>
          <cell r="V231" t="str">
            <v>DHS 2013-14</v>
          </cell>
        </row>
        <row r="232">
          <cell r="E232" t="str">
            <v>Zimbabwe</v>
          </cell>
          <cell r="F232" t="str">
            <v>SSA</v>
          </cell>
          <cell r="G232" t="str">
            <v>ESA</v>
          </cell>
          <cell r="H232">
            <v>2014</v>
          </cell>
          <cell r="J232">
            <v>86.7</v>
          </cell>
          <cell r="K232">
            <v>83.1</v>
          </cell>
          <cell r="L232">
            <v>90.7</v>
          </cell>
          <cell r="M232">
            <v>95.9</v>
          </cell>
          <cell r="N232">
            <v>83.7</v>
          </cell>
          <cell r="O232">
            <v>75.8</v>
          </cell>
          <cell r="P232">
            <v>82.8</v>
          </cell>
          <cell r="Q232">
            <v>88.4</v>
          </cell>
          <cell r="R232">
            <v>90.1</v>
          </cell>
          <cell r="S232">
            <v>96.3</v>
          </cell>
          <cell r="U232" t="str">
            <v>ZWE_MICS_2014</v>
          </cell>
          <cell r="V232" t="str">
            <v>MICS 2014</v>
          </cell>
        </row>
      </sheetData>
      <sheetData sheetId="1">
        <row r="3">
          <cell r="D3" t="str">
            <v>Afghanistan</v>
          </cell>
          <cell r="E3" t="str">
            <v>SA</v>
          </cell>
          <cell r="F3" t="str">
            <v/>
          </cell>
          <cell r="G3">
            <v>2015</v>
          </cell>
          <cell r="I3">
            <v>36.4</v>
          </cell>
          <cell r="J3">
            <v>48.4</v>
          </cell>
          <cell r="K3">
            <v>24.9</v>
          </cell>
          <cell r="L3">
            <v>54.8</v>
          </cell>
          <cell r="M3">
            <v>30</v>
          </cell>
          <cell r="N3">
            <v>23.7</v>
          </cell>
          <cell r="O3">
            <v>28.8</v>
          </cell>
          <cell r="P3">
            <v>28.5</v>
          </cell>
          <cell r="Q3">
            <v>38.200000000000003</v>
          </cell>
          <cell r="R3">
            <v>60.6</v>
          </cell>
          <cell r="S3" t="str">
            <v xml:space="preserve"> </v>
          </cell>
          <cell r="T3" t="str">
            <v>DHS 2015</v>
          </cell>
          <cell r="U3" t="str">
            <v>DHS 2015</v>
          </cell>
        </row>
        <row r="4">
          <cell r="D4" t="str">
            <v>Albania</v>
          </cell>
          <cell r="E4" t="str">
            <v>ECA</v>
          </cell>
          <cell r="F4" t="str">
            <v>EECA</v>
          </cell>
          <cell r="G4" t="str">
            <v>2008-09</v>
          </cell>
          <cell r="I4">
            <v>96.2</v>
          </cell>
          <cell r="J4">
            <v>96.2</v>
          </cell>
          <cell r="K4">
            <v>96.2</v>
          </cell>
          <cell r="L4">
            <v>96.4</v>
          </cell>
          <cell r="M4">
            <v>96.1</v>
          </cell>
          <cell r="N4">
            <v>93.5</v>
          </cell>
          <cell r="O4">
            <v>95.8</v>
          </cell>
          <cell r="P4">
            <v>97.2</v>
          </cell>
          <cell r="Q4">
            <v>97.5</v>
          </cell>
          <cell r="R4">
            <v>97.9</v>
          </cell>
          <cell r="S4" t="str">
            <v xml:space="preserve"> </v>
          </cell>
          <cell r="T4" t="str">
            <v>ALB_DHS_2008-2009</v>
          </cell>
          <cell r="U4" t="str">
            <v>DHS 2008-09</v>
          </cell>
        </row>
        <row r="5">
          <cell r="D5" t="str">
            <v>Algeria</v>
          </cell>
          <cell r="E5" t="str">
            <v>MENA</v>
          </cell>
          <cell r="F5" t="str">
            <v/>
          </cell>
          <cell r="G5" t="str">
            <v>2012-13</v>
          </cell>
          <cell r="I5">
            <v>64</v>
          </cell>
          <cell r="J5">
            <v>56.7</v>
          </cell>
          <cell r="K5">
            <v>71.5</v>
          </cell>
          <cell r="L5">
            <v>69.7</v>
          </cell>
          <cell r="M5">
            <v>54.7</v>
          </cell>
          <cell r="N5">
            <v>47.4</v>
          </cell>
          <cell r="O5">
            <v>58.1</v>
          </cell>
          <cell r="P5">
            <v>62.2</v>
          </cell>
          <cell r="Q5">
            <v>71.3</v>
          </cell>
          <cell r="R5">
            <v>82.7</v>
          </cell>
          <cell r="S5" t="str">
            <v xml:space="preserve"> </v>
          </cell>
          <cell r="T5" t="str">
            <v>DZA_MICS_2012-13</v>
          </cell>
          <cell r="U5" t="str">
            <v>MICS 2012-13</v>
          </cell>
        </row>
        <row r="6">
          <cell r="D6" t="str">
            <v>Andorra</v>
          </cell>
          <cell r="E6" t="str">
            <v>ECA</v>
          </cell>
          <cell r="F6" t="str">
            <v>WE</v>
          </cell>
          <cell r="S6" t="str">
            <v xml:space="preserve"> </v>
          </cell>
        </row>
        <row r="7">
          <cell r="D7" t="str">
            <v>Angola</v>
          </cell>
          <cell r="E7" t="str">
            <v>SSA</v>
          </cell>
          <cell r="F7" t="str">
            <v>ESA</v>
          </cell>
          <cell r="S7" t="str">
            <v xml:space="preserve"> </v>
          </cell>
        </row>
        <row r="8">
          <cell r="D8" t="str">
            <v>Anguilla</v>
          </cell>
          <cell r="E8" t="str">
            <v>LAC</v>
          </cell>
          <cell r="F8" t="str">
            <v/>
          </cell>
        </row>
        <row r="9">
          <cell r="D9" t="str">
            <v>Antigua and Barbuda</v>
          </cell>
          <cell r="E9" t="str">
            <v>LAC</v>
          </cell>
          <cell r="F9" t="str">
            <v/>
          </cell>
          <cell r="S9" t="str">
            <v xml:space="preserve"> </v>
          </cell>
        </row>
        <row r="10">
          <cell r="D10" t="str">
            <v>Argentina</v>
          </cell>
          <cell r="E10" t="str">
            <v>LAC</v>
          </cell>
          <cell r="F10" t="str">
            <v/>
          </cell>
          <cell r="G10" t="str">
            <v>2011-12</v>
          </cell>
          <cell r="I10">
            <v>76.2</v>
          </cell>
          <cell r="J10">
            <v>71.599999999999994</v>
          </cell>
          <cell r="K10">
            <v>80.900000000000006</v>
          </cell>
          <cell r="N10">
            <v>55.2</v>
          </cell>
          <cell r="O10">
            <v>69.099999999999994</v>
          </cell>
          <cell r="P10">
            <v>79</v>
          </cell>
          <cell r="Q10">
            <v>86.1</v>
          </cell>
          <cell r="R10">
            <v>95.1</v>
          </cell>
          <cell r="S10" t="str">
            <v xml:space="preserve"> </v>
          </cell>
          <cell r="T10" t="str">
            <v>ARG_MICS_2011-2012</v>
          </cell>
          <cell r="U10" t="str">
            <v>MICS 2011-12</v>
          </cell>
        </row>
        <row r="11">
          <cell r="D11" t="str">
            <v>Armenia</v>
          </cell>
          <cell r="E11" t="str">
            <v>ECA</v>
          </cell>
          <cell r="F11" t="str">
            <v>EECA</v>
          </cell>
          <cell r="G11">
            <v>2010</v>
          </cell>
          <cell r="I11">
            <v>99.3</v>
          </cell>
          <cell r="J11">
            <v>98.4</v>
          </cell>
          <cell r="K11">
            <v>99.8</v>
          </cell>
          <cell r="L11">
            <v>99.9</v>
          </cell>
          <cell r="M11">
            <v>98.3</v>
          </cell>
          <cell r="N11">
            <v>98.3</v>
          </cell>
          <cell r="O11">
            <v>98.7</v>
          </cell>
          <cell r="P11">
            <v>99.3</v>
          </cell>
          <cell r="Q11">
            <v>100</v>
          </cell>
          <cell r="R11">
            <v>100</v>
          </cell>
          <cell r="S11" t="str">
            <v xml:space="preserve"> </v>
          </cell>
          <cell r="T11" t="str">
            <v>ARM_DHS_2010</v>
          </cell>
          <cell r="U11" t="str">
            <v>DHS 2010</v>
          </cell>
        </row>
        <row r="12">
          <cell r="D12" t="str">
            <v>Australia</v>
          </cell>
          <cell r="E12" t="str">
            <v>EAP</v>
          </cell>
          <cell r="F12" t="str">
            <v/>
          </cell>
          <cell r="S12" t="str">
            <v xml:space="preserve"> </v>
          </cell>
        </row>
        <row r="13">
          <cell r="D13" t="str">
            <v>Austria</v>
          </cell>
          <cell r="E13" t="str">
            <v>ECA</v>
          </cell>
          <cell r="F13" t="str">
            <v>WE</v>
          </cell>
          <cell r="S13" t="str">
            <v xml:space="preserve"> </v>
          </cell>
        </row>
        <row r="14">
          <cell r="D14" t="str">
            <v>Azerbaijan</v>
          </cell>
          <cell r="E14" t="str">
            <v>ECA</v>
          </cell>
          <cell r="F14" t="str">
            <v>EECA</v>
          </cell>
          <cell r="S14" t="str">
            <v xml:space="preserve"> </v>
          </cell>
        </row>
        <row r="15">
          <cell r="D15" t="str">
            <v>Bahamas</v>
          </cell>
          <cell r="E15" t="str">
            <v>LAC</v>
          </cell>
          <cell r="F15" t="str">
            <v/>
          </cell>
          <cell r="S15" t="str">
            <v xml:space="preserve"> </v>
          </cell>
        </row>
        <row r="16">
          <cell r="D16" t="str">
            <v>Bahrain</v>
          </cell>
          <cell r="E16" t="str">
            <v>MENA</v>
          </cell>
          <cell r="F16" t="str">
            <v/>
          </cell>
          <cell r="S16" t="str">
            <v xml:space="preserve"> </v>
          </cell>
        </row>
        <row r="17">
          <cell r="D17" t="str">
            <v>Bangladesh</v>
          </cell>
          <cell r="E17" t="str">
            <v>SA</v>
          </cell>
          <cell r="F17" t="str">
            <v/>
          </cell>
          <cell r="G17">
            <v>2014</v>
          </cell>
          <cell r="I17">
            <v>55.1</v>
          </cell>
          <cell r="J17">
            <v>54.5</v>
          </cell>
          <cell r="K17">
            <v>55.5</v>
          </cell>
          <cell r="L17">
            <v>57.4</v>
          </cell>
          <cell r="M17">
            <v>54.1</v>
          </cell>
          <cell r="N17">
            <v>29.2</v>
          </cell>
          <cell r="O17">
            <v>44.2</v>
          </cell>
          <cell r="P17">
            <v>57.7</v>
          </cell>
          <cell r="Q17">
            <v>64.7</v>
          </cell>
          <cell r="R17">
            <v>71.2</v>
          </cell>
          <cell r="S17" t="str">
            <v xml:space="preserve"> </v>
          </cell>
          <cell r="T17" t="str">
            <v>BGD_DHS_2014</v>
          </cell>
          <cell r="U17" t="str">
            <v>DHS 2014</v>
          </cell>
        </row>
        <row r="18">
          <cell r="D18" t="str">
            <v>Barbados</v>
          </cell>
          <cell r="E18" t="str">
            <v>LAC</v>
          </cell>
          <cell r="F18" t="str">
            <v/>
          </cell>
          <cell r="G18">
            <v>2012</v>
          </cell>
          <cell r="I18">
            <v>98</v>
          </cell>
          <cell r="J18">
            <v>98</v>
          </cell>
          <cell r="K18">
            <v>97.9</v>
          </cell>
          <cell r="L18">
            <v>97.9</v>
          </cell>
          <cell r="M18">
            <v>98</v>
          </cell>
          <cell r="N18">
            <v>95.1</v>
          </cell>
          <cell r="O18">
            <v>98.7</v>
          </cell>
          <cell r="P18">
            <v>100</v>
          </cell>
          <cell r="Q18">
            <v>98.2</v>
          </cell>
          <cell r="R18">
            <v>97.2</v>
          </cell>
          <cell r="T18" t="str">
            <v>BRB_MICS_2012</v>
          </cell>
          <cell r="U18" t="str">
            <v>MICS 2012</v>
          </cell>
        </row>
        <row r="19">
          <cell r="D19" t="str">
            <v>Belarus</v>
          </cell>
          <cell r="E19" t="str">
            <v>ECA</v>
          </cell>
          <cell r="F19" t="str">
            <v>EECA</v>
          </cell>
          <cell r="G19">
            <v>2012</v>
          </cell>
          <cell r="I19">
            <v>99.9</v>
          </cell>
          <cell r="J19">
            <v>100</v>
          </cell>
          <cell r="K19">
            <v>99.9</v>
          </cell>
          <cell r="L19">
            <v>99.9</v>
          </cell>
          <cell r="M19">
            <v>100</v>
          </cell>
          <cell r="N19">
            <v>99.6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 t="str">
            <v xml:space="preserve"> </v>
          </cell>
          <cell r="T19" t="str">
            <v>BLR_MICS_2012</v>
          </cell>
          <cell r="U19" t="str">
            <v>MICS 2012</v>
          </cell>
        </row>
        <row r="20">
          <cell r="D20" t="str">
            <v>Belgium</v>
          </cell>
          <cell r="E20" t="str">
            <v>ECA</v>
          </cell>
          <cell r="F20" t="str">
            <v>WE</v>
          </cell>
          <cell r="S20" t="str">
            <v xml:space="preserve"> </v>
          </cell>
        </row>
        <row r="21">
          <cell r="D21" t="str">
            <v>Belize</v>
          </cell>
          <cell r="E21" t="str">
            <v>LAC</v>
          </cell>
          <cell r="F21" t="str">
            <v/>
          </cell>
          <cell r="G21">
            <v>2011</v>
          </cell>
          <cell r="I21">
            <v>43.8</v>
          </cell>
          <cell r="J21">
            <v>39.799999999999997</v>
          </cell>
          <cell r="K21">
            <v>47.8</v>
          </cell>
          <cell r="L21">
            <v>57.4</v>
          </cell>
          <cell r="M21">
            <v>34</v>
          </cell>
          <cell r="N21">
            <v>15.3</v>
          </cell>
          <cell r="O21">
            <v>28.1</v>
          </cell>
          <cell r="P21">
            <v>41.1</v>
          </cell>
          <cell r="Q21">
            <v>53.6</v>
          </cell>
          <cell r="R21">
            <v>78.2</v>
          </cell>
          <cell r="S21" t="str">
            <v xml:space="preserve"> </v>
          </cell>
          <cell r="T21" t="str">
            <v>BLZ_MICS_2011</v>
          </cell>
          <cell r="U21" t="str">
            <v>MICS 2011</v>
          </cell>
        </row>
        <row r="22">
          <cell r="D22" t="str">
            <v>Benin</v>
          </cell>
          <cell r="E22" t="str">
            <v>SSA</v>
          </cell>
          <cell r="F22" t="str">
            <v>WCA</v>
          </cell>
          <cell r="G22" t="str">
            <v>2011-12</v>
          </cell>
          <cell r="I22">
            <v>29.7</v>
          </cell>
          <cell r="J22">
            <v>40</v>
          </cell>
          <cell r="K22">
            <v>20.7</v>
          </cell>
          <cell r="L22">
            <v>41.1</v>
          </cell>
          <cell r="M22">
            <v>18</v>
          </cell>
          <cell r="N22">
            <v>5.7</v>
          </cell>
          <cell r="O22">
            <v>13</v>
          </cell>
          <cell r="P22">
            <v>20.6</v>
          </cell>
          <cell r="Q22">
            <v>32.9</v>
          </cell>
          <cell r="R22">
            <v>57.7</v>
          </cell>
          <cell r="S22" t="str">
            <v xml:space="preserve"> </v>
          </cell>
          <cell r="T22" t="str">
            <v>DHS 2011-12</v>
          </cell>
          <cell r="U22" t="str">
            <v>DHS 2011-12</v>
          </cell>
        </row>
        <row r="23">
          <cell r="D23" t="str">
            <v>Bhutan</v>
          </cell>
          <cell r="E23" t="str">
            <v>SA</v>
          </cell>
          <cell r="F23" t="str">
            <v/>
          </cell>
          <cell r="G23">
            <v>2010</v>
          </cell>
          <cell r="I23">
            <v>38.9</v>
          </cell>
          <cell r="J23">
            <v>40.5</v>
          </cell>
          <cell r="K23">
            <v>37.6</v>
          </cell>
          <cell r="L23">
            <v>63</v>
          </cell>
          <cell r="M23">
            <v>28.5</v>
          </cell>
          <cell r="N23">
            <v>16.600000000000001</v>
          </cell>
          <cell r="O23">
            <v>18.8</v>
          </cell>
          <cell r="P23">
            <v>29.6</v>
          </cell>
          <cell r="Q23">
            <v>50.2</v>
          </cell>
          <cell r="R23">
            <v>76.3</v>
          </cell>
          <cell r="S23" t="str">
            <v xml:space="preserve"> </v>
          </cell>
          <cell r="T23" t="str">
            <v>MICS 2010</v>
          </cell>
          <cell r="U23" t="str">
            <v>MICS 2010</v>
          </cell>
        </row>
        <row r="24">
          <cell r="D24" t="str">
            <v>Bolivia (Plurinational State of)</v>
          </cell>
          <cell r="E24" t="str">
            <v>LAC</v>
          </cell>
          <cell r="F24" t="str">
            <v/>
          </cell>
          <cell r="G24">
            <v>2008</v>
          </cell>
          <cell r="H24" t="str">
            <v>x</v>
          </cell>
          <cell r="I24">
            <v>84.2</v>
          </cell>
          <cell r="J24">
            <v>85</v>
          </cell>
          <cell r="K24">
            <v>83.3</v>
          </cell>
          <cell r="L24">
            <v>91.3</v>
          </cell>
          <cell r="M24">
            <v>71.099999999999994</v>
          </cell>
          <cell r="N24">
            <v>57.9</v>
          </cell>
          <cell r="O24">
            <v>76.3</v>
          </cell>
          <cell r="P24">
            <v>89.1</v>
          </cell>
          <cell r="Q24">
            <v>91.6</v>
          </cell>
          <cell r="R24">
            <v>95.8</v>
          </cell>
          <cell r="S24" t="str">
            <v xml:space="preserve"> </v>
          </cell>
          <cell r="T24" t="str">
            <v>BOL_DHS_2008</v>
          </cell>
          <cell r="U24" t="str">
            <v>DHS 2008</v>
          </cell>
        </row>
        <row r="25">
          <cell r="D25" t="str">
            <v>Bosnia and Herzegovina</v>
          </cell>
          <cell r="E25" t="str">
            <v>ECA</v>
          </cell>
          <cell r="F25" t="str">
            <v>EECA</v>
          </cell>
          <cell r="G25" t="str">
            <v>2011-12</v>
          </cell>
          <cell r="I25">
            <v>96.8</v>
          </cell>
          <cell r="J25">
            <v>96.8</v>
          </cell>
          <cell r="K25">
            <v>96.9</v>
          </cell>
          <cell r="L25">
            <v>97.9</v>
          </cell>
          <cell r="M25">
            <v>96.4</v>
          </cell>
          <cell r="N25">
            <v>90.8</v>
          </cell>
          <cell r="O25">
            <v>93.9</v>
          </cell>
          <cell r="P25">
            <v>98.8</v>
          </cell>
          <cell r="Q25">
            <v>98.4</v>
          </cell>
          <cell r="R25">
            <v>100</v>
          </cell>
          <cell r="S25" t="str">
            <v xml:space="preserve"> </v>
          </cell>
          <cell r="T25" t="str">
            <v>BIH_MICS_2012</v>
          </cell>
          <cell r="U25" t="str">
            <v>MICS 2011-12</v>
          </cell>
        </row>
        <row r="26">
          <cell r="D26" t="str">
            <v>Botswana</v>
          </cell>
          <cell r="E26" t="str">
            <v>SSA</v>
          </cell>
          <cell r="F26" t="str">
            <v>ESA</v>
          </cell>
          <cell r="S26" t="str">
            <v xml:space="preserve"> </v>
          </cell>
        </row>
        <row r="27">
          <cell r="D27" t="str">
            <v>Brazil</v>
          </cell>
          <cell r="E27" t="str">
            <v>LAC</v>
          </cell>
          <cell r="F27" t="str">
            <v/>
          </cell>
          <cell r="G27">
            <v>2013</v>
          </cell>
          <cell r="I27">
            <v>77.400000000000006</v>
          </cell>
          <cell r="J27">
            <v>72.8</v>
          </cell>
          <cell r="K27">
            <v>82.3</v>
          </cell>
          <cell r="S27" t="str">
            <v xml:space="preserve"> </v>
          </cell>
          <cell r="U27" t="str">
            <v>Pesquisa Nacional por Amostra de Domicílios 2013</v>
          </cell>
        </row>
        <row r="28">
          <cell r="D28" t="str">
            <v>British Virgin Islands</v>
          </cell>
          <cell r="E28" t="str">
            <v>LAC</v>
          </cell>
          <cell r="F28" t="str">
            <v/>
          </cell>
        </row>
        <row r="29">
          <cell r="D29" t="str">
            <v>Brunei Darussalam</v>
          </cell>
          <cell r="E29" t="str">
            <v>EAP</v>
          </cell>
          <cell r="F29" t="str">
            <v/>
          </cell>
          <cell r="S29" t="str">
            <v xml:space="preserve"> </v>
          </cell>
        </row>
        <row r="30">
          <cell r="D30" t="str">
            <v>Bulgaria</v>
          </cell>
          <cell r="E30" t="str">
            <v>ECA</v>
          </cell>
          <cell r="F30" t="str">
            <v>EECA</v>
          </cell>
          <cell r="S30" t="str">
            <v xml:space="preserve"> </v>
          </cell>
        </row>
        <row r="31">
          <cell r="D31" t="str">
            <v>Burkina Faso</v>
          </cell>
          <cell r="E31" t="str">
            <v>SSA</v>
          </cell>
          <cell r="F31" t="str">
            <v>WCA</v>
          </cell>
          <cell r="G31">
            <v>2010</v>
          </cell>
          <cell r="I31">
            <v>9</v>
          </cell>
          <cell r="J31">
            <v>13.2</v>
          </cell>
          <cell r="K31">
            <v>5.6</v>
          </cell>
          <cell r="L31">
            <v>21.7</v>
          </cell>
          <cell r="M31">
            <v>3</v>
          </cell>
          <cell r="N31">
            <v>0.9</v>
          </cell>
          <cell r="O31">
            <v>1.6</v>
          </cell>
          <cell r="P31">
            <v>2.4</v>
          </cell>
          <cell r="Q31">
            <v>5.3</v>
          </cell>
          <cell r="R31">
            <v>23.8</v>
          </cell>
          <cell r="S31" t="str">
            <v xml:space="preserve"> </v>
          </cell>
          <cell r="T31" t="str">
            <v>BFA_DHS_2010</v>
          </cell>
          <cell r="U31" t="str">
            <v>DHS 2010</v>
          </cell>
        </row>
        <row r="32">
          <cell r="D32" t="str">
            <v>Burundi</v>
          </cell>
          <cell r="E32" t="str">
            <v>SSA</v>
          </cell>
          <cell r="F32" t="str">
            <v>ESA</v>
          </cell>
          <cell r="G32">
            <v>2010</v>
          </cell>
          <cell r="I32">
            <v>11.2</v>
          </cell>
          <cell r="J32">
            <v>15.6</v>
          </cell>
          <cell r="K32">
            <v>7.6</v>
          </cell>
          <cell r="L32">
            <v>31.8</v>
          </cell>
          <cell r="M32">
            <v>7.6</v>
          </cell>
          <cell r="N32">
            <v>3.3</v>
          </cell>
          <cell r="O32">
            <v>3.1</v>
          </cell>
          <cell r="P32">
            <v>6.9</v>
          </cell>
          <cell r="Q32">
            <v>10.5</v>
          </cell>
          <cell r="R32">
            <v>26.6</v>
          </cell>
          <cell r="S32" t="str">
            <v xml:space="preserve"> </v>
          </cell>
          <cell r="T32" t="str">
            <v>BDI_DHS_2010</v>
          </cell>
          <cell r="U32" t="str">
            <v>DHS 2010</v>
          </cell>
        </row>
        <row r="33">
          <cell r="D33" t="str">
            <v>Cabo Verde</v>
          </cell>
          <cell r="E33" t="str">
            <v>SSA</v>
          </cell>
          <cell r="F33" t="str">
            <v>WCA</v>
          </cell>
          <cell r="S33" t="str">
            <v xml:space="preserve"> </v>
          </cell>
        </row>
        <row r="34">
          <cell r="D34" t="str">
            <v>Cambodia</v>
          </cell>
          <cell r="E34" t="str">
            <v>EAP</v>
          </cell>
          <cell r="F34" t="str">
            <v/>
          </cell>
          <cell r="G34">
            <v>2014</v>
          </cell>
          <cell r="I34">
            <v>40</v>
          </cell>
          <cell r="J34">
            <v>41</v>
          </cell>
          <cell r="K34">
            <v>38.9</v>
          </cell>
          <cell r="L34">
            <v>66</v>
          </cell>
          <cell r="M34">
            <v>33.6</v>
          </cell>
          <cell r="N34">
            <v>17.100000000000001</v>
          </cell>
          <cell r="O34">
            <v>21.9</v>
          </cell>
          <cell r="P34">
            <v>35.700000000000003</v>
          </cell>
          <cell r="Q34">
            <v>52.3</v>
          </cell>
          <cell r="R34">
            <v>63.6</v>
          </cell>
          <cell r="S34" t="str">
            <v xml:space="preserve"> </v>
          </cell>
          <cell r="U34" t="str">
            <v>DHS 2014</v>
          </cell>
        </row>
        <row r="35">
          <cell r="D35" t="str">
            <v>Cameroon</v>
          </cell>
          <cell r="E35" t="str">
            <v>SSA</v>
          </cell>
          <cell r="F35" t="str">
            <v>WCA</v>
          </cell>
          <cell r="G35">
            <v>2011</v>
          </cell>
          <cell r="I35">
            <v>34</v>
          </cell>
          <cell r="J35">
            <v>37</v>
          </cell>
          <cell r="K35">
            <v>31.5</v>
          </cell>
          <cell r="L35">
            <v>48</v>
          </cell>
          <cell r="M35">
            <v>13.4</v>
          </cell>
          <cell r="N35">
            <v>2.2999999999999998</v>
          </cell>
          <cell r="O35">
            <v>12.5</v>
          </cell>
          <cell r="P35">
            <v>23</v>
          </cell>
          <cell r="Q35">
            <v>41.7</v>
          </cell>
          <cell r="R35">
            <v>63</v>
          </cell>
          <cell r="S35" t="str">
            <v xml:space="preserve"> </v>
          </cell>
          <cell r="T35" t="str">
            <v>DHS 2011</v>
          </cell>
          <cell r="U35" t="str">
            <v>DHS 2011</v>
          </cell>
        </row>
        <row r="36">
          <cell r="D36" t="str">
            <v>Canada</v>
          </cell>
          <cell r="E36" t="str">
            <v>NA</v>
          </cell>
          <cell r="F36" t="str">
            <v/>
          </cell>
          <cell r="S36" t="str">
            <v xml:space="preserve"> </v>
          </cell>
        </row>
        <row r="37">
          <cell r="D37" t="str">
            <v>Central African Republic</v>
          </cell>
          <cell r="E37" t="str">
            <v>SSA</v>
          </cell>
          <cell r="F37" t="str">
            <v>WCA</v>
          </cell>
          <cell r="G37">
            <v>2010</v>
          </cell>
          <cell r="I37">
            <v>11.2</v>
          </cell>
          <cell r="J37">
            <v>15.8</v>
          </cell>
          <cell r="K37">
            <v>8.1999999999999993</v>
          </cell>
          <cell r="L37">
            <v>23.1</v>
          </cell>
          <cell r="M37">
            <v>2.6</v>
          </cell>
          <cell r="N37">
            <v>1.1000000000000001</v>
          </cell>
          <cell r="O37">
            <v>2.1</v>
          </cell>
          <cell r="P37">
            <v>2.8</v>
          </cell>
          <cell r="Q37">
            <v>12.2</v>
          </cell>
          <cell r="R37">
            <v>33.5</v>
          </cell>
          <cell r="S37" t="str">
            <v xml:space="preserve"> </v>
          </cell>
          <cell r="T37" t="str">
            <v>CAF_MICS_2010</v>
          </cell>
          <cell r="U37" t="str">
            <v>MICS_2010</v>
          </cell>
        </row>
        <row r="38">
          <cell r="D38" t="str">
            <v>Chad</v>
          </cell>
          <cell r="E38" t="str">
            <v>SSA</v>
          </cell>
          <cell r="F38" t="str">
            <v>WCA</v>
          </cell>
          <cell r="G38" t="str">
            <v>2014-15</v>
          </cell>
          <cell r="I38">
            <v>14.1</v>
          </cell>
          <cell r="J38">
            <v>18.3</v>
          </cell>
          <cell r="K38">
            <v>10.199999999999999</v>
          </cell>
          <cell r="L38">
            <v>36.299999999999997</v>
          </cell>
          <cell r="M38">
            <v>5.4</v>
          </cell>
          <cell r="N38">
            <v>4.5</v>
          </cell>
          <cell r="O38">
            <v>4.8</v>
          </cell>
          <cell r="P38">
            <v>5.4</v>
          </cell>
          <cell r="Q38">
            <v>7.3</v>
          </cell>
          <cell r="R38">
            <v>38.9</v>
          </cell>
          <cell r="S38" t="str">
            <v xml:space="preserve"> </v>
          </cell>
          <cell r="T38" t="str">
            <v>TCD_DHS_2014-15</v>
          </cell>
          <cell r="U38" t="str">
            <v>DHS 2014-15</v>
          </cell>
        </row>
        <row r="39">
          <cell r="D39" t="str">
            <v>Chile</v>
          </cell>
          <cell r="E39" t="str">
            <v>LAC</v>
          </cell>
          <cell r="F39" t="str">
            <v/>
          </cell>
          <cell r="S39" t="str">
            <v xml:space="preserve"> </v>
          </cell>
        </row>
        <row r="40">
          <cell r="D40" t="str">
            <v>China</v>
          </cell>
          <cell r="E40" t="str">
            <v>EAP</v>
          </cell>
          <cell r="F40" t="str">
            <v/>
          </cell>
          <cell r="S40" t="str">
            <v xml:space="preserve"> </v>
          </cell>
        </row>
        <row r="41">
          <cell r="D41" t="str">
            <v>Colombia</v>
          </cell>
          <cell r="E41" t="str">
            <v>LAC</v>
          </cell>
          <cell r="F41" t="str">
            <v/>
          </cell>
          <cell r="G41">
            <v>2010</v>
          </cell>
          <cell r="I41">
            <v>74.5</v>
          </cell>
          <cell r="J41">
            <v>69.599999999999994</v>
          </cell>
          <cell r="K41">
            <v>79.099999999999994</v>
          </cell>
          <cell r="L41">
            <v>81.3</v>
          </cell>
          <cell r="M41">
            <v>51.2</v>
          </cell>
          <cell r="N41">
            <v>44.7</v>
          </cell>
          <cell r="O41">
            <v>64.7</v>
          </cell>
          <cell r="P41">
            <v>78</v>
          </cell>
          <cell r="Q41">
            <v>88.8</v>
          </cell>
          <cell r="R41">
            <v>94.5</v>
          </cell>
          <cell r="S41" t="str">
            <v xml:space="preserve"> </v>
          </cell>
          <cell r="T41" t="str">
            <v>COL_DHS_2010</v>
          </cell>
          <cell r="U41" t="str">
            <v>DHS 2010</v>
          </cell>
        </row>
        <row r="42">
          <cell r="D42" t="str">
            <v>Comoros</v>
          </cell>
          <cell r="E42" t="str">
            <v>SSA</v>
          </cell>
          <cell r="F42" t="str">
            <v>ESA</v>
          </cell>
          <cell r="G42">
            <v>2012</v>
          </cell>
          <cell r="I42">
            <v>46</v>
          </cell>
          <cell r="J42">
            <v>47.4</v>
          </cell>
          <cell r="K42">
            <v>45</v>
          </cell>
          <cell r="L42">
            <v>56.8</v>
          </cell>
          <cell r="M42">
            <v>41</v>
          </cell>
          <cell r="N42">
            <v>19.600000000000001</v>
          </cell>
          <cell r="O42">
            <v>35.799999999999997</v>
          </cell>
          <cell r="P42">
            <v>48</v>
          </cell>
          <cell r="Q42">
            <v>54.5</v>
          </cell>
          <cell r="R42">
            <v>61.9</v>
          </cell>
          <cell r="S42" t="str">
            <v xml:space="preserve"> </v>
          </cell>
          <cell r="T42" t="str">
            <v>COM_DHS_2012</v>
          </cell>
          <cell r="U42" t="str">
            <v>DHS 2012</v>
          </cell>
        </row>
        <row r="43">
          <cell r="D43" t="str">
            <v>Congo</v>
          </cell>
          <cell r="E43" t="str">
            <v>SSA</v>
          </cell>
          <cell r="F43" t="str">
            <v>WCA</v>
          </cell>
          <cell r="G43" t="str">
            <v>2011-12</v>
          </cell>
          <cell r="I43">
            <v>36.6</v>
          </cell>
          <cell r="J43">
            <v>41.7</v>
          </cell>
          <cell r="K43">
            <v>32.799999999999997</v>
          </cell>
          <cell r="L43">
            <v>44.5</v>
          </cell>
          <cell r="M43">
            <v>14.1</v>
          </cell>
          <cell r="N43">
            <v>7.3</v>
          </cell>
          <cell r="O43">
            <v>15.7</v>
          </cell>
          <cell r="P43">
            <v>32.6</v>
          </cell>
          <cell r="Q43">
            <v>43.2</v>
          </cell>
          <cell r="R43">
            <v>67.400000000000006</v>
          </cell>
          <cell r="S43" t="str">
            <v xml:space="preserve"> </v>
          </cell>
          <cell r="T43" t="str">
            <v>DHS 2011-12</v>
          </cell>
          <cell r="U43" t="str">
            <v>DHS 2011-12</v>
          </cell>
        </row>
        <row r="44">
          <cell r="D44" t="str">
            <v>Cook Islands</v>
          </cell>
          <cell r="E44" t="str">
            <v>EAP</v>
          </cell>
          <cell r="F44" t="str">
            <v/>
          </cell>
          <cell r="S44" t="str">
            <v xml:space="preserve"> </v>
          </cell>
        </row>
        <row r="45">
          <cell r="D45" t="str">
            <v>Costa Rica</v>
          </cell>
          <cell r="E45" t="str">
            <v>LAC</v>
          </cell>
          <cell r="F45" t="str">
            <v/>
          </cell>
          <cell r="G45">
            <v>2011</v>
          </cell>
          <cell r="I45">
            <v>62.9</v>
          </cell>
          <cell r="J45">
            <v>54.5</v>
          </cell>
          <cell r="K45">
            <v>71.099999999999994</v>
          </cell>
          <cell r="L45">
            <v>71.3</v>
          </cell>
          <cell r="M45">
            <v>49.5</v>
          </cell>
          <cell r="N45">
            <v>33.299999999999997</v>
          </cell>
          <cell r="O45">
            <v>51.9</v>
          </cell>
          <cell r="P45">
            <v>63.6</v>
          </cell>
          <cell r="Q45">
            <v>77.099999999999994</v>
          </cell>
          <cell r="R45">
            <v>91.1</v>
          </cell>
          <cell r="S45" t="str">
            <v xml:space="preserve"> </v>
          </cell>
          <cell r="T45" t="str">
            <v>CRI_MICS_2011</v>
          </cell>
          <cell r="U45" t="str">
            <v>MICS 2011</v>
          </cell>
        </row>
        <row r="46">
          <cell r="D46" t="str">
            <v>Côte d'Ivoire</v>
          </cell>
          <cell r="E46" t="str">
            <v>SSA</v>
          </cell>
          <cell r="F46" t="str">
            <v>WCA</v>
          </cell>
          <cell r="G46" t="str">
            <v>2011-12</v>
          </cell>
          <cell r="I46">
            <v>24.2</v>
          </cell>
          <cell r="J46">
            <v>31.9</v>
          </cell>
          <cell r="K46">
            <v>17.399999999999999</v>
          </cell>
          <cell r="L46">
            <v>37.1</v>
          </cell>
          <cell r="M46">
            <v>6.9</v>
          </cell>
          <cell r="N46">
            <v>1.9</v>
          </cell>
          <cell r="O46">
            <v>8.4</v>
          </cell>
          <cell r="P46">
            <v>18.600000000000001</v>
          </cell>
          <cell r="Q46">
            <v>26.9</v>
          </cell>
          <cell r="R46">
            <v>49.3</v>
          </cell>
          <cell r="S46" t="str">
            <v xml:space="preserve"> </v>
          </cell>
          <cell r="T46" t="str">
            <v>CIV_DHS_2012</v>
          </cell>
          <cell r="U46" t="str">
            <v>DHS 2011-12</v>
          </cell>
        </row>
        <row r="47">
          <cell r="D47" t="str">
            <v>Croatia</v>
          </cell>
          <cell r="E47" t="str">
            <v>ECA</v>
          </cell>
          <cell r="F47" t="str">
            <v>EECA</v>
          </cell>
          <cell r="S47" t="str">
            <v xml:space="preserve"> </v>
          </cell>
        </row>
        <row r="48">
          <cell r="D48" t="str">
            <v>Cuba</v>
          </cell>
          <cell r="E48" t="str">
            <v>LAC</v>
          </cell>
          <cell r="F48" t="str">
            <v/>
          </cell>
          <cell r="G48">
            <v>2014</v>
          </cell>
          <cell r="I48">
            <v>98.1</v>
          </cell>
          <cell r="J48">
            <v>97.9</v>
          </cell>
          <cell r="K48">
            <v>98.4</v>
          </cell>
          <cell r="L48">
            <v>98.4</v>
          </cell>
          <cell r="M48">
            <v>97.1</v>
          </cell>
          <cell r="S48" t="str">
            <v xml:space="preserve"> </v>
          </cell>
          <cell r="T48" t="str">
            <v>CUB_MICS_2014</v>
          </cell>
          <cell r="U48" t="str">
            <v xml:space="preserve">MICS 2014 </v>
          </cell>
        </row>
        <row r="49">
          <cell r="D49" t="str">
            <v>Cyprus</v>
          </cell>
          <cell r="E49" t="str">
            <v>ECA</v>
          </cell>
          <cell r="F49" t="str">
            <v>WE</v>
          </cell>
          <cell r="S49" t="str">
            <v xml:space="preserve"> </v>
          </cell>
        </row>
        <row r="50">
          <cell r="D50" t="str">
            <v>Czech Republic</v>
          </cell>
          <cell r="E50" t="str">
            <v>ECA</v>
          </cell>
          <cell r="F50" t="str">
            <v>WE</v>
          </cell>
          <cell r="S50" t="str">
            <v xml:space="preserve"> </v>
          </cell>
        </row>
        <row r="51">
          <cell r="D51" t="str">
            <v>Democratic People's Republic of Korea</v>
          </cell>
          <cell r="E51" t="str">
            <v>EAP</v>
          </cell>
          <cell r="F51" t="str">
            <v/>
          </cell>
          <cell r="S51" t="str">
            <v xml:space="preserve"> </v>
          </cell>
        </row>
        <row r="52">
          <cell r="D52" t="str">
            <v>Democratic Republic of the Congo</v>
          </cell>
          <cell r="E52" t="str">
            <v>SSA</v>
          </cell>
          <cell r="F52" t="str">
            <v>WCA</v>
          </cell>
          <cell r="G52">
            <v>2013</v>
          </cell>
          <cell r="I52">
            <v>53.8</v>
          </cell>
          <cell r="J52">
            <v>58.6</v>
          </cell>
          <cell r="K52">
            <v>49.3</v>
          </cell>
          <cell r="L52">
            <v>75.900000000000006</v>
          </cell>
          <cell r="M52">
            <v>38.4</v>
          </cell>
          <cell r="N52">
            <v>27.6</v>
          </cell>
          <cell r="O52">
            <v>33.1</v>
          </cell>
          <cell r="P52">
            <v>46.6</v>
          </cell>
          <cell r="Q52">
            <v>58.3</v>
          </cell>
          <cell r="R52">
            <v>84.3</v>
          </cell>
          <cell r="S52" t="str">
            <v xml:space="preserve"> </v>
          </cell>
          <cell r="T52" t="str">
            <v>COD_DHS_2013</v>
          </cell>
          <cell r="U52" t="str">
            <v>DHS 2013</v>
          </cell>
        </row>
        <row r="53">
          <cell r="D53" t="str">
            <v>Denmark</v>
          </cell>
          <cell r="E53" t="str">
            <v>ECA</v>
          </cell>
          <cell r="F53" t="str">
            <v>WE</v>
          </cell>
          <cell r="S53" t="str">
            <v xml:space="preserve"> </v>
          </cell>
        </row>
        <row r="54">
          <cell r="D54" t="str">
            <v>Djibouti</v>
          </cell>
          <cell r="E54" t="str">
            <v>SSA</v>
          </cell>
          <cell r="F54" t="str">
            <v>ESA</v>
          </cell>
          <cell r="S54" t="str">
            <v xml:space="preserve"> </v>
          </cell>
        </row>
        <row r="55">
          <cell r="D55" t="str">
            <v>Dominica</v>
          </cell>
          <cell r="E55" t="str">
            <v>LAC</v>
          </cell>
          <cell r="F55" t="str">
            <v/>
          </cell>
          <cell r="S55" t="str">
            <v xml:space="preserve"> </v>
          </cell>
        </row>
        <row r="56">
          <cell r="D56" t="str">
            <v>Dominican Republic</v>
          </cell>
          <cell r="E56" t="str">
            <v>LAC</v>
          </cell>
          <cell r="F56" t="str">
            <v/>
          </cell>
          <cell r="G56">
            <v>2014</v>
          </cell>
          <cell r="I56">
            <v>82.5</v>
          </cell>
          <cell r="J56">
            <v>75.900000000000006</v>
          </cell>
          <cell r="K56">
            <v>89.2</v>
          </cell>
          <cell r="L56">
            <v>85.1</v>
          </cell>
          <cell r="M56">
            <v>74.900000000000006</v>
          </cell>
          <cell r="N56">
            <v>58</v>
          </cell>
          <cell r="O56">
            <v>77.5</v>
          </cell>
          <cell r="P56">
            <v>87.6</v>
          </cell>
          <cell r="Q56">
            <v>91.7</v>
          </cell>
          <cell r="R56">
            <v>97.2</v>
          </cell>
          <cell r="S56" t="str">
            <v xml:space="preserve"> </v>
          </cell>
          <cell r="T56" t="str">
            <v>DOM_MICS_2014</v>
          </cell>
          <cell r="U56" t="str">
            <v>MICS 2014</v>
          </cell>
        </row>
        <row r="57">
          <cell r="D57" t="str">
            <v>Ecuador</v>
          </cell>
          <cell r="E57" t="str">
            <v>LAC</v>
          </cell>
          <cell r="F57" t="str">
            <v/>
          </cell>
          <cell r="S57" t="str">
            <v xml:space="preserve"> </v>
          </cell>
        </row>
        <row r="58">
          <cell r="D58" t="str">
            <v>Egypt</v>
          </cell>
          <cell r="E58" t="str">
            <v>MENA</v>
          </cell>
          <cell r="F58" t="str">
            <v/>
          </cell>
          <cell r="G58">
            <v>2014</v>
          </cell>
          <cell r="I58">
            <v>80.400000000000006</v>
          </cell>
          <cell r="J58">
            <v>79.400000000000006</v>
          </cell>
          <cell r="K58">
            <v>81.3</v>
          </cell>
          <cell r="L58">
            <v>86.2</v>
          </cell>
          <cell r="M58">
            <v>77</v>
          </cell>
          <cell r="N58">
            <v>70.2</v>
          </cell>
          <cell r="O58">
            <v>73.099999999999994</v>
          </cell>
          <cell r="P58">
            <v>82.2</v>
          </cell>
          <cell r="Q58">
            <v>83.7</v>
          </cell>
          <cell r="R58">
            <v>94.9</v>
          </cell>
          <cell r="S58" t="str">
            <v xml:space="preserve"> </v>
          </cell>
          <cell r="T58" t="str">
            <v>EGY_DHS_2014</v>
          </cell>
          <cell r="U58" t="str">
            <v>DHS 2014</v>
          </cell>
        </row>
        <row r="59">
          <cell r="D59" t="str">
            <v>El Salvador</v>
          </cell>
          <cell r="E59" t="str">
            <v>LAC</v>
          </cell>
          <cell r="F59" t="str">
            <v/>
          </cell>
          <cell r="S59" t="str">
            <v xml:space="preserve"> </v>
          </cell>
        </row>
        <row r="60">
          <cell r="D60" t="str">
            <v>Equatorial Guinea</v>
          </cell>
          <cell r="E60" t="str">
            <v>SSA</v>
          </cell>
          <cell r="F60" t="str">
            <v>WCA</v>
          </cell>
          <cell r="S60" t="str">
            <v xml:space="preserve"> </v>
          </cell>
        </row>
        <row r="61">
          <cell r="D61" t="str">
            <v>Eritrea</v>
          </cell>
          <cell r="E61" t="str">
            <v>SSA</v>
          </cell>
          <cell r="F61" t="str">
            <v>ESA</v>
          </cell>
          <cell r="S61" t="str">
            <v xml:space="preserve"> </v>
          </cell>
        </row>
        <row r="62">
          <cell r="D62" t="str">
            <v>Estonia</v>
          </cell>
          <cell r="E62" t="str">
            <v>ECA</v>
          </cell>
          <cell r="F62" t="str">
            <v>WE</v>
          </cell>
          <cell r="S62" t="str">
            <v xml:space="preserve"> </v>
          </cell>
        </row>
        <row r="63">
          <cell r="D63" t="str">
            <v>Ethiopia</v>
          </cell>
          <cell r="E63" t="str">
            <v>SSA</v>
          </cell>
          <cell r="F63" t="str">
            <v>ESA</v>
          </cell>
          <cell r="G63">
            <v>2011</v>
          </cell>
          <cell r="I63">
            <v>16.899999999999999</v>
          </cell>
          <cell r="J63">
            <v>17.100000000000001</v>
          </cell>
          <cell r="K63">
            <v>16.8</v>
          </cell>
          <cell r="L63">
            <v>43.8</v>
          </cell>
          <cell r="M63">
            <v>7.3</v>
          </cell>
          <cell r="N63">
            <v>1.7</v>
          </cell>
          <cell r="O63">
            <v>2.9</v>
          </cell>
          <cell r="P63">
            <v>6.8</v>
          </cell>
          <cell r="Q63">
            <v>12.5</v>
          </cell>
          <cell r="R63">
            <v>43.7</v>
          </cell>
          <cell r="S63" t="str">
            <v xml:space="preserve"> </v>
          </cell>
          <cell r="T63" t="str">
            <v>ETH_DHS_2011</v>
          </cell>
          <cell r="U63" t="str">
            <v>DHS 2011</v>
          </cell>
        </row>
        <row r="64">
          <cell r="D64" t="str">
            <v>Fiji</v>
          </cell>
          <cell r="E64" t="str">
            <v>EAP</v>
          </cell>
          <cell r="F64" t="str">
            <v/>
          </cell>
          <cell r="S64" t="str">
            <v xml:space="preserve"> </v>
          </cell>
        </row>
        <row r="65">
          <cell r="D65" t="str">
            <v>Finland</v>
          </cell>
          <cell r="E65" t="str">
            <v>ECA</v>
          </cell>
          <cell r="F65" t="str">
            <v>WE</v>
          </cell>
          <cell r="S65" t="str">
            <v xml:space="preserve"> </v>
          </cell>
        </row>
        <row r="66">
          <cell r="D66" t="str">
            <v>France</v>
          </cell>
          <cell r="E66" t="str">
            <v>ECA</v>
          </cell>
          <cell r="F66" t="str">
            <v>WE</v>
          </cell>
          <cell r="S66" t="str">
            <v xml:space="preserve"> </v>
          </cell>
        </row>
        <row r="67">
          <cell r="D67" t="str">
            <v>Gabon</v>
          </cell>
          <cell r="E67" t="str">
            <v>SSA</v>
          </cell>
          <cell r="F67" t="str">
            <v>WCA</v>
          </cell>
          <cell r="G67">
            <v>2012</v>
          </cell>
          <cell r="I67">
            <v>24.7</v>
          </cell>
          <cell r="J67">
            <v>23.4</v>
          </cell>
          <cell r="K67">
            <v>25.9</v>
          </cell>
          <cell r="L67">
            <v>26.3</v>
          </cell>
          <cell r="M67">
            <v>11.4</v>
          </cell>
          <cell r="N67">
            <v>6.8</v>
          </cell>
          <cell r="O67">
            <v>16</v>
          </cell>
          <cell r="P67">
            <v>21.8</v>
          </cell>
          <cell r="Q67">
            <v>20.5</v>
          </cell>
          <cell r="R67">
            <v>49.5</v>
          </cell>
          <cell r="S67" t="str">
            <v xml:space="preserve"> </v>
          </cell>
          <cell r="T67" t="str">
            <v>GAB_DHS_2012</v>
          </cell>
          <cell r="U67" t="str">
            <v>DHS 2012</v>
          </cell>
        </row>
        <row r="68">
          <cell r="D68" t="str">
            <v>Gambia</v>
          </cell>
          <cell r="E68" t="str">
            <v>SSA</v>
          </cell>
          <cell r="F68" t="str">
            <v>WCA</v>
          </cell>
          <cell r="G68">
            <v>2013</v>
          </cell>
          <cell r="I68">
            <v>42.9</v>
          </cell>
          <cell r="J68">
            <v>43.6</v>
          </cell>
          <cell r="K68">
            <v>42.3</v>
          </cell>
          <cell r="L68">
            <v>57.4</v>
          </cell>
          <cell r="M68">
            <v>23.4</v>
          </cell>
          <cell r="N68">
            <v>23.8</v>
          </cell>
          <cell r="O68">
            <v>28.7</v>
          </cell>
          <cell r="P68">
            <v>30.2</v>
          </cell>
          <cell r="Q68">
            <v>50.2</v>
          </cell>
          <cell r="R68">
            <v>69.900000000000006</v>
          </cell>
          <cell r="S68" t="str">
            <v xml:space="preserve"> </v>
          </cell>
          <cell r="T68" t="str">
            <v>GMB_DHS_2013</v>
          </cell>
          <cell r="U68" t="str">
            <v>DHS 2013</v>
          </cell>
        </row>
        <row r="69">
          <cell r="D69" t="str">
            <v>Georgia</v>
          </cell>
          <cell r="E69" t="str">
            <v>ECA</v>
          </cell>
          <cell r="F69" t="str">
            <v>EECA</v>
          </cell>
          <cell r="S69" t="str">
            <v xml:space="preserve"> </v>
          </cell>
        </row>
        <row r="70">
          <cell r="D70" t="str">
            <v>Germany</v>
          </cell>
          <cell r="E70" t="str">
            <v>ECA</v>
          </cell>
          <cell r="F70" t="str">
            <v>WE</v>
          </cell>
          <cell r="S70" t="str">
            <v xml:space="preserve"> </v>
          </cell>
        </row>
        <row r="71">
          <cell r="D71" t="str">
            <v>Ghana</v>
          </cell>
          <cell r="E71" t="str">
            <v>SSA</v>
          </cell>
          <cell r="F71" t="str">
            <v>WCA</v>
          </cell>
          <cell r="G71">
            <v>2014</v>
          </cell>
          <cell r="I71">
            <v>50.1</v>
          </cell>
          <cell r="J71">
            <v>50.3</v>
          </cell>
          <cell r="K71">
            <v>49.8</v>
          </cell>
          <cell r="L71">
            <v>62.9</v>
          </cell>
          <cell r="M71">
            <v>37.5</v>
          </cell>
          <cell r="N71">
            <v>26.1</v>
          </cell>
          <cell r="O71">
            <v>36.200000000000003</v>
          </cell>
          <cell r="P71">
            <v>46.3</v>
          </cell>
          <cell r="Q71">
            <v>71.599999999999994</v>
          </cell>
          <cell r="R71">
            <v>74.3</v>
          </cell>
          <cell r="S71" t="str">
            <v xml:space="preserve"> </v>
          </cell>
          <cell r="T71" t="str">
            <v>GHA_DHS_2014</v>
          </cell>
          <cell r="U71" t="str">
            <v>DHS 2014</v>
          </cell>
        </row>
        <row r="72">
          <cell r="D72" t="str">
            <v>Greece</v>
          </cell>
          <cell r="E72" t="str">
            <v>ECA</v>
          </cell>
          <cell r="F72" t="str">
            <v>WE</v>
          </cell>
          <cell r="S72" t="str">
            <v xml:space="preserve"> </v>
          </cell>
        </row>
        <row r="73">
          <cell r="D73" t="str">
            <v>Grenada</v>
          </cell>
          <cell r="E73" t="str">
            <v>LAC</v>
          </cell>
          <cell r="F73" t="str">
            <v/>
          </cell>
          <cell r="S73" t="str">
            <v xml:space="preserve"> </v>
          </cell>
        </row>
        <row r="74">
          <cell r="D74" t="str">
            <v>Guatemala</v>
          </cell>
          <cell r="E74" t="str">
            <v>LAC</v>
          </cell>
          <cell r="F74" t="str">
            <v/>
          </cell>
          <cell r="G74" t="str">
            <v>2014-15</v>
          </cell>
          <cell r="I74">
            <v>49.3</v>
          </cell>
          <cell r="J74">
            <v>53.8</v>
          </cell>
          <cell r="K74">
            <v>45.5</v>
          </cell>
          <cell r="L74">
            <v>66.3</v>
          </cell>
          <cell r="M74">
            <v>36.1</v>
          </cell>
          <cell r="N74">
            <v>14.1</v>
          </cell>
          <cell r="O74">
            <v>28</v>
          </cell>
          <cell r="P74">
            <v>44.7</v>
          </cell>
          <cell r="Q74">
            <v>65.400000000000006</v>
          </cell>
          <cell r="R74">
            <v>87.2</v>
          </cell>
          <cell r="S74" t="str">
            <v xml:space="preserve"> </v>
          </cell>
          <cell r="T74" t="str">
            <v>GTM_DHS_2014-15</v>
          </cell>
          <cell r="U74" t="str">
            <v>DHS 2014-15</v>
          </cell>
        </row>
        <row r="75">
          <cell r="D75" t="str">
            <v>Guinea</v>
          </cell>
          <cell r="E75" t="str">
            <v>SSA</v>
          </cell>
          <cell r="F75" t="str">
            <v>WCA</v>
          </cell>
          <cell r="G75">
            <v>2012</v>
          </cell>
          <cell r="I75">
            <v>24.6</v>
          </cell>
          <cell r="J75">
            <v>32.4</v>
          </cell>
          <cell r="K75">
            <v>18.3</v>
          </cell>
          <cell r="L75">
            <v>43.8</v>
          </cell>
          <cell r="M75">
            <v>9</v>
          </cell>
          <cell r="N75">
            <v>5.9</v>
          </cell>
          <cell r="O75">
            <v>6.9</v>
          </cell>
          <cell r="P75">
            <v>8.5</v>
          </cell>
          <cell r="Q75">
            <v>25.9</v>
          </cell>
          <cell r="R75">
            <v>51.7</v>
          </cell>
          <cell r="S75" t="str">
            <v xml:space="preserve"> </v>
          </cell>
          <cell r="T75" t="str">
            <v>GIN_EDS-MICS_2012</v>
          </cell>
          <cell r="U75" t="str">
            <v>DHS 2012</v>
          </cell>
        </row>
        <row r="76">
          <cell r="D76" t="str">
            <v>Guinea-Bissau</v>
          </cell>
          <cell r="E76" t="str">
            <v>SSA</v>
          </cell>
          <cell r="F76" t="str">
            <v>WCA</v>
          </cell>
          <cell r="G76">
            <v>2014</v>
          </cell>
          <cell r="I76">
            <v>17.3</v>
          </cell>
          <cell r="J76">
            <v>20.399999999999999</v>
          </cell>
          <cell r="K76">
            <v>14.1</v>
          </cell>
          <cell r="L76">
            <v>27.6</v>
          </cell>
          <cell r="M76">
            <v>6</v>
          </cell>
          <cell r="N76">
            <v>3.4</v>
          </cell>
          <cell r="O76">
            <v>6.4</v>
          </cell>
          <cell r="P76">
            <v>8.1</v>
          </cell>
          <cell r="Q76">
            <v>22</v>
          </cell>
          <cell r="R76">
            <v>37</v>
          </cell>
          <cell r="S76" t="str">
            <v xml:space="preserve"> </v>
          </cell>
          <cell r="T76" t="str">
            <v>GNB_MICS_2014</v>
          </cell>
          <cell r="U76" t="str">
            <v>MICS 2014</v>
          </cell>
        </row>
        <row r="77">
          <cell r="D77" t="str">
            <v>Guyana</v>
          </cell>
          <cell r="E77" t="str">
            <v>LAC</v>
          </cell>
          <cell r="F77" t="str">
            <v/>
          </cell>
          <cell r="G77">
            <v>2014</v>
          </cell>
          <cell r="I77">
            <v>83.6</v>
          </cell>
          <cell r="J77">
            <v>79.8</v>
          </cell>
          <cell r="K77">
            <v>87.8</v>
          </cell>
          <cell r="L77">
            <v>89.2</v>
          </cell>
          <cell r="M77">
            <v>81.7</v>
          </cell>
          <cell r="N77">
            <v>66.3</v>
          </cell>
          <cell r="O77">
            <v>76.7</v>
          </cell>
          <cell r="P77">
            <v>88.3</v>
          </cell>
          <cell r="Q77">
            <v>92.3</v>
          </cell>
          <cell r="R77">
            <v>93.9</v>
          </cell>
          <cell r="S77" t="str">
            <v xml:space="preserve"> </v>
          </cell>
          <cell r="T77" t="str">
            <v>GUY_MICS_2014</v>
          </cell>
          <cell r="U77" t="str">
            <v>MICS2014</v>
          </cell>
        </row>
        <row r="78">
          <cell r="D78" t="str">
            <v>Haiti</v>
          </cell>
          <cell r="E78" t="str">
            <v>LAC</v>
          </cell>
          <cell r="F78" t="str">
            <v/>
          </cell>
          <cell r="G78">
            <v>2012</v>
          </cell>
          <cell r="I78">
            <v>28</v>
          </cell>
          <cell r="J78">
            <v>24.5</v>
          </cell>
          <cell r="K78">
            <v>31.3</v>
          </cell>
          <cell r="L78">
            <v>41.6</v>
          </cell>
          <cell r="M78">
            <v>17.100000000000001</v>
          </cell>
          <cell r="N78">
            <v>6.2</v>
          </cell>
          <cell r="O78">
            <v>12.3</v>
          </cell>
          <cell r="P78">
            <v>22.7</v>
          </cell>
          <cell r="Q78">
            <v>35.4</v>
          </cell>
          <cell r="R78">
            <v>55.5</v>
          </cell>
          <cell r="S78" t="str">
            <v xml:space="preserve"> </v>
          </cell>
          <cell r="T78" t="str">
            <v>HTI_DHS_2012</v>
          </cell>
          <cell r="U78" t="str">
            <v>DHS 2012</v>
          </cell>
        </row>
        <row r="79">
          <cell r="D79" t="str">
            <v>Holy See</v>
          </cell>
          <cell r="E79" t="str">
            <v>ECA</v>
          </cell>
          <cell r="F79" t="str">
            <v>WE</v>
          </cell>
          <cell r="S79" t="str">
            <v xml:space="preserve"> </v>
          </cell>
        </row>
        <row r="80">
          <cell r="D80" t="str">
            <v>Honduras</v>
          </cell>
          <cell r="E80" t="str">
            <v>LAC</v>
          </cell>
          <cell r="F80" t="str">
            <v/>
          </cell>
          <cell r="G80" t="str">
            <v>2011-12</v>
          </cell>
          <cell r="I80">
            <v>48.3</v>
          </cell>
          <cell r="J80">
            <v>42.1</v>
          </cell>
          <cell r="K80">
            <v>54.7</v>
          </cell>
          <cell r="L80">
            <v>63.2</v>
          </cell>
          <cell r="M80">
            <v>32.9</v>
          </cell>
          <cell r="N80">
            <v>13.7</v>
          </cell>
          <cell r="O80">
            <v>29.1</v>
          </cell>
          <cell r="P80">
            <v>47.3</v>
          </cell>
          <cell r="Q80">
            <v>63.8</v>
          </cell>
          <cell r="R80">
            <v>83.4</v>
          </cell>
          <cell r="S80" t="str">
            <v xml:space="preserve"> </v>
          </cell>
          <cell r="T80" t="str">
            <v>HND_DHS_2011-12</v>
          </cell>
          <cell r="U80" t="str">
            <v>DHS 2011-12</v>
          </cell>
        </row>
        <row r="81">
          <cell r="D81" t="str">
            <v>Hungary</v>
          </cell>
          <cell r="E81" t="str">
            <v>ECA</v>
          </cell>
          <cell r="F81" t="str">
            <v>WE</v>
          </cell>
          <cell r="S81" t="str">
            <v xml:space="preserve"> </v>
          </cell>
        </row>
        <row r="82">
          <cell r="D82" t="str">
            <v>Iceland</v>
          </cell>
          <cell r="E82" t="str">
            <v>ECA</v>
          </cell>
          <cell r="F82" t="str">
            <v>WE</v>
          </cell>
          <cell r="S82" t="str">
            <v xml:space="preserve"> </v>
          </cell>
        </row>
        <row r="83">
          <cell r="D83" t="str">
            <v>India</v>
          </cell>
          <cell r="E83" t="str">
            <v>SA</v>
          </cell>
          <cell r="F83" t="str">
            <v/>
          </cell>
          <cell r="G83">
            <v>2005</v>
          </cell>
          <cell r="H83" t="str">
            <v>x</v>
          </cell>
          <cell r="I83">
            <v>59.7</v>
          </cell>
          <cell r="J83">
            <v>65.900000000000006</v>
          </cell>
          <cell r="K83">
            <v>53.7</v>
          </cell>
          <cell r="L83">
            <v>72.599999999999994</v>
          </cell>
          <cell r="M83">
            <v>52.9</v>
          </cell>
          <cell r="N83">
            <v>25.6</v>
          </cell>
          <cell r="O83">
            <v>41.5</v>
          </cell>
          <cell r="P83">
            <v>56.6</v>
          </cell>
          <cell r="Q83">
            <v>72.3</v>
          </cell>
          <cell r="R83">
            <v>90.6</v>
          </cell>
          <cell r="S83" t="str">
            <v xml:space="preserve"> </v>
          </cell>
          <cell r="T83" t="str">
            <v>IND_DHS_2005</v>
          </cell>
          <cell r="U83" t="str">
            <v>DHS 2005</v>
          </cell>
        </row>
        <row r="84">
          <cell r="D84" t="str">
            <v>Indonesia</v>
          </cell>
          <cell r="E84" t="str">
            <v>EAP</v>
          </cell>
          <cell r="F84" t="str">
            <v/>
          </cell>
          <cell r="G84">
            <v>2012</v>
          </cell>
          <cell r="I84">
            <v>74.900000000000006</v>
          </cell>
          <cell r="J84">
            <v>72.400000000000006</v>
          </cell>
          <cell r="K84">
            <v>77.2</v>
          </cell>
          <cell r="L84">
            <v>83.5</v>
          </cell>
          <cell r="M84">
            <v>63.3</v>
          </cell>
          <cell r="N84">
            <v>47.3</v>
          </cell>
          <cell r="O84">
            <v>64.400000000000006</v>
          </cell>
          <cell r="P84">
            <v>77.099999999999994</v>
          </cell>
          <cell r="Q84">
            <v>86.4</v>
          </cell>
          <cell r="R84">
            <v>92.2</v>
          </cell>
          <cell r="S84" t="str">
            <v xml:space="preserve"> </v>
          </cell>
          <cell r="T84" t="str">
            <v>IDN_DHS_2012</v>
          </cell>
          <cell r="U84" t="str">
            <v>DHS 2012</v>
          </cell>
        </row>
        <row r="85">
          <cell r="D85" t="str">
            <v>Iran (Islamic Republic of)</v>
          </cell>
          <cell r="E85" t="str">
            <v>MENA</v>
          </cell>
          <cell r="F85" t="str">
            <v/>
          </cell>
          <cell r="S85" t="str">
            <v xml:space="preserve"> </v>
          </cell>
        </row>
        <row r="86">
          <cell r="D86" t="str">
            <v>Iraq</v>
          </cell>
          <cell r="E86" t="str">
            <v>MENA</v>
          </cell>
          <cell r="F86" t="str">
            <v/>
          </cell>
          <cell r="G86">
            <v>2011</v>
          </cell>
          <cell r="I86">
            <v>38.1</v>
          </cell>
          <cell r="J86">
            <v>38.4</v>
          </cell>
          <cell r="K86">
            <v>37.700000000000003</v>
          </cell>
          <cell r="L86">
            <v>44.2</v>
          </cell>
          <cell r="M86">
            <v>23.9</v>
          </cell>
          <cell r="N86">
            <v>14.6</v>
          </cell>
          <cell r="O86">
            <v>27</v>
          </cell>
          <cell r="P86">
            <v>31.5</v>
          </cell>
          <cell r="Q86">
            <v>43.6</v>
          </cell>
          <cell r="R86">
            <v>68</v>
          </cell>
          <cell r="S86" t="str">
            <v xml:space="preserve"> </v>
          </cell>
          <cell r="T86" t="str">
            <v>IRQ_MICS_2011</v>
          </cell>
          <cell r="U86" t="str">
            <v>MICS 2011</v>
          </cell>
        </row>
        <row r="87">
          <cell r="D87" t="str">
            <v>Ireland</v>
          </cell>
          <cell r="E87" t="str">
            <v>ECA</v>
          </cell>
          <cell r="F87" t="str">
            <v>WE</v>
          </cell>
          <cell r="S87" t="str">
            <v xml:space="preserve"> </v>
          </cell>
        </row>
        <row r="88">
          <cell r="D88" t="str">
            <v>Israel</v>
          </cell>
          <cell r="E88" t="str">
            <v>MENA</v>
          </cell>
          <cell r="F88" t="str">
            <v/>
          </cell>
          <cell r="S88" t="str">
            <v xml:space="preserve"> </v>
          </cell>
        </row>
        <row r="89">
          <cell r="D89" t="str">
            <v>Italy</v>
          </cell>
          <cell r="E89" t="str">
            <v>ECA</v>
          </cell>
          <cell r="F89" t="str">
            <v>WE</v>
          </cell>
          <cell r="S89" t="str">
            <v xml:space="preserve"> </v>
          </cell>
        </row>
        <row r="90">
          <cell r="D90" t="str">
            <v>Jamaica</v>
          </cell>
          <cell r="E90" t="str">
            <v>LAC</v>
          </cell>
          <cell r="F90" t="str">
            <v/>
          </cell>
          <cell r="G90">
            <v>2011</v>
          </cell>
          <cell r="I90">
            <v>96.6</v>
          </cell>
          <cell r="J90">
            <v>96.6</v>
          </cell>
          <cell r="K90">
            <v>96.5</v>
          </cell>
          <cell r="L90">
            <v>97.4</v>
          </cell>
          <cell r="M90">
            <v>95.6</v>
          </cell>
          <cell r="N90">
            <v>90.4</v>
          </cell>
          <cell r="O90">
            <v>99</v>
          </cell>
          <cell r="P90">
            <v>96.7</v>
          </cell>
          <cell r="Q90">
            <v>98.1</v>
          </cell>
          <cell r="R90">
            <v>98.3</v>
          </cell>
          <cell r="S90" t="str">
            <v xml:space="preserve"> </v>
          </cell>
          <cell r="T90" t="str">
            <v>JAM_MICS_2011</v>
          </cell>
          <cell r="U90" t="str">
            <v>MICS 2011</v>
          </cell>
        </row>
        <row r="91">
          <cell r="D91" t="str">
            <v>Japan</v>
          </cell>
          <cell r="E91" t="str">
            <v>EAP</v>
          </cell>
          <cell r="F91" t="str">
            <v/>
          </cell>
          <cell r="S91" t="str">
            <v xml:space="preserve"> </v>
          </cell>
        </row>
        <row r="92">
          <cell r="D92" t="str">
            <v>Jordan</v>
          </cell>
          <cell r="E92" t="str">
            <v>MENA</v>
          </cell>
          <cell r="F92" t="str">
            <v/>
          </cell>
          <cell r="G92">
            <v>2012</v>
          </cell>
          <cell r="I92">
            <v>88.8</v>
          </cell>
          <cell r="J92">
            <v>85.9</v>
          </cell>
          <cell r="K92">
            <v>91.7</v>
          </cell>
          <cell r="L92">
            <v>88.1</v>
          </cell>
          <cell r="M92">
            <v>92.2</v>
          </cell>
          <cell r="N92">
            <v>76.900000000000006</v>
          </cell>
          <cell r="O92">
            <v>84.7</v>
          </cell>
          <cell r="P92">
            <v>90</v>
          </cell>
          <cell r="Q92">
            <v>94.7</v>
          </cell>
          <cell r="R92">
            <v>97.4</v>
          </cell>
          <cell r="S92" t="str">
            <v xml:space="preserve"> </v>
          </cell>
          <cell r="T92" t="str">
            <v>JOR_DHS_2012</v>
          </cell>
          <cell r="U92" t="str">
            <v>DHS 2012</v>
          </cell>
        </row>
        <row r="93">
          <cell r="D93" t="str">
            <v>Kazakhstan</v>
          </cell>
          <cell r="E93" t="str">
            <v>ECA</v>
          </cell>
          <cell r="F93" t="str">
            <v>EECA</v>
          </cell>
          <cell r="G93">
            <v>2015</v>
          </cell>
          <cell r="I93">
            <v>99.7</v>
          </cell>
          <cell r="J93">
            <v>99.8</v>
          </cell>
          <cell r="K93">
            <v>99.7</v>
          </cell>
          <cell r="L93">
            <v>99.8</v>
          </cell>
          <cell r="M93">
            <v>99.7</v>
          </cell>
          <cell r="N93">
            <v>99.3</v>
          </cell>
          <cell r="O93">
            <v>99.9</v>
          </cell>
          <cell r="P93">
            <v>99.9</v>
          </cell>
          <cell r="Q93">
            <v>99.6</v>
          </cell>
          <cell r="R93">
            <v>99.9</v>
          </cell>
          <cell r="T93" t="str">
            <v>KAZ_MICS_2015</v>
          </cell>
          <cell r="U93" t="str">
            <v>KAZ_MICS_2015</v>
          </cell>
        </row>
        <row r="94">
          <cell r="D94" t="str">
            <v>Kenya</v>
          </cell>
          <cell r="E94" t="str">
            <v>SSA</v>
          </cell>
          <cell r="F94" t="str">
            <v>ESA</v>
          </cell>
          <cell r="G94">
            <v>2014</v>
          </cell>
          <cell r="I94">
            <v>64.8</v>
          </cell>
          <cell r="J94">
            <v>61.2</v>
          </cell>
          <cell r="K94">
            <v>68.599999999999994</v>
          </cell>
          <cell r="L94">
            <v>78.099999999999994</v>
          </cell>
          <cell r="M94">
            <v>58.7</v>
          </cell>
          <cell r="N94">
            <v>36</v>
          </cell>
          <cell r="O94">
            <v>54.2</v>
          </cell>
          <cell r="P94">
            <v>68.3</v>
          </cell>
          <cell r="Q94">
            <v>78.400000000000006</v>
          </cell>
          <cell r="R94">
            <v>88.4</v>
          </cell>
          <cell r="S94" t="str">
            <v xml:space="preserve"> </v>
          </cell>
          <cell r="T94" t="str">
            <v>KEN_DHS_2014</v>
          </cell>
          <cell r="U94" t="str">
            <v>DHS 2014</v>
          </cell>
        </row>
        <row r="95">
          <cell r="D95" t="str">
            <v>Kiribati</v>
          </cell>
          <cell r="E95" t="str">
            <v>EAP</v>
          </cell>
          <cell r="F95" t="str">
            <v/>
          </cell>
          <cell r="S95" t="str">
            <v xml:space="preserve"> </v>
          </cell>
        </row>
        <row r="96">
          <cell r="D96" t="str">
            <v>Kuwait</v>
          </cell>
          <cell r="E96" t="str">
            <v>MENA</v>
          </cell>
          <cell r="F96" t="str">
            <v/>
          </cell>
          <cell r="S96" t="str">
            <v xml:space="preserve"> </v>
          </cell>
        </row>
        <row r="97">
          <cell r="D97" t="str">
            <v>Kyrgyzstan</v>
          </cell>
          <cell r="E97" t="str">
            <v>ECA</v>
          </cell>
          <cell r="F97" t="str">
            <v>EECA</v>
          </cell>
          <cell r="G97">
            <v>2014</v>
          </cell>
          <cell r="I97">
            <v>96.1</v>
          </cell>
          <cell r="J97">
            <v>95.4</v>
          </cell>
          <cell r="K97">
            <v>96.7</v>
          </cell>
          <cell r="L97">
            <v>99.4</v>
          </cell>
          <cell r="M97">
            <v>94.4</v>
          </cell>
          <cell r="N97">
            <v>91.7</v>
          </cell>
          <cell r="O97">
            <v>96.3</v>
          </cell>
          <cell r="P97">
            <v>92.1</v>
          </cell>
          <cell r="Q97">
            <v>99.5</v>
          </cell>
          <cell r="R97">
            <v>100</v>
          </cell>
          <cell r="S97" t="str">
            <v xml:space="preserve"> </v>
          </cell>
          <cell r="T97" t="str">
            <v>KGZ_MICS_2014</v>
          </cell>
          <cell r="U97" t="str">
            <v>MICS 2014</v>
          </cell>
        </row>
        <row r="98">
          <cell r="D98" t="str">
            <v>Lao People's Democratic Republic</v>
          </cell>
          <cell r="E98" t="str">
            <v>EAP</v>
          </cell>
          <cell r="F98" t="str">
            <v/>
          </cell>
          <cell r="G98" t="str">
            <v>2011-12</v>
          </cell>
          <cell r="I98">
            <v>38.1</v>
          </cell>
          <cell r="J98">
            <v>41.1</v>
          </cell>
          <cell r="K98">
            <v>35.299999999999997</v>
          </cell>
          <cell r="L98">
            <v>68.3</v>
          </cell>
          <cell r="M98">
            <v>19.7</v>
          </cell>
          <cell r="N98">
            <v>4.2</v>
          </cell>
          <cell r="O98">
            <v>15.8</v>
          </cell>
          <cell r="P98">
            <v>31.5</v>
          </cell>
          <cell r="Q98">
            <v>50.1</v>
          </cell>
          <cell r="R98">
            <v>77.400000000000006</v>
          </cell>
          <cell r="S98" t="str">
            <v xml:space="preserve"> </v>
          </cell>
          <cell r="T98" t="str">
            <v>LAO_Lao Social Indicator Survey_2011-2012</v>
          </cell>
          <cell r="U98" t="str">
            <v>Lao Social Indicator Survey 2011-12</v>
          </cell>
        </row>
        <row r="99">
          <cell r="D99" t="str">
            <v>Latvia</v>
          </cell>
          <cell r="E99" t="str">
            <v>ECA</v>
          </cell>
          <cell r="F99" t="str">
            <v>WE</v>
          </cell>
          <cell r="S99" t="str">
            <v xml:space="preserve"> </v>
          </cell>
        </row>
        <row r="100">
          <cell r="D100" t="str">
            <v>Lebanon</v>
          </cell>
          <cell r="E100" t="str">
            <v>MENA</v>
          </cell>
          <cell r="F100" t="str">
            <v/>
          </cell>
          <cell r="S100" t="str">
            <v xml:space="preserve"> </v>
          </cell>
        </row>
        <row r="101">
          <cell r="D101" t="str">
            <v>Lesotho</v>
          </cell>
          <cell r="E101" t="str">
            <v>SSA</v>
          </cell>
          <cell r="F101" t="str">
            <v>ESA</v>
          </cell>
          <cell r="G101">
            <v>2014</v>
          </cell>
          <cell r="I101">
            <v>37.6</v>
          </cell>
          <cell r="J101">
            <v>28.6</v>
          </cell>
          <cell r="K101">
            <v>45.9</v>
          </cell>
          <cell r="L101">
            <v>56.7</v>
          </cell>
          <cell r="M101">
            <v>28.6</v>
          </cell>
          <cell r="N101">
            <v>10</v>
          </cell>
          <cell r="O101">
            <v>22.5</v>
          </cell>
          <cell r="P101">
            <v>29.9</v>
          </cell>
          <cell r="Q101">
            <v>46.1</v>
          </cell>
          <cell r="R101">
            <v>63.6</v>
          </cell>
          <cell r="S101" t="str">
            <v xml:space="preserve"> </v>
          </cell>
          <cell r="T101" t="str">
            <v>LSO_DHS_2014</v>
          </cell>
          <cell r="U101" t="str">
            <v>DHS 2014</v>
          </cell>
        </row>
        <row r="102">
          <cell r="D102" t="str">
            <v>Liberia</v>
          </cell>
          <cell r="E102" t="str">
            <v>SSA</v>
          </cell>
          <cell r="F102" t="str">
            <v>WCA</v>
          </cell>
          <cell r="G102">
            <v>2013</v>
          </cell>
          <cell r="I102">
            <v>26.1</v>
          </cell>
          <cell r="J102">
            <v>29</v>
          </cell>
          <cell r="K102">
            <v>23.4</v>
          </cell>
          <cell r="L102">
            <v>35.4</v>
          </cell>
          <cell r="M102">
            <v>6.6</v>
          </cell>
          <cell r="N102">
            <v>3</v>
          </cell>
          <cell r="O102">
            <v>6.6</v>
          </cell>
          <cell r="P102">
            <v>14</v>
          </cell>
          <cell r="Q102">
            <v>32.5</v>
          </cell>
          <cell r="R102">
            <v>51.7</v>
          </cell>
          <cell r="S102" t="str">
            <v xml:space="preserve"> </v>
          </cell>
          <cell r="T102" t="str">
            <v>LBR_DHS_2013</v>
          </cell>
          <cell r="U102" t="str">
            <v>DHS 2013</v>
          </cell>
        </row>
        <row r="103">
          <cell r="D103" t="str">
            <v>Libya</v>
          </cell>
          <cell r="E103" t="str">
            <v>MENA</v>
          </cell>
          <cell r="F103" t="str">
            <v/>
          </cell>
          <cell r="S103" t="str">
            <v xml:space="preserve"> </v>
          </cell>
        </row>
        <row r="104">
          <cell r="D104" t="str">
            <v>Liechtenstein</v>
          </cell>
          <cell r="E104" t="str">
            <v>ECA</v>
          </cell>
          <cell r="F104" t="str">
            <v>WE</v>
          </cell>
          <cell r="S104" t="str">
            <v xml:space="preserve"> </v>
          </cell>
        </row>
        <row r="105">
          <cell r="D105" t="str">
            <v>Lithuania</v>
          </cell>
          <cell r="E105" t="str">
            <v>ECA</v>
          </cell>
          <cell r="F105" t="str">
            <v>WE</v>
          </cell>
          <cell r="S105" t="str">
            <v xml:space="preserve"> </v>
          </cell>
        </row>
        <row r="106">
          <cell r="D106" t="str">
            <v>Luxembourg</v>
          </cell>
          <cell r="E106" t="str">
            <v>ECA</v>
          </cell>
          <cell r="F106" t="str">
            <v>WE</v>
          </cell>
          <cell r="S106" t="str">
            <v xml:space="preserve"> </v>
          </cell>
        </row>
        <row r="107">
          <cell r="D107" t="str">
            <v>Madagascar</v>
          </cell>
          <cell r="E107" t="str">
            <v>SSA</v>
          </cell>
          <cell r="F107" t="str">
            <v>ESA</v>
          </cell>
          <cell r="G107" t="str">
            <v>2008-09</v>
          </cell>
          <cell r="H107" t="str">
            <v>x</v>
          </cell>
          <cell r="I107">
            <v>13.3</v>
          </cell>
          <cell r="J107">
            <v>12.7</v>
          </cell>
          <cell r="K107">
            <v>13.9</v>
          </cell>
          <cell r="L107">
            <v>41.3</v>
          </cell>
          <cell r="M107">
            <v>7.2</v>
          </cell>
          <cell r="N107">
            <v>0.1</v>
          </cell>
          <cell r="O107">
            <v>1.4</v>
          </cell>
          <cell r="P107">
            <v>2.1</v>
          </cell>
          <cell r="Q107">
            <v>8.8000000000000007</v>
          </cell>
          <cell r="R107">
            <v>42.4</v>
          </cell>
          <cell r="S107" t="str">
            <v xml:space="preserve"> </v>
          </cell>
          <cell r="T107" t="str">
            <v>MDG_DHS_2008-09</v>
          </cell>
          <cell r="U107" t="str">
            <v>DHS 2008-09</v>
          </cell>
        </row>
        <row r="108">
          <cell r="D108" t="str">
            <v>Malawi</v>
          </cell>
          <cell r="E108" t="str">
            <v>SSA</v>
          </cell>
          <cell r="F108" t="str">
            <v>ESA</v>
          </cell>
          <cell r="G108" t="str">
            <v>2015-16</v>
          </cell>
          <cell r="I108">
            <v>22.2</v>
          </cell>
          <cell r="J108">
            <v>23.1</v>
          </cell>
          <cell r="K108">
            <v>21.3</v>
          </cell>
          <cell r="L108">
            <v>51.4</v>
          </cell>
          <cell r="M108">
            <v>16.2</v>
          </cell>
          <cell r="N108">
            <v>5.5</v>
          </cell>
          <cell r="O108">
            <v>9.6999999999999993</v>
          </cell>
          <cell r="P108">
            <v>12</v>
          </cell>
          <cell r="Q108">
            <v>24.4</v>
          </cell>
          <cell r="R108">
            <v>52.5</v>
          </cell>
          <cell r="T108" t="str">
            <v>MWI_DHS_2015-16</v>
          </cell>
          <cell r="U108" t="str">
            <v>DHS 2015-16</v>
          </cell>
        </row>
        <row r="109">
          <cell r="D109" t="str">
            <v>Malawi</v>
          </cell>
          <cell r="E109" t="str">
            <v>SSA</v>
          </cell>
          <cell r="F109" t="str">
            <v>ESA</v>
          </cell>
          <cell r="G109" t="str">
            <v>2013-14</v>
          </cell>
          <cell r="I109">
            <v>21.7</v>
          </cell>
          <cell r="J109">
            <v>23.5</v>
          </cell>
          <cell r="K109">
            <v>20</v>
          </cell>
          <cell r="L109">
            <v>50.7</v>
          </cell>
          <cell r="M109">
            <v>15.9</v>
          </cell>
          <cell r="N109">
            <v>5.2</v>
          </cell>
          <cell r="O109">
            <v>8.1999999999999993</v>
          </cell>
          <cell r="P109">
            <v>11.4</v>
          </cell>
          <cell r="Q109">
            <v>23.1</v>
          </cell>
          <cell r="R109">
            <v>51.3</v>
          </cell>
          <cell r="S109" t="str">
            <v xml:space="preserve"> </v>
          </cell>
          <cell r="T109" t="str">
            <v>MWI_MICS_2014</v>
          </cell>
          <cell r="U109" t="str">
            <v>MICS 2014</v>
          </cell>
        </row>
        <row r="110">
          <cell r="D110" t="str">
            <v>Malaysia</v>
          </cell>
          <cell r="E110" t="str">
            <v>EAP</v>
          </cell>
          <cell r="F110" t="str">
            <v/>
          </cell>
          <cell r="S110" t="str">
            <v xml:space="preserve"> </v>
          </cell>
        </row>
        <row r="111">
          <cell r="D111" t="str">
            <v>Maldives</v>
          </cell>
          <cell r="E111" t="str">
            <v>SA</v>
          </cell>
          <cell r="F111" t="str">
            <v/>
          </cell>
          <cell r="G111">
            <v>2009</v>
          </cell>
          <cell r="H111" t="str">
            <v>x</v>
          </cell>
          <cell r="I111">
            <v>74.400000000000006</v>
          </cell>
          <cell r="J111">
            <v>67.599999999999994</v>
          </cell>
          <cell r="K111">
            <v>79.7</v>
          </cell>
          <cell r="L111">
            <v>82.2</v>
          </cell>
          <cell r="M111">
            <v>68.8</v>
          </cell>
          <cell r="N111">
            <v>60.9</v>
          </cell>
          <cell r="O111">
            <v>66.8</v>
          </cell>
          <cell r="P111">
            <v>72.599999999999994</v>
          </cell>
          <cell r="Q111">
            <v>78.099999999999994</v>
          </cell>
          <cell r="R111">
            <v>86.8</v>
          </cell>
          <cell r="S111" t="str">
            <v xml:space="preserve"> </v>
          </cell>
          <cell r="T111" t="str">
            <v>MDV_DHS_2009</v>
          </cell>
          <cell r="U111" t="str">
            <v>DHS 2009</v>
          </cell>
        </row>
        <row r="112">
          <cell r="D112" t="str">
            <v>Mali</v>
          </cell>
          <cell r="E112" t="str">
            <v>SSA</v>
          </cell>
          <cell r="F112" t="str">
            <v>WCA</v>
          </cell>
          <cell r="G112" t="str">
            <v>2012-13</v>
          </cell>
          <cell r="I112">
            <v>18.399999999999999</v>
          </cell>
          <cell r="J112">
            <v>24.9</v>
          </cell>
          <cell r="K112">
            <v>14.2</v>
          </cell>
          <cell r="L112">
            <v>42.1</v>
          </cell>
          <cell r="M112">
            <v>9.6999999999999993</v>
          </cell>
          <cell r="N112">
            <v>3.3</v>
          </cell>
          <cell r="O112">
            <v>3.4</v>
          </cell>
          <cell r="P112">
            <v>8.4</v>
          </cell>
          <cell r="Q112">
            <v>17.7</v>
          </cell>
          <cell r="R112">
            <v>46.5</v>
          </cell>
          <cell r="S112" t="str">
            <v xml:space="preserve"> </v>
          </cell>
          <cell r="T112" t="str">
            <v>MLI_DHS_2012-13</v>
          </cell>
          <cell r="U112" t="str">
            <v>DHS 2012-13</v>
          </cell>
        </row>
        <row r="113">
          <cell r="D113" t="str">
            <v>Malta</v>
          </cell>
          <cell r="E113" t="str">
            <v>ECA</v>
          </cell>
          <cell r="F113" t="str">
            <v>WE</v>
          </cell>
          <cell r="S113" t="str">
            <v xml:space="preserve"> </v>
          </cell>
        </row>
        <row r="114">
          <cell r="D114" t="str">
            <v>Marshall Islands</v>
          </cell>
          <cell r="E114" t="str">
            <v>EAP</v>
          </cell>
          <cell r="F114" t="str">
            <v/>
          </cell>
          <cell r="S114" t="str">
            <v xml:space="preserve"> </v>
          </cell>
        </row>
        <row r="115">
          <cell r="D115" t="str">
            <v>Mauritania</v>
          </cell>
          <cell r="E115" t="str">
            <v>SSA</v>
          </cell>
          <cell r="F115" t="str">
            <v>WCA</v>
          </cell>
          <cell r="G115">
            <v>2011</v>
          </cell>
          <cell r="I115">
            <v>26.1</v>
          </cell>
          <cell r="J115">
            <v>30.3</v>
          </cell>
          <cell r="K115">
            <v>22.5</v>
          </cell>
          <cell r="L115">
            <v>41.3</v>
          </cell>
          <cell r="M115">
            <v>13.7</v>
          </cell>
          <cell r="N115">
            <v>4.9000000000000004</v>
          </cell>
          <cell r="O115">
            <v>9.5</v>
          </cell>
          <cell r="P115">
            <v>19.100000000000001</v>
          </cell>
          <cell r="Q115">
            <v>35.6</v>
          </cell>
          <cell r="R115">
            <v>55.7</v>
          </cell>
          <cell r="S115" t="str">
            <v xml:space="preserve"> </v>
          </cell>
          <cell r="T115" t="str">
            <v>MRT_MICS_2011</v>
          </cell>
          <cell r="U115" t="str">
            <v>MICS 2011</v>
          </cell>
        </row>
        <row r="116">
          <cell r="D116" t="str">
            <v>Mauritius</v>
          </cell>
          <cell r="E116" t="str">
            <v>SSA</v>
          </cell>
          <cell r="F116" t="str">
            <v>ESA</v>
          </cell>
          <cell r="S116" t="str">
            <v xml:space="preserve"> </v>
          </cell>
        </row>
        <row r="117">
          <cell r="D117" t="str">
            <v>Mexico</v>
          </cell>
          <cell r="E117" t="str">
            <v>LAC</v>
          </cell>
          <cell r="F117" t="str">
            <v/>
          </cell>
          <cell r="G117">
            <v>2015</v>
          </cell>
          <cell r="I117">
            <v>87.7</v>
          </cell>
          <cell r="J117">
            <v>88.1</v>
          </cell>
          <cell r="K117">
            <v>87.1</v>
          </cell>
          <cell r="L117">
            <v>89.5</v>
          </cell>
          <cell r="M117">
            <v>81.7</v>
          </cell>
          <cell r="N117">
            <v>74.8</v>
          </cell>
          <cell r="O117">
            <v>85.7</v>
          </cell>
          <cell r="P117">
            <v>89.3</v>
          </cell>
          <cell r="Q117">
            <v>91.7</v>
          </cell>
          <cell r="R117">
            <v>98.6</v>
          </cell>
          <cell r="S117" t="str">
            <v xml:space="preserve"> </v>
          </cell>
          <cell r="T117" t="str">
            <v>MEX_MICS_2015</v>
          </cell>
          <cell r="U117" t="str">
            <v>MICS 2015</v>
          </cell>
        </row>
        <row r="118">
          <cell r="D118" t="str">
            <v>Micronesia (Federated States of)</v>
          </cell>
          <cell r="E118" t="str">
            <v>EAP</v>
          </cell>
          <cell r="F118" t="str">
            <v/>
          </cell>
          <cell r="S118" t="str">
            <v xml:space="preserve"> </v>
          </cell>
        </row>
        <row r="119">
          <cell r="D119" t="str">
            <v>Monaco</v>
          </cell>
          <cell r="E119" t="str">
            <v>ECA</v>
          </cell>
          <cell r="F119" t="str">
            <v>WE</v>
          </cell>
          <cell r="S119" t="str">
            <v xml:space="preserve"> </v>
          </cell>
        </row>
        <row r="120">
          <cell r="D120" t="str">
            <v>Mongolia</v>
          </cell>
          <cell r="E120" t="str">
            <v>EAP</v>
          </cell>
          <cell r="F120" t="str">
            <v/>
          </cell>
          <cell r="G120" t="str">
            <v>2013-14</v>
          </cell>
          <cell r="I120">
            <v>90.3</v>
          </cell>
          <cell r="J120">
            <v>87.8</v>
          </cell>
          <cell r="K120">
            <v>93.3</v>
          </cell>
          <cell r="L120">
            <v>95.6</v>
          </cell>
          <cell r="M120">
            <v>77.7</v>
          </cell>
          <cell r="N120">
            <v>72.5</v>
          </cell>
          <cell r="O120">
            <v>86.7</v>
          </cell>
          <cell r="P120">
            <v>95.1</v>
          </cell>
          <cell r="Q120">
            <v>98</v>
          </cell>
          <cell r="R120">
            <v>98.9</v>
          </cell>
          <cell r="S120" t="str">
            <v xml:space="preserve"> </v>
          </cell>
          <cell r="T120" t="str">
            <v>MNG_MICS_2013-14</v>
          </cell>
          <cell r="U120" t="str">
            <v>MICS 2013-14</v>
          </cell>
        </row>
        <row r="121">
          <cell r="D121" t="str">
            <v>Montenegro</v>
          </cell>
          <cell r="E121" t="str">
            <v>ECA</v>
          </cell>
          <cell r="F121" t="str">
            <v>EECA</v>
          </cell>
          <cell r="G121">
            <v>2013</v>
          </cell>
          <cell r="I121">
            <v>99</v>
          </cell>
          <cell r="J121">
            <v>98.7</v>
          </cell>
          <cell r="K121">
            <v>99.3</v>
          </cell>
          <cell r="L121">
            <v>98.7</v>
          </cell>
          <cell r="M121">
            <v>99.3</v>
          </cell>
          <cell r="N121">
            <v>95.5</v>
          </cell>
          <cell r="O121">
            <v>100</v>
          </cell>
          <cell r="P121">
            <v>99.4</v>
          </cell>
          <cell r="Q121">
            <v>99.1</v>
          </cell>
          <cell r="R121">
            <v>100</v>
          </cell>
          <cell r="S121" t="str">
            <v xml:space="preserve"> </v>
          </cell>
          <cell r="T121" t="str">
            <v>MNE_MICS_2013</v>
          </cell>
          <cell r="U121" t="str">
            <v>MICS 2013</v>
          </cell>
        </row>
        <row r="122">
          <cell r="D122" t="str">
            <v>Montserrat</v>
          </cell>
          <cell r="E122" t="str">
            <v>LAC</v>
          </cell>
          <cell r="F122" t="str">
            <v/>
          </cell>
        </row>
        <row r="123">
          <cell r="D123" t="str">
            <v>Morocco</v>
          </cell>
          <cell r="E123" t="str">
            <v>MENA</v>
          </cell>
          <cell r="F123" t="str">
            <v/>
          </cell>
          <cell r="S123" t="str">
            <v xml:space="preserve"> </v>
          </cell>
        </row>
        <row r="124">
          <cell r="D124" t="str">
            <v>Mozambique</v>
          </cell>
          <cell r="E124" t="str">
            <v>SSA</v>
          </cell>
          <cell r="F124" t="str">
            <v>ESA</v>
          </cell>
          <cell r="G124">
            <v>2011</v>
          </cell>
          <cell r="I124">
            <v>11.5</v>
          </cell>
          <cell r="J124">
            <v>13.4</v>
          </cell>
          <cell r="K124">
            <v>9.9</v>
          </cell>
          <cell r="L124">
            <v>22</v>
          </cell>
          <cell r="M124">
            <v>4</v>
          </cell>
          <cell r="N124">
            <v>0.8</v>
          </cell>
          <cell r="O124">
            <v>1.1000000000000001</v>
          </cell>
          <cell r="P124">
            <v>3.7</v>
          </cell>
          <cell r="Q124">
            <v>8.8000000000000007</v>
          </cell>
          <cell r="R124">
            <v>31.3</v>
          </cell>
          <cell r="S124" t="str">
            <v xml:space="preserve"> </v>
          </cell>
          <cell r="T124" t="str">
            <v>MOZ_DHS_2011</v>
          </cell>
          <cell r="U124" t="str">
            <v>DHS 2011</v>
          </cell>
        </row>
        <row r="125">
          <cell r="D125" t="str">
            <v>Myanmar</v>
          </cell>
          <cell r="E125" t="str">
            <v>EAP</v>
          </cell>
          <cell r="F125" t="str">
            <v/>
          </cell>
          <cell r="G125">
            <v>2015</v>
          </cell>
          <cell r="I125">
            <v>44.5</v>
          </cell>
          <cell r="J125">
            <v>42.5</v>
          </cell>
          <cell r="K125">
            <v>46.3</v>
          </cell>
          <cell r="L125">
            <v>68.8</v>
          </cell>
          <cell r="M125">
            <v>33.5</v>
          </cell>
          <cell r="N125">
            <v>13.3</v>
          </cell>
          <cell r="O125">
            <v>26</v>
          </cell>
          <cell r="P125">
            <v>41.8</v>
          </cell>
          <cell r="Q125">
            <v>60.7</v>
          </cell>
          <cell r="R125">
            <v>76</v>
          </cell>
          <cell r="S125" t="str">
            <v xml:space="preserve"> </v>
          </cell>
          <cell r="T125" t="str">
            <v>MMR_DHS_2015</v>
          </cell>
          <cell r="U125" t="str">
            <v>DHS 2015</v>
          </cell>
        </row>
        <row r="126">
          <cell r="D126" t="str">
            <v>Namibia</v>
          </cell>
          <cell r="E126" t="str">
            <v>SSA</v>
          </cell>
          <cell r="F126" t="str">
            <v>ESA</v>
          </cell>
          <cell r="G126">
            <v>2013</v>
          </cell>
          <cell r="I126">
            <v>55.7</v>
          </cell>
          <cell r="J126">
            <v>48.1</v>
          </cell>
          <cell r="K126">
            <v>62.3</v>
          </cell>
          <cell r="L126">
            <v>74.2</v>
          </cell>
          <cell r="M126">
            <v>32</v>
          </cell>
          <cell r="N126">
            <v>21.9</v>
          </cell>
          <cell r="O126">
            <v>33.9</v>
          </cell>
          <cell r="P126">
            <v>45.1</v>
          </cell>
          <cell r="Q126">
            <v>71</v>
          </cell>
          <cell r="R126">
            <v>88.5</v>
          </cell>
          <cell r="S126" t="str">
            <v xml:space="preserve"> </v>
          </cell>
          <cell r="T126" t="str">
            <v>NAM_DHS_2013</v>
          </cell>
          <cell r="U126" t="str">
            <v>DHS 2013</v>
          </cell>
        </row>
        <row r="127">
          <cell r="D127" t="str">
            <v>Nauru</v>
          </cell>
          <cell r="E127" t="str">
            <v>EAP</v>
          </cell>
          <cell r="F127" t="str">
            <v/>
          </cell>
          <cell r="S127" t="str">
            <v xml:space="preserve"> </v>
          </cell>
        </row>
        <row r="128">
          <cell r="D128" t="str">
            <v>Nepal</v>
          </cell>
          <cell r="E128" t="str">
            <v>SA</v>
          </cell>
          <cell r="F128" t="str">
            <v/>
          </cell>
          <cell r="G128">
            <v>2014</v>
          </cell>
          <cell r="I128">
            <v>64.599999999999994</v>
          </cell>
          <cell r="J128">
            <v>67.8</v>
          </cell>
          <cell r="K128">
            <v>61.7</v>
          </cell>
          <cell r="L128">
            <v>81.400000000000006</v>
          </cell>
          <cell r="M128">
            <v>61</v>
          </cell>
          <cell r="N128">
            <v>46.5</v>
          </cell>
          <cell r="O128">
            <v>52.4</v>
          </cell>
          <cell r="P128">
            <v>64.5</v>
          </cell>
          <cell r="Q128">
            <v>72.5</v>
          </cell>
          <cell r="R128">
            <v>87.6</v>
          </cell>
          <cell r="S128" t="str">
            <v xml:space="preserve"> </v>
          </cell>
          <cell r="T128" t="str">
            <v>MICS 2014</v>
          </cell>
          <cell r="U128" t="str">
            <v>MICS 2014</v>
          </cell>
        </row>
        <row r="129">
          <cell r="D129" t="str">
            <v>Netherlands</v>
          </cell>
          <cell r="E129" t="str">
            <v>ECA</v>
          </cell>
          <cell r="F129" t="str">
            <v>WE</v>
          </cell>
          <cell r="S129" t="str">
            <v xml:space="preserve"> </v>
          </cell>
        </row>
        <row r="130">
          <cell r="D130" t="str">
            <v>New Zealand</v>
          </cell>
          <cell r="E130" t="str">
            <v>EAP</v>
          </cell>
          <cell r="F130" t="str">
            <v/>
          </cell>
          <cell r="S130" t="str">
            <v xml:space="preserve"> </v>
          </cell>
        </row>
        <row r="131">
          <cell r="D131" t="str">
            <v>Nicaragua</v>
          </cell>
          <cell r="E131" t="str">
            <v>LAC</v>
          </cell>
          <cell r="F131" t="str">
            <v/>
          </cell>
          <cell r="S131" t="str">
            <v xml:space="preserve"> </v>
          </cell>
        </row>
        <row r="132">
          <cell r="D132" t="str">
            <v>Niger</v>
          </cell>
          <cell r="E132" t="str">
            <v>SSA</v>
          </cell>
          <cell r="F132" t="str">
            <v>WCA</v>
          </cell>
          <cell r="G132">
            <v>2012</v>
          </cell>
          <cell r="I132">
            <v>5.8</v>
          </cell>
          <cell r="J132">
            <v>10.3</v>
          </cell>
          <cell r="K132">
            <v>3.6</v>
          </cell>
          <cell r="L132">
            <v>21.3</v>
          </cell>
          <cell r="M132">
            <v>1.2</v>
          </cell>
          <cell r="N132">
            <v>1</v>
          </cell>
          <cell r="O132">
            <v>0.5</v>
          </cell>
          <cell r="P132">
            <v>0.9</v>
          </cell>
          <cell r="Q132">
            <v>1.6</v>
          </cell>
          <cell r="R132">
            <v>19</v>
          </cell>
          <cell r="S132" t="str">
            <v xml:space="preserve"> </v>
          </cell>
          <cell r="T132" t="str">
            <v>NER_EDSN_MICS_2012</v>
          </cell>
          <cell r="U132" t="str">
            <v>DHS 2012</v>
          </cell>
        </row>
        <row r="133">
          <cell r="D133" t="str">
            <v>Nigeria</v>
          </cell>
          <cell r="E133" t="str">
            <v>SSA</v>
          </cell>
          <cell r="F133" t="str">
            <v>WCA</v>
          </cell>
          <cell r="G133">
            <v>2013</v>
          </cell>
          <cell r="I133">
            <v>51.2</v>
          </cell>
          <cell r="J133">
            <v>58.9</v>
          </cell>
          <cell r="K133">
            <v>44.5</v>
          </cell>
          <cell r="L133">
            <v>74.2</v>
          </cell>
          <cell r="M133">
            <v>36.299999999999997</v>
          </cell>
          <cell r="N133">
            <v>10.6</v>
          </cell>
          <cell r="O133">
            <v>26.9</v>
          </cell>
          <cell r="P133">
            <v>55.3</v>
          </cell>
          <cell r="Q133">
            <v>74.7</v>
          </cell>
          <cell r="R133">
            <v>89.9</v>
          </cell>
          <cell r="S133" t="str">
            <v xml:space="preserve"> </v>
          </cell>
          <cell r="T133" t="str">
            <v>NGA_DHS_2013</v>
          </cell>
          <cell r="U133" t="str">
            <v>DHS 2013</v>
          </cell>
        </row>
        <row r="134">
          <cell r="D134" t="str">
            <v>Niue</v>
          </cell>
          <cell r="E134" t="str">
            <v>EAP</v>
          </cell>
          <cell r="F134" t="str">
            <v/>
          </cell>
          <cell r="S134" t="str">
            <v xml:space="preserve"> </v>
          </cell>
        </row>
        <row r="135">
          <cell r="D135" t="str">
            <v>Norway</v>
          </cell>
          <cell r="E135" t="str">
            <v>ECA</v>
          </cell>
          <cell r="F135" t="str">
            <v>WE</v>
          </cell>
          <cell r="S135" t="str">
            <v xml:space="preserve"> </v>
          </cell>
        </row>
        <row r="136">
          <cell r="D136" t="str">
            <v>Oman</v>
          </cell>
          <cell r="E136" t="str">
            <v>MENA</v>
          </cell>
          <cell r="F136" t="str">
            <v/>
          </cell>
          <cell r="S136" t="str">
            <v xml:space="preserve"> </v>
          </cell>
        </row>
        <row r="137">
          <cell r="D137" t="str">
            <v>Pakistan</v>
          </cell>
          <cell r="E137" t="str">
            <v>SA</v>
          </cell>
          <cell r="F137" t="str">
            <v/>
          </cell>
          <cell r="G137" t="str">
            <v>2012-13</v>
          </cell>
          <cell r="I137">
            <v>45.7</v>
          </cell>
          <cell r="J137">
            <v>49.9</v>
          </cell>
          <cell r="K137">
            <v>41.6</v>
          </cell>
          <cell r="L137">
            <v>61.2</v>
          </cell>
          <cell r="M137">
            <v>37.9</v>
          </cell>
          <cell r="N137">
            <v>11.1</v>
          </cell>
          <cell r="O137">
            <v>30.8</v>
          </cell>
          <cell r="P137">
            <v>47.5</v>
          </cell>
          <cell r="Q137">
            <v>58.9</v>
          </cell>
          <cell r="R137">
            <v>78.2</v>
          </cell>
          <cell r="S137" t="str">
            <v xml:space="preserve"> </v>
          </cell>
          <cell r="T137" t="str">
            <v>PAK_DHS_2012-13</v>
          </cell>
          <cell r="U137" t="str">
            <v>DHS 2012-13</v>
          </cell>
        </row>
        <row r="138">
          <cell r="D138" t="str">
            <v>Palau</v>
          </cell>
          <cell r="E138" t="str">
            <v>EAP</v>
          </cell>
          <cell r="F138" t="str">
            <v/>
          </cell>
          <cell r="S138" t="str">
            <v xml:space="preserve"> </v>
          </cell>
        </row>
        <row r="139">
          <cell r="D139" t="str">
            <v>Panama</v>
          </cell>
          <cell r="E139" t="str">
            <v>LAC</v>
          </cell>
          <cell r="F139" t="str">
            <v/>
          </cell>
          <cell r="G139">
            <v>2013</v>
          </cell>
          <cell r="I139">
            <v>77.5</v>
          </cell>
          <cell r="J139">
            <v>75</v>
          </cell>
          <cell r="K139">
            <v>80.599999999999994</v>
          </cell>
          <cell r="L139">
            <v>85.5</v>
          </cell>
          <cell r="M139">
            <v>62.9</v>
          </cell>
          <cell r="N139">
            <v>53.1</v>
          </cell>
          <cell r="O139">
            <v>66.8</v>
          </cell>
          <cell r="P139">
            <v>81</v>
          </cell>
          <cell r="Q139">
            <v>92.4</v>
          </cell>
          <cell r="R139">
            <v>96.3</v>
          </cell>
          <cell r="S139" t="str">
            <v xml:space="preserve"> </v>
          </cell>
          <cell r="T139" t="str">
            <v>PAN_MICS_2013</v>
          </cell>
          <cell r="U139" t="str">
            <v>MICS 2013</v>
          </cell>
        </row>
        <row r="140">
          <cell r="D140" t="str">
            <v>Papua New Guinea</v>
          </cell>
          <cell r="E140" t="str">
            <v>EAP</v>
          </cell>
          <cell r="F140" t="str">
            <v/>
          </cell>
          <cell r="S140" t="str">
            <v xml:space="preserve"> </v>
          </cell>
        </row>
        <row r="141">
          <cell r="D141" t="str">
            <v>Paraguay</v>
          </cell>
          <cell r="E141" t="str">
            <v>LAC</v>
          </cell>
          <cell r="F141" t="str">
            <v/>
          </cell>
          <cell r="S141" t="str">
            <v xml:space="preserve"> </v>
          </cell>
        </row>
        <row r="142">
          <cell r="D142" t="str">
            <v>Peru</v>
          </cell>
          <cell r="E142" t="str">
            <v>LAC</v>
          </cell>
          <cell r="F142" t="str">
            <v/>
          </cell>
          <cell r="G142">
            <v>2012</v>
          </cell>
          <cell r="I142">
            <v>82.6</v>
          </cell>
          <cell r="J142">
            <v>82.6</v>
          </cell>
          <cell r="K142">
            <v>82.6</v>
          </cell>
          <cell r="L142">
            <v>89.1</v>
          </cell>
          <cell r="M142">
            <v>62.5</v>
          </cell>
          <cell r="N142">
            <v>51.9</v>
          </cell>
          <cell r="O142">
            <v>73.599999999999994</v>
          </cell>
          <cell r="P142">
            <v>86.3</v>
          </cell>
          <cell r="Q142">
            <v>92.7</v>
          </cell>
          <cell r="R142">
            <v>97.6</v>
          </cell>
          <cell r="S142" t="str">
            <v xml:space="preserve"> </v>
          </cell>
          <cell r="T142" t="str">
            <v>Continuous DHS 2012</v>
          </cell>
          <cell r="U142" t="str">
            <v>DHS 2012</v>
          </cell>
        </row>
        <row r="143">
          <cell r="D143" t="str">
            <v>Philippines</v>
          </cell>
          <cell r="E143" t="str">
            <v>EAP</v>
          </cell>
          <cell r="F143" t="str">
            <v/>
          </cell>
          <cell r="G143">
            <v>2013</v>
          </cell>
          <cell r="I143">
            <v>70.7</v>
          </cell>
          <cell r="J143">
            <v>60.9</v>
          </cell>
          <cell r="K143">
            <v>81.900000000000006</v>
          </cell>
          <cell r="L143">
            <v>76.7</v>
          </cell>
          <cell r="M143">
            <v>64.5</v>
          </cell>
          <cell r="N143">
            <v>38.299999999999997</v>
          </cell>
          <cell r="O143">
            <v>60.4</v>
          </cell>
          <cell r="P143">
            <v>74.8</v>
          </cell>
          <cell r="Q143">
            <v>84.3</v>
          </cell>
          <cell r="R143">
            <v>91.3</v>
          </cell>
          <cell r="S143" t="str">
            <v xml:space="preserve"> </v>
          </cell>
          <cell r="T143" t="str">
            <v>PHL_DHS_2013</v>
          </cell>
          <cell r="U143" t="str">
            <v>DHS 2013</v>
          </cell>
        </row>
        <row r="144">
          <cell r="D144" t="str">
            <v>Poland</v>
          </cell>
          <cell r="E144" t="str">
            <v>ECA</v>
          </cell>
          <cell r="F144" t="str">
            <v>WE</v>
          </cell>
          <cell r="S144" t="str">
            <v xml:space="preserve"> </v>
          </cell>
        </row>
        <row r="145">
          <cell r="D145" t="str">
            <v>Portugal</v>
          </cell>
          <cell r="E145" t="str">
            <v>ECA</v>
          </cell>
          <cell r="F145" t="str">
            <v>WE</v>
          </cell>
          <cell r="S145" t="str">
            <v xml:space="preserve"> </v>
          </cell>
        </row>
        <row r="146">
          <cell r="D146" t="str">
            <v>Qatar</v>
          </cell>
          <cell r="E146" t="str">
            <v>MENA</v>
          </cell>
          <cell r="F146" t="str">
            <v/>
          </cell>
          <cell r="S146" t="str">
            <v xml:space="preserve"> </v>
          </cell>
        </row>
        <row r="147">
          <cell r="D147" t="str">
            <v>Republic of Korea</v>
          </cell>
          <cell r="E147" t="str">
            <v>EAP</v>
          </cell>
          <cell r="F147" t="str">
            <v/>
          </cell>
          <cell r="S147" t="str">
            <v xml:space="preserve"> </v>
          </cell>
        </row>
        <row r="148">
          <cell r="D148" t="str">
            <v>Republic of Moldova</v>
          </cell>
          <cell r="E148" t="str">
            <v>ECA</v>
          </cell>
          <cell r="F148" t="str">
            <v>EECA</v>
          </cell>
          <cell r="G148">
            <v>2012</v>
          </cell>
          <cell r="I148">
            <v>96.5</v>
          </cell>
          <cell r="J148">
            <v>95.1</v>
          </cell>
          <cell r="K148">
            <v>97.9</v>
          </cell>
          <cell r="L148">
            <v>97.6</v>
          </cell>
          <cell r="M148">
            <v>95.7</v>
          </cell>
          <cell r="N148">
            <v>84.3</v>
          </cell>
          <cell r="O148">
            <v>92.5</v>
          </cell>
          <cell r="P148">
            <v>98.4</v>
          </cell>
          <cell r="Q148">
            <v>99.1</v>
          </cell>
          <cell r="R148">
            <v>99.5</v>
          </cell>
          <cell r="S148" t="str">
            <v xml:space="preserve"> </v>
          </cell>
          <cell r="T148" t="str">
            <v>MDA_MICS_2012</v>
          </cell>
          <cell r="U148" t="str">
            <v>MICS 2012</v>
          </cell>
        </row>
        <row r="149">
          <cell r="D149" t="str">
            <v>Romania</v>
          </cell>
          <cell r="E149" t="str">
            <v>ECA</v>
          </cell>
          <cell r="F149" t="str">
            <v>EECA</v>
          </cell>
          <cell r="S149" t="str">
            <v xml:space="preserve"> </v>
          </cell>
        </row>
        <row r="150">
          <cell r="D150" t="str">
            <v>Russian Federation</v>
          </cell>
          <cell r="E150" t="str">
            <v>ECA</v>
          </cell>
          <cell r="F150" t="str">
            <v>EECA</v>
          </cell>
          <cell r="S150" t="str">
            <v xml:space="preserve"> </v>
          </cell>
        </row>
        <row r="151">
          <cell r="D151" t="str">
            <v>Rwanda</v>
          </cell>
          <cell r="E151" t="str">
            <v>SSA</v>
          </cell>
          <cell r="F151" t="str">
            <v>ESA</v>
          </cell>
          <cell r="G151" t="str">
            <v>2014-15</v>
          </cell>
          <cell r="I151">
            <v>27.9</v>
          </cell>
          <cell r="J151">
            <v>25.3</v>
          </cell>
          <cell r="K151">
            <v>30.1</v>
          </cell>
          <cell r="L151">
            <v>46.4</v>
          </cell>
          <cell r="M151">
            <v>22.6</v>
          </cell>
          <cell r="N151">
            <v>11.4</v>
          </cell>
          <cell r="O151">
            <v>10.8</v>
          </cell>
          <cell r="P151">
            <v>20.3</v>
          </cell>
          <cell r="Q151">
            <v>33.6</v>
          </cell>
          <cell r="R151">
            <v>48</v>
          </cell>
          <cell r="S151" t="str">
            <v xml:space="preserve"> </v>
          </cell>
          <cell r="T151" t="str">
            <v>RWA_DHS_2014-15</v>
          </cell>
          <cell r="U151" t="str">
            <v>DHS 2014-15</v>
          </cell>
        </row>
        <row r="152">
          <cell r="D152" t="str">
            <v>Saint Kitts and Nevis</v>
          </cell>
          <cell r="E152" t="str">
            <v>LAC</v>
          </cell>
          <cell r="F152" t="str">
            <v/>
          </cell>
          <cell r="S152" t="str">
            <v xml:space="preserve"> </v>
          </cell>
        </row>
        <row r="153">
          <cell r="D153" t="str">
            <v>Saint Lucia</v>
          </cell>
          <cell r="E153" t="str">
            <v>LAC</v>
          </cell>
          <cell r="F153" t="str">
            <v/>
          </cell>
          <cell r="G153">
            <v>2012</v>
          </cell>
          <cell r="I153">
            <v>91.3</v>
          </cell>
          <cell r="J153">
            <v>84.5</v>
          </cell>
          <cell r="K153">
            <v>98.1</v>
          </cell>
          <cell r="L153">
            <v>90.7</v>
          </cell>
          <cell r="M153">
            <v>91.5</v>
          </cell>
          <cell r="N153">
            <v>83</v>
          </cell>
          <cell r="O153">
            <v>86.8</v>
          </cell>
          <cell r="P153">
            <v>95.8</v>
          </cell>
          <cell r="Q153">
            <v>94.7</v>
          </cell>
          <cell r="R153">
            <v>97.4</v>
          </cell>
          <cell r="S153" t="str">
            <v xml:space="preserve"> </v>
          </cell>
          <cell r="T153" t="str">
            <v>LCA_MICS_2012</v>
          </cell>
          <cell r="U153" t="str">
            <v>MICS 2012</v>
          </cell>
        </row>
        <row r="154">
          <cell r="D154" t="str">
            <v>Saint Vincent and the Grenadines</v>
          </cell>
          <cell r="E154" t="str">
            <v>LAC</v>
          </cell>
          <cell r="F154" t="str">
            <v/>
          </cell>
          <cell r="S154" t="str">
            <v xml:space="preserve"> </v>
          </cell>
        </row>
        <row r="155">
          <cell r="D155" t="str">
            <v>Samoa</v>
          </cell>
          <cell r="E155" t="str">
            <v>EAP</v>
          </cell>
          <cell r="F155" t="str">
            <v/>
          </cell>
          <cell r="S155" t="str">
            <v xml:space="preserve"> </v>
          </cell>
        </row>
        <row r="156">
          <cell r="D156" t="str">
            <v>San Marino</v>
          </cell>
          <cell r="E156" t="str">
            <v>ECA</v>
          </cell>
          <cell r="F156" t="str">
            <v>WE</v>
          </cell>
          <cell r="S156" t="str">
            <v xml:space="preserve"> </v>
          </cell>
        </row>
        <row r="157">
          <cell r="D157" t="str">
            <v>Sao Tome and Principe</v>
          </cell>
          <cell r="E157" t="str">
            <v>SSA</v>
          </cell>
          <cell r="F157" t="str">
            <v>WCA</v>
          </cell>
          <cell r="G157">
            <v>2014</v>
          </cell>
          <cell r="I157">
            <v>33.799999999999997</v>
          </cell>
          <cell r="J157">
            <v>32.1</v>
          </cell>
          <cell r="K157">
            <v>35.5</v>
          </cell>
          <cell r="L157">
            <v>35.6</v>
          </cell>
          <cell r="M157">
            <v>30.2</v>
          </cell>
          <cell r="N157">
            <v>9.3000000000000007</v>
          </cell>
          <cell r="O157">
            <v>22.6</v>
          </cell>
          <cell r="P157">
            <v>31.5</v>
          </cell>
          <cell r="Q157">
            <v>42.2</v>
          </cell>
          <cell r="R157">
            <v>55.2</v>
          </cell>
          <cell r="S157" t="str">
            <v xml:space="preserve"> </v>
          </cell>
          <cell r="T157" t="str">
            <v>STP_MICS_2014</v>
          </cell>
          <cell r="U157" t="str">
            <v>MICS 2014</v>
          </cell>
        </row>
        <row r="158">
          <cell r="D158" t="str">
            <v>Saudi Arabia</v>
          </cell>
          <cell r="E158" t="str">
            <v>MENA</v>
          </cell>
          <cell r="F158" t="str">
            <v/>
          </cell>
          <cell r="S158" t="str">
            <v xml:space="preserve"> </v>
          </cell>
        </row>
        <row r="159">
          <cell r="D159" t="str">
            <v>Senegal</v>
          </cell>
          <cell r="E159" t="str">
            <v>SSA</v>
          </cell>
          <cell r="F159" t="str">
            <v>WCA</v>
          </cell>
          <cell r="G159">
            <v>2015</v>
          </cell>
          <cell r="I159">
            <v>23.5</v>
          </cell>
          <cell r="J159">
            <v>26.6</v>
          </cell>
          <cell r="K159">
            <v>20.8</v>
          </cell>
          <cell r="L159">
            <v>33.200000000000003</v>
          </cell>
          <cell r="M159">
            <v>14.2</v>
          </cell>
          <cell r="N159">
            <v>8.4</v>
          </cell>
          <cell r="O159">
            <v>13.4</v>
          </cell>
          <cell r="P159">
            <v>22.7</v>
          </cell>
          <cell r="Q159">
            <v>23.1</v>
          </cell>
          <cell r="R159">
            <v>45.2</v>
          </cell>
          <cell r="S159" t="str">
            <v xml:space="preserve"> </v>
          </cell>
          <cell r="T159" t="str">
            <v>SEN_DHS_2015</v>
          </cell>
          <cell r="U159" t="str">
            <v>Continuous DHS 2015</v>
          </cell>
        </row>
        <row r="160">
          <cell r="D160" t="str">
            <v>Serbia</v>
          </cell>
          <cell r="E160" t="str">
            <v>ECA</v>
          </cell>
          <cell r="F160" t="str">
            <v>EECA</v>
          </cell>
          <cell r="G160">
            <v>2014</v>
          </cell>
          <cell r="I160">
            <v>98.6</v>
          </cell>
          <cell r="J160">
            <v>98.6</v>
          </cell>
          <cell r="K160">
            <v>98.6</v>
          </cell>
          <cell r="L160">
            <v>97.9</v>
          </cell>
          <cell r="M160">
            <v>99.5</v>
          </cell>
          <cell r="N160">
            <v>91.2</v>
          </cell>
          <cell r="O160">
            <v>99.5</v>
          </cell>
          <cell r="P160">
            <v>99.9</v>
          </cell>
          <cell r="Q160">
            <v>100</v>
          </cell>
          <cell r="R160">
            <v>100</v>
          </cell>
          <cell r="S160" t="str">
            <v xml:space="preserve"> </v>
          </cell>
          <cell r="T160" t="str">
            <v>SRB_MICS_2014</v>
          </cell>
          <cell r="U160" t="str">
            <v>MICS 2014</v>
          </cell>
        </row>
        <row r="161">
          <cell r="D161" t="str">
            <v>Seychelles</v>
          </cell>
          <cell r="E161" t="str">
            <v>SSA</v>
          </cell>
          <cell r="F161" t="str">
            <v>ESA</v>
          </cell>
          <cell r="S161" t="str">
            <v xml:space="preserve"> </v>
          </cell>
        </row>
        <row r="162">
          <cell r="D162" t="str">
            <v>Sierra Leone</v>
          </cell>
          <cell r="E162" t="str">
            <v>SSA</v>
          </cell>
          <cell r="F162" t="str">
            <v>WCA</v>
          </cell>
          <cell r="G162">
            <v>2013</v>
          </cell>
          <cell r="I162">
            <v>40.299999999999997</v>
          </cell>
          <cell r="J162">
            <v>49.7</v>
          </cell>
          <cell r="K162">
            <v>32.799999999999997</v>
          </cell>
          <cell r="L162">
            <v>63.6</v>
          </cell>
          <cell r="M162">
            <v>23.7</v>
          </cell>
          <cell r="N162">
            <v>14.1</v>
          </cell>
          <cell r="O162">
            <v>20.399999999999999</v>
          </cell>
          <cell r="P162">
            <v>28.4</v>
          </cell>
          <cell r="Q162">
            <v>47.8</v>
          </cell>
          <cell r="R162">
            <v>68.2</v>
          </cell>
          <cell r="S162" t="str">
            <v xml:space="preserve"> </v>
          </cell>
          <cell r="T162" t="str">
            <v>SLE_DHS_2013</v>
          </cell>
          <cell r="U162" t="str">
            <v>DHS 2013</v>
          </cell>
        </row>
        <row r="163">
          <cell r="D163" t="str">
            <v>Singapore</v>
          </cell>
          <cell r="E163" t="str">
            <v>EAP</v>
          </cell>
          <cell r="F163" t="str">
            <v/>
          </cell>
          <cell r="S163" t="str">
            <v xml:space="preserve"> </v>
          </cell>
        </row>
        <row r="164">
          <cell r="D164" t="str">
            <v>Slovakia</v>
          </cell>
          <cell r="E164" t="str">
            <v>ECA</v>
          </cell>
          <cell r="F164" t="str">
            <v>WE</v>
          </cell>
          <cell r="S164" t="str">
            <v xml:space="preserve"> </v>
          </cell>
        </row>
        <row r="165">
          <cell r="D165" t="str">
            <v>Slovenia</v>
          </cell>
          <cell r="E165" t="str">
            <v>ECA</v>
          </cell>
          <cell r="F165" t="str">
            <v>WE</v>
          </cell>
          <cell r="S165" t="str">
            <v xml:space="preserve"> </v>
          </cell>
        </row>
        <row r="166">
          <cell r="D166" t="str">
            <v>Solomon Islands</v>
          </cell>
          <cell r="E166" t="str">
            <v>EAP</v>
          </cell>
          <cell r="F166" t="str">
            <v/>
          </cell>
          <cell r="S166" t="str">
            <v xml:space="preserve"> </v>
          </cell>
        </row>
        <row r="167">
          <cell r="D167" t="str">
            <v>Somalia</v>
          </cell>
          <cell r="E167" t="str">
            <v>SSA</v>
          </cell>
          <cell r="F167" t="str">
            <v>ESA</v>
          </cell>
          <cell r="S167" t="str">
            <v xml:space="preserve"> </v>
          </cell>
        </row>
        <row r="168">
          <cell r="D168" t="str">
            <v>South Africa</v>
          </cell>
          <cell r="E168" t="str">
            <v>SSA</v>
          </cell>
          <cell r="F168" t="str">
            <v>ESA</v>
          </cell>
          <cell r="G168">
            <v>2014</v>
          </cell>
          <cell r="I168">
            <v>81.7</v>
          </cell>
          <cell r="J168">
            <v>77.099999999999994</v>
          </cell>
          <cell r="K168">
            <v>86.3</v>
          </cell>
          <cell r="S168" t="str">
            <v xml:space="preserve"> </v>
          </cell>
          <cell r="T168" t="str">
            <v>GHS 2014</v>
          </cell>
          <cell r="U168" t="str">
            <v>General Household Survey 2014</v>
          </cell>
        </row>
        <row r="169">
          <cell r="D169" t="str">
            <v>South Sudan</v>
          </cell>
          <cell r="E169" t="str">
            <v>SSA</v>
          </cell>
          <cell r="F169" t="str">
            <v>ESA</v>
          </cell>
          <cell r="G169">
            <v>2010</v>
          </cell>
          <cell r="I169">
            <v>15.8</v>
          </cell>
          <cell r="J169">
            <v>23.1</v>
          </cell>
          <cell r="K169">
            <v>10.4</v>
          </cell>
          <cell r="L169">
            <v>26.4</v>
          </cell>
          <cell r="M169">
            <v>10.9</v>
          </cell>
          <cell r="N169">
            <v>3</v>
          </cell>
          <cell r="O169">
            <v>6.7</v>
          </cell>
          <cell r="P169">
            <v>9.3000000000000007</v>
          </cell>
          <cell r="Q169">
            <v>13.8</v>
          </cell>
          <cell r="R169">
            <v>32.5</v>
          </cell>
          <cell r="S169" t="str">
            <v xml:space="preserve"> </v>
          </cell>
          <cell r="T169" t="str">
            <v>SSD_MICS_2010</v>
          </cell>
          <cell r="U169" t="str">
            <v>MICS 2010</v>
          </cell>
        </row>
        <row r="170">
          <cell r="D170" t="str">
            <v>Spain</v>
          </cell>
          <cell r="E170" t="str">
            <v>ECA</v>
          </cell>
          <cell r="F170" t="str">
            <v>WE</v>
          </cell>
          <cell r="S170" t="str">
            <v xml:space="preserve"> </v>
          </cell>
        </row>
        <row r="171">
          <cell r="D171" t="str">
            <v>Sri Lanka</v>
          </cell>
          <cell r="E171" t="str">
            <v>SA</v>
          </cell>
          <cell r="F171" t="str">
            <v/>
          </cell>
          <cell r="S171" t="str">
            <v xml:space="preserve"> </v>
          </cell>
        </row>
        <row r="172">
          <cell r="D172" t="str">
            <v>State of Palestine</v>
          </cell>
          <cell r="E172" t="str">
            <v>MENA</v>
          </cell>
          <cell r="F172" t="str">
            <v/>
          </cell>
          <cell r="G172">
            <v>2014</v>
          </cell>
          <cell r="I172">
            <v>85.9</v>
          </cell>
          <cell r="J172">
            <v>79.900000000000006</v>
          </cell>
          <cell r="K172">
            <v>92.6</v>
          </cell>
          <cell r="L172">
            <v>85.9</v>
          </cell>
          <cell r="M172">
            <v>88.1</v>
          </cell>
          <cell r="N172">
            <v>76.7</v>
          </cell>
          <cell r="O172">
            <v>86</v>
          </cell>
          <cell r="P172">
            <v>84.4</v>
          </cell>
          <cell r="Q172">
            <v>89.3</v>
          </cell>
          <cell r="R172">
            <v>92.9</v>
          </cell>
          <cell r="S172" t="str">
            <v xml:space="preserve"> </v>
          </cell>
          <cell r="T172" t="str">
            <v>PSE_MICS_2014</v>
          </cell>
          <cell r="U172" t="str">
            <v>MICS 2014</v>
          </cell>
        </row>
        <row r="173">
          <cell r="D173" t="str">
            <v>Sudan</v>
          </cell>
          <cell r="E173" t="str">
            <v>SSA</v>
          </cell>
          <cell r="F173" t="str">
            <v>ESA</v>
          </cell>
          <cell r="G173">
            <v>2014</v>
          </cell>
          <cell r="I173">
            <v>44.201590975632108</v>
          </cell>
          <cell r="J173">
            <v>45.31275418651105</v>
          </cell>
          <cell r="K173">
            <v>43.112870948108586</v>
          </cell>
          <cell r="L173">
            <v>60.551706352942915</v>
          </cell>
          <cell r="M173">
            <v>36.017093239669258</v>
          </cell>
          <cell r="N173">
            <v>24.774012913167589</v>
          </cell>
          <cell r="O173">
            <v>30.005085257656333</v>
          </cell>
          <cell r="P173">
            <v>36.196146492770296</v>
          </cell>
          <cell r="Q173">
            <v>49.890273860967824</v>
          </cell>
          <cell r="R173">
            <v>73.064531539890552</v>
          </cell>
          <cell r="S173" t="str">
            <v xml:space="preserve"> </v>
          </cell>
          <cell r="T173" t="str">
            <v>SDN_MICS_2014</v>
          </cell>
          <cell r="U173" t="str">
            <v>MICS 2014</v>
          </cell>
        </row>
        <row r="174">
          <cell r="D174" t="str">
            <v>Suriname</v>
          </cell>
          <cell r="E174" t="str">
            <v>LAC</v>
          </cell>
          <cell r="F174" t="str">
            <v/>
          </cell>
          <cell r="G174">
            <v>2010</v>
          </cell>
          <cell r="I174">
            <v>46</v>
          </cell>
          <cell r="J174">
            <v>37</v>
          </cell>
          <cell r="K174">
            <v>53.8</v>
          </cell>
          <cell r="L174">
            <v>51.7</v>
          </cell>
          <cell r="M174">
            <v>27.4</v>
          </cell>
          <cell r="N174">
            <v>12</v>
          </cell>
          <cell r="O174">
            <v>34.200000000000003</v>
          </cell>
          <cell r="P174">
            <v>46</v>
          </cell>
          <cell r="Q174">
            <v>57.9</v>
          </cell>
          <cell r="R174">
            <v>71.5</v>
          </cell>
          <cell r="S174" t="str">
            <v xml:space="preserve"> </v>
          </cell>
          <cell r="T174" t="str">
            <v>SUR_MICS_2010</v>
          </cell>
          <cell r="U174" t="str">
            <v>MICS 2010</v>
          </cell>
        </row>
        <row r="175">
          <cell r="D175" t="str">
            <v>Swaziland</v>
          </cell>
          <cell r="E175" t="str">
            <v>SSA</v>
          </cell>
          <cell r="F175" t="str">
            <v>ESA</v>
          </cell>
          <cell r="G175">
            <v>2010</v>
          </cell>
          <cell r="I175">
            <v>47.2</v>
          </cell>
          <cell r="J175">
            <v>42.5</v>
          </cell>
          <cell r="K175">
            <v>52</v>
          </cell>
          <cell r="L175">
            <v>62.3</v>
          </cell>
          <cell r="M175">
            <v>42.3</v>
          </cell>
          <cell r="N175">
            <v>25.8</v>
          </cell>
          <cell r="O175">
            <v>40.200000000000003</v>
          </cell>
          <cell r="P175">
            <v>39.6</v>
          </cell>
          <cell r="Q175">
            <v>55.2</v>
          </cell>
          <cell r="R175">
            <v>67.7</v>
          </cell>
          <cell r="S175" t="str">
            <v xml:space="preserve"> </v>
          </cell>
          <cell r="T175" t="str">
            <v>SWZ_MICS_2010</v>
          </cell>
          <cell r="U175" t="str">
            <v>MICS 2010</v>
          </cell>
        </row>
        <row r="176">
          <cell r="D176" t="str">
            <v>Sweden</v>
          </cell>
          <cell r="E176" t="str">
            <v>ECA</v>
          </cell>
          <cell r="F176" t="str">
            <v>WE</v>
          </cell>
          <cell r="S176" t="str">
            <v xml:space="preserve"> </v>
          </cell>
        </row>
        <row r="177">
          <cell r="D177" t="str">
            <v>Switzerland</v>
          </cell>
          <cell r="E177" t="str">
            <v>ECA</v>
          </cell>
          <cell r="F177" t="str">
            <v>WE</v>
          </cell>
          <cell r="S177" t="str">
            <v xml:space="preserve"> </v>
          </cell>
        </row>
        <row r="178">
          <cell r="D178" t="str">
            <v>Syrian Arab Republic</v>
          </cell>
          <cell r="E178" t="str">
            <v>MENA</v>
          </cell>
          <cell r="F178" t="str">
            <v/>
          </cell>
          <cell r="S178" t="str">
            <v xml:space="preserve"> </v>
          </cell>
        </row>
        <row r="179">
          <cell r="D179" t="str">
            <v>Tajikistan</v>
          </cell>
          <cell r="E179" t="str">
            <v>ECA</v>
          </cell>
          <cell r="F179" t="str">
            <v>EECA</v>
          </cell>
          <cell r="G179">
            <v>2012</v>
          </cell>
          <cell r="I179">
            <v>87.9</v>
          </cell>
          <cell r="J179">
            <v>93.1</v>
          </cell>
          <cell r="K179">
            <v>84.3</v>
          </cell>
          <cell r="L179">
            <v>92.1</v>
          </cell>
          <cell r="M179">
            <v>86.3</v>
          </cell>
          <cell r="N179">
            <v>81.2</v>
          </cell>
          <cell r="O179">
            <v>83.7</v>
          </cell>
          <cell r="P179">
            <v>86.4</v>
          </cell>
          <cell r="Q179">
            <v>91.9</v>
          </cell>
          <cell r="R179">
            <v>94.2</v>
          </cell>
          <cell r="S179" t="str">
            <v xml:space="preserve"> </v>
          </cell>
          <cell r="T179" t="str">
            <v>TJK_DHS_2012</v>
          </cell>
          <cell r="U179" t="str">
            <v>DHS 2012</v>
          </cell>
        </row>
        <row r="180">
          <cell r="D180" t="str">
            <v>Thailand</v>
          </cell>
          <cell r="E180" t="str">
            <v>EAP</v>
          </cell>
          <cell r="F180" t="str">
            <v/>
          </cell>
          <cell r="G180" t="str">
            <v>2012-13</v>
          </cell>
          <cell r="I180">
            <v>86</v>
          </cell>
          <cell r="J180">
            <v>79.7</v>
          </cell>
          <cell r="K180">
            <v>92</v>
          </cell>
          <cell r="L180">
            <v>87.3</v>
          </cell>
          <cell r="M180">
            <v>84.9</v>
          </cell>
          <cell r="N180">
            <v>79.5</v>
          </cell>
          <cell r="O180">
            <v>82.7</v>
          </cell>
          <cell r="P180">
            <v>80.3</v>
          </cell>
          <cell r="Q180">
            <v>91.5</v>
          </cell>
          <cell r="R180">
            <v>96</v>
          </cell>
          <cell r="S180" t="str">
            <v xml:space="preserve"> </v>
          </cell>
          <cell r="T180" t="str">
            <v>THA_MICS_2012-13</v>
          </cell>
          <cell r="U180" t="str">
            <v>MICS 2012-13</v>
          </cell>
        </row>
        <row r="181">
          <cell r="D181" t="str">
            <v>The former Yugoslav Republic of Macedonia</v>
          </cell>
          <cell r="E181" t="str">
            <v>ECA</v>
          </cell>
          <cell r="F181" t="str">
            <v>EECA</v>
          </cell>
          <cell r="G181">
            <v>2011</v>
          </cell>
          <cell r="I181">
            <v>97.6</v>
          </cell>
          <cell r="J181">
            <v>97.7</v>
          </cell>
          <cell r="K181">
            <v>97.4</v>
          </cell>
          <cell r="L181">
            <v>97</v>
          </cell>
          <cell r="M181">
            <v>98</v>
          </cell>
          <cell r="N181">
            <v>93.3</v>
          </cell>
          <cell r="O181">
            <v>96</v>
          </cell>
          <cell r="P181">
            <v>100</v>
          </cell>
          <cell r="Q181">
            <v>100</v>
          </cell>
          <cell r="R181">
            <v>100</v>
          </cell>
          <cell r="S181" t="str">
            <v xml:space="preserve"> </v>
          </cell>
          <cell r="T181" t="str">
            <v>MKD_MICS_2011</v>
          </cell>
          <cell r="U181" t="str">
            <v>MICS 2011</v>
          </cell>
        </row>
        <row r="182">
          <cell r="D182" t="str">
            <v>Timor-Leste</v>
          </cell>
          <cell r="E182" t="str">
            <v>EAP</v>
          </cell>
          <cell r="F182" t="str">
            <v/>
          </cell>
          <cell r="G182" t="str">
            <v>2009-10</v>
          </cell>
          <cell r="I182">
            <v>43.8</v>
          </cell>
          <cell r="J182">
            <v>41.4</v>
          </cell>
          <cell r="K182">
            <v>46.4</v>
          </cell>
          <cell r="L182">
            <v>65</v>
          </cell>
          <cell r="M182">
            <v>35.799999999999997</v>
          </cell>
          <cell r="N182">
            <v>24</v>
          </cell>
          <cell r="O182">
            <v>28.8</v>
          </cell>
          <cell r="P182">
            <v>32.4</v>
          </cell>
          <cell r="Q182">
            <v>51</v>
          </cell>
          <cell r="R182">
            <v>71.900000000000006</v>
          </cell>
          <cell r="S182" t="str">
            <v xml:space="preserve"> </v>
          </cell>
          <cell r="T182" t="str">
            <v>TLS_DHS_2009-10</v>
          </cell>
          <cell r="U182" t="str">
            <v>DHS 2009-10</v>
          </cell>
        </row>
        <row r="183">
          <cell r="D183" t="str">
            <v>Togo</v>
          </cell>
          <cell r="E183" t="str">
            <v>SSA</v>
          </cell>
          <cell r="F183" t="str">
            <v>WCA</v>
          </cell>
          <cell r="G183" t="str">
            <v>2013-14</v>
          </cell>
          <cell r="I183">
            <v>25.3</v>
          </cell>
          <cell r="J183">
            <v>30.8</v>
          </cell>
          <cell r="K183">
            <v>19.5</v>
          </cell>
          <cell r="L183">
            <v>41.6</v>
          </cell>
          <cell r="M183">
            <v>12.5</v>
          </cell>
          <cell r="N183">
            <v>5.9</v>
          </cell>
          <cell r="O183">
            <v>11.6</v>
          </cell>
          <cell r="P183">
            <v>17.7</v>
          </cell>
          <cell r="Q183">
            <v>32.1</v>
          </cell>
          <cell r="R183">
            <v>50.8</v>
          </cell>
          <cell r="S183" t="str">
            <v xml:space="preserve"> </v>
          </cell>
          <cell r="T183" t="str">
            <v>TGO_DHS_2013-14</v>
          </cell>
          <cell r="U183" t="str">
            <v>DHS 2013-14</v>
          </cell>
        </row>
        <row r="184">
          <cell r="D184" t="str">
            <v>Tokelau</v>
          </cell>
          <cell r="E184" t="str">
            <v>EAP</v>
          </cell>
          <cell r="F184" t="str">
            <v/>
          </cell>
        </row>
        <row r="185">
          <cell r="D185" t="str">
            <v>Tonga</v>
          </cell>
          <cell r="E185" t="str">
            <v>EAP</v>
          </cell>
          <cell r="F185" t="str">
            <v/>
          </cell>
          <cell r="S185" t="str">
            <v xml:space="preserve"> </v>
          </cell>
        </row>
        <row r="186">
          <cell r="D186" t="str">
            <v>Trinidad and Tobago</v>
          </cell>
          <cell r="E186" t="str">
            <v>LAC</v>
          </cell>
          <cell r="F186" t="str">
            <v/>
          </cell>
          <cell r="S186" t="str">
            <v xml:space="preserve"> </v>
          </cell>
        </row>
        <row r="187">
          <cell r="D187" t="str">
            <v>Tunisia</v>
          </cell>
          <cell r="E187" t="str">
            <v>MENA</v>
          </cell>
          <cell r="F187" t="str">
            <v/>
          </cell>
          <cell r="G187" t="str">
            <v>2011-12</v>
          </cell>
          <cell r="I187">
            <v>66.3</v>
          </cell>
          <cell r="J187">
            <v>60.7</v>
          </cell>
          <cell r="K187">
            <v>71.900000000000006</v>
          </cell>
          <cell r="L187">
            <v>73.900000000000006</v>
          </cell>
          <cell r="M187">
            <v>53.5</v>
          </cell>
          <cell r="N187">
            <v>40.200000000000003</v>
          </cell>
          <cell r="O187">
            <v>58.3</v>
          </cell>
          <cell r="P187">
            <v>67.5</v>
          </cell>
          <cell r="Q187">
            <v>80.599999999999994</v>
          </cell>
          <cell r="R187">
            <v>93.3</v>
          </cell>
          <cell r="S187" t="str">
            <v xml:space="preserve"> </v>
          </cell>
          <cell r="T187" t="str">
            <v>TUN_MICS_2011-2012</v>
          </cell>
          <cell r="U187" t="str">
            <v>MICS 2011-12</v>
          </cell>
        </row>
        <row r="188">
          <cell r="D188" t="str">
            <v>Turkey</v>
          </cell>
          <cell r="E188" t="str">
            <v>ECA</v>
          </cell>
          <cell r="F188" t="str">
            <v>EECA</v>
          </cell>
          <cell r="G188">
            <v>2013</v>
          </cell>
          <cell r="I188">
            <v>92.2</v>
          </cell>
          <cell r="J188">
            <v>94.1</v>
          </cell>
          <cell r="K188">
            <v>90.2</v>
          </cell>
          <cell r="L188">
            <v>93.3</v>
          </cell>
          <cell r="M188">
            <v>87.9</v>
          </cell>
          <cell r="N188">
            <v>79.400000000000006</v>
          </cell>
          <cell r="O188">
            <v>91</v>
          </cell>
          <cell r="P188">
            <v>95.3</v>
          </cell>
          <cell r="Q188">
            <v>95.3</v>
          </cell>
          <cell r="R188">
            <v>99.8</v>
          </cell>
          <cell r="S188" t="str">
            <v xml:space="preserve"> </v>
          </cell>
          <cell r="T188" t="str">
            <v>TUR_DHS Style_2013</v>
          </cell>
          <cell r="U188" t="str">
            <v>DHS style 2013</v>
          </cell>
        </row>
        <row r="189">
          <cell r="D189" t="str">
            <v>Turkmenistan</v>
          </cell>
          <cell r="E189" t="str">
            <v>ECA</v>
          </cell>
          <cell r="F189" t="str">
            <v>EECA</v>
          </cell>
          <cell r="G189" t="str">
            <v>2015-16</v>
          </cell>
          <cell r="I189">
            <v>91.8</v>
          </cell>
          <cell r="J189">
            <v>92.6</v>
          </cell>
          <cell r="K189">
            <v>91.3</v>
          </cell>
          <cell r="L189">
            <v>89</v>
          </cell>
          <cell r="M189">
            <v>93.5</v>
          </cell>
          <cell r="N189">
            <v>91.6</v>
          </cell>
          <cell r="O189">
            <v>93.5</v>
          </cell>
          <cell r="P189">
            <v>94.8</v>
          </cell>
          <cell r="Q189">
            <v>89.9</v>
          </cell>
          <cell r="R189">
            <v>89.1</v>
          </cell>
          <cell r="T189" t="str">
            <v>TKM_MICS_2015-16</v>
          </cell>
          <cell r="U189" t="str">
            <v>MICS 2015-16</v>
          </cell>
        </row>
        <row r="190">
          <cell r="D190" t="str">
            <v>Turks and Caicos Islands</v>
          </cell>
          <cell r="E190" t="str">
            <v>LAC</v>
          </cell>
          <cell r="F190" t="str">
            <v/>
          </cell>
        </row>
        <row r="191">
          <cell r="D191" t="str">
            <v>Tuvalu</v>
          </cell>
          <cell r="E191" t="str">
            <v>EAP</v>
          </cell>
          <cell r="F191" t="str">
            <v/>
          </cell>
          <cell r="S191" t="str">
            <v xml:space="preserve"> </v>
          </cell>
        </row>
        <row r="192">
          <cell r="D192" t="str">
            <v>Uganda</v>
          </cell>
          <cell r="E192" t="str">
            <v>SSA</v>
          </cell>
          <cell r="F192" t="str">
            <v>ESA</v>
          </cell>
          <cell r="G192">
            <v>2011</v>
          </cell>
          <cell r="I192">
            <v>22.5</v>
          </cell>
          <cell r="J192">
            <v>23.3</v>
          </cell>
          <cell r="K192">
            <v>21.8</v>
          </cell>
          <cell r="L192">
            <v>47</v>
          </cell>
          <cell r="M192">
            <v>15</v>
          </cell>
          <cell r="N192">
            <v>2.1</v>
          </cell>
          <cell r="O192">
            <v>11.1</v>
          </cell>
          <cell r="P192">
            <v>13.5</v>
          </cell>
          <cell r="Q192">
            <v>23.5</v>
          </cell>
          <cell r="R192">
            <v>48.9</v>
          </cell>
          <cell r="S192" t="str">
            <v xml:space="preserve"> </v>
          </cell>
          <cell r="T192" t="str">
            <v>UGA_DHS_2011</v>
          </cell>
          <cell r="U192" t="str">
            <v>DHS 2011</v>
          </cell>
        </row>
        <row r="193">
          <cell r="D193" t="str">
            <v>Ukraine</v>
          </cell>
          <cell r="E193" t="str">
            <v>ECA</v>
          </cell>
          <cell r="F193" t="str">
            <v>EECA</v>
          </cell>
          <cell r="G193">
            <v>2012</v>
          </cell>
          <cell r="I193">
            <v>99.6</v>
          </cell>
          <cell r="J193">
            <v>99.6</v>
          </cell>
          <cell r="K193">
            <v>99.6</v>
          </cell>
          <cell r="L193">
            <v>99.5</v>
          </cell>
          <cell r="M193">
            <v>99.8</v>
          </cell>
          <cell r="N193">
            <v>99.7</v>
          </cell>
          <cell r="O193">
            <v>98.5</v>
          </cell>
          <cell r="P193">
            <v>100</v>
          </cell>
          <cell r="Q193">
            <v>100</v>
          </cell>
          <cell r="R193">
            <v>100</v>
          </cell>
          <cell r="S193" t="str">
            <v xml:space="preserve"> </v>
          </cell>
          <cell r="T193" t="str">
            <v>UKR_MICS_2012</v>
          </cell>
          <cell r="U193" t="str">
            <v>MICS 2012</v>
          </cell>
        </row>
        <row r="194">
          <cell r="D194" t="str">
            <v>United Arab Emirates</v>
          </cell>
          <cell r="E194" t="str">
            <v>MENA</v>
          </cell>
          <cell r="F194" t="str">
            <v/>
          </cell>
          <cell r="S194" t="str">
            <v xml:space="preserve"> </v>
          </cell>
        </row>
        <row r="195">
          <cell r="D195" t="str">
            <v>United Kingdom</v>
          </cell>
          <cell r="E195" t="str">
            <v>ECA</v>
          </cell>
          <cell r="F195" t="str">
            <v>WE</v>
          </cell>
          <cell r="S195" t="str">
            <v xml:space="preserve"> </v>
          </cell>
        </row>
        <row r="196">
          <cell r="D196" t="str">
            <v>United Republic of Tanzania</v>
          </cell>
          <cell r="E196" t="str">
            <v>SSA</v>
          </cell>
          <cell r="F196" t="str">
            <v>ESA</v>
          </cell>
          <cell r="G196">
            <v>2015</v>
          </cell>
          <cell r="I196">
            <v>28.6</v>
          </cell>
          <cell r="J196">
            <v>30.9</v>
          </cell>
          <cell r="K196">
            <v>26.7</v>
          </cell>
          <cell r="L196">
            <v>47.7</v>
          </cell>
          <cell r="M196">
            <v>16.600000000000001</v>
          </cell>
          <cell r="N196">
            <v>7</v>
          </cell>
          <cell r="O196">
            <v>7.5</v>
          </cell>
          <cell r="P196">
            <v>16.5</v>
          </cell>
          <cell r="Q196">
            <v>30</v>
          </cell>
          <cell r="R196">
            <v>59.7</v>
          </cell>
          <cell r="T196" t="str">
            <v>TZA_DHS_2015</v>
          </cell>
          <cell r="U196" t="str">
            <v>DHS 2015</v>
          </cell>
        </row>
        <row r="197">
          <cell r="D197" t="str">
            <v>United States</v>
          </cell>
          <cell r="E197" t="str">
            <v>NA</v>
          </cell>
          <cell r="F197" t="str">
            <v/>
          </cell>
          <cell r="S197" t="str">
            <v xml:space="preserve"> </v>
          </cell>
        </row>
        <row r="198">
          <cell r="D198" t="str">
            <v>Uruguay</v>
          </cell>
          <cell r="E198" t="str">
            <v>LAC</v>
          </cell>
          <cell r="F198" t="str">
            <v/>
          </cell>
          <cell r="G198" t="str">
            <v>2012-13</v>
          </cell>
          <cell r="I198">
            <v>59.7</v>
          </cell>
          <cell r="J198">
            <v>52.2</v>
          </cell>
          <cell r="K198">
            <v>69.900000000000006</v>
          </cell>
          <cell r="L198">
            <v>60.9</v>
          </cell>
          <cell r="M198">
            <v>49.2</v>
          </cell>
          <cell r="N198">
            <v>22.8</v>
          </cell>
          <cell r="O198">
            <v>57.8</v>
          </cell>
          <cell r="P198">
            <v>60.3</v>
          </cell>
          <cell r="Q198">
            <v>81.599999999999994</v>
          </cell>
          <cell r="R198">
            <v>73</v>
          </cell>
          <cell r="T198" t="str">
            <v>URY_MICS_2012-13</v>
          </cell>
          <cell r="U198" t="str">
            <v>MICS 2012-13</v>
          </cell>
        </row>
        <row r="199">
          <cell r="D199" t="str">
            <v>Uzbekistan</v>
          </cell>
          <cell r="E199" t="str">
            <v>ECA</v>
          </cell>
          <cell r="F199" t="str">
            <v>EECA</v>
          </cell>
          <cell r="S199" t="str">
            <v xml:space="preserve"> </v>
          </cell>
        </row>
        <row r="200">
          <cell r="D200" t="str">
            <v>Vanuatu</v>
          </cell>
          <cell r="E200" t="str">
            <v>EAP</v>
          </cell>
          <cell r="F200" t="str">
            <v/>
          </cell>
          <cell r="S200" t="str">
            <v xml:space="preserve"> </v>
          </cell>
        </row>
        <row r="201">
          <cell r="D201" t="str">
            <v>Venezuela (Bolivarian Republic of)</v>
          </cell>
          <cell r="E201" t="str">
            <v>LAC</v>
          </cell>
          <cell r="F201" t="str">
            <v/>
          </cell>
          <cell r="S201" t="str">
            <v xml:space="preserve"> </v>
          </cell>
        </row>
        <row r="202">
          <cell r="D202" t="str">
            <v>Viet Nam</v>
          </cell>
          <cell r="E202" t="str">
            <v>EAP</v>
          </cell>
          <cell r="F202" t="str">
            <v/>
          </cell>
          <cell r="G202">
            <v>2014</v>
          </cell>
          <cell r="I202">
            <v>83.7</v>
          </cell>
          <cell r="J202">
            <v>80.900000000000006</v>
          </cell>
          <cell r="K202">
            <v>86.6</v>
          </cell>
          <cell r="L202">
            <v>89.2</v>
          </cell>
          <cell r="M202">
            <v>81.099999999999994</v>
          </cell>
          <cell r="N202">
            <v>59.8</v>
          </cell>
          <cell r="O202">
            <v>83.8</v>
          </cell>
          <cell r="P202">
            <v>88.1</v>
          </cell>
          <cell r="Q202">
            <v>92.9</v>
          </cell>
          <cell r="R202">
            <v>97.5</v>
          </cell>
          <cell r="S202" t="str">
            <v xml:space="preserve"> </v>
          </cell>
          <cell r="T202" t="str">
            <v>VNM_MICS_2014</v>
          </cell>
          <cell r="U202" t="str">
            <v>MICS 2014</v>
          </cell>
        </row>
        <row r="203">
          <cell r="D203" t="str">
            <v>Yemen</v>
          </cell>
          <cell r="E203" t="str">
            <v>MENA</v>
          </cell>
          <cell r="F203" t="str">
            <v/>
          </cell>
          <cell r="G203">
            <v>2013</v>
          </cell>
          <cell r="I203">
            <v>46.3</v>
          </cell>
          <cell r="J203">
            <v>54.5</v>
          </cell>
          <cell r="K203">
            <v>39.299999999999997</v>
          </cell>
          <cell r="L203">
            <v>64.8</v>
          </cell>
          <cell r="M203">
            <v>37.299999999999997</v>
          </cell>
          <cell r="N203">
            <v>19.399999999999999</v>
          </cell>
          <cell r="O203">
            <v>33.5</v>
          </cell>
          <cell r="P203">
            <v>46.4</v>
          </cell>
          <cell r="Q203">
            <v>52.1</v>
          </cell>
          <cell r="R203">
            <v>72.7</v>
          </cell>
          <cell r="S203" t="str">
            <v xml:space="preserve"> </v>
          </cell>
          <cell r="T203" t="str">
            <v>DHS 2013</v>
          </cell>
          <cell r="U203" t="str">
            <v>DHS 2013</v>
          </cell>
        </row>
        <row r="204">
          <cell r="D204" t="str">
            <v>Zambia</v>
          </cell>
          <cell r="E204" t="str">
            <v>SSA</v>
          </cell>
          <cell r="F204" t="str">
            <v>ESA</v>
          </cell>
          <cell r="G204" t="str">
            <v>2013-14</v>
          </cell>
          <cell r="I204">
            <v>50.5</v>
          </cell>
          <cell r="J204">
            <v>53.8</v>
          </cell>
          <cell r="K204">
            <v>47.6</v>
          </cell>
          <cell r="L204">
            <v>71.8</v>
          </cell>
          <cell r="M204">
            <v>30.6</v>
          </cell>
          <cell r="N204">
            <v>16.7</v>
          </cell>
          <cell r="O204">
            <v>24.3</v>
          </cell>
          <cell r="P204">
            <v>35.299999999999997</v>
          </cell>
          <cell r="Q204">
            <v>61.2</v>
          </cell>
          <cell r="R204">
            <v>85.5</v>
          </cell>
          <cell r="S204" t="str">
            <v xml:space="preserve"> </v>
          </cell>
          <cell r="T204" t="str">
            <v>ZMB_DHS_2013-14</v>
          </cell>
          <cell r="U204" t="str">
            <v>DHS 2013-14</v>
          </cell>
        </row>
        <row r="205">
          <cell r="D205" t="str">
            <v>Zimbabwe</v>
          </cell>
          <cell r="E205" t="str">
            <v>SSA</v>
          </cell>
          <cell r="F205" t="str">
            <v>ESA</v>
          </cell>
          <cell r="G205">
            <v>2014</v>
          </cell>
          <cell r="I205">
            <v>69.599999999999994</v>
          </cell>
          <cell r="J205">
            <v>65.7</v>
          </cell>
          <cell r="K205">
            <v>73.900000000000006</v>
          </cell>
          <cell r="L205">
            <v>89.3</v>
          </cell>
          <cell r="M205">
            <v>61.1</v>
          </cell>
          <cell r="N205">
            <v>44.5</v>
          </cell>
          <cell r="O205">
            <v>57.9</v>
          </cell>
          <cell r="P205">
            <v>68.099999999999994</v>
          </cell>
          <cell r="Q205">
            <v>75.5</v>
          </cell>
          <cell r="R205">
            <v>91.6</v>
          </cell>
          <cell r="S205" t="str">
            <v xml:space="preserve"> </v>
          </cell>
          <cell r="T205" t="str">
            <v>ZWE_MICS_2014</v>
          </cell>
          <cell r="U205" t="str">
            <v>MICS 2014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49"/>
  <sheetViews>
    <sheetView zoomScaleNormal="100" workbookViewId="0">
      <pane xSplit="2" ySplit="9" topLeftCell="C10" activePane="bottomRight" state="frozen"/>
      <selection pane="topRight" activeCell="F1" sqref="F1"/>
      <selection pane="bottomLeft" activeCell="A2" sqref="A2"/>
      <selection pane="bottomRight" activeCell="A232" sqref="A232:XFD232"/>
    </sheetView>
  </sheetViews>
  <sheetFormatPr defaultRowHeight="12" x14ac:dyDescent="0.2"/>
  <cols>
    <col min="1" max="1" width="5.28515625" style="72" customWidth="1"/>
    <col min="2" max="2" width="28.7109375" style="72" customWidth="1"/>
    <col min="3" max="3" width="7.28515625" style="73" customWidth="1"/>
    <col min="4" max="4" width="1.28515625" style="73" customWidth="1"/>
    <col min="5" max="5" width="7.28515625" style="74" customWidth="1"/>
    <col min="6" max="6" width="1.140625" style="73" customWidth="1"/>
    <col min="7" max="7" width="7.28515625" style="74" customWidth="1"/>
    <col min="8" max="8" width="1.28515625" style="73" customWidth="1"/>
    <col min="9" max="9" width="7.28515625" style="73" customWidth="1"/>
    <col min="10" max="10" width="1.28515625" style="73" customWidth="1"/>
    <col min="11" max="11" width="7.28515625" style="73" customWidth="1"/>
    <col min="12" max="12" width="1.42578125" style="73" customWidth="1"/>
    <col min="13" max="13" width="7.28515625" style="73" customWidth="1"/>
    <col min="14" max="14" width="1.42578125" style="73" customWidth="1"/>
    <col min="15" max="15" width="7.28515625" style="73" customWidth="1"/>
    <col min="16" max="16" width="1.28515625" style="73" customWidth="1"/>
    <col min="17" max="17" width="7.28515625" style="73" customWidth="1"/>
    <col min="18" max="18" width="1.42578125" style="73" customWidth="1"/>
    <col min="19" max="19" width="7.28515625" style="73" customWidth="1"/>
    <col min="20" max="20" width="1.42578125" style="32" customWidth="1"/>
    <col min="21" max="21" width="7.28515625" style="72" customWidth="1"/>
    <col min="22" max="22" width="2" style="112" customWidth="1"/>
    <col min="23" max="23" width="24.7109375" style="97" customWidth="1"/>
    <col min="24" max="16384" width="9.140625" style="1"/>
  </cols>
  <sheetData>
    <row r="1" spans="1:24" customFormat="1" ht="15" x14ac:dyDescent="0.25">
      <c r="A1" s="59"/>
      <c r="B1" s="59"/>
      <c r="C1" s="67"/>
      <c r="D1" s="69"/>
      <c r="E1" s="68"/>
      <c r="F1" s="69"/>
      <c r="G1" s="68"/>
      <c r="H1" s="69"/>
      <c r="I1" s="69"/>
      <c r="J1" s="69"/>
      <c r="K1" s="69"/>
      <c r="L1" s="69"/>
      <c r="M1" s="69"/>
      <c r="N1" s="69"/>
      <c r="O1" s="69"/>
      <c r="P1" s="69"/>
      <c r="Q1" s="69"/>
      <c r="R1" s="110"/>
      <c r="S1" s="69"/>
      <c r="T1" s="68"/>
      <c r="U1" s="57"/>
      <c r="V1" s="68"/>
      <c r="W1" s="96"/>
    </row>
    <row r="2" spans="1:24" customFormat="1" ht="12.75" customHeight="1" x14ac:dyDescent="0.25">
      <c r="A2" s="59"/>
      <c r="B2" s="59"/>
      <c r="C2" s="67"/>
      <c r="D2" s="69"/>
      <c r="E2" s="68"/>
      <c r="F2" s="69"/>
      <c r="G2" s="68"/>
      <c r="H2" s="69"/>
      <c r="I2" s="69"/>
      <c r="J2" s="69"/>
      <c r="K2" s="69"/>
      <c r="L2" s="69"/>
      <c r="M2" s="69"/>
      <c r="N2" s="69"/>
      <c r="O2" s="69"/>
      <c r="P2" s="69"/>
      <c r="Q2" s="69"/>
      <c r="R2" s="110"/>
      <c r="S2" s="69"/>
      <c r="T2" s="68"/>
      <c r="U2" s="57"/>
      <c r="V2" s="68"/>
      <c r="W2" s="96"/>
    </row>
    <row r="3" spans="1:24" customFormat="1" ht="15" x14ac:dyDescent="0.25">
      <c r="A3" s="57"/>
      <c r="B3" s="22"/>
      <c r="C3" s="41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110"/>
      <c r="S3" s="69"/>
      <c r="T3" s="68"/>
      <c r="U3" s="57"/>
      <c r="V3" s="68"/>
      <c r="W3" s="96"/>
    </row>
    <row r="4" spans="1:24" customFormat="1" ht="21" x14ac:dyDescent="0.35">
      <c r="A4" s="24" t="s">
        <v>472</v>
      </c>
      <c r="C4" s="25"/>
      <c r="D4" s="25"/>
      <c r="E4" s="26"/>
      <c r="F4" s="25"/>
      <c r="G4" s="26"/>
      <c r="H4" s="25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14"/>
    </row>
    <row r="5" spans="1:24" customFormat="1" ht="18.75" x14ac:dyDescent="0.3">
      <c r="A5" s="27"/>
      <c r="B5" s="57"/>
      <c r="C5" s="42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110"/>
      <c r="S5" s="69"/>
      <c r="T5" s="68"/>
      <c r="U5" s="57"/>
      <c r="V5" s="68"/>
      <c r="W5" s="96"/>
    </row>
    <row r="6" spans="1:24" customFormat="1" ht="16.5" x14ac:dyDescent="0.3">
      <c r="A6" s="28" t="s">
        <v>437</v>
      </c>
      <c r="B6" s="57"/>
      <c r="C6" s="42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110"/>
      <c r="S6" s="69"/>
      <c r="T6" s="68"/>
      <c r="U6" s="57"/>
      <c r="V6" s="68"/>
      <c r="W6" s="96"/>
    </row>
    <row r="7" spans="1:24" customFormat="1" ht="16.5" x14ac:dyDescent="0.3">
      <c r="A7" s="29"/>
      <c r="B7" s="57"/>
      <c r="C7" s="42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110"/>
      <c r="S7" s="69"/>
      <c r="T7" s="68"/>
      <c r="U7" s="57"/>
      <c r="V7" s="68"/>
      <c r="W7" s="96"/>
    </row>
    <row r="8" spans="1:24" customFormat="1" ht="16.5" x14ac:dyDescent="0.3">
      <c r="A8" s="28" t="s">
        <v>438</v>
      </c>
      <c r="B8" s="57"/>
      <c r="C8" s="42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110"/>
      <c r="S8" s="69"/>
      <c r="T8" s="68"/>
      <c r="U8" s="57"/>
      <c r="V8" s="68"/>
      <c r="W8" s="96"/>
    </row>
    <row r="9" spans="1:24" customFormat="1" ht="16.5" x14ac:dyDescent="0.3">
      <c r="A9" s="57"/>
      <c r="B9" s="28"/>
      <c r="C9" s="42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110"/>
      <c r="S9" s="69"/>
      <c r="T9" s="68"/>
      <c r="U9" s="57"/>
      <c r="V9" s="68"/>
      <c r="W9" s="96"/>
    </row>
    <row r="10" spans="1:24" s="32" customFormat="1" ht="24" x14ac:dyDescent="0.25">
      <c r="A10" s="30" t="s">
        <v>0</v>
      </c>
      <c r="B10" s="5" t="s">
        <v>1</v>
      </c>
      <c r="C10" s="31" t="s">
        <v>2</v>
      </c>
      <c r="D10" s="31"/>
      <c r="E10" s="31" t="s">
        <v>3</v>
      </c>
      <c r="F10" s="31"/>
      <c r="G10" s="31" t="s">
        <v>4</v>
      </c>
      <c r="H10" s="31"/>
      <c r="I10" s="31" t="s">
        <v>5</v>
      </c>
      <c r="J10" s="31"/>
      <c r="K10" s="31" t="s">
        <v>6</v>
      </c>
      <c r="L10" s="31"/>
      <c r="M10" s="31" t="s">
        <v>7</v>
      </c>
      <c r="N10" s="31"/>
      <c r="O10" s="31" t="s">
        <v>8</v>
      </c>
      <c r="P10" s="31"/>
      <c r="Q10" s="31" t="s">
        <v>9</v>
      </c>
      <c r="R10" s="31"/>
      <c r="S10" s="31" t="s">
        <v>10</v>
      </c>
      <c r="T10" s="31"/>
      <c r="U10" s="31" t="s">
        <v>11</v>
      </c>
      <c r="V10" s="31"/>
      <c r="W10" s="30" t="s">
        <v>12</v>
      </c>
    </row>
    <row r="11" spans="1:24" ht="12" customHeight="1" x14ac:dyDescent="0.2">
      <c r="A11" s="5" t="s">
        <v>185</v>
      </c>
      <c r="B11" s="7" t="s">
        <v>186</v>
      </c>
      <c r="C11" s="46">
        <f>VLOOKUP($B11,[1]PriCOMP!$E$4:$V$232,6,0)</f>
        <v>53.9</v>
      </c>
      <c r="D11" s="46"/>
      <c r="E11" s="46">
        <f>VLOOKUP($B11,[1]PriCOMP!$E$4:$V$232,7,0)</f>
        <v>67.2</v>
      </c>
      <c r="F11" s="46"/>
      <c r="G11" s="46">
        <f>VLOOKUP($B11,[1]PriCOMP!$E$4:$V$232,8,0)</f>
        <v>40.200000000000003</v>
      </c>
      <c r="H11" s="46"/>
      <c r="I11" s="46">
        <f>VLOOKUP($B11,[1]PriCOMP!$E$4:$V$232,9,0)</f>
        <v>70.8</v>
      </c>
      <c r="J11" s="46"/>
      <c r="K11" s="46">
        <f>VLOOKUP($B11,[1]PriCOMP!$E$4:$V$232,10,0)</f>
        <v>47.8</v>
      </c>
      <c r="L11" s="46"/>
      <c r="M11" s="46">
        <f>VLOOKUP($B11,[1]PriCOMP!$E$4:$V$232,11,0)</f>
        <v>44.5</v>
      </c>
      <c r="N11" s="46"/>
      <c r="O11" s="46">
        <f>VLOOKUP($B11,[1]PriCOMP!$E$4:$V$232,12,0)</f>
        <v>46</v>
      </c>
      <c r="P11" s="46"/>
      <c r="Q11" s="46">
        <f>VLOOKUP($B11,[1]PriCOMP!$E$4:$V$232,13,0)</f>
        <v>42.6</v>
      </c>
      <c r="R11" s="46"/>
      <c r="S11" s="46">
        <f>VLOOKUP($B11,[1]PriCOMP!$E$4:$V$232,14,0)</f>
        <v>60</v>
      </c>
      <c r="T11" s="46"/>
      <c r="U11" s="46">
        <f>VLOOKUP($B11,[1]PriCOMP!$E$4:$V$232,15,0)</f>
        <v>74.5</v>
      </c>
      <c r="V11" s="46"/>
      <c r="W11" s="102" t="str">
        <f>VLOOKUP($B11,[1]PriCOMP!$E$4:$V$232,18,0)</f>
        <v xml:space="preserve">DHS 2015 </v>
      </c>
    </row>
    <row r="12" spans="1:24" ht="12" customHeight="1" x14ac:dyDescent="0.2">
      <c r="A12" s="5" t="s">
        <v>193</v>
      </c>
      <c r="B12" s="7" t="s">
        <v>194</v>
      </c>
      <c r="C12" s="46">
        <f>VLOOKUP(B12,[1]PriCOMP!$E$4:$V$232,6,0)</f>
        <v>98.3</v>
      </c>
      <c r="D12" s="46" t="s">
        <v>440</v>
      </c>
      <c r="E12" s="46">
        <f>VLOOKUP($B12,[1]PriCOMP!$E$4:$V$232,7,0)</f>
        <v>98.6</v>
      </c>
      <c r="F12" s="46" t="s">
        <v>440</v>
      </c>
      <c r="G12" s="46">
        <f>VLOOKUP($B12,[1]PriCOMP!$E$4:$V$232,8,0)</f>
        <v>98</v>
      </c>
      <c r="H12" s="46" t="s">
        <v>440</v>
      </c>
      <c r="I12" s="46">
        <f>VLOOKUP($B12,[1]PriCOMP!$E$4:$V$232,9,0)</f>
        <v>98.3</v>
      </c>
      <c r="J12" s="46" t="s">
        <v>440</v>
      </c>
      <c r="K12" s="46">
        <f>VLOOKUP($B12,[1]PriCOMP!$E$4:$V$232,10,0)</f>
        <v>98.2</v>
      </c>
      <c r="L12" s="46" t="s">
        <v>440</v>
      </c>
      <c r="M12" s="46">
        <f>VLOOKUP($B12,[1]PriCOMP!$E$4:$V$232,11,0)</f>
        <v>96.2</v>
      </c>
      <c r="N12" s="46" t="s">
        <v>440</v>
      </c>
      <c r="O12" s="46">
        <f>VLOOKUP($B12,[1]PriCOMP!$E$4:$V$232,12,0)</f>
        <v>99</v>
      </c>
      <c r="P12" s="46" t="s">
        <v>440</v>
      </c>
      <c r="Q12" s="46">
        <f>VLOOKUP($B12,[1]PriCOMP!$E$4:$V$232,13,0)</f>
        <v>99.1</v>
      </c>
      <c r="R12" s="46" t="s">
        <v>440</v>
      </c>
      <c r="S12" s="46">
        <f>VLOOKUP($B12,[1]PriCOMP!$E$4:$V$232,14,0)</f>
        <v>98.4</v>
      </c>
      <c r="T12" s="46" t="s">
        <v>440</v>
      </c>
      <c r="U12" s="46">
        <f>VLOOKUP($B12,[1]PriCOMP!$E$4:$V$232,15,0)</f>
        <v>99.2</v>
      </c>
      <c r="V12" s="46" t="s">
        <v>440</v>
      </c>
      <c r="W12" s="102" t="str">
        <f>VLOOKUP($B12,[1]PriCOMP!$E$4:$V$232,18,0)</f>
        <v>DHS 2008-09</v>
      </c>
    </row>
    <row r="13" spans="1:24" ht="12" customHeight="1" x14ac:dyDescent="0.2">
      <c r="A13" s="5" t="s">
        <v>95</v>
      </c>
      <c r="B13" s="7" t="s">
        <v>96</v>
      </c>
      <c r="C13" s="46">
        <f>VLOOKUP(B13,[1]PriCOMP!$E$4:$V$232,6,0)</f>
        <v>93.8</v>
      </c>
      <c r="D13" s="46"/>
      <c r="E13" s="46">
        <f>VLOOKUP($B13,[1]PriCOMP!$E$4:$V$232,7,0)</f>
        <v>93.3</v>
      </c>
      <c r="F13" s="46"/>
      <c r="G13" s="46">
        <f>VLOOKUP($B13,[1]PriCOMP!$E$4:$V$232,8,0)</f>
        <v>94.3</v>
      </c>
      <c r="H13" s="46"/>
      <c r="I13" s="46">
        <f>VLOOKUP($B13,[1]PriCOMP!$E$4:$V$232,9,0)</f>
        <v>95.3</v>
      </c>
      <c r="J13" s="46"/>
      <c r="K13" s="46">
        <f>VLOOKUP($B13,[1]PriCOMP!$E$4:$V$232,10,0)</f>
        <v>91.3</v>
      </c>
      <c r="L13" s="46"/>
      <c r="M13" s="46">
        <f>VLOOKUP($B13,[1]PriCOMP!$E$4:$V$232,11,0)</f>
        <v>86.2</v>
      </c>
      <c r="N13" s="46"/>
      <c r="O13" s="46">
        <f>VLOOKUP($B13,[1]PriCOMP!$E$4:$V$232,12,0)</f>
        <v>94.9</v>
      </c>
      <c r="P13" s="46"/>
      <c r="Q13" s="46">
        <f>VLOOKUP($B13,[1]PriCOMP!$E$4:$V$232,13,0)</f>
        <v>94</v>
      </c>
      <c r="R13" s="46"/>
      <c r="S13" s="46">
        <f>VLOOKUP($B13,[1]PriCOMP!$E$4:$V$232,14,0)</f>
        <v>96.1</v>
      </c>
      <c r="T13" s="46"/>
      <c r="U13" s="46">
        <f>VLOOKUP($B13,[1]PriCOMP!$E$4:$V$232,15,0)</f>
        <v>98.6</v>
      </c>
      <c r="V13" s="46"/>
      <c r="W13" s="102" t="str">
        <f>VLOOKUP($B13,[1]PriCOMP!$E$4:$V$232,18,0)</f>
        <v>MICS 2012-13</v>
      </c>
    </row>
    <row r="14" spans="1:24" ht="12" customHeight="1" x14ac:dyDescent="0.2">
      <c r="A14" s="5" t="s">
        <v>195</v>
      </c>
      <c r="B14" s="7" t="s">
        <v>196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102"/>
    </row>
    <row r="15" spans="1:24" ht="12" customHeight="1" x14ac:dyDescent="0.2">
      <c r="A15" s="5" t="s">
        <v>57</v>
      </c>
      <c r="B15" s="7" t="s">
        <v>58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102"/>
    </row>
    <row r="16" spans="1:24" ht="12" customHeight="1" x14ac:dyDescent="0.2">
      <c r="A16" s="5" t="s">
        <v>191</v>
      </c>
      <c r="B16" s="7" t="s">
        <v>192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102"/>
    </row>
    <row r="17" spans="1:23" ht="12" customHeight="1" x14ac:dyDescent="0.2">
      <c r="A17" s="5" t="s">
        <v>199</v>
      </c>
      <c r="B17" s="7" t="s">
        <v>200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102"/>
    </row>
    <row r="18" spans="1:23" ht="12" customHeight="1" x14ac:dyDescent="0.2">
      <c r="A18" s="5" t="s">
        <v>155</v>
      </c>
      <c r="B18" s="7" t="s">
        <v>156</v>
      </c>
      <c r="C18" s="46">
        <f>VLOOKUP(B18,[1]PriCOMP!$E$4:$V$232,6,0)</f>
        <v>96.1</v>
      </c>
      <c r="D18" s="46"/>
      <c r="E18" s="46">
        <f>VLOOKUP($B18,[1]PriCOMP!$E$4:$V$232,7,0)</f>
        <v>95.1</v>
      </c>
      <c r="F18" s="46"/>
      <c r="G18" s="46">
        <f>VLOOKUP($B18,[1]PriCOMP!$E$4:$V$232,8,0)</f>
        <v>97.2</v>
      </c>
      <c r="H18" s="46"/>
      <c r="I18" s="46"/>
      <c r="J18" s="46"/>
      <c r="K18" s="46"/>
      <c r="L18" s="46"/>
      <c r="M18" s="46">
        <f>VLOOKUP($B18,[1]PriCOMP!$E$4:$V$232,11,0)</f>
        <v>93</v>
      </c>
      <c r="N18" s="46"/>
      <c r="O18" s="46">
        <f>VLOOKUP($B18,[1]PriCOMP!$E$4:$V$232,12,0)</f>
        <v>95</v>
      </c>
      <c r="P18" s="46"/>
      <c r="Q18" s="46">
        <f>VLOOKUP($B18,[1]PriCOMP!$E$4:$V$232,13,0)</f>
        <v>97</v>
      </c>
      <c r="R18" s="46"/>
      <c r="S18" s="46">
        <f>VLOOKUP($B18,[1]PriCOMP!$E$4:$V$232,14,0)</f>
        <v>99</v>
      </c>
      <c r="T18" s="46"/>
      <c r="U18" s="46">
        <f>VLOOKUP($B18,[1]PriCOMP!$E$4:$V$232,15,0)</f>
        <v>97.9</v>
      </c>
      <c r="V18" s="46"/>
      <c r="W18" s="102" t="str">
        <f>VLOOKUP($B18,[1]PriCOMP!$E$4:$V$232,18,0)</f>
        <v>MICS 2011-12</v>
      </c>
    </row>
    <row r="19" spans="1:23" ht="12" customHeight="1" x14ac:dyDescent="0.2">
      <c r="A19" s="5" t="s">
        <v>139</v>
      </c>
      <c r="B19" s="7" t="s">
        <v>140</v>
      </c>
      <c r="C19" s="46">
        <f>VLOOKUP(B19,[1]PriCOMP!$E$4:$V$232,6,0)</f>
        <v>99.7</v>
      </c>
      <c r="D19" s="46"/>
      <c r="E19" s="46">
        <f>VLOOKUP($B19,[1]PriCOMP!$E$4:$V$232,7,0)</f>
        <v>99.7</v>
      </c>
      <c r="F19" s="46"/>
      <c r="G19" s="46">
        <f>VLOOKUP($B19,[1]PriCOMP!$E$4:$V$232,8,0)</f>
        <v>99.7</v>
      </c>
      <c r="H19" s="46"/>
      <c r="I19" s="46">
        <f>VLOOKUP($B19,[1]PriCOMP!$E$4:$V$232,9,0)</f>
        <v>100</v>
      </c>
      <c r="J19" s="46"/>
      <c r="K19" s="46">
        <f>VLOOKUP($B19,[1]PriCOMP!$E$4:$V$232,10,0)</f>
        <v>99.3</v>
      </c>
      <c r="L19" s="46"/>
      <c r="M19" s="46">
        <f>VLOOKUP($B19,[1]PriCOMP!$E$4:$V$232,11,0)</f>
        <v>99.3</v>
      </c>
      <c r="N19" s="46"/>
      <c r="O19" s="46">
        <f>VLOOKUP($B19,[1]PriCOMP!$E$4:$V$232,12,0)</f>
        <v>100</v>
      </c>
      <c r="P19" s="46"/>
      <c r="Q19" s="46">
        <f>VLOOKUP($B19,[1]PriCOMP!$E$4:$V$232,13,0)</f>
        <v>100</v>
      </c>
      <c r="R19" s="46"/>
      <c r="S19" s="46">
        <f>VLOOKUP($B19,[1]PriCOMP!$E$4:$V$232,14,0)</f>
        <v>99.2</v>
      </c>
      <c r="T19" s="46"/>
      <c r="U19" s="46">
        <f>VLOOKUP($B19,[1]PriCOMP!$E$4:$V$232,15,0)</f>
        <v>100</v>
      </c>
      <c r="V19" s="46"/>
      <c r="W19" s="102" t="str">
        <f>VLOOKUP($B19,[1]PriCOMP!$E$4:$V$232,18,0)</f>
        <v>DHS 2010</v>
      </c>
    </row>
    <row r="20" spans="1:23" x14ac:dyDescent="0.2">
      <c r="A20" s="5" t="s">
        <v>201</v>
      </c>
      <c r="B20" s="7" t="s">
        <v>202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102"/>
    </row>
    <row r="21" spans="1:23" ht="12" customHeight="1" x14ac:dyDescent="0.2">
      <c r="A21" s="5" t="s">
        <v>203</v>
      </c>
      <c r="B21" s="7" t="s">
        <v>204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102"/>
    </row>
    <row r="22" spans="1:23" ht="12" customHeight="1" x14ac:dyDescent="0.2">
      <c r="A22" s="5" t="s">
        <v>205</v>
      </c>
      <c r="B22" s="7" t="s">
        <v>206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102"/>
    </row>
    <row r="23" spans="1:23" ht="12" customHeight="1" x14ac:dyDescent="0.2">
      <c r="A23" s="5" t="s">
        <v>213</v>
      </c>
      <c r="B23" s="7" t="s">
        <v>214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102"/>
    </row>
    <row r="24" spans="1:23" ht="12" customHeight="1" x14ac:dyDescent="0.2">
      <c r="A24" s="5" t="s">
        <v>211</v>
      </c>
      <c r="B24" s="7" t="s">
        <v>212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102"/>
    </row>
    <row r="25" spans="1:23" ht="12" customHeight="1" x14ac:dyDescent="0.2">
      <c r="A25" s="5" t="s">
        <v>123</v>
      </c>
      <c r="B25" s="7" t="s">
        <v>124</v>
      </c>
      <c r="C25" s="46">
        <f>VLOOKUP(B25,[1]PriCOMP!$E$4:$V$232,6,0)</f>
        <v>72.2</v>
      </c>
      <c r="D25" s="46"/>
      <c r="E25" s="46">
        <f>VLOOKUP($B25,[1]PriCOMP!$E$4:$V$232,7,0)</f>
        <v>66.2</v>
      </c>
      <c r="F25" s="46"/>
      <c r="G25" s="46">
        <f>VLOOKUP($B25,[1]PriCOMP!$E$4:$V$232,8,0)</f>
        <v>78.599999999999994</v>
      </c>
      <c r="H25" s="46"/>
      <c r="I25" s="46">
        <f>VLOOKUP($B25,[1]PriCOMP!$E$4:$V$232,9,0)</f>
        <v>74.8</v>
      </c>
      <c r="J25" s="46"/>
      <c r="K25" s="46">
        <f>VLOOKUP($B25,[1]PriCOMP!$E$4:$V$232,10,0)</f>
        <v>71.599999999999994</v>
      </c>
      <c r="L25" s="46"/>
      <c r="M25" s="46">
        <f>VLOOKUP($B25,[1]PriCOMP!$E$4:$V$232,11,0)</f>
        <v>50.7</v>
      </c>
      <c r="N25" s="46"/>
      <c r="O25" s="46">
        <f>VLOOKUP($B25,[1]PriCOMP!$E$4:$V$232,12,0)</f>
        <v>67.099999999999994</v>
      </c>
      <c r="P25" s="46"/>
      <c r="Q25" s="46">
        <f>VLOOKUP($B25,[1]PriCOMP!$E$4:$V$232,13,0)</f>
        <v>76.900000000000006</v>
      </c>
      <c r="R25" s="46"/>
      <c r="S25" s="46">
        <f>VLOOKUP($B25,[1]PriCOMP!$E$4:$V$232,14,0)</f>
        <v>79.7</v>
      </c>
      <c r="T25" s="46"/>
      <c r="U25" s="46">
        <f>VLOOKUP($B25,[1]PriCOMP!$E$4:$V$232,15,0)</f>
        <v>87.6</v>
      </c>
      <c r="V25" s="46"/>
      <c r="W25" s="102" t="str">
        <f>VLOOKUP($B25,[1]PriCOMP!$E$4:$V$232,18,0)</f>
        <v>MICS 2012-13</v>
      </c>
    </row>
    <row r="26" spans="1:23" ht="12" customHeight="1" x14ac:dyDescent="0.2">
      <c r="A26" s="5" t="s">
        <v>141</v>
      </c>
      <c r="B26" s="7" t="s">
        <v>142</v>
      </c>
      <c r="C26" s="46">
        <f>VLOOKUP(B26,[1]PriCOMP!$E$4:$V$232,6,0)</f>
        <v>98.9</v>
      </c>
      <c r="D26" s="46"/>
      <c r="E26" s="46">
        <f>VLOOKUP($B26,[1]PriCOMP!$E$4:$V$232,7,0)</f>
        <v>98.7</v>
      </c>
      <c r="F26" s="46"/>
      <c r="G26" s="46">
        <f>VLOOKUP($B26,[1]PriCOMP!$E$4:$V$232,8,0)</f>
        <v>99.2</v>
      </c>
      <c r="H26" s="46"/>
      <c r="I26" s="46">
        <f>VLOOKUP($B26,[1]PriCOMP!$E$4:$V$232,9,0)</f>
        <v>99</v>
      </c>
      <c r="J26" s="46"/>
      <c r="K26" s="46">
        <f>VLOOKUP($B26,[1]PriCOMP!$E$4:$V$232,10,0)</f>
        <v>98.8</v>
      </c>
      <c r="L26" s="46"/>
      <c r="M26" s="46">
        <f>VLOOKUP($B26,[1]PriCOMP!$E$4:$V$232,11,0)</f>
        <v>96.9</v>
      </c>
      <c r="N26" s="46"/>
      <c r="O26" s="46">
        <f>VLOOKUP($B26,[1]PriCOMP!$E$4:$V$232,12,0)</f>
        <v>98.4</v>
      </c>
      <c r="P26" s="46"/>
      <c r="Q26" s="46">
        <f>VLOOKUP($B26,[1]PriCOMP!$E$4:$V$232,13,0)</f>
        <v>100</v>
      </c>
      <c r="R26" s="46"/>
      <c r="S26" s="46">
        <f>VLOOKUP($B26,[1]PriCOMP!$E$4:$V$232,14,0)</f>
        <v>98.9</v>
      </c>
      <c r="T26" s="46"/>
      <c r="U26" s="46">
        <f>VLOOKUP($B26,[1]PriCOMP!$E$4:$V$232,15,0)</f>
        <v>100</v>
      </c>
      <c r="V26" s="46"/>
      <c r="W26" s="102" t="str">
        <f>VLOOKUP($B26,[1]PriCOMP!$E$4:$V$232,18,0)</f>
        <v>MICS 2012</v>
      </c>
    </row>
    <row r="27" spans="1:23" ht="12" customHeight="1" x14ac:dyDescent="0.2">
      <c r="A27" s="5" t="s">
        <v>151</v>
      </c>
      <c r="B27" s="7" t="s">
        <v>152</v>
      </c>
      <c r="C27" s="46">
        <f>VLOOKUP(B27,[1]PriCOMP!$E$4:$V$232,6,0)</f>
        <v>99.8</v>
      </c>
      <c r="D27" s="46"/>
      <c r="E27" s="46">
        <f>VLOOKUP($B27,[1]PriCOMP!$E$4:$V$232,7,0)</f>
        <v>100</v>
      </c>
      <c r="F27" s="46"/>
      <c r="G27" s="46">
        <f>VLOOKUP($B27,[1]PriCOMP!$E$4:$V$232,8,0)</f>
        <v>99.5</v>
      </c>
      <c r="H27" s="46"/>
      <c r="I27" s="46">
        <f>VLOOKUP($B27,[1]PriCOMP!$E$4:$V$232,9,0)</f>
        <v>99.7</v>
      </c>
      <c r="J27" s="46"/>
      <c r="K27" s="46">
        <f>VLOOKUP($B27,[1]PriCOMP!$E$4:$V$232,10,0)</f>
        <v>100</v>
      </c>
      <c r="L27" s="46"/>
      <c r="M27" s="46">
        <f>VLOOKUP($B27,[1]PriCOMP!$E$4:$V$232,11,0)</f>
        <v>100</v>
      </c>
      <c r="N27" s="46"/>
      <c r="O27" s="46">
        <f>VLOOKUP($B27,[1]PriCOMP!$E$4:$V$232,12,0)</f>
        <v>98.9</v>
      </c>
      <c r="P27" s="46"/>
      <c r="Q27" s="46">
        <f>VLOOKUP($B27,[1]PriCOMP!$E$4:$V$232,13,0)</f>
        <v>100</v>
      </c>
      <c r="R27" s="46"/>
      <c r="S27" s="46">
        <f>VLOOKUP($B27,[1]PriCOMP!$E$4:$V$232,14,0)</f>
        <v>100</v>
      </c>
      <c r="T27" s="46"/>
      <c r="U27" s="46">
        <f>VLOOKUP($B27,[1]PriCOMP!$E$4:$V$232,15,0)</f>
        <v>100</v>
      </c>
      <c r="V27" s="46"/>
      <c r="W27" s="102" t="str">
        <f>VLOOKUP($B27,[1]PriCOMP!$E$4:$V$232,18,0)</f>
        <v>MICS 2012</v>
      </c>
    </row>
    <row r="28" spans="1:23" ht="12" customHeight="1" x14ac:dyDescent="0.2">
      <c r="A28" s="5" t="s">
        <v>207</v>
      </c>
      <c r="B28" s="7" t="s">
        <v>208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102"/>
    </row>
    <row r="29" spans="1:23" ht="12" customHeight="1" x14ac:dyDescent="0.2">
      <c r="A29" s="5" t="s">
        <v>63</v>
      </c>
      <c r="B29" s="7" t="s">
        <v>64</v>
      </c>
      <c r="C29" s="46">
        <f>VLOOKUP(B29,[1]PriCOMP!$E$4:$V$232,6,0)</f>
        <v>82.4</v>
      </c>
      <c r="D29" s="46"/>
      <c r="E29" s="46">
        <f>VLOOKUP($B29,[1]PriCOMP!$E$4:$V$232,7,0)</f>
        <v>78.400000000000006</v>
      </c>
      <c r="F29" s="46"/>
      <c r="G29" s="46">
        <f>VLOOKUP($B29,[1]PriCOMP!$E$4:$V$232,8,0)</f>
        <v>86.3</v>
      </c>
      <c r="H29" s="46"/>
      <c r="I29" s="46">
        <f>VLOOKUP($B29,[1]PriCOMP!$E$4:$V$232,9,0)</f>
        <v>88.5</v>
      </c>
      <c r="J29" s="46"/>
      <c r="K29" s="46">
        <f>VLOOKUP($B29,[1]PriCOMP!$E$4:$V$232,10,0)</f>
        <v>78.2</v>
      </c>
      <c r="L29" s="46"/>
      <c r="M29" s="46">
        <f>VLOOKUP($B29,[1]PriCOMP!$E$4:$V$232,11,0)</f>
        <v>59.8</v>
      </c>
      <c r="N29" s="46"/>
      <c r="O29" s="46">
        <f>VLOOKUP($B29,[1]PriCOMP!$E$4:$V$232,12,0)</f>
        <v>77</v>
      </c>
      <c r="P29" s="46"/>
      <c r="Q29" s="46">
        <f>VLOOKUP($B29,[1]PriCOMP!$E$4:$V$232,13,0)</f>
        <v>86.7</v>
      </c>
      <c r="R29" s="46"/>
      <c r="S29" s="46">
        <f>VLOOKUP($B29,[1]PriCOMP!$E$4:$V$232,14,0)</f>
        <v>91.6</v>
      </c>
      <c r="T29" s="46"/>
      <c r="U29" s="46">
        <f>VLOOKUP($B29,[1]PriCOMP!$E$4:$V$232,15,0)</f>
        <v>97</v>
      </c>
      <c r="V29" s="46"/>
      <c r="W29" s="102" t="str">
        <f>VLOOKUP($B29,[1]PriCOMP!$E$4:$V$232,18,0)</f>
        <v>MICS 2011</v>
      </c>
    </row>
    <row r="30" spans="1:23" ht="12" customHeight="1" x14ac:dyDescent="0.2">
      <c r="A30" s="5" t="s">
        <v>33</v>
      </c>
      <c r="B30" s="7" t="s">
        <v>34</v>
      </c>
      <c r="C30" s="46">
        <f>VLOOKUP(B30,[1]PriCOMP!$E$4:$V$232,6,0)</f>
        <v>59.2</v>
      </c>
      <c r="D30" s="46"/>
      <c r="E30" s="46">
        <f>VLOOKUP($B30,[1]PriCOMP!$E$4:$V$232,7,0)</f>
        <v>61.5</v>
      </c>
      <c r="F30" s="46"/>
      <c r="G30" s="46">
        <f>VLOOKUP($B30,[1]PriCOMP!$E$4:$V$232,8,0)</f>
        <v>56.2</v>
      </c>
      <c r="H30" s="46"/>
      <c r="I30" s="46">
        <f>VLOOKUP($B30,[1]PriCOMP!$E$4:$V$232,9,0)</f>
        <v>68.599999999999994</v>
      </c>
      <c r="J30" s="46"/>
      <c r="K30" s="46">
        <f>VLOOKUP($B30,[1]PriCOMP!$E$4:$V$232,10,0)</f>
        <v>52.3</v>
      </c>
      <c r="L30" s="46"/>
      <c r="M30" s="46">
        <f>VLOOKUP($B30,[1]PriCOMP!$E$4:$V$232,11,0)</f>
        <v>32.799999999999997</v>
      </c>
      <c r="N30" s="46"/>
      <c r="O30" s="46">
        <f>VLOOKUP($B30,[1]PriCOMP!$E$4:$V$232,12,0)</f>
        <v>47.8</v>
      </c>
      <c r="P30" s="46"/>
      <c r="Q30" s="46">
        <f>VLOOKUP($B30,[1]PriCOMP!$E$4:$V$232,13,0)</f>
        <v>57.5</v>
      </c>
      <c r="R30" s="46"/>
      <c r="S30" s="46">
        <f>VLOOKUP($B30,[1]PriCOMP!$E$4:$V$232,14,0)</f>
        <v>73.7</v>
      </c>
      <c r="T30" s="46"/>
      <c r="U30" s="46">
        <f>VLOOKUP($B30,[1]PriCOMP!$E$4:$V$232,15,0)</f>
        <v>79.3</v>
      </c>
      <c r="V30" s="46"/>
      <c r="W30" s="102" t="str">
        <f>VLOOKUP($B30,[1]PriCOMP!$E$4:$V$232,18,0)</f>
        <v>DHS 2011-12</v>
      </c>
    </row>
    <row r="31" spans="1:23" ht="12" customHeight="1" x14ac:dyDescent="0.2">
      <c r="A31" s="5" t="s">
        <v>53</v>
      </c>
      <c r="B31" s="7" t="s">
        <v>54</v>
      </c>
      <c r="C31" s="46">
        <f>VLOOKUP(B31,[1]PriCOMP!$E$4:$V$232,6,0)</f>
        <v>68.599999999999994</v>
      </c>
      <c r="D31" s="46"/>
      <c r="E31" s="46">
        <f>VLOOKUP($B31,[1]PriCOMP!$E$4:$V$232,7,0)</f>
        <v>66.5</v>
      </c>
      <c r="F31" s="46"/>
      <c r="G31" s="46">
        <f>VLOOKUP($B31,[1]PriCOMP!$E$4:$V$232,8,0)</f>
        <v>70.8</v>
      </c>
      <c r="H31" s="46"/>
      <c r="I31" s="46">
        <f>VLOOKUP($B31,[1]PriCOMP!$E$4:$V$232,9,0)</f>
        <v>88.8</v>
      </c>
      <c r="J31" s="46"/>
      <c r="K31" s="46">
        <f>VLOOKUP($B31,[1]PriCOMP!$E$4:$V$232,10,0)</f>
        <v>60.1</v>
      </c>
      <c r="L31" s="46"/>
      <c r="M31" s="46">
        <f>VLOOKUP($B31,[1]PriCOMP!$E$4:$V$232,11,0)</f>
        <v>42.7</v>
      </c>
      <c r="N31" s="46"/>
      <c r="O31" s="46">
        <f>VLOOKUP($B31,[1]PriCOMP!$E$4:$V$232,12,0)</f>
        <v>55.3</v>
      </c>
      <c r="P31" s="46"/>
      <c r="Q31" s="46">
        <f>VLOOKUP($B31,[1]PriCOMP!$E$4:$V$232,13,0)</f>
        <v>67.7</v>
      </c>
      <c r="R31" s="46"/>
      <c r="S31" s="46">
        <f>VLOOKUP($B31,[1]PriCOMP!$E$4:$V$232,14,0)</f>
        <v>82.6</v>
      </c>
      <c r="T31" s="46"/>
      <c r="U31" s="46">
        <f>VLOOKUP($B31,[1]PriCOMP!$E$4:$V$232,15,0)</f>
        <v>90</v>
      </c>
      <c r="V31" s="46"/>
      <c r="W31" s="102" t="str">
        <f>VLOOKUP($B31,[1]PriCOMP!$E$4:$V$232,18,0)</f>
        <v>MICS 2010</v>
      </c>
    </row>
    <row r="32" spans="1:23" ht="12" customHeight="1" x14ac:dyDescent="0.2">
      <c r="A32" s="5" t="s">
        <v>215</v>
      </c>
      <c r="B32" s="7" t="s">
        <v>216</v>
      </c>
      <c r="C32" s="46">
        <f>VLOOKUP(B32,[1]PriCOMP!$E$4:$V$232,6,0)</f>
        <v>91.6</v>
      </c>
      <c r="D32" s="46" t="s">
        <v>440</v>
      </c>
      <c r="E32" s="46">
        <f>VLOOKUP($B32,[1]PriCOMP!$E$4:$V$232,7,0)</f>
        <v>92.1</v>
      </c>
      <c r="F32" s="46" t="s">
        <v>440</v>
      </c>
      <c r="G32" s="46">
        <f>VLOOKUP($B32,[1]PriCOMP!$E$4:$V$232,8,0)</f>
        <v>91.1</v>
      </c>
      <c r="H32" s="46" t="s">
        <v>440</v>
      </c>
      <c r="I32" s="46">
        <f>VLOOKUP($B32,[1]PriCOMP!$E$4:$V$232,9,0)</f>
        <v>94.5</v>
      </c>
      <c r="J32" s="46" t="s">
        <v>440</v>
      </c>
      <c r="K32" s="46">
        <f>VLOOKUP($B32,[1]PriCOMP!$E$4:$V$232,10,0)</f>
        <v>87.1</v>
      </c>
      <c r="L32" s="46" t="s">
        <v>440</v>
      </c>
      <c r="M32" s="46">
        <f>VLOOKUP($B32,[1]PriCOMP!$E$4:$V$232,11,0)</f>
        <v>79.400000000000006</v>
      </c>
      <c r="N32" s="46" t="s">
        <v>440</v>
      </c>
      <c r="O32" s="46">
        <f>VLOOKUP($B32,[1]PriCOMP!$E$4:$V$232,12,0)</f>
        <v>91.2</v>
      </c>
      <c r="P32" s="46" t="s">
        <v>440</v>
      </c>
      <c r="Q32" s="46">
        <f>VLOOKUP($B32,[1]PriCOMP!$E$4:$V$232,13,0)</f>
        <v>94.3</v>
      </c>
      <c r="R32" s="46" t="s">
        <v>440</v>
      </c>
      <c r="S32" s="46">
        <f>VLOOKUP($B32,[1]PriCOMP!$E$4:$V$232,14,0)</f>
        <v>94.9</v>
      </c>
      <c r="T32" s="46" t="s">
        <v>440</v>
      </c>
      <c r="U32" s="46">
        <f>VLOOKUP($B32,[1]PriCOMP!$E$4:$V$232,15,0)</f>
        <v>96.3</v>
      </c>
      <c r="V32" s="46" t="s">
        <v>440</v>
      </c>
      <c r="W32" s="102" t="str">
        <f>VLOOKUP($B32,[1]PriCOMP!$E$4:$V$232,18,0)</f>
        <v>DHS 2008</v>
      </c>
    </row>
    <row r="33" spans="1:23" ht="12" customHeight="1" x14ac:dyDescent="0.2">
      <c r="A33" s="5" t="s">
        <v>13</v>
      </c>
      <c r="B33" s="7" t="s">
        <v>14</v>
      </c>
      <c r="C33" s="46">
        <f>VLOOKUP(B33,[1]PriCOMP!$E$4:$V$232,6,0)</f>
        <v>99.6</v>
      </c>
      <c r="D33" s="46"/>
      <c r="E33" s="46">
        <f>VLOOKUP($B33,[1]PriCOMP!$E$4:$V$232,7,0)</f>
        <v>99.2</v>
      </c>
      <c r="F33" s="46"/>
      <c r="G33" s="46">
        <f>VLOOKUP($B33,[1]PriCOMP!$E$4:$V$232,8,0)</f>
        <v>99.9</v>
      </c>
      <c r="H33" s="46"/>
      <c r="I33" s="46">
        <f>VLOOKUP($B33,[1]PriCOMP!$E$4:$V$232,9,0)</f>
        <v>100</v>
      </c>
      <c r="J33" s="46"/>
      <c r="K33" s="46">
        <f>VLOOKUP($B33,[1]PriCOMP!$E$4:$V$232,10,0)</f>
        <v>99.4</v>
      </c>
      <c r="L33" s="46"/>
      <c r="M33" s="46">
        <f>VLOOKUP($B33,[1]PriCOMP!$E$4:$V$232,11,0)</f>
        <v>99.8</v>
      </c>
      <c r="N33" s="46"/>
      <c r="O33" s="46">
        <f>VLOOKUP($B33,[1]PriCOMP!$E$4:$V$232,12,0)</f>
        <v>100</v>
      </c>
      <c r="P33" s="46"/>
      <c r="Q33" s="46">
        <f>VLOOKUP($B33,[1]PriCOMP!$E$4:$V$232,13,0)</f>
        <v>98</v>
      </c>
      <c r="R33" s="46"/>
      <c r="S33" s="46">
        <f>VLOOKUP($B33,[1]PriCOMP!$E$4:$V$232,14,0)</f>
        <v>100</v>
      </c>
      <c r="T33" s="46"/>
      <c r="U33" s="46">
        <f>VLOOKUP($B33,[1]PriCOMP!$E$4:$V$232,15,0)</f>
        <v>100</v>
      </c>
      <c r="V33" s="46"/>
      <c r="W33" s="102" t="str">
        <f>VLOOKUP($B33,[1]PriCOMP!$E$4:$V$232,18,0)</f>
        <v>MICS 2011-12</v>
      </c>
    </row>
    <row r="34" spans="1:23" ht="12" customHeight="1" x14ac:dyDescent="0.2">
      <c r="A34" s="5" t="s">
        <v>221</v>
      </c>
      <c r="B34" s="7" t="s">
        <v>222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102"/>
    </row>
    <row r="35" spans="1:23" ht="12" customHeight="1" x14ac:dyDescent="0.2">
      <c r="A35" s="5" t="s">
        <v>217</v>
      </c>
      <c r="B35" s="7" t="s">
        <v>218</v>
      </c>
      <c r="C35" s="46">
        <f>VLOOKUP(B35,[1]PriCOMP!$E$4:$V$232,6,0)</f>
        <v>95.6</v>
      </c>
      <c r="D35" s="46"/>
      <c r="E35" s="46">
        <f>VLOOKUP($B35,[1]PriCOMP!$E$4:$V$232,7,0)</f>
        <v>94.1</v>
      </c>
      <c r="F35" s="46"/>
      <c r="G35" s="46">
        <f>VLOOKUP($B35,[1]PriCOMP!$E$4:$V$232,8,0)</f>
        <v>97.2</v>
      </c>
      <c r="H35" s="46" t="s">
        <v>439</v>
      </c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102" t="str">
        <f>VLOOKUP($B35,[1]PriCOMP!$E$4:$V$232,18,0)</f>
        <v>Pesquisa Nacional por Amostra de Domicílios 2013</v>
      </c>
    </row>
    <row r="36" spans="1:23" ht="12" customHeight="1" x14ac:dyDescent="0.2">
      <c r="A36" s="5" t="s">
        <v>408</v>
      </c>
      <c r="B36" s="7" t="s">
        <v>409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102"/>
    </row>
    <row r="37" spans="1:23" x14ac:dyDescent="0.2">
      <c r="A37" s="5" t="s">
        <v>219</v>
      </c>
      <c r="B37" s="7" t="s">
        <v>220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102"/>
    </row>
    <row r="38" spans="1:23" ht="12" customHeight="1" x14ac:dyDescent="0.2">
      <c r="A38" s="5" t="s">
        <v>209</v>
      </c>
      <c r="B38" s="7" t="s">
        <v>210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102"/>
    </row>
    <row r="39" spans="1:23" ht="12" customHeight="1" x14ac:dyDescent="0.2">
      <c r="A39" s="5" t="s">
        <v>15</v>
      </c>
      <c r="B39" s="7" t="s">
        <v>16</v>
      </c>
      <c r="C39" s="46">
        <f>VLOOKUP(B39,[1]PriCOMP!$E$4:$V$232,6,0)</f>
        <v>30.7</v>
      </c>
      <c r="D39" s="46"/>
      <c r="E39" s="46">
        <f>VLOOKUP($B39,[1]PriCOMP!$E$4:$V$232,7,0)</f>
        <v>31.8</v>
      </c>
      <c r="F39" s="46"/>
      <c r="G39" s="46">
        <f>VLOOKUP($B39,[1]PriCOMP!$E$4:$V$232,8,0)</f>
        <v>29.4</v>
      </c>
      <c r="H39" s="46"/>
      <c r="I39" s="46">
        <f>VLOOKUP($B39,[1]PriCOMP!$E$4:$V$232,9,0)</f>
        <v>58.4</v>
      </c>
      <c r="J39" s="46"/>
      <c r="K39" s="46">
        <f>VLOOKUP($B39,[1]PriCOMP!$E$4:$V$232,10,0)</f>
        <v>20.5</v>
      </c>
      <c r="L39" s="46"/>
      <c r="M39" s="46">
        <f>VLOOKUP($B39,[1]PriCOMP!$E$4:$V$232,11,0)</f>
        <v>9.9</v>
      </c>
      <c r="N39" s="46"/>
      <c r="O39" s="46">
        <f>VLOOKUP($B39,[1]PriCOMP!$E$4:$V$232,12,0)</f>
        <v>17.399999999999999</v>
      </c>
      <c r="P39" s="46"/>
      <c r="Q39" s="46">
        <f>VLOOKUP($B39,[1]PriCOMP!$E$4:$V$232,13,0)</f>
        <v>22.3</v>
      </c>
      <c r="R39" s="46"/>
      <c r="S39" s="46">
        <f>VLOOKUP($B39,[1]PriCOMP!$E$4:$V$232,14,0)</f>
        <v>34.5</v>
      </c>
      <c r="T39" s="46"/>
      <c r="U39" s="46">
        <f>VLOOKUP($B39,[1]PriCOMP!$E$4:$V$232,15,0)</f>
        <v>60.1</v>
      </c>
      <c r="V39" s="46"/>
      <c r="W39" s="102" t="str">
        <f>VLOOKUP($B39,[1]PriCOMP!$E$4:$V$232,18,0)</f>
        <v>DHS 2010</v>
      </c>
    </row>
    <row r="40" spans="1:23" ht="12" customHeight="1" x14ac:dyDescent="0.2">
      <c r="A40" s="5" t="s">
        <v>47</v>
      </c>
      <c r="B40" s="7" t="s">
        <v>48</v>
      </c>
      <c r="C40" s="46">
        <f>VLOOKUP(B40,[1]PriCOMP!$E$4:$V$232,6,0)</f>
        <v>38.9</v>
      </c>
      <c r="D40" s="46"/>
      <c r="E40" s="46">
        <f>VLOOKUP($B40,[1]PriCOMP!$E$4:$V$232,7,0)</f>
        <v>40.4</v>
      </c>
      <c r="F40" s="46"/>
      <c r="G40" s="46">
        <f>VLOOKUP($B40,[1]PriCOMP!$E$4:$V$232,8,0)</f>
        <v>37.6</v>
      </c>
      <c r="H40" s="46"/>
      <c r="I40" s="46">
        <f>VLOOKUP($B40,[1]PriCOMP!$E$4:$V$232,9,0)</f>
        <v>57.4</v>
      </c>
      <c r="J40" s="46"/>
      <c r="K40" s="46">
        <f>VLOOKUP($B40,[1]PriCOMP!$E$4:$V$232,10,0)</f>
        <v>36.4</v>
      </c>
      <c r="L40" s="46"/>
      <c r="M40" s="46">
        <f>VLOOKUP($B40,[1]PriCOMP!$E$4:$V$232,11,0)</f>
        <v>22.3</v>
      </c>
      <c r="N40" s="46"/>
      <c r="O40" s="46">
        <f>VLOOKUP($B40,[1]PriCOMP!$E$4:$V$232,12,0)</f>
        <v>29.4</v>
      </c>
      <c r="P40" s="46"/>
      <c r="Q40" s="46">
        <f>VLOOKUP($B40,[1]PriCOMP!$E$4:$V$232,13,0)</f>
        <v>37.700000000000003</v>
      </c>
      <c r="R40" s="46"/>
      <c r="S40" s="46">
        <f>VLOOKUP($B40,[1]PriCOMP!$E$4:$V$232,14,0)</f>
        <v>43</v>
      </c>
      <c r="T40" s="46"/>
      <c r="U40" s="46">
        <f>VLOOKUP($B40,[1]PriCOMP!$E$4:$V$232,15,0)</f>
        <v>57.3</v>
      </c>
      <c r="V40" s="46"/>
      <c r="W40" s="102" t="str">
        <f>VLOOKUP($B40,[1]PriCOMP!$E$4:$V$232,18,0)</f>
        <v>DHS 2010</v>
      </c>
    </row>
    <row r="41" spans="1:23" ht="12" customHeight="1" x14ac:dyDescent="0.2">
      <c r="A41" s="5" t="s">
        <v>233</v>
      </c>
      <c r="B41" s="7" t="s">
        <v>234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102"/>
    </row>
    <row r="42" spans="1:23" x14ac:dyDescent="0.2">
      <c r="A42" s="5" t="s">
        <v>99</v>
      </c>
      <c r="B42" s="7" t="s">
        <v>100</v>
      </c>
      <c r="C42" s="46">
        <f>VLOOKUP(B42,[1]PriCOMP!$E$4:$V$232,6,0)</f>
        <v>73.3</v>
      </c>
      <c r="D42" s="46"/>
      <c r="E42" s="46">
        <f>VLOOKUP($B42,[1]PriCOMP!$E$4:$V$232,7,0)</f>
        <v>68.2</v>
      </c>
      <c r="F42" s="46"/>
      <c r="G42" s="46">
        <f>VLOOKUP($B42,[1]PriCOMP!$E$4:$V$232,8,0)</f>
        <v>78.8</v>
      </c>
      <c r="H42" s="46"/>
      <c r="I42" s="46">
        <f>VLOOKUP($B42,[1]PriCOMP!$E$4:$V$232,9,0)</f>
        <v>84.7</v>
      </c>
      <c r="J42" s="46"/>
      <c r="K42" s="46">
        <f>VLOOKUP($B42,[1]PriCOMP!$E$4:$V$232,10,0)</f>
        <v>71.2</v>
      </c>
      <c r="L42" s="46"/>
      <c r="M42" s="46">
        <f>VLOOKUP($B42,[1]PriCOMP!$E$4:$V$232,11,0)</f>
        <v>47.9</v>
      </c>
      <c r="N42" s="46"/>
      <c r="O42" s="46">
        <f>VLOOKUP($B42,[1]PriCOMP!$E$4:$V$232,12,0)</f>
        <v>63.9</v>
      </c>
      <c r="P42" s="46"/>
      <c r="Q42" s="46">
        <f>VLOOKUP($B42,[1]PriCOMP!$E$4:$V$232,13,0)</f>
        <v>75.400000000000006</v>
      </c>
      <c r="R42" s="46"/>
      <c r="S42" s="46">
        <f>VLOOKUP($B42,[1]PriCOMP!$E$4:$V$232,14,0)</f>
        <v>86</v>
      </c>
      <c r="T42" s="46"/>
      <c r="U42" s="46">
        <f>VLOOKUP($B42,[1]PriCOMP!$E$4:$V$232,15,0)</f>
        <v>90.1</v>
      </c>
      <c r="V42" s="46"/>
      <c r="W42" s="102" t="str">
        <f>VLOOKUP($B42,[1]PriCOMP!$E$4:$V$232,18,0)</f>
        <v>DHS 2014</v>
      </c>
    </row>
    <row r="43" spans="1:23" ht="12" customHeight="1" x14ac:dyDescent="0.2">
      <c r="A43" s="5" t="s">
        <v>55</v>
      </c>
      <c r="B43" s="7" t="s">
        <v>56</v>
      </c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102" t="str">
        <f>VLOOKUP($B43,[1]PriCOMP!$E$4:$V$232,18,0)</f>
        <v>MICS 2014</v>
      </c>
    </row>
    <row r="44" spans="1:23" ht="12" customHeight="1" x14ac:dyDescent="0.2">
      <c r="A44" s="5" t="s">
        <v>223</v>
      </c>
      <c r="B44" s="7" t="s">
        <v>224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102"/>
    </row>
    <row r="45" spans="1:23" ht="12" customHeight="1" x14ac:dyDescent="0.2">
      <c r="A45" s="5" t="s">
        <v>61</v>
      </c>
      <c r="B45" s="7" t="s">
        <v>62</v>
      </c>
      <c r="C45" s="46">
        <f>VLOOKUP(B45,[1]PriCOMP!$E$4:$V$232,6,0)</f>
        <v>43</v>
      </c>
      <c r="D45" s="46"/>
      <c r="E45" s="46">
        <f>VLOOKUP($B45,[1]PriCOMP!$E$4:$V$232,7,0)</f>
        <v>53.8</v>
      </c>
      <c r="F45" s="46"/>
      <c r="G45" s="46">
        <f>VLOOKUP($B45,[1]PriCOMP!$E$4:$V$232,8,0)</f>
        <v>33.1</v>
      </c>
      <c r="H45" s="46"/>
      <c r="I45" s="46">
        <f>VLOOKUP($B45,[1]PriCOMP!$E$4:$V$232,9,0)</f>
        <v>62.3</v>
      </c>
      <c r="J45" s="46"/>
      <c r="K45" s="46">
        <f>VLOOKUP($B45,[1]PriCOMP!$E$4:$V$232,10,0)</f>
        <v>26.5</v>
      </c>
      <c r="L45" s="46"/>
      <c r="M45" s="46">
        <f>VLOOKUP($B45,[1]PriCOMP!$E$4:$V$232,11,0)</f>
        <v>13.8</v>
      </c>
      <c r="N45" s="46"/>
      <c r="O45" s="46">
        <f>VLOOKUP($B45,[1]PriCOMP!$E$4:$V$232,12,0)</f>
        <v>20.3</v>
      </c>
      <c r="P45" s="46"/>
      <c r="Q45" s="46">
        <f>VLOOKUP($B45,[1]PriCOMP!$E$4:$V$232,13,0)</f>
        <v>34</v>
      </c>
      <c r="R45" s="46"/>
      <c r="S45" s="46">
        <f>VLOOKUP($B45,[1]PriCOMP!$E$4:$V$232,14,0)</f>
        <v>54</v>
      </c>
      <c r="T45" s="46"/>
      <c r="U45" s="46">
        <f>VLOOKUP($B45,[1]PriCOMP!$E$4:$V$232,15,0)</f>
        <v>69.5</v>
      </c>
      <c r="V45" s="46"/>
      <c r="W45" s="102" t="str">
        <f>VLOOKUP($B45,[1]PriCOMP!$E$4:$V$232,18,0)</f>
        <v>MICS_2010</v>
      </c>
    </row>
    <row r="46" spans="1:23" ht="12" customHeight="1" x14ac:dyDescent="0.2">
      <c r="A46" s="5" t="s">
        <v>67</v>
      </c>
      <c r="B46" s="7" t="s">
        <v>68</v>
      </c>
      <c r="C46" s="46">
        <f>VLOOKUP(B46,[1]PriCOMP!$E$4:$V$232,6,0)</f>
        <v>27.3</v>
      </c>
      <c r="D46" s="46"/>
      <c r="E46" s="46">
        <f>VLOOKUP($B46,[1]PriCOMP!$E$4:$V$232,7,0)</f>
        <v>30.6</v>
      </c>
      <c r="F46" s="46"/>
      <c r="G46" s="46">
        <f>VLOOKUP($B46,[1]PriCOMP!$E$4:$V$232,8,0)</f>
        <v>23.8</v>
      </c>
      <c r="H46" s="46"/>
      <c r="I46" s="46">
        <f>VLOOKUP($B46,[1]PriCOMP!$E$4:$V$232,9,0)</f>
        <v>53.1</v>
      </c>
      <c r="J46" s="46"/>
      <c r="K46" s="46">
        <f>VLOOKUP($B46,[1]PriCOMP!$E$4:$V$232,10,0)</f>
        <v>18.7</v>
      </c>
      <c r="L46" s="46"/>
      <c r="M46" s="46">
        <f>VLOOKUP($B46,[1]PriCOMP!$E$4:$V$232,11,0)</f>
        <v>15.7</v>
      </c>
      <c r="N46" s="46"/>
      <c r="O46" s="46">
        <f>VLOOKUP($B46,[1]PriCOMP!$E$4:$V$232,12,0)</f>
        <v>17.7</v>
      </c>
      <c r="P46" s="46"/>
      <c r="Q46" s="46">
        <f>VLOOKUP($B46,[1]PriCOMP!$E$4:$V$232,13,0)</f>
        <v>19.2</v>
      </c>
      <c r="R46" s="46"/>
      <c r="S46" s="46">
        <f>VLOOKUP($B46,[1]PriCOMP!$E$4:$V$232,14,0)</f>
        <v>19.7</v>
      </c>
      <c r="T46" s="46"/>
      <c r="U46" s="46">
        <f>VLOOKUP($B46,[1]PriCOMP!$E$4:$V$232,15,0)</f>
        <v>56.8</v>
      </c>
      <c r="V46" s="46"/>
      <c r="W46" s="102" t="str">
        <f>VLOOKUP($B46,[1]PriCOMP!$E$4:$V$232,18,0)</f>
        <v>DHS 2014-15</v>
      </c>
    </row>
    <row r="47" spans="1:23" ht="12" customHeight="1" x14ac:dyDescent="0.2">
      <c r="A47" s="5" t="s">
        <v>227</v>
      </c>
      <c r="B47" s="7" t="s">
        <v>228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102"/>
    </row>
    <row r="48" spans="1:23" x14ac:dyDescent="0.2">
      <c r="A48" s="5" t="s">
        <v>229</v>
      </c>
      <c r="B48" s="7" t="s">
        <v>230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102"/>
    </row>
    <row r="49" spans="1:23" ht="12" customHeight="1" x14ac:dyDescent="0.2">
      <c r="A49" s="5" t="s">
        <v>173</v>
      </c>
      <c r="B49" s="7" t="s">
        <v>174</v>
      </c>
      <c r="C49" s="46">
        <f>VLOOKUP(B49,[1]PriCOMP!$E$4:$V$232,6,0)</f>
        <v>91.9</v>
      </c>
      <c r="D49" s="46"/>
      <c r="E49" s="46">
        <f>VLOOKUP($B49,[1]PriCOMP!$E$4:$V$232,7,0)</f>
        <v>89.3</v>
      </c>
      <c r="F49" s="46"/>
      <c r="G49" s="46">
        <f>VLOOKUP($B49,[1]PriCOMP!$E$4:$V$232,8,0)</f>
        <v>94.5</v>
      </c>
      <c r="H49" s="46"/>
      <c r="I49" s="46">
        <f>VLOOKUP($B49,[1]PriCOMP!$E$4:$V$232,9,0)</f>
        <v>94.6</v>
      </c>
      <c r="J49" s="46"/>
      <c r="K49" s="46">
        <f>VLOOKUP($B49,[1]PriCOMP!$E$4:$V$232,10,0)</f>
        <v>84.7</v>
      </c>
      <c r="L49" s="46"/>
      <c r="M49" s="46">
        <f>VLOOKUP($B49,[1]PriCOMP!$E$4:$V$232,11,0)</f>
        <v>80.400000000000006</v>
      </c>
      <c r="N49" s="46"/>
      <c r="O49" s="46">
        <f>VLOOKUP($B49,[1]PriCOMP!$E$4:$V$232,12,0)</f>
        <v>91.2</v>
      </c>
      <c r="P49" s="46"/>
      <c r="Q49" s="46">
        <f>VLOOKUP($B49,[1]PriCOMP!$E$4:$V$232,13,0)</f>
        <v>94.3</v>
      </c>
      <c r="R49" s="46"/>
      <c r="S49" s="46">
        <f>VLOOKUP($B49,[1]PriCOMP!$E$4:$V$232,14,0)</f>
        <v>97.6</v>
      </c>
      <c r="T49" s="46"/>
      <c r="U49" s="46">
        <f>VLOOKUP($B49,[1]PriCOMP!$E$4:$V$232,15,0)</f>
        <v>98.7</v>
      </c>
      <c r="V49" s="46"/>
      <c r="W49" s="102" t="str">
        <f>VLOOKUP($B49,[1]PriCOMP!$E$4:$V$232,18,0)</f>
        <v>DHS 2010</v>
      </c>
    </row>
    <row r="50" spans="1:23" ht="12" customHeight="1" x14ac:dyDescent="0.2">
      <c r="A50" s="5" t="s">
        <v>77</v>
      </c>
      <c r="B50" s="7" t="s">
        <v>78</v>
      </c>
      <c r="C50" s="46">
        <f>VLOOKUP(B50,[1]PriCOMP!$E$4:$V$232,6,0)</f>
        <v>76</v>
      </c>
      <c r="D50" s="46"/>
      <c r="E50" s="46">
        <f>VLOOKUP($B50,[1]PriCOMP!$E$4:$V$232,7,0)</f>
        <v>75.099999999999994</v>
      </c>
      <c r="F50" s="46"/>
      <c r="G50" s="46">
        <f>VLOOKUP($B50,[1]PriCOMP!$E$4:$V$232,8,0)</f>
        <v>76.8</v>
      </c>
      <c r="H50" s="46"/>
      <c r="I50" s="46">
        <f>VLOOKUP($B50,[1]PriCOMP!$E$4:$V$232,9,0)</f>
        <v>85.9</v>
      </c>
      <c r="J50" s="46"/>
      <c r="K50" s="46">
        <f>VLOOKUP($B50,[1]PriCOMP!$E$4:$V$232,10,0)</f>
        <v>71.099999999999994</v>
      </c>
      <c r="L50" s="46"/>
      <c r="M50" s="46">
        <f>VLOOKUP($B50,[1]PriCOMP!$E$4:$V$232,11,0)</f>
        <v>49.8</v>
      </c>
      <c r="N50" s="46"/>
      <c r="O50" s="46">
        <f>VLOOKUP($B50,[1]PriCOMP!$E$4:$V$232,12,0)</f>
        <v>71</v>
      </c>
      <c r="P50" s="46"/>
      <c r="Q50" s="46">
        <f>VLOOKUP($B50,[1]PriCOMP!$E$4:$V$232,13,0)</f>
        <v>80.2</v>
      </c>
      <c r="R50" s="46"/>
      <c r="S50" s="46">
        <f>VLOOKUP($B50,[1]PriCOMP!$E$4:$V$232,14,0)</f>
        <v>82.5</v>
      </c>
      <c r="T50" s="46"/>
      <c r="U50" s="46">
        <f>VLOOKUP($B50,[1]PriCOMP!$E$4:$V$232,15,0)</f>
        <v>91.1</v>
      </c>
      <c r="V50" s="46"/>
      <c r="W50" s="102" t="str">
        <f>VLOOKUP($B50,[1]PriCOMP!$E$4:$V$232,18,0)</f>
        <v>DHS 2012</v>
      </c>
    </row>
    <row r="51" spans="1:23" ht="12" customHeight="1" x14ac:dyDescent="0.2">
      <c r="A51" s="5" t="s">
        <v>137</v>
      </c>
      <c r="B51" s="7" t="s">
        <v>138</v>
      </c>
      <c r="C51" s="46">
        <f>VLOOKUP(B51,[1]PriCOMP!$E$4:$V$232,6,0)</f>
        <v>79.099999999999994</v>
      </c>
      <c r="D51" s="46"/>
      <c r="E51" s="46">
        <f>VLOOKUP($B51,[1]PriCOMP!$E$4:$V$232,7,0)</f>
        <v>81.099999999999994</v>
      </c>
      <c r="F51" s="46"/>
      <c r="G51" s="46">
        <f>VLOOKUP($B51,[1]PriCOMP!$E$4:$V$232,8,0)</f>
        <v>77.2</v>
      </c>
      <c r="H51" s="46"/>
      <c r="I51" s="46">
        <f>VLOOKUP($B51,[1]PriCOMP!$E$4:$V$232,9,0)</f>
        <v>88.1</v>
      </c>
      <c r="J51" s="46"/>
      <c r="K51" s="46">
        <f>VLOOKUP($B51,[1]PriCOMP!$E$4:$V$232,10,0)</f>
        <v>60.8</v>
      </c>
      <c r="L51" s="46"/>
      <c r="M51" s="46">
        <f>VLOOKUP($B51,[1]PriCOMP!$E$4:$V$232,11,0)</f>
        <v>52</v>
      </c>
      <c r="N51" s="46"/>
      <c r="O51" s="46">
        <f>VLOOKUP($B51,[1]PriCOMP!$E$4:$V$232,12,0)</f>
        <v>67.5</v>
      </c>
      <c r="P51" s="46"/>
      <c r="Q51" s="46">
        <f>VLOOKUP($B51,[1]PriCOMP!$E$4:$V$232,13,0)</f>
        <v>84.1</v>
      </c>
      <c r="R51" s="46"/>
      <c r="S51" s="46">
        <f>VLOOKUP($B51,[1]PriCOMP!$E$4:$V$232,14,0)</f>
        <v>89.4</v>
      </c>
      <c r="T51" s="46"/>
      <c r="U51" s="46">
        <f>VLOOKUP($B51,[1]PriCOMP!$E$4:$V$232,15,0)</f>
        <v>95.5</v>
      </c>
      <c r="V51" s="46"/>
      <c r="W51" s="102" t="str">
        <f>VLOOKUP($B51,[1]PriCOMP!$E$4:$V$232,18,0)</f>
        <v>DHS 2011-12</v>
      </c>
    </row>
    <row r="52" spans="1:23" x14ac:dyDescent="0.2">
      <c r="A52" s="5" t="s">
        <v>231</v>
      </c>
      <c r="B52" s="7" t="s">
        <v>232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102"/>
    </row>
    <row r="53" spans="1:23" ht="12" customHeight="1" x14ac:dyDescent="0.2">
      <c r="A53" s="5" t="s">
        <v>131</v>
      </c>
      <c r="B53" s="7" t="s">
        <v>132</v>
      </c>
      <c r="C53" s="46">
        <f>VLOOKUP(B53,[1]PriCOMP!$E$4:$V$232,6,0)</f>
        <v>94.1</v>
      </c>
      <c r="D53" s="46"/>
      <c r="E53" s="46">
        <f>VLOOKUP($B53,[1]PriCOMP!$E$4:$V$232,7,0)</f>
        <v>93.5</v>
      </c>
      <c r="F53" s="46"/>
      <c r="G53" s="46">
        <f>VLOOKUP($B53,[1]PriCOMP!$E$4:$V$232,8,0)</f>
        <v>94.8</v>
      </c>
      <c r="H53" s="46"/>
      <c r="I53" s="46">
        <f>VLOOKUP($B53,[1]PriCOMP!$E$4:$V$232,9,0)</f>
        <v>97.6</v>
      </c>
      <c r="J53" s="46"/>
      <c r="K53" s="46">
        <f>VLOOKUP($B53,[1]PriCOMP!$E$4:$V$232,10,0)</f>
        <v>90.1</v>
      </c>
      <c r="L53" s="46"/>
      <c r="M53" s="46">
        <f>VLOOKUP($B53,[1]PriCOMP!$E$4:$V$232,11,0)</f>
        <v>85</v>
      </c>
      <c r="N53" s="46"/>
      <c r="O53" s="46">
        <f>VLOOKUP($B53,[1]PriCOMP!$E$4:$V$232,12,0)</f>
        <v>94.7</v>
      </c>
      <c r="P53" s="46"/>
      <c r="Q53" s="46">
        <f>VLOOKUP($B53,[1]PriCOMP!$E$4:$V$232,13,0)</f>
        <v>97.7</v>
      </c>
      <c r="R53" s="46"/>
      <c r="S53" s="46">
        <f>VLOOKUP($B53,[1]PriCOMP!$E$4:$V$232,14,0)</f>
        <v>96.2</v>
      </c>
      <c r="T53" s="46"/>
      <c r="U53" s="46">
        <f>VLOOKUP($B53,[1]PriCOMP!$E$4:$V$232,15,0)</f>
        <v>98.7</v>
      </c>
      <c r="V53" s="46"/>
      <c r="W53" s="102" t="str">
        <f>VLOOKUP($B53,[1]PriCOMP!$E$4:$V$232,18,0)</f>
        <v>MICS 2011</v>
      </c>
    </row>
    <row r="54" spans="1:23" ht="12" customHeight="1" x14ac:dyDescent="0.2">
      <c r="A54" s="5" t="s">
        <v>21</v>
      </c>
      <c r="B54" s="7" t="s">
        <v>22</v>
      </c>
      <c r="C54" s="46">
        <f>VLOOKUP(B54,[1]PriCOMP!$E$4:$V$232,6,0)</f>
        <v>44.7</v>
      </c>
      <c r="D54" s="46"/>
      <c r="E54" s="46">
        <f>VLOOKUP($B54,[1]PriCOMP!$E$4:$V$232,7,0)</f>
        <v>50.9</v>
      </c>
      <c r="F54" s="46"/>
      <c r="G54" s="46">
        <f>VLOOKUP($B54,[1]PriCOMP!$E$4:$V$232,8,0)</f>
        <v>38.6</v>
      </c>
      <c r="H54" s="46"/>
      <c r="I54" s="46">
        <f>VLOOKUP($B54,[1]PriCOMP!$E$4:$V$232,9,0)</f>
        <v>61.3</v>
      </c>
      <c r="J54" s="46"/>
      <c r="K54" s="46">
        <f>VLOOKUP($B54,[1]PriCOMP!$E$4:$V$232,10,0)</f>
        <v>23.2</v>
      </c>
      <c r="L54" s="46"/>
      <c r="M54" s="46">
        <f>VLOOKUP($B54,[1]PriCOMP!$E$4:$V$232,11,0)</f>
        <v>16.3</v>
      </c>
      <c r="N54" s="46"/>
      <c r="O54" s="46">
        <f>VLOOKUP($B54,[1]PriCOMP!$E$4:$V$232,12,0)</f>
        <v>27.1</v>
      </c>
      <c r="P54" s="46"/>
      <c r="Q54" s="46">
        <f>VLOOKUP($B54,[1]PriCOMP!$E$4:$V$232,13,0)</f>
        <v>39.799999999999997</v>
      </c>
      <c r="R54" s="46"/>
      <c r="S54" s="46">
        <f>VLOOKUP($B54,[1]PriCOMP!$E$4:$V$232,14,0)</f>
        <v>52.7</v>
      </c>
      <c r="T54" s="46"/>
      <c r="U54" s="46">
        <f>VLOOKUP($B54,[1]PriCOMP!$E$4:$V$232,15,0)</f>
        <v>68</v>
      </c>
      <c r="V54" s="46"/>
      <c r="W54" s="102" t="str">
        <f>VLOOKUP($B54,[1]PriCOMP!$E$4:$V$232,18,0)</f>
        <v>DHS 2011-12</v>
      </c>
    </row>
    <row r="55" spans="1:23" ht="12" customHeight="1" x14ac:dyDescent="0.2">
      <c r="A55" s="5" t="s">
        <v>272</v>
      </c>
      <c r="B55" s="7" t="s">
        <v>273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102"/>
    </row>
    <row r="56" spans="1:23" ht="12" customHeight="1" x14ac:dyDescent="0.2">
      <c r="A56" s="5" t="s">
        <v>189</v>
      </c>
      <c r="B56" s="7" t="s">
        <v>190</v>
      </c>
      <c r="C56" s="46">
        <f>VLOOKUP(B56,[1]PriCOMP!$E$4:$V$232,6,0)</f>
        <v>99.5</v>
      </c>
      <c r="D56" s="46"/>
      <c r="E56" s="46">
        <f>VLOOKUP($B56,[1]PriCOMP!$E$4:$V$232,7,0)</f>
        <v>99.3</v>
      </c>
      <c r="F56" s="46"/>
      <c r="G56" s="46">
        <f>VLOOKUP($B56,[1]PriCOMP!$E$4:$V$232,8,0)</f>
        <v>99.7</v>
      </c>
      <c r="H56" s="46"/>
      <c r="I56" s="46">
        <f>VLOOKUP($B56,[1]PriCOMP!$E$4:$V$232,9,0)</f>
        <v>99.3</v>
      </c>
      <c r="J56" s="46"/>
      <c r="K56" s="46">
        <f>VLOOKUP($B56,[1]PriCOMP!$E$4:$V$232,10,0)</f>
        <v>100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102" t="str">
        <f>VLOOKUP($B56,[1]PriCOMP!$E$4:$V$232,18,0)</f>
        <v>MICS 2014</v>
      </c>
    </row>
    <row r="57" spans="1:23" ht="12" customHeight="1" x14ac:dyDescent="0.2">
      <c r="A57" s="5" t="s">
        <v>235</v>
      </c>
      <c r="B57" s="7" t="s">
        <v>236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102"/>
    </row>
    <row r="58" spans="1:23" ht="11.25" customHeight="1" x14ac:dyDescent="0.2">
      <c r="A58" s="5" t="s">
        <v>237</v>
      </c>
      <c r="B58" s="108" t="s">
        <v>430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102"/>
    </row>
    <row r="59" spans="1:23" x14ac:dyDescent="0.2">
      <c r="A59" s="5" t="s">
        <v>352</v>
      </c>
      <c r="B59" s="7" t="s">
        <v>353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102"/>
    </row>
    <row r="60" spans="1:23" ht="12" customHeight="1" x14ac:dyDescent="0.2">
      <c r="A60" s="5" t="s">
        <v>93</v>
      </c>
      <c r="B60" s="7" t="s">
        <v>94</v>
      </c>
      <c r="C60" s="46">
        <f>VLOOKUP(B60,[1]PriCOMP!$E$4:$V$232,6,0)</f>
        <v>69</v>
      </c>
      <c r="D60" s="46"/>
      <c r="E60" s="46">
        <f>VLOOKUP($B60,[1]PriCOMP!$E$4:$V$232,7,0)</f>
        <v>71.400000000000006</v>
      </c>
      <c r="F60" s="46"/>
      <c r="G60" s="46">
        <f>VLOOKUP($B60,[1]PriCOMP!$E$4:$V$232,8,0)</f>
        <v>66.400000000000006</v>
      </c>
      <c r="H60" s="46"/>
      <c r="I60" s="46">
        <f>VLOOKUP($B60,[1]PriCOMP!$E$4:$V$232,9,0)</f>
        <v>85.6</v>
      </c>
      <c r="J60" s="46"/>
      <c r="K60" s="46">
        <f>VLOOKUP($B60,[1]PriCOMP!$E$4:$V$232,10,0)</f>
        <v>57.4</v>
      </c>
      <c r="L60" s="46"/>
      <c r="M60" s="46">
        <f>VLOOKUP($B60,[1]PriCOMP!$E$4:$V$232,11,0)</f>
        <v>48.8</v>
      </c>
      <c r="N60" s="46"/>
      <c r="O60" s="46">
        <f>VLOOKUP($B60,[1]PriCOMP!$E$4:$V$232,12,0)</f>
        <v>56.5</v>
      </c>
      <c r="P60" s="46"/>
      <c r="Q60" s="46">
        <f>VLOOKUP($B60,[1]PriCOMP!$E$4:$V$232,13,0)</f>
        <v>63.9</v>
      </c>
      <c r="R60" s="46"/>
      <c r="S60" s="46">
        <f>VLOOKUP($B60,[1]PriCOMP!$E$4:$V$232,14,0)</f>
        <v>72.5</v>
      </c>
      <c r="T60" s="46"/>
      <c r="U60" s="46">
        <f>VLOOKUP($B60,[1]PriCOMP!$E$4:$V$232,15,0)</f>
        <v>91.755590375314966</v>
      </c>
      <c r="V60" s="46"/>
      <c r="W60" s="102" t="str">
        <f>VLOOKUP($B60,[1]PriCOMP!$E$4:$V$232,18,0)</f>
        <v>DHS 2013</v>
      </c>
    </row>
    <row r="61" spans="1:23" ht="12" customHeight="1" x14ac:dyDescent="0.2">
      <c r="A61" s="5" t="s">
        <v>244</v>
      </c>
      <c r="B61" s="7" t="s">
        <v>245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102"/>
    </row>
    <row r="62" spans="1:23" ht="12" customHeight="1" x14ac:dyDescent="0.2">
      <c r="A62" s="5" t="s">
        <v>240</v>
      </c>
      <c r="B62" s="7" t="s">
        <v>241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102"/>
    </row>
    <row r="63" spans="1:23" ht="12" customHeight="1" x14ac:dyDescent="0.2">
      <c r="A63" s="5" t="s">
        <v>242</v>
      </c>
      <c r="B63" s="7" t="s">
        <v>243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102"/>
    </row>
    <row r="64" spans="1:23" ht="12" customHeight="1" x14ac:dyDescent="0.2">
      <c r="A64" s="5" t="s">
        <v>127</v>
      </c>
      <c r="B64" s="7" t="s">
        <v>128</v>
      </c>
      <c r="C64" s="46">
        <f>VLOOKUP(B64,[1]PriCOMP!$E$4:$V$232,6,0)</f>
        <v>91.1</v>
      </c>
      <c r="D64" s="46"/>
      <c r="E64" s="46">
        <f>VLOOKUP($B64,[1]PriCOMP!$E$4:$V$232,7,0)</f>
        <v>87.9</v>
      </c>
      <c r="F64" s="46"/>
      <c r="G64" s="46">
        <f>VLOOKUP($B64,[1]PriCOMP!$E$4:$V$232,8,0)</f>
        <v>94.4</v>
      </c>
      <c r="H64" s="46"/>
      <c r="I64" s="46">
        <f>VLOOKUP($B64,[1]PriCOMP!$E$4:$V$232,9,0)</f>
        <v>92.8</v>
      </c>
      <c r="J64" s="46"/>
      <c r="K64" s="46">
        <f>VLOOKUP($B64,[1]PriCOMP!$E$4:$V$232,10,0)</f>
        <v>86.4</v>
      </c>
      <c r="L64" s="46"/>
      <c r="M64" s="46">
        <f>VLOOKUP($B64,[1]PriCOMP!$E$4:$V$232,11,0)</f>
        <v>76.5</v>
      </c>
      <c r="N64" s="46"/>
      <c r="O64" s="46">
        <f>VLOOKUP($B64,[1]PriCOMP!$E$4:$V$232,12,0)</f>
        <v>90.2</v>
      </c>
      <c r="P64" s="46"/>
      <c r="Q64" s="46">
        <f>VLOOKUP($B64,[1]PriCOMP!$E$4:$V$232,13,0)</f>
        <v>92.7</v>
      </c>
      <c r="R64" s="46"/>
      <c r="S64" s="46">
        <f>VLOOKUP($B64,[1]PriCOMP!$E$4:$V$232,14,0)</f>
        <v>97.2</v>
      </c>
      <c r="T64" s="46"/>
      <c r="U64" s="46">
        <f>VLOOKUP($B64,[1]PriCOMP!$E$4:$V$232,15,0)</f>
        <v>98.8</v>
      </c>
      <c r="V64" s="46"/>
      <c r="W64" s="102" t="str">
        <f>VLOOKUP($B64,[1]PriCOMP!$E$4:$V$232,18,0)</f>
        <v>MICS 2014</v>
      </c>
    </row>
    <row r="65" spans="1:23" ht="12" customHeight="1" x14ac:dyDescent="0.2">
      <c r="A65" s="5" t="s">
        <v>246</v>
      </c>
      <c r="B65" s="7" t="s">
        <v>247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102"/>
    </row>
    <row r="66" spans="1:23" ht="12" customHeight="1" x14ac:dyDescent="0.2">
      <c r="A66" s="5" t="s">
        <v>143</v>
      </c>
      <c r="B66" s="7" t="s">
        <v>144</v>
      </c>
      <c r="C66" s="46">
        <f>VLOOKUP(B66,[1]PriCOMP!$E$4:$V$232,6,0)</f>
        <v>91</v>
      </c>
      <c r="D66" s="46"/>
      <c r="E66" s="46">
        <f>VLOOKUP($B66,[1]PriCOMP!$E$4:$V$232,7,0)</f>
        <v>90.5</v>
      </c>
      <c r="F66" s="46"/>
      <c r="G66" s="46">
        <f>VLOOKUP($B66,[1]PriCOMP!$E$4:$V$232,8,0)</f>
        <v>91.6</v>
      </c>
      <c r="H66" s="46"/>
      <c r="I66" s="46">
        <f>VLOOKUP($B66,[1]PriCOMP!$E$4:$V$232,9,0)</f>
        <v>92.6</v>
      </c>
      <c r="J66" s="46"/>
      <c r="K66" s="46">
        <f>VLOOKUP($B66,[1]PriCOMP!$E$4:$V$232,10,0)</f>
        <v>90.2</v>
      </c>
      <c r="L66" s="46"/>
      <c r="M66" s="46">
        <f>VLOOKUP($B66,[1]PriCOMP!$E$4:$V$232,11,0)</f>
        <v>87.3</v>
      </c>
      <c r="N66" s="46"/>
      <c r="O66" s="46">
        <f>VLOOKUP($B66,[1]PriCOMP!$E$4:$V$232,12,0)</f>
        <v>88.8</v>
      </c>
      <c r="P66" s="46"/>
      <c r="Q66" s="46">
        <f>VLOOKUP($B66,[1]PriCOMP!$E$4:$V$232,13,0)</f>
        <v>91.3</v>
      </c>
      <c r="R66" s="46"/>
      <c r="S66" s="46">
        <f>VLOOKUP($B66,[1]PriCOMP!$E$4:$V$232,14,0)</f>
        <v>92.2</v>
      </c>
      <c r="T66" s="46"/>
      <c r="U66" s="46">
        <f>VLOOKUP($B66,[1]PriCOMP!$E$4:$V$232,15,0)</f>
        <v>97.3</v>
      </c>
      <c r="V66" s="46"/>
      <c r="W66" s="102" t="str">
        <f>VLOOKUP($B66,[1]PriCOMP!$E$4:$V$232,18,0)</f>
        <v>DHS 2014</v>
      </c>
    </row>
    <row r="67" spans="1:23" ht="12" customHeight="1" x14ac:dyDescent="0.2">
      <c r="A67" s="5" t="s">
        <v>135</v>
      </c>
      <c r="B67" s="7" t="s">
        <v>136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102"/>
    </row>
    <row r="68" spans="1:23" ht="12" customHeight="1" x14ac:dyDescent="0.2">
      <c r="A68" s="5" t="s">
        <v>266</v>
      </c>
      <c r="B68" s="7" t="s">
        <v>267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102"/>
    </row>
    <row r="69" spans="1:23" ht="12" customHeight="1" x14ac:dyDescent="0.2">
      <c r="A69" s="5" t="s">
        <v>248</v>
      </c>
      <c r="B69" s="7" t="s">
        <v>249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102"/>
    </row>
    <row r="70" spans="1:23" ht="12" customHeight="1" x14ac:dyDescent="0.2">
      <c r="A70" s="5" t="s">
        <v>252</v>
      </c>
      <c r="B70" s="7" t="s">
        <v>253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102"/>
    </row>
    <row r="71" spans="1:23" ht="12" customHeight="1" x14ac:dyDescent="0.2">
      <c r="A71" s="5" t="s">
        <v>71</v>
      </c>
      <c r="B71" s="7" t="s">
        <v>72</v>
      </c>
      <c r="C71" s="46">
        <f>VLOOKUP(B71,[1]PriCOMP!$E$4:$V$232,6,0)</f>
        <v>43</v>
      </c>
      <c r="D71" s="46"/>
      <c r="E71" s="46">
        <f>VLOOKUP($B71,[1]PriCOMP!$E$4:$V$232,7,0)</f>
        <v>43.3</v>
      </c>
      <c r="F71" s="46"/>
      <c r="G71" s="46">
        <f>VLOOKUP($B71,[1]PriCOMP!$E$4:$V$232,8,0)</f>
        <v>42.8</v>
      </c>
      <c r="H71" s="46"/>
      <c r="I71" s="46">
        <f>VLOOKUP($B71,[1]PriCOMP!$E$4:$V$232,9,0)</f>
        <v>76.099999999999994</v>
      </c>
      <c r="J71" s="46"/>
      <c r="K71" s="46">
        <f>VLOOKUP($B71,[1]PriCOMP!$E$4:$V$232,10,0)</f>
        <v>33.1</v>
      </c>
      <c r="L71" s="46"/>
      <c r="M71" s="46">
        <f>VLOOKUP($B71,[1]PriCOMP!$E$4:$V$232,11,0)</f>
        <v>20.2</v>
      </c>
      <c r="N71" s="46"/>
      <c r="O71" s="46">
        <f>VLOOKUP($B71,[1]PriCOMP!$E$4:$V$232,12,0)</f>
        <v>27.4</v>
      </c>
      <c r="P71" s="46"/>
      <c r="Q71" s="46">
        <f>VLOOKUP($B71,[1]PriCOMP!$E$4:$V$232,13,0)</f>
        <v>36.6</v>
      </c>
      <c r="R71" s="46"/>
      <c r="S71" s="46">
        <f>VLOOKUP($B71,[1]PriCOMP!$E$4:$V$232,14,0)</f>
        <v>44.5</v>
      </c>
      <c r="T71" s="46"/>
      <c r="U71" s="46">
        <f>VLOOKUP($B71,[1]PriCOMP!$E$4:$V$232,15,0)</f>
        <v>73.099999999999994</v>
      </c>
      <c r="V71" s="46"/>
      <c r="W71" s="102" t="str">
        <f>VLOOKUP($B71,[1]PriCOMP!$E$4:$V$232,18,0)</f>
        <v>DHS 2011</v>
      </c>
    </row>
    <row r="72" spans="1:23" x14ac:dyDescent="0.2">
      <c r="A72" s="5" t="s">
        <v>256</v>
      </c>
      <c r="B72" s="7" t="s">
        <v>257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102"/>
    </row>
    <row r="73" spans="1:23" ht="12" customHeight="1" x14ac:dyDescent="0.2">
      <c r="A73" s="5" t="s">
        <v>254</v>
      </c>
      <c r="B73" s="7" t="s">
        <v>255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102"/>
    </row>
    <row r="74" spans="1:23" ht="12" customHeight="1" x14ac:dyDescent="0.2">
      <c r="A74" s="5" t="s">
        <v>258</v>
      </c>
      <c r="B74" s="7" t="s">
        <v>259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102"/>
    </row>
    <row r="75" spans="1:23" ht="12" customHeight="1" x14ac:dyDescent="0.2">
      <c r="A75" s="5" t="s">
        <v>89</v>
      </c>
      <c r="B75" s="7" t="s">
        <v>90</v>
      </c>
      <c r="C75" s="46">
        <f>VLOOKUP(B75,[1]PriCOMP!$E$4:$V$232,6,0)</f>
        <v>62.3</v>
      </c>
      <c r="D75" s="46"/>
      <c r="E75" s="46">
        <f>VLOOKUP($B75,[1]PriCOMP!$E$4:$V$232,7,0)</f>
        <v>57.1</v>
      </c>
      <c r="F75" s="46"/>
      <c r="G75" s="46">
        <f>VLOOKUP($B75,[1]PriCOMP!$E$4:$V$232,8,0)</f>
        <v>66.900000000000006</v>
      </c>
      <c r="H75" s="46"/>
      <c r="I75" s="46">
        <f>VLOOKUP($B75,[1]PriCOMP!$E$4:$V$232,9,0)</f>
        <v>68.2</v>
      </c>
      <c r="J75" s="46"/>
      <c r="K75" s="46">
        <f>VLOOKUP($B75,[1]PriCOMP!$E$4:$V$232,10,0)</f>
        <v>24.5</v>
      </c>
      <c r="L75" s="46"/>
      <c r="M75" s="46">
        <f>VLOOKUP($B75,[1]PriCOMP!$E$4:$V$232,11,0)</f>
        <v>26.3</v>
      </c>
      <c r="N75" s="46"/>
      <c r="O75" s="46">
        <f>VLOOKUP($B75,[1]PriCOMP!$E$4:$V$232,12,0)</f>
        <v>54.8</v>
      </c>
      <c r="P75" s="46"/>
      <c r="Q75" s="46">
        <f>VLOOKUP($B75,[1]PriCOMP!$E$4:$V$232,13,0)</f>
        <v>65</v>
      </c>
      <c r="R75" s="46"/>
      <c r="S75" s="46">
        <f>VLOOKUP($B75,[1]PriCOMP!$E$4:$V$232,14,0)</f>
        <v>76.2</v>
      </c>
      <c r="T75" s="46"/>
      <c r="U75" s="46">
        <f>VLOOKUP($B75,[1]PriCOMP!$E$4:$V$232,15,0)</f>
        <v>83</v>
      </c>
      <c r="V75" s="46"/>
      <c r="W75" s="102" t="str">
        <f>VLOOKUP($B75,[1]PriCOMP!$E$4:$V$232,18,0)</f>
        <v>DHS 2012</v>
      </c>
    </row>
    <row r="76" spans="1:23" ht="12" customHeight="1" x14ac:dyDescent="0.2">
      <c r="A76" s="5" t="s">
        <v>109</v>
      </c>
      <c r="B76" s="7" t="s">
        <v>110</v>
      </c>
      <c r="C76" s="46">
        <f>VLOOKUP(B76,[1]PriCOMP!$E$4:$V$232,6,0)</f>
        <v>56.8</v>
      </c>
      <c r="D76" s="46"/>
      <c r="E76" s="46">
        <f>VLOOKUP($B76,[1]PriCOMP!$E$4:$V$232,7,0)</f>
        <v>56.3</v>
      </c>
      <c r="F76" s="46"/>
      <c r="G76" s="46">
        <f>VLOOKUP($B76,[1]PriCOMP!$E$4:$V$232,8,0)</f>
        <v>57.3</v>
      </c>
      <c r="H76" s="46"/>
      <c r="I76" s="46">
        <f>VLOOKUP($B76,[1]PriCOMP!$E$4:$V$232,9,0)</f>
        <v>71.5</v>
      </c>
      <c r="J76" s="46"/>
      <c r="K76" s="46">
        <f>VLOOKUP($B76,[1]PriCOMP!$E$4:$V$232,10,0)</f>
        <v>40.700000000000003</v>
      </c>
      <c r="L76" s="46"/>
      <c r="M76" s="46">
        <f>VLOOKUP($B76,[1]PriCOMP!$E$4:$V$232,11,0)</f>
        <v>45.3</v>
      </c>
      <c r="N76" s="46"/>
      <c r="O76" s="46">
        <f>VLOOKUP($B76,[1]PriCOMP!$E$4:$V$232,12,0)</f>
        <v>47.8</v>
      </c>
      <c r="P76" s="46"/>
      <c r="Q76" s="46">
        <f>VLOOKUP($B76,[1]PriCOMP!$E$4:$V$232,13,0)</f>
        <v>45</v>
      </c>
      <c r="R76" s="46"/>
      <c r="S76" s="46">
        <f>VLOOKUP($B76,[1]PriCOMP!$E$4:$V$232,14,0)</f>
        <v>63.9</v>
      </c>
      <c r="T76" s="46"/>
      <c r="U76" s="46">
        <f>VLOOKUP($B76,[1]PriCOMP!$E$4:$V$232,15,0)</f>
        <v>80.900000000000006</v>
      </c>
      <c r="V76" s="46"/>
      <c r="W76" s="102" t="str">
        <f>VLOOKUP($B76,[1]PriCOMP!$E$4:$V$232,18,0)</f>
        <v>DHS 2013</v>
      </c>
    </row>
    <row r="77" spans="1:23" ht="12" customHeight="1" x14ac:dyDescent="0.2">
      <c r="A77" s="5" t="s">
        <v>264</v>
      </c>
      <c r="B77" s="7" t="s">
        <v>265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102"/>
    </row>
    <row r="78" spans="1:23" ht="12" customHeight="1" x14ac:dyDescent="0.2">
      <c r="A78" s="5" t="s">
        <v>238</v>
      </c>
      <c r="B78" s="7" t="s">
        <v>239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102"/>
    </row>
    <row r="79" spans="1:23" ht="12" customHeight="1" x14ac:dyDescent="0.2">
      <c r="A79" s="5" t="s">
        <v>117</v>
      </c>
      <c r="B79" s="7" t="s">
        <v>118</v>
      </c>
      <c r="C79" s="46">
        <f>VLOOKUP(B79,[1]PriCOMP!$E$4:$V$232,6,0)</f>
        <v>65.8</v>
      </c>
      <c r="D79" s="46"/>
      <c r="E79" s="46">
        <f>VLOOKUP($B79,[1]PriCOMP!$E$4:$V$232,7,0)</f>
        <v>63.8</v>
      </c>
      <c r="F79" s="46"/>
      <c r="G79" s="46">
        <f>VLOOKUP($B79,[1]PriCOMP!$E$4:$V$232,8,0)</f>
        <v>67.8</v>
      </c>
      <c r="H79" s="46"/>
      <c r="I79" s="46">
        <f>VLOOKUP($B79,[1]PriCOMP!$E$4:$V$232,9,0)</f>
        <v>76</v>
      </c>
      <c r="J79" s="46"/>
      <c r="K79" s="46">
        <f>VLOOKUP($B79,[1]PriCOMP!$E$4:$V$232,10,0)</f>
        <v>56.9</v>
      </c>
      <c r="L79" s="46"/>
      <c r="M79" s="46">
        <f>VLOOKUP($B79,[1]PriCOMP!$E$4:$V$232,11,0)</f>
        <v>42.1</v>
      </c>
      <c r="N79" s="46"/>
      <c r="O79" s="46">
        <f>VLOOKUP($B79,[1]PriCOMP!$E$4:$V$232,12,0)</f>
        <v>60.2</v>
      </c>
      <c r="P79" s="46"/>
      <c r="Q79" s="46">
        <f>VLOOKUP($B79,[1]PriCOMP!$E$4:$V$232,13,0)</f>
        <v>73.099999999999994</v>
      </c>
      <c r="R79" s="46"/>
      <c r="S79" s="46">
        <f>VLOOKUP($B79,[1]PriCOMP!$E$4:$V$232,14,0)</f>
        <v>80.5</v>
      </c>
      <c r="T79" s="46"/>
      <c r="U79" s="46">
        <f>VLOOKUP($B79,[1]PriCOMP!$E$4:$V$232,15,0)</f>
        <v>81.900000000000006</v>
      </c>
      <c r="V79" s="46"/>
      <c r="W79" s="102" t="str">
        <f>VLOOKUP($B79,[1]PriCOMP!$E$4:$V$232,18,0)</f>
        <v>DHS 2014</v>
      </c>
    </row>
    <row r="80" spans="1:23" ht="12" customHeight="1" x14ac:dyDescent="0.2">
      <c r="A80" s="5" t="s">
        <v>268</v>
      </c>
      <c r="B80" s="7" t="s">
        <v>269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102"/>
    </row>
    <row r="81" spans="1:23" ht="12" customHeight="1" x14ac:dyDescent="0.2">
      <c r="A81" s="5" t="s">
        <v>270</v>
      </c>
      <c r="B81" s="7" t="s">
        <v>271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102"/>
    </row>
    <row r="82" spans="1:23" ht="12" customHeight="1" x14ac:dyDescent="0.2">
      <c r="A82" s="5" t="s">
        <v>147</v>
      </c>
      <c r="B82" s="7" t="s">
        <v>148</v>
      </c>
      <c r="C82" s="46">
        <f>VLOOKUP(B82,[1]PriCOMP!$E$4:$V$232,6,0)</f>
        <v>79.900000000000006</v>
      </c>
      <c r="D82" s="46"/>
      <c r="E82" s="46">
        <f>VLOOKUP($B82,[1]PriCOMP!$E$4:$V$232,7,0)</f>
        <v>83</v>
      </c>
      <c r="F82" s="46"/>
      <c r="G82" s="46">
        <f>VLOOKUP($B82,[1]PriCOMP!$E$4:$V$232,8,0)</f>
        <v>76.900000000000006</v>
      </c>
      <c r="H82" s="46"/>
      <c r="I82" s="46">
        <f>VLOOKUP($B82,[1]PriCOMP!$E$4:$V$232,9,0)</f>
        <v>88.7</v>
      </c>
      <c r="J82" s="46"/>
      <c r="K82" s="46">
        <f>VLOOKUP($B82,[1]PriCOMP!$E$4:$V$232,10,0)</f>
        <v>73.400000000000006</v>
      </c>
      <c r="L82" s="46"/>
      <c r="M82" s="46">
        <f>VLOOKUP($B82,[1]PriCOMP!$E$4:$V$232,11,0)</f>
        <v>57.6</v>
      </c>
      <c r="N82" s="46"/>
      <c r="O82" s="46">
        <f>VLOOKUP($B82,[1]PriCOMP!$E$4:$V$232,12,0)</f>
        <v>71.599999999999994</v>
      </c>
      <c r="P82" s="46"/>
      <c r="Q82" s="46">
        <f>VLOOKUP($B82,[1]PriCOMP!$E$4:$V$232,13,0)</f>
        <v>80</v>
      </c>
      <c r="R82" s="46"/>
      <c r="S82" s="46">
        <f>VLOOKUP($B82,[1]PriCOMP!$E$4:$V$232,14,0)</f>
        <v>92.6</v>
      </c>
      <c r="T82" s="46"/>
      <c r="U82" s="46">
        <f>VLOOKUP($B82,[1]PriCOMP!$E$4:$V$232,15,0)</f>
        <v>96.9</v>
      </c>
      <c r="V82" s="46"/>
      <c r="W82" s="102" t="str">
        <f>VLOOKUP($B82,[1]PriCOMP!$E$4:$V$232,18,0)</f>
        <v>DHS 2014-15</v>
      </c>
    </row>
    <row r="83" spans="1:23" ht="12" customHeight="1" x14ac:dyDescent="0.2">
      <c r="A83" s="5" t="s">
        <v>37</v>
      </c>
      <c r="B83" s="7" t="s">
        <v>38</v>
      </c>
      <c r="C83" s="46">
        <f>VLOOKUP(B83,[1]PriCOMP!$E$4:$V$232,6,0)</f>
        <v>42.3</v>
      </c>
      <c r="D83" s="46"/>
      <c r="E83" s="46">
        <f>VLOOKUP($B83,[1]PriCOMP!$E$4:$V$232,7,0)</f>
        <v>49.5</v>
      </c>
      <c r="F83" s="46"/>
      <c r="G83" s="46">
        <f>VLOOKUP($B83,[1]PriCOMP!$E$4:$V$232,8,0)</f>
        <v>35.6</v>
      </c>
      <c r="H83" s="46"/>
      <c r="I83" s="46">
        <f>VLOOKUP($B83,[1]PriCOMP!$E$4:$V$232,9,0)</f>
        <v>64.599999999999994</v>
      </c>
      <c r="J83" s="46"/>
      <c r="K83" s="46">
        <f>VLOOKUP($B83,[1]PriCOMP!$E$4:$V$232,10,0)</f>
        <v>27.3</v>
      </c>
      <c r="L83" s="46"/>
      <c r="M83" s="46">
        <f>VLOOKUP($B83,[1]PriCOMP!$E$4:$V$232,11,0)</f>
        <v>12.1</v>
      </c>
      <c r="N83" s="46"/>
      <c r="O83" s="46">
        <f>VLOOKUP($B83,[1]PriCOMP!$E$4:$V$232,12,0)</f>
        <v>22.4</v>
      </c>
      <c r="P83" s="46"/>
      <c r="Q83" s="46">
        <f>VLOOKUP($B83,[1]PriCOMP!$E$4:$V$232,13,0)</f>
        <v>33.700000000000003</v>
      </c>
      <c r="R83" s="46"/>
      <c r="S83" s="46">
        <f>VLOOKUP($B83,[1]PriCOMP!$E$4:$V$232,14,0)</f>
        <v>53.8</v>
      </c>
      <c r="T83" s="46"/>
      <c r="U83" s="46">
        <f>VLOOKUP($B83,[1]PriCOMP!$E$4:$V$232,15,0)</f>
        <v>71.7</v>
      </c>
      <c r="V83" s="46"/>
      <c r="W83" s="102" t="str">
        <f>VLOOKUP($B83,[1]PriCOMP!$E$4:$V$232,18,0)</f>
        <v>DHS 2012</v>
      </c>
    </row>
    <row r="84" spans="1:23" ht="12" customHeight="1" x14ac:dyDescent="0.2">
      <c r="A84" s="5" t="s">
        <v>41</v>
      </c>
      <c r="B84" s="7" t="s">
        <v>42</v>
      </c>
      <c r="C84" s="46">
        <f>VLOOKUP(B84,[1]PriCOMP!$E$4:$V$232,6,0)</f>
        <v>29.5</v>
      </c>
      <c r="D84" s="46"/>
      <c r="E84" s="46">
        <f>VLOOKUP($B84,[1]PriCOMP!$E$4:$V$232,7,0)</f>
        <v>32.9</v>
      </c>
      <c r="F84" s="46"/>
      <c r="G84" s="46">
        <f>VLOOKUP($B84,[1]PriCOMP!$E$4:$V$232,8,0)</f>
        <v>25.9</v>
      </c>
      <c r="H84" s="46"/>
      <c r="I84" s="46">
        <f>VLOOKUP($B84,[1]PriCOMP!$E$4:$V$232,9,0)</f>
        <v>47.7</v>
      </c>
      <c r="J84" s="46"/>
      <c r="K84" s="46">
        <f>VLOOKUP($B84,[1]PriCOMP!$E$4:$V$232,10,0)</f>
        <v>10.8</v>
      </c>
      <c r="L84" s="46"/>
      <c r="M84" s="46">
        <f>VLOOKUP($B84,[1]PriCOMP!$E$4:$V$232,11,0)</f>
        <v>7.6</v>
      </c>
      <c r="N84" s="46"/>
      <c r="O84" s="46">
        <f>VLOOKUP($B84,[1]PriCOMP!$E$4:$V$232,12,0)</f>
        <v>11.2</v>
      </c>
      <c r="P84" s="46"/>
      <c r="Q84" s="46">
        <f>VLOOKUP($B84,[1]PriCOMP!$E$4:$V$232,13,0)</f>
        <v>14.2</v>
      </c>
      <c r="R84" s="46"/>
      <c r="S84" s="46">
        <f>VLOOKUP($B84,[1]PriCOMP!$E$4:$V$232,14,0)</f>
        <v>42.2</v>
      </c>
      <c r="T84" s="46"/>
      <c r="U84" s="46">
        <f>VLOOKUP($B84,[1]PriCOMP!$E$4:$V$232,15,0)</f>
        <v>56.6</v>
      </c>
      <c r="V84" s="46"/>
      <c r="W84" s="102" t="str">
        <f>VLOOKUP($B84,[1]PriCOMP!$E$4:$V$232,18,0)</f>
        <v>MICS 2014</v>
      </c>
    </row>
    <row r="85" spans="1:23" ht="12" customHeight="1" x14ac:dyDescent="0.2">
      <c r="A85" s="5" t="s">
        <v>175</v>
      </c>
      <c r="B85" s="7" t="s">
        <v>176</v>
      </c>
      <c r="C85" s="46">
        <f>VLOOKUP(B85,[1]PriCOMP!$E$4:$V$232,6,0)</f>
        <v>97.2</v>
      </c>
      <c r="D85" s="46"/>
      <c r="E85" s="46">
        <f>VLOOKUP($B85,[1]PriCOMP!$E$4:$V$232,7,0)</f>
        <v>95.7</v>
      </c>
      <c r="F85" s="46"/>
      <c r="G85" s="46">
        <f>VLOOKUP($B85,[1]PriCOMP!$E$4:$V$232,8,0)</f>
        <v>98.6</v>
      </c>
      <c r="H85" s="46"/>
      <c r="I85" s="46">
        <f>VLOOKUP($B85,[1]PriCOMP!$E$4:$V$232,9,0)</f>
        <v>97</v>
      </c>
      <c r="J85" s="46"/>
      <c r="K85" s="46">
        <f>VLOOKUP($B85,[1]PriCOMP!$E$4:$V$232,10,0)</f>
        <v>97.3</v>
      </c>
      <c r="L85" s="46"/>
      <c r="M85" s="46">
        <f>VLOOKUP($B85,[1]PriCOMP!$E$4:$V$232,11,0)</f>
        <v>94</v>
      </c>
      <c r="N85" s="46"/>
      <c r="O85" s="46">
        <f>VLOOKUP($B85,[1]PriCOMP!$E$4:$V$232,12,0)</f>
        <v>98.1</v>
      </c>
      <c r="P85" s="46"/>
      <c r="Q85" s="46">
        <f>VLOOKUP($B85,[1]PriCOMP!$E$4:$V$232,13,0)</f>
        <v>96.1</v>
      </c>
      <c r="R85" s="46"/>
      <c r="S85" s="46">
        <f>VLOOKUP($B85,[1]PriCOMP!$E$4:$V$232,14,0)</f>
        <v>99.3</v>
      </c>
      <c r="T85" s="46"/>
      <c r="U85" s="46">
        <f>VLOOKUP($B85,[1]PriCOMP!$E$4:$V$232,15,0)</f>
        <v>99</v>
      </c>
      <c r="V85" s="46"/>
      <c r="W85" s="102" t="str">
        <f>VLOOKUP($B85,[1]PriCOMP!$E$4:$V$232,18,0)</f>
        <v>MICS 2014</v>
      </c>
    </row>
    <row r="86" spans="1:23" ht="12" customHeight="1" x14ac:dyDescent="0.2">
      <c r="A86" s="5" t="s">
        <v>119</v>
      </c>
      <c r="B86" s="7" t="s">
        <v>120</v>
      </c>
      <c r="C86" s="46">
        <f>VLOOKUP(B86,[1]PriCOMP!$E$4:$V$232,6,0)</f>
        <v>40.799999999999997</v>
      </c>
      <c r="D86" s="46"/>
      <c r="E86" s="46">
        <f>VLOOKUP($B86,[1]PriCOMP!$E$4:$V$232,7,0)</f>
        <v>35.799999999999997</v>
      </c>
      <c r="F86" s="46"/>
      <c r="G86" s="46">
        <f>VLOOKUP($B86,[1]PriCOMP!$E$4:$V$232,8,0)</f>
        <v>45.4</v>
      </c>
      <c r="H86" s="46"/>
      <c r="I86" s="46">
        <f>VLOOKUP($B86,[1]PriCOMP!$E$4:$V$232,9,0)</f>
        <v>58</v>
      </c>
      <c r="J86" s="46"/>
      <c r="K86" s="46">
        <f>VLOOKUP($B86,[1]PriCOMP!$E$4:$V$232,10,0)</f>
        <v>29.2</v>
      </c>
      <c r="L86" s="46"/>
      <c r="M86" s="46">
        <f>VLOOKUP($B86,[1]PriCOMP!$E$4:$V$232,11,0)</f>
        <v>14.5</v>
      </c>
      <c r="N86" s="46"/>
      <c r="O86" s="46">
        <f>VLOOKUP($B86,[1]PriCOMP!$E$4:$V$232,12,0)</f>
        <v>22.4</v>
      </c>
      <c r="P86" s="46"/>
      <c r="Q86" s="46">
        <f>VLOOKUP($B86,[1]PriCOMP!$E$4:$V$232,13,0)</f>
        <v>42.2</v>
      </c>
      <c r="R86" s="46"/>
      <c r="S86" s="46">
        <f>VLOOKUP($B86,[1]PriCOMP!$E$4:$V$232,14,0)</f>
        <v>54.2</v>
      </c>
      <c r="T86" s="46"/>
      <c r="U86" s="46">
        <f>VLOOKUP($B86,[1]PriCOMP!$E$4:$V$232,15,0)</f>
        <v>70.3</v>
      </c>
      <c r="V86" s="46"/>
      <c r="W86" s="102" t="str">
        <f>VLOOKUP($B86,[1]PriCOMP!$E$4:$V$232,18,0)</f>
        <v>DHS 2012</v>
      </c>
    </row>
    <row r="87" spans="1:23" ht="12" customHeight="1" x14ac:dyDescent="0.2">
      <c r="A87" s="5" t="s">
        <v>402</v>
      </c>
      <c r="B87" s="7" t="s">
        <v>403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102"/>
    </row>
    <row r="88" spans="1:23" ht="12" customHeight="1" x14ac:dyDescent="0.2">
      <c r="A88" s="5" t="s">
        <v>133</v>
      </c>
      <c r="B88" s="7" t="s">
        <v>134</v>
      </c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102"/>
    </row>
    <row r="89" spans="1:23" ht="12" customHeight="1" x14ac:dyDescent="0.2">
      <c r="A89" s="5" t="s">
        <v>274</v>
      </c>
      <c r="B89" s="7" t="s">
        <v>275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102"/>
    </row>
    <row r="90" spans="1:23" ht="12" customHeight="1" x14ac:dyDescent="0.2">
      <c r="A90" s="5" t="s">
        <v>282</v>
      </c>
      <c r="B90" s="7" t="s">
        <v>283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102"/>
    </row>
    <row r="91" spans="1:23" s="34" customFormat="1" ht="12" customHeight="1" x14ac:dyDescent="0.2">
      <c r="A91" s="5" t="s">
        <v>276</v>
      </c>
      <c r="B91" s="7" t="s">
        <v>277</v>
      </c>
      <c r="C91" s="46">
        <f>VLOOKUP(B91,[1]PriCOMP!$E$4:$V$232,6,0)</f>
        <v>78.7</v>
      </c>
      <c r="D91" s="46" t="s">
        <v>440</v>
      </c>
      <c r="E91" s="46">
        <f>VLOOKUP($B91,[1]PriCOMP!$E$4:$V$232,7,0)</f>
        <v>82.5</v>
      </c>
      <c r="F91" s="46" t="s">
        <v>440</v>
      </c>
      <c r="G91" s="46">
        <f>VLOOKUP($B91,[1]PriCOMP!$E$4:$V$232,8,0)</f>
        <v>74.900000000000006</v>
      </c>
      <c r="H91" s="46" t="s">
        <v>440</v>
      </c>
      <c r="I91" s="46">
        <f>VLOOKUP($B91,[1]PriCOMP!$E$4:$V$232,9,0)</f>
        <v>87.3</v>
      </c>
      <c r="J91" s="46" t="s">
        <v>440</v>
      </c>
      <c r="K91" s="46">
        <f>VLOOKUP($B91,[1]PriCOMP!$E$4:$V$232,10,0)</f>
        <v>74.8</v>
      </c>
      <c r="L91" s="46" t="s">
        <v>440</v>
      </c>
      <c r="M91" s="46">
        <f>VLOOKUP($B91,[1]PriCOMP!$E$4:$V$232,11,0)</f>
        <v>52.2</v>
      </c>
      <c r="N91" s="46" t="s">
        <v>440</v>
      </c>
      <c r="O91" s="46">
        <f>VLOOKUP($B91,[1]PriCOMP!$E$4:$V$232,12,0)</f>
        <v>69.5</v>
      </c>
      <c r="P91" s="46" t="s">
        <v>440</v>
      </c>
      <c r="Q91" s="46">
        <f>VLOOKUP($B91,[1]PriCOMP!$E$4:$V$232,13,0)</f>
        <v>81.599999999999994</v>
      </c>
      <c r="R91" s="46" t="s">
        <v>440</v>
      </c>
      <c r="S91" s="46">
        <f>VLOOKUP($B91,[1]PriCOMP!$E$4:$V$232,14,0)</f>
        <v>91.5</v>
      </c>
      <c r="T91" s="46" t="s">
        <v>440</v>
      </c>
      <c r="U91" s="46">
        <f>VLOOKUP($B91,[1]PriCOMP!$E$4:$V$232,15,0)</f>
        <v>96.9</v>
      </c>
      <c r="V91" s="46" t="s">
        <v>440</v>
      </c>
      <c r="W91" s="102" t="str">
        <f>VLOOKUP($B91,[1]PriCOMP!$E$4:$V$232,18,0)</f>
        <v>DHS 2005</v>
      </c>
    </row>
    <row r="92" spans="1:23" x14ac:dyDescent="0.2">
      <c r="A92" s="5" t="s">
        <v>149</v>
      </c>
      <c r="B92" s="7" t="s">
        <v>150</v>
      </c>
      <c r="C92" s="46">
        <f>VLOOKUP(B92,[1]PriCOMP!$E$4:$V$232,6,0)</f>
        <v>95.1</v>
      </c>
      <c r="D92" s="46"/>
      <c r="E92" s="46">
        <f>VLOOKUP($B92,[1]PriCOMP!$E$4:$V$232,7,0)</f>
        <v>94</v>
      </c>
      <c r="F92" s="46"/>
      <c r="G92" s="46">
        <f>VLOOKUP($B92,[1]PriCOMP!$E$4:$V$232,8,0)</f>
        <v>96.2</v>
      </c>
      <c r="H92" s="46"/>
      <c r="I92" s="46">
        <f>VLOOKUP($B92,[1]PriCOMP!$E$4:$V$232,9,0)</f>
        <v>97.7</v>
      </c>
      <c r="J92" s="46"/>
      <c r="K92" s="46">
        <f>VLOOKUP($B92,[1]PriCOMP!$E$4:$V$232,10,0)</f>
        <v>91.9</v>
      </c>
      <c r="L92" s="46"/>
      <c r="M92" s="46">
        <f>VLOOKUP($B92,[1]PriCOMP!$E$4:$V$232,11,0)</f>
        <v>86.7</v>
      </c>
      <c r="N92" s="46"/>
      <c r="O92" s="46">
        <f>VLOOKUP($B92,[1]PriCOMP!$E$4:$V$232,12,0)</f>
        <v>93.3</v>
      </c>
      <c r="P92" s="46"/>
      <c r="Q92" s="46">
        <f>VLOOKUP($B92,[1]PriCOMP!$E$4:$V$232,13,0)</f>
        <v>96.3</v>
      </c>
      <c r="R92" s="46"/>
      <c r="S92" s="46">
        <f>VLOOKUP($B92,[1]PriCOMP!$E$4:$V$232,14,0)</f>
        <v>98.5</v>
      </c>
      <c r="T92" s="46"/>
      <c r="U92" s="46">
        <f>VLOOKUP($B92,[1]PriCOMP!$E$4:$V$232,15,0)</f>
        <v>98.9</v>
      </c>
      <c r="V92" s="46"/>
      <c r="W92" s="102" t="str">
        <f>VLOOKUP($B92,[1]PriCOMP!$E$4:$V$232,18,0)</f>
        <v>DHS 2012</v>
      </c>
    </row>
    <row r="93" spans="1:23" ht="12" customHeight="1" x14ac:dyDescent="0.2">
      <c r="A93" s="5" t="s">
        <v>280</v>
      </c>
      <c r="B93" s="7" t="s">
        <v>281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102"/>
    </row>
    <row r="94" spans="1:23" ht="12" customHeight="1" x14ac:dyDescent="0.2">
      <c r="A94" s="5" t="s">
        <v>75</v>
      </c>
      <c r="B94" s="7" t="s">
        <v>76</v>
      </c>
      <c r="C94" s="46">
        <f>VLOOKUP(B94,[1]PriCOMP!$E$4:$V$232,6,0)</f>
        <v>65.400000000000006</v>
      </c>
      <c r="D94" s="46"/>
      <c r="E94" s="46">
        <f>VLOOKUP($B94,[1]PriCOMP!$E$4:$V$232,7,0)</f>
        <v>68.400000000000006</v>
      </c>
      <c r="F94" s="46"/>
      <c r="G94" s="46">
        <f>VLOOKUP($B94,[1]PriCOMP!$E$4:$V$232,8,0)</f>
        <v>62.2</v>
      </c>
      <c r="H94" s="46"/>
      <c r="I94" s="46">
        <f>VLOOKUP($B94,[1]PriCOMP!$E$4:$V$232,9,0)</f>
        <v>72</v>
      </c>
      <c r="J94" s="46"/>
      <c r="K94" s="46">
        <f>VLOOKUP($B94,[1]PriCOMP!$E$4:$V$232,10,0)</f>
        <v>51.1</v>
      </c>
      <c r="L94" s="46"/>
      <c r="M94" s="46">
        <f>VLOOKUP($B94,[1]PriCOMP!$E$4:$V$232,11,0)</f>
        <v>39</v>
      </c>
      <c r="N94" s="46"/>
      <c r="O94" s="46">
        <f>VLOOKUP($B94,[1]PriCOMP!$E$4:$V$232,12,0)</f>
        <v>57.7</v>
      </c>
      <c r="P94" s="46"/>
      <c r="Q94" s="46">
        <f>VLOOKUP($B94,[1]PriCOMP!$E$4:$V$232,13,0)</f>
        <v>65.099999999999994</v>
      </c>
      <c r="R94" s="46"/>
      <c r="S94" s="46">
        <f>VLOOKUP($B94,[1]PriCOMP!$E$4:$V$232,14,0)</f>
        <v>75.599999999999994</v>
      </c>
      <c r="T94" s="46"/>
      <c r="U94" s="46">
        <f>VLOOKUP($B94,[1]PriCOMP!$E$4:$V$232,15,0)</f>
        <v>88.7</v>
      </c>
      <c r="V94" s="46"/>
      <c r="W94" s="102" t="str">
        <f>VLOOKUP($B94,[1]PriCOMP!$E$4:$V$232,18,0)</f>
        <v>MICS 2011</v>
      </c>
    </row>
    <row r="95" spans="1:23" ht="12" customHeight="1" x14ac:dyDescent="0.2">
      <c r="A95" s="5" t="s">
        <v>278</v>
      </c>
      <c r="B95" s="7" t="s">
        <v>279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102"/>
    </row>
    <row r="96" spans="1:23" ht="12" customHeight="1" x14ac:dyDescent="0.2">
      <c r="A96" s="5" t="s">
        <v>284</v>
      </c>
      <c r="B96" s="7" t="s">
        <v>285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102"/>
    </row>
    <row r="97" spans="1:23" ht="12" customHeight="1" x14ac:dyDescent="0.2">
      <c r="A97" s="5" t="s">
        <v>286</v>
      </c>
      <c r="B97" s="7" t="s">
        <v>287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102"/>
    </row>
    <row r="98" spans="1:23" ht="12" customHeight="1" x14ac:dyDescent="0.2">
      <c r="A98" s="5" t="s">
        <v>177</v>
      </c>
      <c r="B98" s="7" t="s">
        <v>178</v>
      </c>
      <c r="C98" s="46">
        <f>VLOOKUP(B98,[1]PriCOMP!$E$4:$V$232,6,0)</f>
        <v>99.3</v>
      </c>
      <c r="D98" s="46"/>
      <c r="E98" s="46">
        <f>VLOOKUP($B98,[1]PriCOMP!$E$4:$V$232,7,0)</f>
        <v>99</v>
      </c>
      <c r="F98" s="46"/>
      <c r="G98" s="46">
        <f>VLOOKUP($B98,[1]PriCOMP!$E$4:$V$232,8,0)</f>
        <v>99.6</v>
      </c>
      <c r="H98" s="46"/>
      <c r="I98" s="46">
        <f>VLOOKUP($B98,[1]PriCOMP!$E$4:$V$232,9,0)</f>
        <v>99</v>
      </c>
      <c r="J98" s="46"/>
      <c r="K98" s="46">
        <f>VLOOKUP($B98,[1]PriCOMP!$E$4:$V$232,10,0)</f>
        <v>99.5</v>
      </c>
      <c r="L98" s="46"/>
      <c r="M98" s="46">
        <f>VLOOKUP($B98,[1]PriCOMP!$E$4:$V$232,11,0)</f>
        <v>97.9</v>
      </c>
      <c r="N98" s="46"/>
      <c r="O98" s="46">
        <f>VLOOKUP($B98,[1]PriCOMP!$E$4:$V$232,12,0)</f>
        <v>99.6</v>
      </c>
      <c r="P98" s="46"/>
      <c r="Q98" s="46">
        <f>VLOOKUP($B98,[1]PriCOMP!$E$4:$V$232,13,0)</f>
        <v>99.5</v>
      </c>
      <c r="R98" s="46"/>
      <c r="S98" s="46">
        <f>VLOOKUP($B98,[1]PriCOMP!$E$4:$V$232,14,0)</f>
        <v>100</v>
      </c>
      <c r="T98" s="46"/>
      <c r="U98" s="46">
        <f>VLOOKUP($B98,[1]PriCOMP!$E$4:$V$232,15,0)</f>
        <v>100</v>
      </c>
      <c r="V98" s="46"/>
      <c r="W98" s="102" t="str">
        <f>VLOOKUP($B98,[1]PriCOMP!$E$4:$V$232,18,0)</f>
        <v>MICS 2011</v>
      </c>
    </row>
    <row r="99" spans="1:23" x14ac:dyDescent="0.2">
      <c r="A99" s="5" t="s">
        <v>288</v>
      </c>
      <c r="B99" s="7" t="s">
        <v>289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102"/>
    </row>
    <row r="100" spans="1:23" ht="12" customHeight="1" x14ac:dyDescent="0.2">
      <c r="A100" s="5" t="s">
        <v>49</v>
      </c>
      <c r="B100" s="7" t="s">
        <v>50</v>
      </c>
      <c r="C100" s="46">
        <f>VLOOKUP(B100,[1]PriCOMP!$E$4:$V$232,6,0)</f>
        <v>97.6</v>
      </c>
      <c r="D100" s="46"/>
      <c r="E100" s="46">
        <f>VLOOKUP($B100,[1]PriCOMP!$E$4:$V$232,7,0)</f>
        <v>97.1</v>
      </c>
      <c r="F100" s="46"/>
      <c r="G100" s="46">
        <f>VLOOKUP($B100,[1]PriCOMP!$E$4:$V$232,8,0)</f>
        <v>98.3</v>
      </c>
      <c r="H100" s="46"/>
      <c r="I100" s="46">
        <f>VLOOKUP($B100,[1]PriCOMP!$E$4:$V$232,9,0)</f>
        <v>97.5</v>
      </c>
      <c r="J100" s="46"/>
      <c r="K100" s="46">
        <f>VLOOKUP($B100,[1]PriCOMP!$E$4:$V$232,10,0)</f>
        <v>98.5</v>
      </c>
      <c r="L100" s="46"/>
      <c r="M100" s="46">
        <f>VLOOKUP($B100,[1]PriCOMP!$E$4:$V$232,11,0)</f>
        <v>94.9</v>
      </c>
      <c r="N100" s="46"/>
      <c r="O100" s="46">
        <f>VLOOKUP($B100,[1]PriCOMP!$E$4:$V$232,12,0)</f>
        <v>97.9</v>
      </c>
      <c r="P100" s="46"/>
      <c r="Q100" s="46">
        <f>VLOOKUP($B100,[1]PriCOMP!$E$4:$V$232,13,0)</f>
        <v>97.9</v>
      </c>
      <c r="R100" s="46"/>
      <c r="S100" s="46">
        <f>VLOOKUP($B100,[1]PriCOMP!$E$4:$V$232,14,0)</f>
        <v>99</v>
      </c>
      <c r="T100" s="46"/>
      <c r="U100" s="46">
        <f>VLOOKUP($B100,[1]PriCOMP!$E$4:$V$232,15,0)</f>
        <v>99.1</v>
      </c>
      <c r="V100" s="46"/>
      <c r="W100" s="102" t="str">
        <f>VLOOKUP($B100,[1]PriCOMP!$E$4:$V$232,18,0)</f>
        <v>DHS 2012</v>
      </c>
    </row>
    <row r="101" spans="1:23" ht="12" customHeight="1" x14ac:dyDescent="0.2">
      <c r="A101" s="5" t="s">
        <v>183</v>
      </c>
      <c r="B101" s="7" t="s">
        <v>184</v>
      </c>
      <c r="C101" s="46">
        <f>VLOOKUP(B101,[1]PriCOMP!$E$4:$V$232,6,0)</f>
        <v>99.9</v>
      </c>
      <c r="D101" s="46"/>
      <c r="E101" s="46">
        <f>VLOOKUP($B101,[1]PriCOMP!$E$4:$V$232,7,0)</f>
        <v>99.8</v>
      </c>
      <c r="F101" s="46"/>
      <c r="G101" s="46">
        <f>VLOOKUP($B101,[1]PriCOMP!$E$4:$V$232,8,0)</f>
        <v>99.9</v>
      </c>
      <c r="H101" s="46"/>
      <c r="I101" s="46">
        <f>VLOOKUP($B101,[1]PriCOMP!$E$4:$V$232,9,0)</f>
        <v>99.9</v>
      </c>
      <c r="J101" s="46"/>
      <c r="K101" s="46">
        <f>VLOOKUP($B101,[1]PriCOMP!$E$4:$V$232,10,0)</f>
        <v>99.9</v>
      </c>
      <c r="L101" s="46"/>
      <c r="M101" s="46">
        <f>VLOOKUP($B101,[1]PriCOMP!$E$4:$V$232,11,0)</f>
        <v>100</v>
      </c>
      <c r="N101" s="46"/>
      <c r="O101" s="46">
        <f>VLOOKUP($B101,[1]PriCOMP!$E$4:$V$232,12,0)</f>
        <v>99.9</v>
      </c>
      <c r="P101" s="46"/>
      <c r="Q101" s="46">
        <f>VLOOKUP($B101,[1]PriCOMP!$E$4:$V$232,13,0)</f>
        <v>99.9</v>
      </c>
      <c r="R101" s="46"/>
      <c r="S101" s="46">
        <f>VLOOKUP($B101,[1]PriCOMP!$E$4:$V$232,14,0)</f>
        <v>100</v>
      </c>
      <c r="T101" s="46"/>
      <c r="U101" s="46">
        <f>VLOOKUP($B101,[1]PriCOMP!$E$4:$V$232,15,0)</f>
        <v>99.6</v>
      </c>
      <c r="V101" s="46"/>
      <c r="W101" s="102" t="str">
        <f>VLOOKUP($B101,[1]PriCOMP!$E$4:$V$232,18,0)</f>
        <v xml:space="preserve">MICS 2015 </v>
      </c>
    </row>
    <row r="102" spans="1:23" ht="12" customHeight="1" x14ac:dyDescent="0.2">
      <c r="A102" s="5" t="s">
        <v>113</v>
      </c>
      <c r="B102" s="7" t="s">
        <v>114</v>
      </c>
      <c r="C102" s="46">
        <f>VLOOKUP(B102,[1]PriCOMP!$E$4:$V$232,6,0)</f>
        <v>78.400000000000006</v>
      </c>
      <c r="D102" s="46" t="s">
        <v>440</v>
      </c>
      <c r="E102" s="46">
        <f>VLOOKUP($B102,[1]PriCOMP!$E$4:$V$232,7,0)</f>
        <v>74.900000000000006</v>
      </c>
      <c r="F102" s="46" t="s">
        <v>440</v>
      </c>
      <c r="G102" s="46">
        <f>VLOOKUP($B102,[1]PriCOMP!$E$4:$V$232,8,0)</f>
        <v>81.900000000000006</v>
      </c>
      <c r="H102" s="46" t="s">
        <v>440</v>
      </c>
      <c r="I102" s="46">
        <f>VLOOKUP($B102,[1]PriCOMP!$E$4:$V$232,9,0)</f>
        <v>87.5</v>
      </c>
      <c r="J102" s="46" t="s">
        <v>440</v>
      </c>
      <c r="K102" s="46">
        <f>VLOOKUP($B102,[1]PriCOMP!$E$4:$V$232,10,0)</f>
        <v>76.8</v>
      </c>
      <c r="L102" s="46" t="s">
        <v>440</v>
      </c>
      <c r="M102" s="46">
        <f>VLOOKUP($B102,[1]PriCOMP!$E$4:$V$232,11,0)</f>
        <v>57.5</v>
      </c>
      <c r="N102" s="46" t="s">
        <v>440</v>
      </c>
      <c r="O102" s="46">
        <f>VLOOKUP($B102,[1]PriCOMP!$E$4:$V$232,12,0)</f>
        <v>75.400000000000006</v>
      </c>
      <c r="P102" s="46" t="s">
        <v>440</v>
      </c>
      <c r="Q102" s="46">
        <f>VLOOKUP($B102,[1]PriCOMP!$E$4:$V$232,13,0)</f>
        <v>83.5</v>
      </c>
      <c r="R102" s="46" t="s">
        <v>440</v>
      </c>
      <c r="S102" s="46">
        <f>VLOOKUP($B102,[1]PriCOMP!$E$4:$V$232,14,0)</f>
        <v>87.9</v>
      </c>
      <c r="T102" s="46" t="s">
        <v>440</v>
      </c>
      <c r="U102" s="46">
        <f>VLOOKUP($B102,[1]PriCOMP!$E$4:$V$232,15,0)</f>
        <v>90.3</v>
      </c>
      <c r="V102" s="46" t="s">
        <v>440</v>
      </c>
      <c r="W102" s="102" t="str">
        <f>VLOOKUP($B102,[1]PriCOMP!$E$4:$V$232,18,0)</f>
        <v>DHS 2008-09</v>
      </c>
    </row>
    <row r="103" spans="1:23" x14ac:dyDescent="0.2">
      <c r="A103" s="5" t="s">
        <v>290</v>
      </c>
      <c r="B103" s="7" t="s">
        <v>291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102"/>
    </row>
    <row r="104" spans="1:23" ht="12" customHeight="1" x14ac:dyDescent="0.2">
      <c r="A104" s="5" t="s">
        <v>296</v>
      </c>
      <c r="B104" s="7" t="s">
        <v>297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102"/>
    </row>
    <row r="105" spans="1:23" ht="12" customHeight="1" x14ac:dyDescent="0.2">
      <c r="A105" s="5" t="s">
        <v>163</v>
      </c>
      <c r="B105" s="7" t="s">
        <v>164</v>
      </c>
      <c r="C105" s="46">
        <f>VLOOKUP(B105,[1]PriCOMP!$E$4:$V$232,6,0)</f>
        <v>99.2</v>
      </c>
      <c r="D105" s="46"/>
      <c r="E105" s="46">
        <f>VLOOKUP($B105,[1]PriCOMP!$E$4:$V$232,7,0)</f>
        <v>99.1</v>
      </c>
      <c r="F105" s="46"/>
      <c r="G105" s="46">
        <f>VLOOKUP($B105,[1]PriCOMP!$E$4:$V$232,8,0)</f>
        <v>99.4</v>
      </c>
      <c r="H105" s="46"/>
      <c r="I105" s="46">
        <f>VLOOKUP($B105,[1]PriCOMP!$E$4:$V$232,9,0)</f>
        <v>99.4</v>
      </c>
      <c r="J105" s="46"/>
      <c r="K105" s="46">
        <f>VLOOKUP($B105,[1]PriCOMP!$E$4:$V$232,10,0)</f>
        <v>99.2</v>
      </c>
      <c r="L105" s="46"/>
      <c r="M105" s="46">
        <f>VLOOKUP($B105,[1]PriCOMP!$E$4:$V$232,11,0)</f>
        <v>97.9</v>
      </c>
      <c r="N105" s="46"/>
      <c r="O105" s="46">
        <f>VLOOKUP($B105,[1]PriCOMP!$E$4:$V$232,12,0)</f>
        <v>99.9</v>
      </c>
      <c r="P105" s="46"/>
      <c r="Q105" s="46">
        <f>VLOOKUP($B105,[1]PriCOMP!$E$4:$V$232,13,0)</f>
        <v>100</v>
      </c>
      <c r="R105" s="46"/>
      <c r="S105" s="46">
        <f>VLOOKUP($B105,[1]PriCOMP!$E$4:$V$232,14,0)</f>
        <v>99.1</v>
      </c>
      <c r="T105" s="46"/>
      <c r="U105" s="46">
        <f>VLOOKUP($B105,[1]PriCOMP!$E$4:$V$232,15,0)</f>
        <v>99.6</v>
      </c>
      <c r="V105" s="46"/>
      <c r="W105" s="102" t="str">
        <f>VLOOKUP($B105,[1]PriCOMP!$E$4:$V$232,18,0)</f>
        <v>MICS 2014</v>
      </c>
    </row>
    <row r="106" spans="1:23" x14ac:dyDescent="0.2">
      <c r="A106" s="5" t="s">
        <v>43</v>
      </c>
      <c r="B106" s="7" t="s">
        <v>44</v>
      </c>
      <c r="C106" s="46">
        <f>VLOOKUP(B106,[1]PriCOMP!$E$4:$V$232,6,0)</f>
        <v>67.099999999999994</v>
      </c>
      <c r="D106" s="46"/>
      <c r="E106" s="46">
        <f>VLOOKUP($B106,[1]PriCOMP!$E$4:$V$232,7,0)</f>
        <v>66.099999999999994</v>
      </c>
      <c r="F106" s="46"/>
      <c r="G106" s="46">
        <f>VLOOKUP($B106,[1]PriCOMP!$E$4:$V$232,8,0)</f>
        <v>68.2</v>
      </c>
      <c r="H106" s="46" t="s">
        <v>439</v>
      </c>
      <c r="I106" s="46">
        <f>VLOOKUP($B106,[1]PriCOMP!$E$4:$V$232,9,0)</f>
        <v>88.8</v>
      </c>
      <c r="J106" s="46" t="s">
        <v>439</v>
      </c>
      <c r="K106" s="46">
        <f>VLOOKUP($B106,[1]PriCOMP!$E$4:$V$232,10,0)</f>
        <v>52</v>
      </c>
      <c r="L106" s="46" t="s">
        <v>439</v>
      </c>
      <c r="M106" s="46">
        <f>VLOOKUP($B106,[1]PriCOMP!$E$4:$V$232,11,0)</f>
        <v>27.6</v>
      </c>
      <c r="N106" s="46" t="s">
        <v>439</v>
      </c>
      <c r="O106" s="46">
        <f>VLOOKUP($B106,[1]PriCOMP!$E$4:$V$232,12,0)</f>
        <v>54</v>
      </c>
      <c r="P106" s="46" t="s">
        <v>439</v>
      </c>
      <c r="Q106" s="46">
        <f>VLOOKUP($B106,[1]PriCOMP!$E$4:$V$232,13,0)</f>
        <v>73.599999999999994</v>
      </c>
      <c r="R106" s="46" t="s">
        <v>439</v>
      </c>
      <c r="S106" s="46">
        <f>VLOOKUP($B106,[1]PriCOMP!$E$4:$V$232,14,0)</f>
        <v>88.1</v>
      </c>
      <c r="T106" s="46" t="s">
        <v>439</v>
      </c>
      <c r="U106" s="46">
        <f>VLOOKUP($B106,[1]PriCOMP!$E$4:$V$232,15,0)</f>
        <v>96.5</v>
      </c>
      <c r="V106" s="46" t="s">
        <v>439</v>
      </c>
      <c r="W106" s="102" t="str">
        <f>VLOOKUP($B106,[1]PriCOMP!$E$4:$V$232,18,0)</f>
        <v>Lao Social Indicator Survey 2011-12</v>
      </c>
    </row>
    <row r="107" spans="1:23" ht="12" customHeight="1" x14ac:dyDescent="0.2">
      <c r="A107" s="5" t="s">
        <v>310</v>
      </c>
      <c r="B107" s="7" t="s">
        <v>311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102"/>
    </row>
    <row r="108" spans="1:23" ht="12" customHeight="1" x14ac:dyDescent="0.2">
      <c r="A108" s="5" t="s">
        <v>298</v>
      </c>
      <c r="B108" s="7" t="s">
        <v>299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102"/>
    </row>
    <row r="109" spans="1:23" ht="12" customHeight="1" x14ac:dyDescent="0.2">
      <c r="A109" s="5" t="s">
        <v>125</v>
      </c>
      <c r="B109" s="7" t="s">
        <v>126</v>
      </c>
      <c r="C109" s="46">
        <f>VLOOKUP(B109,[1]PriCOMP!$E$4:$V$232,6,0)</f>
        <v>65.400000000000006</v>
      </c>
      <c r="D109" s="46" t="s">
        <v>440</v>
      </c>
      <c r="E109" s="46">
        <f>VLOOKUP($B109,[1]PriCOMP!$E$4:$V$232,7,0)</f>
        <v>52.1</v>
      </c>
      <c r="F109" s="46" t="s">
        <v>440</v>
      </c>
      <c r="G109" s="46">
        <f>VLOOKUP($B109,[1]PriCOMP!$E$4:$V$232,8,0)</f>
        <v>78.5</v>
      </c>
      <c r="H109" s="46" t="s">
        <v>440</v>
      </c>
      <c r="I109" s="46">
        <f>VLOOKUP($B109,[1]PriCOMP!$E$4:$V$232,9,0)</f>
        <v>85.2</v>
      </c>
      <c r="J109" s="46" t="s">
        <v>440</v>
      </c>
      <c r="K109" s="46">
        <f>VLOOKUP($B109,[1]PriCOMP!$E$4:$V$232,10,0)</f>
        <v>58.9</v>
      </c>
      <c r="L109" s="46" t="s">
        <v>440</v>
      </c>
      <c r="M109" s="46">
        <f>VLOOKUP($B109,[1]PriCOMP!$E$4:$V$232,11,0)</f>
        <v>36.6</v>
      </c>
      <c r="N109" s="46" t="s">
        <v>440</v>
      </c>
      <c r="O109" s="46">
        <f>VLOOKUP($B109,[1]PriCOMP!$E$4:$V$232,12,0)</f>
        <v>52.9</v>
      </c>
      <c r="P109" s="46" t="s">
        <v>440</v>
      </c>
      <c r="Q109" s="46">
        <f>VLOOKUP($B109,[1]PriCOMP!$E$4:$V$232,13,0)</f>
        <v>62.1</v>
      </c>
      <c r="R109" s="46" t="s">
        <v>440</v>
      </c>
      <c r="S109" s="46">
        <f>VLOOKUP($B109,[1]PriCOMP!$E$4:$V$232,14,0)</f>
        <v>73.900000000000006</v>
      </c>
      <c r="T109" s="46" t="s">
        <v>440</v>
      </c>
      <c r="U109" s="46">
        <f>VLOOKUP($B109,[1]PriCOMP!$E$4:$V$232,15,0)</f>
        <v>89.2</v>
      </c>
      <c r="V109" s="46" t="s">
        <v>440</v>
      </c>
      <c r="W109" s="102" t="str">
        <f>VLOOKUP($B109,[1]PriCOMP!$E$4:$V$232,18,0)</f>
        <v>DHS 2009</v>
      </c>
    </row>
    <row r="110" spans="1:23" ht="12" customHeight="1" x14ac:dyDescent="0.2">
      <c r="A110" s="5" t="s">
        <v>81</v>
      </c>
      <c r="B110" s="7" t="s">
        <v>82</v>
      </c>
      <c r="C110" s="46">
        <f>VLOOKUP(B110,[1]PriCOMP!$E$4:$V$232,6,0)</f>
        <v>34.200000000000003</v>
      </c>
      <c r="D110" s="46"/>
      <c r="E110" s="46">
        <f>VLOOKUP($B110,[1]PriCOMP!$E$4:$V$232,7,0)</f>
        <v>35.9</v>
      </c>
      <c r="F110" s="46"/>
      <c r="G110" s="46">
        <f>VLOOKUP($B110,[1]PriCOMP!$E$4:$V$232,8,0)</f>
        <v>32.6</v>
      </c>
      <c r="H110" s="46"/>
      <c r="I110" s="46">
        <f>VLOOKUP($B110,[1]PriCOMP!$E$4:$V$232,9,0)</f>
        <v>44</v>
      </c>
      <c r="J110" s="46"/>
      <c r="K110" s="46">
        <f>VLOOKUP($B110,[1]PriCOMP!$E$4:$V$232,10,0)</f>
        <v>15.1</v>
      </c>
      <c r="L110" s="46"/>
      <c r="M110" s="46">
        <f>VLOOKUP($B110,[1]PriCOMP!$E$4:$V$232,11,0)</f>
        <v>10.3</v>
      </c>
      <c r="N110" s="46"/>
      <c r="O110" s="46">
        <f>VLOOKUP($B110,[1]PriCOMP!$E$4:$V$232,12,0)</f>
        <v>12.4</v>
      </c>
      <c r="P110" s="46"/>
      <c r="Q110" s="46">
        <f>VLOOKUP($B110,[1]PriCOMP!$E$4:$V$232,13,0)</f>
        <v>22.8</v>
      </c>
      <c r="R110" s="46"/>
      <c r="S110" s="46">
        <f>VLOOKUP($B110,[1]PriCOMP!$E$4:$V$232,14,0)</f>
        <v>39.299999999999997</v>
      </c>
      <c r="T110" s="46"/>
      <c r="U110" s="46">
        <f>VLOOKUP($B110,[1]PriCOMP!$E$4:$V$232,15,0)</f>
        <v>57.4</v>
      </c>
      <c r="V110" s="46"/>
      <c r="W110" s="102" t="str">
        <f>VLOOKUP($B110,[1]PriCOMP!$E$4:$V$232,18,0)</f>
        <v>DHS 2013</v>
      </c>
    </row>
    <row r="111" spans="1:23" ht="12" customHeight="1" x14ac:dyDescent="0.2">
      <c r="A111" s="5" t="s">
        <v>300</v>
      </c>
      <c r="B111" s="7" t="s">
        <v>301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102"/>
    </row>
    <row r="112" spans="1:23" ht="12" customHeight="1" x14ac:dyDescent="0.2">
      <c r="A112" s="5" t="s">
        <v>302</v>
      </c>
      <c r="B112" s="7" t="s">
        <v>303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102"/>
    </row>
    <row r="113" spans="1:23" ht="12" customHeight="1" x14ac:dyDescent="0.2">
      <c r="A113" s="5" t="s">
        <v>306</v>
      </c>
      <c r="B113" s="7" t="s">
        <v>307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102"/>
    </row>
    <row r="114" spans="1:23" ht="12" customHeight="1" x14ac:dyDescent="0.2">
      <c r="A114" s="5" t="s">
        <v>308</v>
      </c>
      <c r="B114" s="7" t="s">
        <v>309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102"/>
    </row>
    <row r="115" spans="1:23" ht="12" customHeight="1" x14ac:dyDescent="0.2">
      <c r="A115" s="5" t="s">
        <v>316</v>
      </c>
      <c r="B115" s="7" t="s">
        <v>317</v>
      </c>
      <c r="C115" s="46">
        <f>VLOOKUP(B115,[1]PriCOMP!$E$4:$V$232,6,0)</f>
        <v>39.1</v>
      </c>
      <c r="D115" s="46" t="s">
        <v>440</v>
      </c>
      <c r="E115" s="46">
        <f>VLOOKUP($B115,[1]PriCOMP!$E$4:$V$232,7,0)</f>
        <v>35.9</v>
      </c>
      <c r="F115" s="46" t="s">
        <v>440</v>
      </c>
      <c r="G115" s="46">
        <f>VLOOKUP($B115,[1]PriCOMP!$E$4:$V$232,8,0)</f>
        <v>42.4</v>
      </c>
      <c r="H115" s="46" t="s">
        <v>440</v>
      </c>
      <c r="I115" s="46">
        <f>VLOOKUP($B115,[1]PriCOMP!$E$4:$V$232,9,0)</f>
        <v>68.900000000000006</v>
      </c>
      <c r="J115" s="46" t="s">
        <v>440</v>
      </c>
      <c r="K115" s="46">
        <f>VLOOKUP($B115,[1]PriCOMP!$E$4:$V$232,10,0)</f>
        <v>34.200000000000003</v>
      </c>
      <c r="L115" s="46" t="s">
        <v>440</v>
      </c>
      <c r="M115" s="46">
        <f>VLOOKUP($B115,[1]PriCOMP!$E$4:$V$232,11,0)</f>
        <v>10.1</v>
      </c>
      <c r="N115" s="46" t="s">
        <v>440</v>
      </c>
      <c r="O115" s="46">
        <f>VLOOKUP($B115,[1]PriCOMP!$E$4:$V$232,12,0)</f>
        <v>18.899999999999999</v>
      </c>
      <c r="P115" s="46" t="s">
        <v>440</v>
      </c>
      <c r="Q115" s="46">
        <f>VLOOKUP($B115,[1]PriCOMP!$E$4:$V$232,13,0)</f>
        <v>30.5</v>
      </c>
      <c r="R115" s="46" t="s">
        <v>440</v>
      </c>
      <c r="S115" s="46">
        <f>VLOOKUP($B115,[1]PriCOMP!$E$4:$V$232,14,0)</f>
        <v>50.5</v>
      </c>
      <c r="T115" s="46" t="s">
        <v>440</v>
      </c>
      <c r="U115" s="46">
        <f>VLOOKUP($B115,[1]PriCOMP!$E$4:$V$232,15,0)</f>
        <v>75.599999999999994</v>
      </c>
      <c r="V115" s="46" t="s">
        <v>440</v>
      </c>
      <c r="W115" s="102" t="str">
        <f>VLOOKUP($B115,[1]PriCOMP!$E$4:$V$232,18,0)</f>
        <v>DHS 2008-09</v>
      </c>
    </row>
    <row r="116" spans="1:23" ht="12" customHeight="1" x14ac:dyDescent="0.2">
      <c r="A116" s="5" t="s">
        <v>85</v>
      </c>
      <c r="B116" s="7" t="s">
        <v>86</v>
      </c>
      <c r="C116" s="46">
        <f>VLOOKUP(B116,[1]PriCOMP!$E$4:$V$232,6,0)</f>
        <v>46.7</v>
      </c>
      <c r="D116" s="46"/>
      <c r="E116" s="46">
        <f>VLOOKUP($B116,[1]PriCOMP!$E$4:$V$232,7,0)</f>
        <v>42.7</v>
      </c>
      <c r="F116" s="46"/>
      <c r="G116" s="46">
        <f>VLOOKUP($B116,[1]PriCOMP!$E$4:$V$232,8,0)</f>
        <v>51.5</v>
      </c>
      <c r="H116" s="46"/>
      <c r="I116" s="46">
        <f>VLOOKUP($B116,[1]PriCOMP!$E$4:$V$232,9,0)</f>
        <v>73.099999999999994</v>
      </c>
      <c r="J116" s="46"/>
      <c r="K116" s="46">
        <f>VLOOKUP($B116,[1]PriCOMP!$E$4:$V$232,10,0)</f>
        <v>42.7</v>
      </c>
      <c r="L116" s="46"/>
      <c r="M116" s="46">
        <f>VLOOKUP($B116,[1]PriCOMP!$E$4:$V$232,11,0)</f>
        <v>25.3</v>
      </c>
      <c r="N116" s="46"/>
      <c r="O116" s="46">
        <f>VLOOKUP($B116,[1]PriCOMP!$E$4:$V$232,12,0)</f>
        <v>33.6</v>
      </c>
      <c r="P116" s="46"/>
      <c r="Q116" s="46">
        <f>VLOOKUP($B116,[1]PriCOMP!$E$4:$V$232,13,0)</f>
        <v>42.8</v>
      </c>
      <c r="R116" s="46"/>
      <c r="S116" s="46">
        <f>VLOOKUP($B116,[1]PriCOMP!$E$4:$V$232,14,0)</f>
        <v>53.5</v>
      </c>
      <c r="T116" s="46"/>
      <c r="U116" s="46">
        <f>VLOOKUP($B116,[1]PriCOMP!$E$4:$V$232,15,0)</f>
        <v>72.900000000000006</v>
      </c>
      <c r="V116" s="46"/>
      <c r="W116" s="102" t="str">
        <f>VLOOKUP($B116,[1]PriCOMP!$E$4:$V$232,18,0)</f>
        <v>DHS 2015-16</v>
      </c>
    </row>
    <row r="117" spans="1:23" x14ac:dyDescent="0.2">
      <c r="A117" s="5" t="s">
        <v>328</v>
      </c>
      <c r="B117" s="7" t="s">
        <v>329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102"/>
    </row>
    <row r="118" spans="1:23" ht="12" customHeight="1" x14ac:dyDescent="0.2">
      <c r="A118" s="5" t="s">
        <v>318</v>
      </c>
      <c r="B118" s="7" t="s">
        <v>319</v>
      </c>
      <c r="C118" s="46">
        <f>VLOOKUP(B118,[1]PriCOMP!$E$4:$V$232,6,0)</f>
        <v>96.4</v>
      </c>
      <c r="D118" s="46" t="s">
        <v>440</v>
      </c>
      <c r="E118" s="46">
        <f>VLOOKUP($B118,[1]PriCOMP!$E$4:$V$232,7,0)</f>
        <v>95</v>
      </c>
      <c r="F118" s="46" t="s">
        <v>440</v>
      </c>
      <c r="G118" s="46">
        <f>VLOOKUP($B118,[1]PriCOMP!$E$4:$V$232,8,0)</f>
        <v>97.6</v>
      </c>
      <c r="H118" s="46" t="s">
        <v>440</v>
      </c>
      <c r="I118" s="46">
        <f>VLOOKUP($B118,[1]PriCOMP!$E$4:$V$232,9,0)</f>
        <v>97.7</v>
      </c>
      <c r="J118" s="46" t="s">
        <v>440</v>
      </c>
      <c r="K118" s="46">
        <f>VLOOKUP($B118,[1]PriCOMP!$E$4:$V$232,10,0)</f>
        <v>95.6</v>
      </c>
      <c r="L118" s="46" t="s">
        <v>440</v>
      </c>
      <c r="M118" s="46">
        <f>VLOOKUP($B118,[1]PriCOMP!$E$4:$V$232,11,0)</f>
        <v>93.7</v>
      </c>
      <c r="N118" s="46" t="s">
        <v>440</v>
      </c>
      <c r="O118" s="46">
        <f>VLOOKUP($B118,[1]PriCOMP!$E$4:$V$232,12,0)</f>
        <v>95.7</v>
      </c>
      <c r="P118" s="46" t="s">
        <v>440</v>
      </c>
      <c r="Q118" s="46">
        <f>VLOOKUP($B118,[1]PriCOMP!$E$4:$V$232,13,0)</f>
        <v>96.4</v>
      </c>
      <c r="R118" s="46" t="s">
        <v>440</v>
      </c>
      <c r="S118" s="46">
        <f>VLOOKUP($B118,[1]PriCOMP!$E$4:$V$232,14,0)</f>
        <v>97.7</v>
      </c>
      <c r="T118" s="46" t="s">
        <v>440</v>
      </c>
      <c r="U118" s="46">
        <f>VLOOKUP($B118,[1]PriCOMP!$E$4:$V$232,15,0)</f>
        <v>98.2</v>
      </c>
      <c r="V118" s="46" t="s">
        <v>440</v>
      </c>
      <c r="W118" s="102" t="str">
        <f>VLOOKUP($B118,[1]PriCOMP!$E$4:$V$232,18,0)</f>
        <v>DHS 2009</v>
      </c>
    </row>
    <row r="119" spans="1:23" ht="12" customHeight="1" x14ac:dyDescent="0.2">
      <c r="A119" s="5" t="s">
        <v>19</v>
      </c>
      <c r="B119" s="7" t="s">
        <v>20</v>
      </c>
      <c r="C119" s="46">
        <f>VLOOKUP(B119,[1]PriCOMP!$E$4:$V$232,6,0)</f>
        <v>43.3</v>
      </c>
      <c r="D119" s="46"/>
      <c r="E119" s="46">
        <f>VLOOKUP($B119,[1]PriCOMP!$E$4:$V$232,7,0)</f>
        <v>46.6</v>
      </c>
      <c r="F119" s="46"/>
      <c r="G119" s="46">
        <f>VLOOKUP($B119,[1]PriCOMP!$E$4:$V$232,8,0)</f>
        <v>39.200000000000003</v>
      </c>
      <c r="H119" s="46"/>
      <c r="I119" s="46">
        <f>VLOOKUP($B119,[1]PriCOMP!$E$4:$V$232,9,0)</f>
        <v>66</v>
      </c>
      <c r="J119" s="46"/>
      <c r="K119" s="46">
        <f>VLOOKUP($B119,[1]PriCOMP!$E$4:$V$232,10,0)</f>
        <v>34.299999999999997</v>
      </c>
      <c r="L119" s="46"/>
      <c r="M119" s="46">
        <f>VLOOKUP($B119,[1]PriCOMP!$E$4:$V$232,11,0)</f>
        <v>22.1</v>
      </c>
      <c r="N119" s="46"/>
      <c r="O119" s="46">
        <f>VLOOKUP($B119,[1]PriCOMP!$E$4:$V$232,12,0)</f>
        <v>22.9</v>
      </c>
      <c r="P119" s="46"/>
      <c r="Q119" s="46">
        <f>VLOOKUP($B119,[1]PriCOMP!$E$4:$V$232,13,0)</f>
        <v>32</v>
      </c>
      <c r="R119" s="46"/>
      <c r="S119" s="46">
        <f>VLOOKUP($B119,[1]PriCOMP!$E$4:$V$232,14,0)</f>
        <v>51.9</v>
      </c>
      <c r="T119" s="46"/>
      <c r="U119" s="46">
        <f>VLOOKUP($B119,[1]PriCOMP!$E$4:$V$232,15,0)</f>
        <v>69.599999999999994</v>
      </c>
      <c r="V119" s="46"/>
      <c r="W119" s="102" t="str">
        <f>VLOOKUP($B119,[1]PriCOMP!$E$4:$V$232,18,0)</f>
        <v>DHS 2012-13</v>
      </c>
    </row>
    <row r="120" spans="1:23" ht="12" customHeight="1" x14ac:dyDescent="0.2">
      <c r="A120" s="5" t="s">
        <v>322</v>
      </c>
      <c r="B120" s="7" t="s">
        <v>323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102"/>
    </row>
    <row r="121" spans="1:23" x14ac:dyDescent="0.2">
      <c r="A121" s="5" t="s">
        <v>320</v>
      </c>
      <c r="B121" s="7" t="s">
        <v>321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102"/>
    </row>
    <row r="122" spans="1:23" ht="12" customHeight="1" x14ac:dyDescent="0.2">
      <c r="A122" s="5" t="s">
        <v>27</v>
      </c>
      <c r="B122" s="7" t="s">
        <v>28</v>
      </c>
      <c r="C122" s="46">
        <f>VLOOKUP(B122,[1]PriCOMP!$E$4:$V$232,6,0)</f>
        <v>39.799999999999997</v>
      </c>
      <c r="D122" s="46"/>
      <c r="E122" s="46">
        <f>VLOOKUP($B122,[1]PriCOMP!$E$4:$V$232,7,0)</f>
        <v>41.1</v>
      </c>
      <c r="F122" s="46"/>
      <c r="G122" s="46">
        <f>VLOOKUP($B122,[1]PriCOMP!$E$4:$V$232,8,0)</f>
        <v>38.5</v>
      </c>
      <c r="H122" s="46"/>
      <c r="I122" s="46">
        <f>VLOOKUP($B122,[1]PriCOMP!$E$4:$V$232,9,0)</f>
        <v>55.1</v>
      </c>
      <c r="J122" s="46"/>
      <c r="K122" s="46">
        <f>VLOOKUP($B122,[1]PriCOMP!$E$4:$V$232,10,0)</f>
        <v>28.5</v>
      </c>
      <c r="L122" s="46"/>
      <c r="M122" s="46">
        <f>VLOOKUP($B122,[1]PriCOMP!$E$4:$V$232,11,0)</f>
        <v>13.8</v>
      </c>
      <c r="N122" s="46"/>
      <c r="O122" s="46">
        <f>VLOOKUP($B122,[1]PriCOMP!$E$4:$V$232,12,0)</f>
        <v>25.8</v>
      </c>
      <c r="P122" s="46"/>
      <c r="Q122" s="46">
        <f>VLOOKUP($B122,[1]PriCOMP!$E$4:$V$232,13,0)</f>
        <v>38.200000000000003</v>
      </c>
      <c r="R122" s="46"/>
      <c r="S122" s="46">
        <f>VLOOKUP($B122,[1]PriCOMP!$E$4:$V$232,14,0)</f>
        <v>49.4</v>
      </c>
      <c r="T122" s="46"/>
      <c r="U122" s="46">
        <f>VLOOKUP($B122,[1]PriCOMP!$E$4:$V$232,15,0)</f>
        <v>69.8</v>
      </c>
      <c r="V122" s="46"/>
      <c r="W122" s="102" t="str">
        <f>VLOOKUP($B122,[1]PriCOMP!$E$4:$V$232,18,0)</f>
        <v>MICS 2011</v>
      </c>
    </row>
    <row r="123" spans="1:23" ht="12" customHeight="1" x14ac:dyDescent="0.2">
      <c r="A123" s="5" t="s">
        <v>326</v>
      </c>
      <c r="B123" s="7" t="s">
        <v>327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102"/>
    </row>
    <row r="124" spans="1:23" ht="12" customHeight="1" x14ac:dyDescent="0.2">
      <c r="A124" s="5" t="s">
        <v>169</v>
      </c>
      <c r="B124" s="7" t="s">
        <v>170</v>
      </c>
      <c r="C124" s="46">
        <f>VLOOKUP(B124,[1]PriCOMP!$E$4:$V$232,6,0)</f>
        <v>96.2</v>
      </c>
      <c r="D124" s="46"/>
      <c r="E124" s="46">
        <f>VLOOKUP($B124,[1]PriCOMP!$E$4:$V$232,7,0)</f>
        <v>96.5</v>
      </c>
      <c r="F124" s="46"/>
      <c r="G124" s="46">
        <f>VLOOKUP($B124,[1]PriCOMP!$E$4:$V$232,8,0)</f>
        <v>95.9</v>
      </c>
      <c r="H124" s="46"/>
      <c r="I124" s="46">
        <f>VLOOKUP($B124,[1]PriCOMP!$E$4:$V$232,9,0)</f>
        <v>96.3</v>
      </c>
      <c r="J124" s="46"/>
      <c r="K124" s="46">
        <f>VLOOKUP($B124,[1]PriCOMP!$E$4:$V$232,10,0)</f>
        <v>96.3</v>
      </c>
      <c r="L124" s="46"/>
      <c r="M124" s="46">
        <f>VLOOKUP($B124,[1]PriCOMP!$E$4:$V$232,11,0)</f>
        <v>91.3</v>
      </c>
      <c r="N124" s="46"/>
      <c r="O124" s="46">
        <f>VLOOKUP($B124,[1]PriCOMP!$E$4:$V$232,12,0)</f>
        <v>95.3</v>
      </c>
      <c r="P124" s="46"/>
      <c r="Q124" s="46">
        <f>VLOOKUP($B124,[1]PriCOMP!$E$4:$V$232,13,0)</f>
        <v>97.5</v>
      </c>
      <c r="R124" s="46"/>
      <c r="S124" s="46">
        <f>VLOOKUP($B124,[1]PriCOMP!$E$4:$V$232,14,0)</f>
        <v>99</v>
      </c>
      <c r="T124" s="46"/>
      <c r="U124" s="46">
        <f>VLOOKUP($B124,[1]PriCOMP!$E$4:$V$232,15,0)</f>
        <v>99.6</v>
      </c>
      <c r="V124" s="46"/>
      <c r="W124" s="102" t="str">
        <f>VLOOKUP($B124,[1]PriCOMP!$E$4:$V$232,18,0)</f>
        <v>MICS 2015</v>
      </c>
    </row>
    <row r="125" spans="1:23" x14ac:dyDescent="0.2">
      <c r="A125" s="5" t="s">
        <v>260</v>
      </c>
      <c r="B125" s="7" t="s">
        <v>261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102"/>
    </row>
    <row r="126" spans="1:23" ht="12" customHeight="1" x14ac:dyDescent="0.2">
      <c r="A126" s="5" t="s">
        <v>314</v>
      </c>
      <c r="B126" s="7" t="s">
        <v>315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102"/>
    </row>
    <row r="127" spans="1:23" x14ac:dyDescent="0.2">
      <c r="A127" s="5" t="s">
        <v>87</v>
      </c>
      <c r="B127" s="7" t="s">
        <v>88</v>
      </c>
      <c r="C127" s="46">
        <f>VLOOKUP(B127,[1]PriCOMP!$E$4:$V$232,6,0)</f>
        <v>97.4</v>
      </c>
      <c r="D127" s="46"/>
      <c r="E127" s="46">
        <f>VLOOKUP($B127,[1]PriCOMP!$E$4:$V$232,7,0)</f>
        <v>96.3</v>
      </c>
      <c r="F127" s="46"/>
      <c r="G127" s="46">
        <f>VLOOKUP($B127,[1]PriCOMP!$E$4:$V$232,8,0)</f>
        <v>98.5</v>
      </c>
      <c r="H127" s="46"/>
      <c r="I127" s="46">
        <f>VLOOKUP($B127,[1]PriCOMP!$E$4:$V$232,9,0)</f>
        <v>98.3</v>
      </c>
      <c r="J127" s="46"/>
      <c r="K127" s="46">
        <f>VLOOKUP($B127,[1]PriCOMP!$E$4:$V$232,10,0)</f>
        <v>95.9</v>
      </c>
      <c r="L127" s="46"/>
      <c r="M127" s="46">
        <f>VLOOKUP($B127,[1]PriCOMP!$E$4:$V$232,11,0)</f>
        <v>92.9</v>
      </c>
      <c r="N127" s="46"/>
      <c r="O127" s="46">
        <f>VLOOKUP($B127,[1]PriCOMP!$E$4:$V$232,12,0)</f>
        <v>96.7</v>
      </c>
      <c r="P127" s="46"/>
      <c r="Q127" s="46">
        <f>VLOOKUP($B127,[1]PriCOMP!$E$4:$V$232,13,0)</f>
        <v>99.6</v>
      </c>
      <c r="R127" s="46"/>
      <c r="S127" s="46">
        <f>VLOOKUP($B127,[1]PriCOMP!$E$4:$V$232,14,0)</f>
        <v>99.1</v>
      </c>
      <c r="T127" s="46"/>
      <c r="U127" s="46">
        <f>VLOOKUP($B127,[1]PriCOMP!$E$4:$V$232,15,0)</f>
        <v>99.2</v>
      </c>
      <c r="V127" s="46"/>
      <c r="W127" s="102" t="str">
        <f>VLOOKUP($B127,[1]PriCOMP!$E$4:$V$232,18,0)</f>
        <v>MICS 2013-14</v>
      </c>
    </row>
    <row r="128" spans="1:23" ht="12" customHeight="1" x14ac:dyDescent="0.2">
      <c r="A128" s="5" t="s">
        <v>31</v>
      </c>
      <c r="B128" s="7" t="s">
        <v>32</v>
      </c>
      <c r="C128" s="46">
        <f>VLOOKUP(B128,[1]PriCOMP!$E$4:$V$232,6,0)</f>
        <v>99.9</v>
      </c>
      <c r="D128" s="46"/>
      <c r="E128" s="46">
        <f>VLOOKUP($B128,[1]PriCOMP!$E$4:$V$232,7,0)</f>
        <v>99.9</v>
      </c>
      <c r="F128" s="46"/>
      <c r="G128" s="46">
        <f>VLOOKUP($B128,[1]PriCOMP!$E$4:$V$232,8,0)</f>
        <v>99.9</v>
      </c>
      <c r="H128" s="46"/>
      <c r="I128" s="46">
        <f>VLOOKUP($B128,[1]PriCOMP!$E$4:$V$232,9,0)</f>
        <v>99.9</v>
      </c>
      <c r="J128" s="46"/>
      <c r="K128" s="46">
        <f>VLOOKUP($B128,[1]PriCOMP!$E$4:$V$232,10,0)</f>
        <v>99.9</v>
      </c>
      <c r="L128" s="46"/>
      <c r="M128" s="46">
        <f>VLOOKUP($B128,[1]PriCOMP!$E$4:$V$232,11,0)</f>
        <v>99.8</v>
      </c>
      <c r="N128" s="46"/>
      <c r="O128" s="46">
        <f>VLOOKUP($B128,[1]PriCOMP!$E$4:$V$232,12,0)</f>
        <v>100</v>
      </c>
      <c r="P128" s="46"/>
      <c r="Q128" s="46">
        <f>VLOOKUP($B128,[1]PriCOMP!$E$4:$V$232,13,0)</f>
        <v>100</v>
      </c>
      <c r="R128" s="46"/>
      <c r="S128" s="46">
        <f>VLOOKUP($B128,[1]PriCOMP!$E$4:$V$232,14,0)</f>
        <v>100</v>
      </c>
      <c r="T128" s="46"/>
      <c r="U128" s="46">
        <f>VLOOKUP($B128,[1]PriCOMP!$E$4:$V$232,15,0)</f>
        <v>99.8</v>
      </c>
      <c r="V128" s="46"/>
      <c r="W128" s="102" t="str">
        <f>VLOOKUP($B128,[1]PriCOMP!$E$4:$V$232,18,0)</f>
        <v>MICS 2013</v>
      </c>
    </row>
    <row r="129" spans="1:23" ht="12" customHeight="1" x14ac:dyDescent="0.2">
      <c r="A129" s="5" t="s">
        <v>324</v>
      </c>
      <c r="B129" s="7" t="s">
        <v>325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102"/>
    </row>
    <row r="130" spans="1:23" ht="12" customHeight="1" x14ac:dyDescent="0.2">
      <c r="A130" s="5" t="s">
        <v>312</v>
      </c>
      <c r="B130" s="7" t="s">
        <v>313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102"/>
    </row>
    <row r="131" spans="1:23" ht="12" customHeight="1" x14ac:dyDescent="0.2">
      <c r="A131" s="5" t="s">
        <v>73</v>
      </c>
      <c r="B131" s="7" t="s">
        <v>74</v>
      </c>
      <c r="C131" s="46">
        <f>VLOOKUP(B131,[1]PriCOMP!$E$4:$V$232,6,0)</f>
        <v>40.200000000000003</v>
      </c>
      <c r="D131" s="46"/>
      <c r="E131" s="46">
        <f>VLOOKUP($B131,[1]PriCOMP!$E$4:$V$232,7,0)</f>
        <v>43.3</v>
      </c>
      <c r="F131" s="46"/>
      <c r="G131" s="46">
        <f>VLOOKUP($B131,[1]PriCOMP!$E$4:$V$232,8,0)</f>
        <v>37.200000000000003</v>
      </c>
      <c r="H131" s="46"/>
      <c r="I131" s="46">
        <f>VLOOKUP($B131,[1]PriCOMP!$E$4:$V$232,9,0)</f>
        <v>63.9</v>
      </c>
      <c r="J131" s="46"/>
      <c r="K131" s="46">
        <f>VLOOKUP($B131,[1]PriCOMP!$E$4:$V$232,10,0)</f>
        <v>25.3</v>
      </c>
      <c r="L131" s="46"/>
      <c r="M131" s="46">
        <f>VLOOKUP($B131,[1]PriCOMP!$E$4:$V$232,11,0)</f>
        <v>11.1</v>
      </c>
      <c r="N131" s="46"/>
      <c r="O131" s="46">
        <f>VLOOKUP($B131,[1]PriCOMP!$E$4:$V$232,12,0)</f>
        <v>14.9</v>
      </c>
      <c r="P131" s="46"/>
      <c r="Q131" s="46">
        <f>VLOOKUP($B131,[1]PriCOMP!$E$4:$V$232,13,0)</f>
        <v>28.9</v>
      </c>
      <c r="R131" s="46"/>
      <c r="S131" s="46">
        <f>VLOOKUP($B131,[1]PriCOMP!$E$4:$V$232,14,0)</f>
        <v>46.4</v>
      </c>
      <c r="T131" s="46"/>
      <c r="U131" s="46">
        <f>VLOOKUP($B131,[1]PriCOMP!$E$4:$V$232,15,0)</f>
        <v>76.2</v>
      </c>
      <c r="V131" s="46"/>
      <c r="W131" s="102" t="str">
        <f>VLOOKUP($B131,[1]PriCOMP!$E$4:$V$232,18,0)</f>
        <v>DHS 2011</v>
      </c>
    </row>
    <row r="132" spans="1:23" x14ac:dyDescent="0.2">
      <c r="A132" s="5" t="s">
        <v>101</v>
      </c>
      <c r="B132" s="7" t="s">
        <v>102</v>
      </c>
      <c r="C132" s="46">
        <f>VLOOKUP(B132,[1]PriCOMP!$E$4:$V$232,6,0)</f>
        <v>81.099999999999994</v>
      </c>
      <c r="D132" s="46"/>
      <c r="E132" s="46">
        <f>VLOOKUP($B132,[1]PriCOMP!$E$4:$V$232,7,0)</f>
        <v>78.099999999999994</v>
      </c>
      <c r="F132" s="46"/>
      <c r="G132" s="46">
        <f>VLOOKUP($B132,[1]PriCOMP!$E$4:$V$232,8,0)</f>
        <v>84</v>
      </c>
      <c r="H132" s="46"/>
      <c r="I132" s="46">
        <f>VLOOKUP($B132,[1]PriCOMP!$E$4:$V$232,9,0)</f>
        <v>88.5</v>
      </c>
      <c r="J132" s="46"/>
      <c r="K132" s="46">
        <f>VLOOKUP($B132,[1]PriCOMP!$E$4:$V$232,10,0)</f>
        <v>78.7</v>
      </c>
      <c r="L132" s="46"/>
      <c r="M132" s="46">
        <f>VLOOKUP($B132,[1]PriCOMP!$E$4:$V$232,11,0)</f>
        <v>61.7</v>
      </c>
      <c r="N132" s="46"/>
      <c r="O132" s="46">
        <f>VLOOKUP($B132,[1]PriCOMP!$E$4:$V$232,12,0)</f>
        <v>80.2</v>
      </c>
      <c r="P132" s="46"/>
      <c r="Q132" s="46">
        <f>VLOOKUP($B132,[1]PriCOMP!$E$4:$V$232,13,0)</f>
        <v>86.8</v>
      </c>
      <c r="R132" s="46"/>
      <c r="S132" s="46">
        <f>VLOOKUP($B132,[1]PriCOMP!$E$4:$V$232,14,0)</f>
        <v>89.8</v>
      </c>
      <c r="T132" s="46"/>
      <c r="U132" s="46">
        <f>VLOOKUP($B132,[1]PriCOMP!$E$4:$V$232,15,0)</f>
        <v>92.1</v>
      </c>
      <c r="V132" s="46"/>
      <c r="W132" s="102" t="str">
        <f>VLOOKUP($B132,[1]PriCOMP!$E$4:$V$232,18,0)</f>
        <v>DHS 2015</v>
      </c>
    </row>
    <row r="133" spans="1:23" ht="12" customHeight="1" x14ac:dyDescent="0.2">
      <c r="A133" s="5" t="s">
        <v>167</v>
      </c>
      <c r="B133" s="7" t="s">
        <v>168</v>
      </c>
      <c r="C133" s="46">
        <f>VLOOKUP(B133,[1]PriCOMP!$E$4:$V$232,6,0)</f>
        <v>80.599999999999994</v>
      </c>
      <c r="D133" s="46"/>
      <c r="E133" s="46">
        <f>VLOOKUP($B133,[1]PriCOMP!$E$4:$V$232,7,0)</f>
        <v>75</v>
      </c>
      <c r="F133" s="46"/>
      <c r="G133" s="46">
        <f>VLOOKUP($B133,[1]PriCOMP!$E$4:$V$232,8,0)</f>
        <v>86.1</v>
      </c>
      <c r="H133" s="46"/>
      <c r="I133" s="46">
        <f>VLOOKUP($B133,[1]PriCOMP!$E$4:$V$232,9,0)</f>
        <v>89.2</v>
      </c>
      <c r="J133" s="46"/>
      <c r="K133" s="46">
        <f>VLOOKUP($B133,[1]PriCOMP!$E$4:$V$232,10,0)</f>
        <v>74.2</v>
      </c>
      <c r="L133" s="46"/>
      <c r="M133" s="46">
        <f>VLOOKUP($B133,[1]PriCOMP!$E$4:$V$232,11,0)</f>
        <v>66.2</v>
      </c>
      <c r="N133" s="46"/>
      <c r="O133" s="46">
        <f>VLOOKUP($B133,[1]PriCOMP!$E$4:$V$232,12,0)</f>
        <v>69.400000000000006</v>
      </c>
      <c r="P133" s="46"/>
      <c r="Q133" s="46">
        <f>VLOOKUP($B133,[1]PriCOMP!$E$4:$V$232,13,0)</f>
        <v>82.2</v>
      </c>
      <c r="R133" s="46"/>
      <c r="S133" s="46">
        <f>VLOOKUP($B133,[1]PriCOMP!$E$4:$V$232,14,0)</f>
        <v>89.4</v>
      </c>
      <c r="T133" s="46"/>
      <c r="U133" s="46">
        <f>VLOOKUP($B133,[1]PriCOMP!$E$4:$V$232,15,0)</f>
        <v>96.6</v>
      </c>
      <c r="V133" s="46"/>
      <c r="W133" s="102" t="str">
        <f>VLOOKUP($B133,[1]PriCOMP!$E$4:$V$232,18,0)</f>
        <v>DHS 2013</v>
      </c>
    </row>
    <row r="134" spans="1:23" x14ac:dyDescent="0.2">
      <c r="A134" s="5" t="s">
        <v>338</v>
      </c>
      <c r="B134" s="7" t="s">
        <v>339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102"/>
    </row>
    <row r="135" spans="1:23" ht="12" customHeight="1" x14ac:dyDescent="0.2">
      <c r="A135" s="5" t="s">
        <v>111</v>
      </c>
      <c r="B135" s="7" t="s">
        <v>112</v>
      </c>
      <c r="C135" s="46">
        <f>VLOOKUP(B135,[1]PriCOMP!$E$4:$V$232,6,0)</f>
        <v>74.900000000000006</v>
      </c>
      <c r="D135" s="46"/>
      <c r="E135" s="46">
        <f>VLOOKUP($B135,[1]PriCOMP!$E$4:$V$232,7,0)</f>
        <v>75</v>
      </c>
      <c r="F135" s="46"/>
      <c r="G135" s="46">
        <f>VLOOKUP($B135,[1]PriCOMP!$E$4:$V$232,8,0)</f>
        <v>74.900000000000006</v>
      </c>
      <c r="H135" s="46"/>
      <c r="I135" s="46">
        <f>VLOOKUP($B135,[1]PriCOMP!$E$4:$V$232,9,0)</f>
        <v>88.4</v>
      </c>
      <c r="J135" s="46"/>
      <c r="K135" s="46">
        <f>VLOOKUP($B135,[1]PriCOMP!$E$4:$V$232,10,0)</f>
        <v>72.7</v>
      </c>
      <c r="L135" s="46"/>
      <c r="M135" s="46">
        <f>VLOOKUP($B135,[1]PriCOMP!$E$4:$V$232,11,0)</f>
        <v>68.3</v>
      </c>
      <c r="N135" s="46"/>
      <c r="O135" s="46">
        <f>VLOOKUP($B135,[1]PriCOMP!$E$4:$V$232,12,0)</f>
        <v>68.3</v>
      </c>
      <c r="P135" s="46"/>
      <c r="Q135" s="46">
        <f>VLOOKUP($B135,[1]PriCOMP!$E$4:$V$232,13,0)</f>
        <v>72.2</v>
      </c>
      <c r="R135" s="46"/>
      <c r="S135" s="46">
        <f>VLOOKUP($B135,[1]PriCOMP!$E$4:$V$232,14,0)</f>
        <v>80.400000000000006</v>
      </c>
      <c r="T135" s="46"/>
      <c r="U135" s="46">
        <f>VLOOKUP($B135,[1]PriCOMP!$E$4:$V$232,15,0)</f>
        <v>91.5</v>
      </c>
      <c r="V135" s="46"/>
      <c r="W135" s="102" t="str">
        <f>VLOOKUP($B135,[1]PriCOMP!$E$4:$V$232,18,0)</f>
        <v>MICS 2014</v>
      </c>
    </row>
    <row r="136" spans="1:23" ht="12" customHeight="1" x14ac:dyDescent="0.2">
      <c r="A136" s="5" t="s">
        <v>334</v>
      </c>
      <c r="B136" s="7" t="s">
        <v>335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102"/>
    </row>
    <row r="137" spans="1:23" x14ac:dyDescent="0.2">
      <c r="A137" s="5" t="s">
        <v>340</v>
      </c>
      <c r="B137" s="7" t="s">
        <v>341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102"/>
    </row>
    <row r="138" spans="1:23" ht="12" customHeight="1" x14ac:dyDescent="0.2">
      <c r="A138" s="5" t="s">
        <v>330</v>
      </c>
      <c r="B138" s="7" t="s">
        <v>331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102"/>
    </row>
    <row r="139" spans="1:23" ht="12" customHeight="1" x14ac:dyDescent="0.2">
      <c r="A139" s="5" t="s">
        <v>105</v>
      </c>
      <c r="B139" s="7" t="s">
        <v>106</v>
      </c>
      <c r="C139" s="46">
        <f>VLOOKUP(B139,[1]PriCOMP!$E$4:$V$232,6,0)</f>
        <v>29.1</v>
      </c>
      <c r="D139" s="46"/>
      <c r="E139" s="46">
        <f>VLOOKUP($B139,[1]PriCOMP!$E$4:$V$232,7,0)</f>
        <v>34.799999999999997</v>
      </c>
      <c r="F139" s="46"/>
      <c r="G139" s="46">
        <f>VLOOKUP($B139,[1]PriCOMP!$E$4:$V$232,8,0)</f>
        <v>23.6</v>
      </c>
      <c r="H139" s="46"/>
      <c r="I139" s="46">
        <f>VLOOKUP($B139,[1]PriCOMP!$E$4:$V$232,9,0)</f>
        <v>60.9</v>
      </c>
      <c r="J139" s="46"/>
      <c r="K139" s="46">
        <f>VLOOKUP($B139,[1]PriCOMP!$E$4:$V$232,10,0)</f>
        <v>19.100000000000001</v>
      </c>
      <c r="L139" s="46"/>
      <c r="M139" s="46">
        <f>VLOOKUP($B139,[1]PriCOMP!$E$4:$V$232,11,0)</f>
        <v>7.8</v>
      </c>
      <c r="N139" s="46"/>
      <c r="O139" s="46">
        <f>VLOOKUP($B139,[1]PriCOMP!$E$4:$V$232,12,0)</f>
        <v>19.5</v>
      </c>
      <c r="P139" s="46"/>
      <c r="Q139" s="46">
        <f>VLOOKUP($B139,[1]PriCOMP!$E$4:$V$232,13,0)</f>
        <v>17.3</v>
      </c>
      <c r="R139" s="46"/>
      <c r="S139" s="46">
        <f>VLOOKUP($B139,[1]PriCOMP!$E$4:$V$232,14,0)</f>
        <v>25.1</v>
      </c>
      <c r="T139" s="46"/>
      <c r="U139" s="46">
        <f>VLOOKUP($B139,[1]PriCOMP!$E$4:$V$232,15,0)</f>
        <v>57.6</v>
      </c>
      <c r="V139" s="46"/>
      <c r="W139" s="102" t="str">
        <f>VLOOKUP($B139,[1]PriCOMP!$E$4:$V$232,18,0)</f>
        <v>DHS 2012</v>
      </c>
    </row>
    <row r="140" spans="1:23" ht="12" customHeight="1" x14ac:dyDescent="0.2">
      <c r="A140" s="5" t="s">
        <v>23</v>
      </c>
      <c r="B140" s="7" t="s">
        <v>24</v>
      </c>
      <c r="C140" s="46">
        <f>VLOOKUP(B140,[1]PriCOMP!$E$4:$V$232,6,0)</f>
        <v>67.8</v>
      </c>
      <c r="D140" s="46"/>
      <c r="E140" s="46">
        <f>VLOOKUP($B140,[1]PriCOMP!$E$4:$V$232,7,0)</f>
        <v>70.3</v>
      </c>
      <c r="F140" s="46"/>
      <c r="G140" s="46">
        <f>VLOOKUP($B140,[1]PriCOMP!$E$4:$V$232,8,0)</f>
        <v>65.400000000000006</v>
      </c>
      <c r="H140" s="46"/>
      <c r="I140" s="46">
        <f>VLOOKUP($B140,[1]PriCOMP!$E$4:$V$232,9,0)</f>
        <v>87.7</v>
      </c>
      <c r="J140" s="46"/>
      <c r="K140" s="46">
        <f>VLOOKUP($B140,[1]PriCOMP!$E$4:$V$232,10,0)</f>
        <v>53.7</v>
      </c>
      <c r="L140" s="46"/>
      <c r="M140" s="46">
        <f>VLOOKUP($B140,[1]PriCOMP!$E$4:$V$232,11,0)</f>
        <v>20.7</v>
      </c>
      <c r="N140" s="46"/>
      <c r="O140" s="46">
        <f>VLOOKUP($B140,[1]PriCOMP!$E$4:$V$232,12,0)</f>
        <v>50</v>
      </c>
      <c r="P140" s="46"/>
      <c r="Q140" s="46">
        <f>VLOOKUP($B140,[1]PriCOMP!$E$4:$V$232,13,0)</f>
        <v>77.400000000000006</v>
      </c>
      <c r="R140" s="46"/>
      <c r="S140" s="46">
        <f>VLOOKUP($B140,[1]PriCOMP!$E$4:$V$232,14,0)</f>
        <v>90.7</v>
      </c>
      <c r="T140" s="46"/>
      <c r="U140" s="46">
        <f>VLOOKUP($B140,[1]PriCOMP!$E$4:$V$232,15,0)</f>
        <v>96.3</v>
      </c>
      <c r="V140" s="46"/>
      <c r="W140" s="102" t="str">
        <f>VLOOKUP($B140,[1]PriCOMP!$E$4:$V$232,18,0)</f>
        <v>DHS 2013</v>
      </c>
    </row>
    <row r="141" spans="1:23" x14ac:dyDescent="0.2">
      <c r="A141" s="5" t="s">
        <v>332</v>
      </c>
      <c r="B141" s="7" t="s">
        <v>333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102"/>
    </row>
    <row r="142" spans="1:23" ht="12" customHeight="1" x14ac:dyDescent="0.2">
      <c r="A142" s="5" t="s">
        <v>336</v>
      </c>
      <c r="B142" s="7" t="s">
        <v>337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102"/>
    </row>
    <row r="143" spans="1:23" ht="12" customHeight="1" x14ac:dyDescent="0.2">
      <c r="A143" s="5" t="s">
        <v>342</v>
      </c>
      <c r="B143" s="7" t="s">
        <v>343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102"/>
    </row>
    <row r="144" spans="1:23" ht="12" customHeight="1" x14ac:dyDescent="0.2">
      <c r="A144" s="5" t="s">
        <v>45</v>
      </c>
      <c r="B144" s="7" t="s">
        <v>46</v>
      </c>
      <c r="C144" s="46">
        <f>VLOOKUP(B144,[1]PriCOMP!$E$4:$V$232,6,0)</f>
        <v>61</v>
      </c>
      <c r="D144" s="46"/>
      <c r="E144" s="46">
        <f>VLOOKUP($B144,[1]PriCOMP!$E$4:$V$232,7,0)</f>
        <v>63.2</v>
      </c>
      <c r="F144" s="46"/>
      <c r="G144" s="46">
        <f>VLOOKUP($B144,[1]PriCOMP!$E$4:$V$232,8,0)</f>
        <v>58.5</v>
      </c>
      <c r="H144" s="46"/>
      <c r="I144" s="46">
        <f>VLOOKUP($B144,[1]PriCOMP!$E$4:$V$232,9,0)</f>
        <v>75.8</v>
      </c>
      <c r="J144" s="46"/>
      <c r="K144" s="46">
        <f>VLOOKUP($B144,[1]PriCOMP!$E$4:$V$232,10,0)</f>
        <v>53.8</v>
      </c>
      <c r="L144" s="46"/>
      <c r="M144" s="46">
        <f>VLOOKUP($B144,[1]PriCOMP!$E$4:$V$232,11,0)</f>
        <v>24.1</v>
      </c>
      <c r="N144" s="46"/>
      <c r="O144" s="46">
        <f>VLOOKUP($B144,[1]PriCOMP!$E$4:$V$232,12,0)</f>
        <v>49.9</v>
      </c>
      <c r="P144" s="46"/>
      <c r="Q144" s="46">
        <f>VLOOKUP($B144,[1]PriCOMP!$E$4:$V$232,13,0)</f>
        <v>64</v>
      </c>
      <c r="R144" s="46"/>
      <c r="S144" s="46">
        <f>VLOOKUP($B144,[1]PriCOMP!$E$4:$V$232,14,0)</f>
        <v>79.8</v>
      </c>
      <c r="T144" s="46"/>
      <c r="U144" s="46">
        <f>VLOOKUP($B144,[1]PriCOMP!$E$4:$V$232,15,0)</f>
        <v>88.3</v>
      </c>
      <c r="V144" s="46"/>
      <c r="W144" s="102" t="str">
        <f>VLOOKUP($B144,[1]PriCOMP!$E$4:$V$232,18,0)</f>
        <v>DHS 2012-13</v>
      </c>
    </row>
    <row r="145" spans="1:23" x14ac:dyDescent="0.2">
      <c r="A145" s="5" t="s">
        <v>346</v>
      </c>
      <c r="B145" s="7" t="s">
        <v>347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102"/>
    </row>
    <row r="146" spans="1:23" ht="12" customHeight="1" x14ac:dyDescent="0.2">
      <c r="A146" s="5" t="s">
        <v>153</v>
      </c>
      <c r="B146" s="7" t="s">
        <v>154</v>
      </c>
      <c r="C146" s="46">
        <f>VLOOKUP(B146,[1]PriCOMP!$E$4:$V$232,6,0)</f>
        <v>95.1</v>
      </c>
      <c r="D146" s="46"/>
      <c r="E146" s="46">
        <f>VLOOKUP($B146,[1]PriCOMP!$E$4:$V$232,7,0)</f>
        <v>94.8</v>
      </c>
      <c r="F146" s="46"/>
      <c r="G146" s="46">
        <f>VLOOKUP($B146,[1]PriCOMP!$E$4:$V$232,8,0)</f>
        <v>95.5</v>
      </c>
      <c r="H146" s="46"/>
      <c r="I146" s="46">
        <f>VLOOKUP($B146,[1]PriCOMP!$E$4:$V$232,9,0)</f>
        <v>98.8</v>
      </c>
      <c r="J146" s="46"/>
      <c r="K146" s="46">
        <f>VLOOKUP($B146,[1]PriCOMP!$E$4:$V$232,10,0)</f>
        <v>88.2</v>
      </c>
      <c r="L146" s="46"/>
      <c r="M146" s="46">
        <f>VLOOKUP($B146,[1]PriCOMP!$E$4:$V$232,11,0)</f>
        <v>80.7</v>
      </c>
      <c r="N146" s="46"/>
      <c r="O146" s="46">
        <f>VLOOKUP($B146,[1]PriCOMP!$E$4:$V$232,12,0)</f>
        <v>98.1</v>
      </c>
      <c r="P146" s="46"/>
      <c r="Q146" s="46">
        <f>VLOOKUP($B146,[1]PriCOMP!$E$4:$V$232,13,0)</f>
        <v>98.8</v>
      </c>
      <c r="R146" s="46"/>
      <c r="S146" s="46">
        <f>VLOOKUP($B146,[1]PriCOMP!$E$4:$V$232,14,0)</f>
        <v>99.4</v>
      </c>
      <c r="T146" s="46"/>
      <c r="U146" s="46">
        <f>VLOOKUP($B146,[1]PriCOMP!$E$4:$V$232,15,0)</f>
        <v>100</v>
      </c>
      <c r="V146" s="46"/>
      <c r="W146" s="102" t="str">
        <f>VLOOKUP($B146,[1]PriCOMP!$E$4:$V$232,18,0)</f>
        <v>MICS 2013</v>
      </c>
    </row>
    <row r="147" spans="1:23" x14ac:dyDescent="0.2">
      <c r="A147" s="5" t="s">
        <v>348</v>
      </c>
      <c r="B147" s="7" t="s">
        <v>349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102"/>
    </row>
    <row r="148" spans="1:23" ht="12" customHeight="1" x14ac:dyDescent="0.2">
      <c r="A148" s="5" t="s">
        <v>356</v>
      </c>
      <c r="B148" s="7" t="s">
        <v>357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102"/>
    </row>
    <row r="149" spans="1:23" ht="12" customHeight="1" x14ac:dyDescent="0.2">
      <c r="A149" s="5" t="s">
        <v>165</v>
      </c>
      <c r="B149" s="7" t="s">
        <v>166</v>
      </c>
      <c r="C149" s="46">
        <f>VLOOKUP(B149,[1]PriCOMP!$E$4:$V$232,6,0)</f>
        <v>95</v>
      </c>
      <c r="D149" s="46"/>
      <c r="E149" s="46">
        <f>VLOOKUP($B149,[1]PriCOMP!$E$4:$V$232,7,0)</f>
        <v>94.9</v>
      </c>
      <c r="F149" s="46"/>
      <c r="G149" s="46">
        <f>VLOOKUP($B149,[1]PriCOMP!$E$4:$V$232,8,0)</f>
        <v>95.1</v>
      </c>
      <c r="H149" s="46"/>
      <c r="I149" s="46">
        <f>VLOOKUP($B149,[1]PriCOMP!$E$4:$V$232,9,0)</f>
        <v>96.4</v>
      </c>
      <c r="J149" s="46"/>
      <c r="K149" s="46">
        <f>VLOOKUP($B149,[1]PriCOMP!$E$4:$V$232,10,0)</f>
        <v>91.7</v>
      </c>
      <c r="L149" s="46"/>
      <c r="M149" s="46">
        <f>VLOOKUP($B149,[1]PriCOMP!$E$4:$V$232,11,0)</f>
        <v>88.1</v>
      </c>
      <c r="N149" s="46"/>
      <c r="O149" s="46">
        <f>VLOOKUP($B149,[1]PriCOMP!$E$4:$V$232,12,0)</f>
        <v>95.2</v>
      </c>
      <c r="P149" s="46"/>
      <c r="Q149" s="46">
        <f>VLOOKUP($B149,[1]PriCOMP!$E$4:$V$232,13,0)</f>
        <v>96.4</v>
      </c>
      <c r="R149" s="46"/>
      <c r="S149" s="46">
        <f>VLOOKUP($B149,[1]PriCOMP!$E$4:$V$232,14,0)</f>
        <v>96.7</v>
      </c>
      <c r="T149" s="46"/>
      <c r="U149" s="46">
        <f>VLOOKUP($B149,[1]PriCOMP!$E$4:$V$232,15,0)</f>
        <v>98.5</v>
      </c>
      <c r="V149" s="46"/>
      <c r="W149" s="102" t="str">
        <f>VLOOKUP($B149,[1]PriCOMP!$E$4:$V$232,18,0)</f>
        <v>DHS 2012</v>
      </c>
    </row>
    <row r="150" spans="1:23" x14ac:dyDescent="0.2">
      <c r="A150" s="5" t="s">
        <v>344</v>
      </c>
      <c r="B150" s="7" t="s">
        <v>345</v>
      </c>
      <c r="C150" s="46">
        <f>VLOOKUP(B150,[1]PriCOMP!$E$4:$V$232,6,0)</f>
        <v>87.4</v>
      </c>
      <c r="D150" s="46"/>
      <c r="E150" s="46">
        <f>VLOOKUP($B150,[1]PriCOMP!$E$4:$V$232,7,0)</f>
        <v>81.8</v>
      </c>
      <c r="F150" s="46"/>
      <c r="G150" s="46">
        <f>VLOOKUP($B150,[1]PriCOMP!$E$4:$V$232,8,0)</f>
        <v>92.9</v>
      </c>
      <c r="H150" s="46"/>
      <c r="I150" s="46">
        <f>VLOOKUP($B150,[1]PriCOMP!$E$4:$V$232,9,0)</f>
        <v>90</v>
      </c>
      <c r="J150" s="46"/>
      <c r="K150" s="46">
        <f>VLOOKUP($B150,[1]PriCOMP!$E$4:$V$232,10,0)</f>
        <v>85.1</v>
      </c>
      <c r="L150" s="46"/>
      <c r="M150" s="46">
        <f>VLOOKUP($B150,[1]PriCOMP!$E$4:$V$232,11,0)</f>
        <v>67.5</v>
      </c>
      <c r="N150" s="46"/>
      <c r="O150" s="46">
        <f>VLOOKUP($B150,[1]PriCOMP!$E$4:$V$232,12,0)</f>
        <v>86.5</v>
      </c>
      <c r="P150" s="46"/>
      <c r="Q150" s="46">
        <f>VLOOKUP($B150,[1]PriCOMP!$E$4:$V$232,13,0)</f>
        <v>93.4</v>
      </c>
      <c r="R150" s="46"/>
      <c r="S150" s="46">
        <f>VLOOKUP($B150,[1]PriCOMP!$E$4:$V$232,14,0)</f>
        <v>95.6</v>
      </c>
      <c r="T150" s="46"/>
      <c r="U150" s="46">
        <f>VLOOKUP($B150,[1]PriCOMP!$E$4:$V$232,15,0)</f>
        <v>98.1</v>
      </c>
      <c r="V150" s="46"/>
      <c r="W150" s="102" t="str">
        <f>VLOOKUP($B150,[1]PriCOMP!$E$4:$V$232,18,0)</f>
        <v>DHS 2013</v>
      </c>
    </row>
    <row r="151" spans="1:23" ht="12" customHeight="1" x14ac:dyDescent="0.2">
      <c r="A151" s="5" t="s">
        <v>350</v>
      </c>
      <c r="B151" s="7" t="s">
        <v>351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102"/>
    </row>
    <row r="152" spans="1:23" ht="12" customHeight="1" x14ac:dyDescent="0.2">
      <c r="A152" s="5" t="s">
        <v>354</v>
      </c>
      <c r="B152" s="7" t="s">
        <v>355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102"/>
    </row>
    <row r="153" spans="1:23" ht="12" customHeight="1" x14ac:dyDescent="0.2">
      <c r="A153" s="5" t="s">
        <v>358</v>
      </c>
      <c r="B153" s="7" t="s">
        <v>359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102"/>
    </row>
    <row r="154" spans="1:23" x14ac:dyDescent="0.2">
      <c r="A154" s="5" t="s">
        <v>294</v>
      </c>
      <c r="B154" s="7" t="s">
        <v>295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102"/>
    </row>
    <row r="155" spans="1:23" ht="12" customHeight="1" x14ac:dyDescent="0.2">
      <c r="A155" s="5" t="s">
        <v>129</v>
      </c>
      <c r="B155" s="7" t="s">
        <v>130</v>
      </c>
      <c r="C155" s="46">
        <f>VLOOKUP(B155,[1]PriCOMP!$E$4:$V$232,6,0)</f>
        <v>99.1</v>
      </c>
      <c r="D155" s="46"/>
      <c r="E155" s="46">
        <f>VLOOKUP($B155,[1]PriCOMP!$E$4:$V$232,7,0)</f>
        <v>98.7</v>
      </c>
      <c r="F155" s="46"/>
      <c r="G155" s="46">
        <f>VLOOKUP($B155,[1]PriCOMP!$E$4:$V$232,8,0)</f>
        <v>99.5</v>
      </c>
      <c r="H155" s="46"/>
      <c r="I155" s="46">
        <f>VLOOKUP($B155,[1]PriCOMP!$E$4:$V$232,9,0)</f>
        <v>99</v>
      </c>
      <c r="J155" s="46"/>
      <c r="K155" s="46">
        <f>VLOOKUP($B155,[1]PriCOMP!$E$4:$V$232,10,0)</f>
        <v>99.1</v>
      </c>
      <c r="L155" s="46"/>
      <c r="M155" s="46">
        <f>VLOOKUP($B155,[1]PriCOMP!$E$4:$V$232,11,0)</f>
        <v>97</v>
      </c>
      <c r="N155" s="46"/>
      <c r="O155" s="46">
        <f>VLOOKUP($B155,[1]PriCOMP!$E$4:$V$232,12,0)</f>
        <v>98.9</v>
      </c>
      <c r="P155" s="46"/>
      <c r="Q155" s="46">
        <f>VLOOKUP($B155,[1]PriCOMP!$E$4:$V$232,13,0)</f>
        <v>99.1</v>
      </c>
      <c r="R155" s="46"/>
      <c r="S155" s="46">
        <f>VLOOKUP($B155,[1]PriCOMP!$E$4:$V$232,14,0)</f>
        <v>100</v>
      </c>
      <c r="T155" s="46"/>
      <c r="U155" s="46">
        <f>VLOOKUP($B155,[1]PriCOMP!$E$4:$V$232,15,0)</f>
        <v>100</v>
      </c>
      <c r="V155" s="46"/>
      <c r="W155" s="102" t="str">
        <f>VLOOKUP($B155,[1]PriCOMP!$E$4:$V$232,18,0)</f>
        <v>MICS 2012</v>
      </c>
    </row>
    <row r="156" spans="1:23" ht="12" customHeight="1" x14ac:dyDescent="0.2">
      <c r="A156" s="5" t="s">
        <v>360</v>
      </c>
      <c r="B156" s="7" t="s">
        <v>361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102"/>
    </row>
    <row r="157" spans="1:23" ht="12" customHeight="1" x14ac:dyDescent="0.2">
      <c r="A157" s="5" t="s">
        <v>362</v>
      </c>
      <c r="B157" s="7" t="s">
        <v>363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102"/>
    </row>
    <row r="158" spans="1:23" ht="12" customHeight="1" x14ac:dyDescent="0.2">
      <c r="A158" s="5" t="s">
        <v>115</v>
      </c>
      <c r="B158" s="7" t="s">
        <v>116</v>
      </c>
      <c r="C158" s="46">
        <f>VLOOKUP(B158,[1]PriCOMP!$E$4:$V$232,6,0)</f>
        <v>54.3</v>
      </c>
      <c r="D158" s="46"/>
      <c r="E158" s="46">
        <f>VLOOKUP($B158,[1]PriCOMP!$E$4:$V$232,7,0)</f>
        <v>47.9</v>
      </c>
      <c r="F158" s="46"/>
      <c r="G158" s="46">
        <f>VLOOKUP($B158,[1]PriCOMP!$E$4:$V$232,8,0)</f>
        <v>60.9</v>
      </c>
      <c r="H158" s="46"/>
      <c r="I158" s="46">
        <f>VLOOKUP($B158,[1]PriCOMP!$E$4:$V$232,9,0)</f>
        <v>67.8</v>
      </c>
      <c r="J158" s="46"/>
      <c r="K158" s="46">
        <f>VLOOKUP($B158,[1]PriCOMP!$E$4:$V$232,10,0)</f>
        <v>51.4</v>
      </c>
      <c r="L158" s="46"/>
      <c r="M158" s="46">
        <f>VLOOKUP($B158,[1]PriCOMP!$E$4:$V$232,11,0)</f>
        <v>32.9</v>
      </c>
      <c r="N158" s="46"/>
      <c r="O158" s="46">
        <f>VLOOKUP($B158,[1]PriCOMP!$E$4:$V$232,12,0)</f>
        <v>47</v>
      </c>
      <c r="P158" s="46"/>
      <c r="Q158" s="46">
        <f>VLOOKUP($B158,[1]PriCOMP!$E$4:$V$232,13,0)</f>
        <v>54.8</v>
      </c>
      <c r="R158" s="46"/>
      <c r="S158" s="46">
        <f>VLOOKUP($B158,[1]PriCOMP!$E$4:$V$232,14,0)</f>
        <v>59.5</v>
      </c>
      <c r="T158" s="46"/>
      <c r="U158" s="46">
        <f>VLOOKUP($B158,[1]PriCOMP!$E$4:$V$232,15,0)</f>
        <v>67.2</v>
      </c>
      <c r="V158" s="46"/>
      <c r="W158" s="102" t="str">
        <f>VLOOKUP($B158,[1]PriCOMP!$E$4:$V$232,18,0)</f>
        <v>DHS 2014-15</v>
      </c>
    </row>
    <row r="159" spans="1:23" ht="12" customHeight="1" x14ac:dyDescent="0.2">
      <c r="A159" s="5" t="s">
        <v>292</v>
      </c>
      <c r="B159" s="7" t="s">
        <v>293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102"/>
    </row>
    <row r="160" spans="1:23" ht="12" customHeight="1" x14ac:dyDescent="0.2">
      <c r="A160" s="5" t="s">
        <v>187</v>
      </c>
      <c r="B160" s="7" t="s">
        <v>188</v>
      </c>
      <c r="C160" s="46">
        <f>VLOOKUP(B160,[1]PriCOMP!$E$4:$V$232,6,0)</f>
        <v>99.1</v>
      </c>
      <c r="D160" s="46"/>
      <c r="E160" s="46">
        <f>VLOOKUP($B160,[1]PriCOMP!$E$4:$V$232,7,0)</f>
        <v>99.2</v>
      </c>
      <c r="F160" s="46"/>
      <c r="G160" s="46">
        <f>VLOOKUP($B160,[1]PriCOMP!$E$4:$V$232,8,0)</f>
        <v>99</v>
      </c>
      <c r="H160" s="46"/>
      <c r="I160" s="46">
        <f>VLOOKUP($B160,[1]PriCOMP!$E$4:$V$232,9,0)</f>
        <v>100</v>
      </c>
      <c r="J160" s="46"/>
      <c r="K160" s="46">
        <f>VLOOKUP($B160,[1]PriCOMP!$E$4:$V$232,10,0)</f>
        <v>98.9</v>
      </c>
      <c r="L160" s="46"/>
      <c r="M160" s="46">
        <f>VLOOKUP($B160,[1]PriCOMP!$E$4:$V$232,11,0)</f>
        <v>97.8</v>
      </c>
      <c r="N160" s="46"/>
      <c r="O160" s="46">
        <f>VLOOKUP($B160,[1]PriCOMP!$E$4:$V$232,12,0)</f>
        <v>98.1</v>
      </c>
      <c r="P160" s="46"/>
      <c r="Q160" s="46">
        <f>VLOOKUP($B160,[1]PriCOMP!$E$4:$V$232,13,0)</f>
        <v>100</v>
      </c>
      <c r="R160" s="46"/>
      <c r="S160" s="46">
        <f>VLOOKUP($B160,[1]PriCOMP!$E$4:$V$232,14,0)</f>
        <v>100</v>
      </c>
      <c r="T160" s="46"/>
      <c r="U160" s="46">
        <f>VLOOKUP($B160,[1]PriCOMP!$E$4:$V$232,15,0)</f>
        <v>100</v>
      </c>
      <c r="V160" s="46"/>
      <c r="W160" s="102" t="str">
        <f>VLOOKUP($B160,[1]PriCOMP!$E$4:$V$232,18,0)</f>
        <v>MICS 2012</v>
      </c>
    </row>
    <row r="161" spans="1:23" ht="12" customHeight="1" x14ac:dyDescent="0.2">
      <c r="A161" s="5" t="s">
        <v>404</v>
      </c>
      <c r="B161" s="7" t="s">
        <v>405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102"/>
    </row>
    <row r="162" spans="1:23" x14ac:dyDescent="0.2">
      <c r="A162" s="5" t="s">
        <v>412</v>
      </c>
      <c r="B162" s="7" t="s">
        <v>413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102"/>
    </row>
    <row r="163" spans="1:23" ht="12" customHeight="1" x14ac:dyDescent="0.2">
      <c r="A163" s="5" t="s">
        <v>370</v>
      </c>
      <c r="B163" s="7" t="s">
        <v>371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102"/>
    </row>
    <row r="164" spans="1:23" ht="12" customHeight="1" x14ac:dyDescent="0.2">
      <c r="A164" s="5" t="s">
        <v>83</v>
      </c>
      <c r="B164" s="7" t="s">
        <v>84</v>
      </c>
      <c r="C164" s="46">
        <f>VLOOKUP(B164,[1]PriCOMP!$E$4:$V$232,6,0)</f>
        <v>82.6</v>
      </c>
      <c r="D164" s="46"/>
      <c r="E164" s="46">
        <f>VLOOKUP($B164,[1]PriCOMP!$E$4:$V$232,7,0)</f>
        <v>78.7</v>
      </c>
      <c r="F164" s="46"/>
      <c r="G164" s="46">
        <f>VLOOKUP($B164,[1]PriCOMP!$E$4:$V$232,8,0)</f>
        <v>85.6</v>
      </c>
      <c r="H164" s="46"/>
      <c r="I164" s="46">
        <f>VLOOKUP($B164,[1]PriCOMP!$E$4:$V$232,9,0)</f>
        <v>84.9</v>
      </c>
      <c r="J164" s="46"/>
      <c r="K164" s="46">
        <f>VLOOKUP($B164,[1]PriCOMP!$E$4:$V$232,10,0)</f>
        <v>77</v>
      </c>
      <c r="L164" s="46"/>
      <c r="M164" s="46">
        <f>VLOOKUP($B164,[1]PriCOMP!$E$4:$V$232,11,0)</f>
        <v>72</v>
      </c>
      <c r="N164" s="46"/>
      <c r="O164" s="46">
        <f>VLOOKUP($B164,[1]PriCOMP!$E$4:$V$232,12,0)</f>
        <v>71.3</v>
      </c>
      <c r="P164" s="46"/>
      <c r="Q164" s="46">
        <f>VLOOKUP($B164,[1]PriCOMP!$E$4:$V$232,13,0)</f>
        <v>79</v>
      </c>
      <c r="R164" s="46"/>
      <c r="S164" s="46">
        <f>VLOOKUP($B164,[1]PriCOMP!$E$4:$V$232,14,0)</f>
        <v>88.7</v>
      </c>
      <c r="T164" s="46"/>
      <c r="U164" s="46">
        <f>VLOOKUP($B164,[1]PriCOMP!$E$4:$V$232,15,0)</f>
        <v>95.2</v>
      </c>
      <c r="V164" s="46"/>
      <c r="W164" s="102" t="str">
        <f>VLOOKUP($B164,[1]PriCOMP!$E$4:$V$232,18,0)</f>
        <v>MICS 2014</v>
      </c>
    </row>
    <row r="165" spans="1:23" ht="12" customHeight="1" x14ac:dyDescent="0.2">
      <c r="A165" s="5" t="s">
        <v>364</v>
      </c>
      <c r="B165" s="7" t="s">
        <v>365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102"/>
    </row>
    <row r="166" spans="1:23" ht="12" customHeight="1" x14ac:dyDescent="0.2">
      <c r="A166" s="5" t="s">
        <v>51</v>
      </c>
      <c r="B166" s="7" t="s">
        <v>52</v>
      </c>
      <c r="C166" s="46">
        <f>VLOOKUP(B166,[1]PriCOMP!$E$4:$V$232,6,0)</f>
        <v>50.8</v>
      </c>
      <c r="D166" s="46"/>
      <c r="E166" s="46">
        <f>VLOOKUP($B166,[1]PriCOMP!$E$4:$V$232,7,0)</f>
        <v>50.9</v>
      </c>
      <c r="F166" s="46"/>
      <c r="G166" s="46">
        <f>VLOOKUP($B166,[1]PriCOMP!$E$4:$V$232,8,0)</f>
        <v>50.6</v>
      </c>
      <c r="H166" s="46"/>
      <c r="I166" s="46">
        <f>VLOOKUP($B166,[1]PriCOMP!$E$4:$V$232,9,0)</f>
        <v>65.5</v>
      </c>
      <c r="J166" s="46"/>
      <c r="K166" s="46">
        <f>VLOOKUP($B166,[1]PriCOMP!$E$4:$V$232,10,0)</f>
        <v>38.9</v>
      </c>
      <c r="L166" s="46"/>
      <c r="M166" s="46">
        <f>VLOOKUP($B166,[1]PriCOMP!$E$4:$V$232,11,0)</f>
        <v>31.7</v>
      </c>
      <c r="N166" s="46"/>
      <c r="O166" s="46">
        <f>VLOOKUP($B166,[1]PriCOMP!$E$4:$V$232,12,0)</f>
        <v>41.5</v>
      </c>
      <c r="P166" s="46"/>
      <c r="Q166" s="46">
        <f>VLOOKUP($B166,[1]PriCOMP!$E$4:$V$232,13,0)</f>
        <v>51.5</v>
      </c>
      <c r="R166" s="46"/>
      <c r="S166" s="46">
        <f>VLOOKUP($B166,[1]PriCOMP!$E$4:$V$232,14,0)</f>
        <v>54.4</v>
      </c>
      <c r="T166" s="46"/>
      <c r="U166" s="46">
        <f>VLOOKUP($B166,[1]PriCOMP!$E$4:$V$232,15,0)</f>
        <v>73.599999999999994</v>
      </c>
      <c r="V166" s="46"/>
      <c r="W166" s="102" t="str">
        <f>VLOOKUP($B166,[1]PriCOMP!$E$4:$V$232,18,0)</f>
        <v>Continuous DHS 2015</v>
      </c>
    </row>
    <row r="167" spans="1:23" ht="12" customHeight="1" x14ac:dyDescent="0.2">
      <c r="A167" s="5" t="s">
        <v>121</v>
      </c>
      <c r="B167" s="7" t="s">
        <v>122</v>
      </c>
      <c r="C167" s="46">
        <f>VLOOKUP(B167,[1]PriCOMP!$E$4:$V$232,6,0)</f>
        <v>99.3</v>
      </c>
      <c r="D167" s="46"/>
      <c r="E167" s="46">
        <f>VLOOKUP($B167,[1]PriCOMP!$E$4:$V$232,7,0)</f>
        <v>98.9</v>
      </c>
      <c r="F167" s="46"/>
      <c r="G167" s="46">
        <f>VLOOKUP($B167,[1]PriCOMP!$E$4:$V$232,8,0)</f>
        <v>99.8</v>
      </c>
      <c r="H167" s="46"/>
      <c r="I167" s="46">
        <f>VLOOKUP($B167,[1]PriCOMP!$E$4:$V$232,9,0)</f>
        <v>99.8</v>
      </c>
      <c r="J167" s="46"/>
      <c r="K167" s="46">
        <f>VLOOKUP($B167,[1]PriCOMP!$E$4:$V$232,10,0)</f>
        <v>98.6</v>
      </c>
      <c r="L167" s="46"/>
      <c r="M167" s="46">
        <f>VLOOKUP($B167,[1]PriCOMP!$E$4:$V$232,11,0)</f>
        <v>96.4</v>
      </c>
      <c r="N167" s="46"/>
      <c r="O167" s="46">
        <f>VLOOKUP($B167,[1]PriCOMP!$E$4:$V$232,12,0)</f>
        <v>100</v>
      </c>
      <c r="P167" s="46"/>
      <c r="Q167" s="46">
        <f>VLOOKUP($B167,[1]PriCOMP!$E$4:$V$232,13,0)</f>
        <v>100</v>
      </c>
      <c r="R167" s="46"/>
      <c r="S167" s="46">
        <f>VLOOKUP($B167,[1]PriCOMP!$E$4:$V$232,14,0)</f>
        <v>100</v>
      </c>
      <c r="T167" s="46"/>
      <c r="U167" s="46">
        <f>VLOOKUP($B167,[1]PriCOMP!$E$4:$V$232,15,0)</f>
        <v>100</v>
      </c>
      <c r="V167" s="46"/>
      <c r="W167" s="102" t="str">
        <f>VLOOKUP($B167,[1]PriCOMP!$E$4:$V$232,18,0)</f>
        <v>MICS 2014</v>
      </c>
    </row>
    <row r="168" spans="1:23" ht="12" customHeight="1" x14ac:dyDescent="0.2">
      <c r="A168" s="5" t="s">
        <v>380</v>
      </c>
      <c r="B168" s="7" t="s">
        <v>381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102"/>
    </row>
    <row r="169" spans="1:23" ht="12" customHeight="1" x14ac:dyDescent="0.2">
      <c r="A169" s="5" t="s">
        <v>79</v>
      </c>
      <c r="B169" s="7" t="s">
        <v>80</v>
      </c>
      <c r="C169" s="46">
        <f>VLOOKUP(B169,[1]PriCOMP!$E$4:$V$232,6,0)</f>
        <v>66.599999999999994</v>
      </c>
      <c r="D169" s="46"/>
      <c r="E169" s="46">
        <f>VLOOKUP($B169,[1]PriCOMP!$E$4:$V$232,7,0)</f>
        <v>64.599999999999994</v>
      </c>
      <c r="F169" s="46"/>
      <c r="G169" s="46">
        <f>VLOOKUP($B169,[1]PriCOMP!$E$4:$V$232,8,0)</f>
        <v>68.3</v>
      </c>
      <c r="H169" s="46"/>
      <c r="I169" s="46">
        <f>VLOOKUP($B169,[1]PriCOMP!$E$4:$V$232,9,0)</f>
        <v>83.5</v>
      </c>
      <c r="J169" s="46"/>
      <c r="K169" s="46">
        <f>VLOOKUP($B169,[1]PriCOMP!$E$4:$V$232,10,0)</f>
        <v>55.5</v>
      </c>
      <c r="L169" s="46"/>
      <c r="M169" s="46">
        <f>VLOOKUP($B169,[1]PriCOMP!$E$4:$V$232,11,0)</f>
        <v>44.3</v>
      </c>
      <c r="N169" s="46"/>
      <c r="O169" s="46">
        <f>VLOOKUP($B169,[1]PriCOMP!$E$4:$V$232,12,0)</f>
        <v>51.2</v>
      </c>
      <c r="P169" s="46"/>
      <c r="Q169" s="46">
        <f>VLOOKUP($B169,[1]PriCOMP!$E$4:$V$232,13,0)</f>
        <v>61.4</v>
      </c>
      <c r="R169" s="46"/>
      <c r="S169" s="46">
        <f>VLOOKUP($B169,[1]PriCOMP!$E$4:$V$232,14,0)</f>
        <v>72.2</v>
      </c>
      <c r="T169" s="46"/>
      <c r="U169" s="46">
        <f>VLOOKUP($B169,[1]PriCOMP!$E$4:$V$232,15,0)</f>
        <v>88.3</v>
      </c>
      <c r="V169" s="46"/>
      <c r="W169" s="102" t="str">
        <f>VLOOKUP($B169,[1]PriCOMP!$E$4:$V$232,18,0)</f>
        <v>DHS 2013</v>
      </c>
    </row>
    <row r="170" spans="1:23" x14ac:dyDescent="0.2">
      <c r="A170" s="5" t="s">
        <v>366</v>
      </c>
      <c r="B170" s="7" t="s">
        <v>367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102"/>
    </row>
    <row r="171" spans="1:23" ht="12" customHeight="1" x14ac:dyDescent="0.2">
      <c r="A171" s="5" t="s">
        <v>374</v>
      </c>
      <c r="B171" s="7" t="s">
        <v>375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102"/>
    </row>
    <row r="172" spans="1:23" ht="12" customHeight="1" x14ac:dyDescent="0.2">
      <c r="A172" s="5" t="s">
        <v>376</v>
      </c>
      <c r="B172" s="7" t="s">
        <v>377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102"/>
    </row>
    <row r="173" spans="1:23" x14ac:dyDescent="0.2">
      <c r="A173" s="5" t="s">
        <v>368</v>
      </c>
      <c r="B173" s="7" t="s">
        <v>369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102"/>
    </row>
    <row r="174" spans="1:23" ht="12" customHeight="1" x14ac:dyDescent="0.2">
      <c r="A174" s="5" t="s">
        <v>372</v>
      </c>
      <c r="B174" s="7" t="s">
        <v>373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102"/>
    </row>
    <row r="175" spans="1:23" ht="12" customHeight="1" x14ac:dyDescent="0.2">
      <c r="A175" s="5" t="s">
        <v>414</v>
      </c>
      <c r="B175" s="7" t="s">
        <v>415</v>
      </c>
      <c r="C175" s="46">
        <f>VLOOKUP(B175,[1]PriCOMP!$E$4:$V$232,6,0)</f>
        <v>91.4</v>
      </c>
      <c r="D175" s="46" t="s">
        <v>439</v>
      </c>
      <c r="E175" s="46">
        <f>VLOOKUP($B175,[1]PriCOMP!$E$4:$V$232,7,0)</f>
        <v>89.4</v>
      </c>
      <c r="F175" s="46" t="s">
        <v>439</v>
      </c>
      <c r="G175" s="46">
        <f>VLOOKUP($B175,[1]PriCOMP!$E$4:$V$232,8,0)</f>
        <v>93.3</v>
      </c>
      <c r="H175" s="46" t="s">
        <v>439</v>
      </c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102" t="str">
        <f>VLOOKUP($B175,[1]PriCOMP!$E$4:$V$232,18,0)</f>
        <v>General Household Survey 2014</v>
      </c>
    </row>
    <row r="176" spans="1:23" ht="12" customHeight="1" x14ac:dyDescent="0.2">
      <c r="A176" s="5" t="s">
        <v>17</v>
      </c>
      <c r="B176" s="7" t="s">
        <v>18</v>
      </c>
      <c r="C176" s="46">
        <f>VLOOKUP(B176,[1]PriCOMP!$E$4:$V$232,6,0)</f>
        <v>23.5</v>
      </c>
      <c r="D176" s="46"/>
      <c r="E176" s="46">
        <f>VLOOKUP($B176,[1]PriCOMP!$E$4:$V$232,7,0)</f>
        <v>30</v>
      </c>
      <c r="F176" s="46"/>
      <c r="G176" s="46">
        <f>VLOOKUP($B176,[1]PriCOMP!$E$4:$V$232,8,0)</f>
        <v>17.600000000000001</v>
      </c>
      <c r="H176" s="46"/>
      <c r="I176" s="46">
        <f>VLOOKUP($B176,[1]PriCOMP!$E$4:$V$232,9,0)</f>
        <v>37.9</v>
      </c>
      <c r="J176" s="46"/>
      <c r="K176" s="46">
        <f>VLOOKUP($B176,[1]PriCOMP!$E$4:$V$232,10,0)</f>
        <v>18</v>
      </c>
      <c r="L176" s="46"/>
      <c r="M176" s="46">
        <f>VLOOKUP($B176,[1]PriCOMP!$E$4:$V$232,11,0)</f>
        <v>7.1</v>
      </c>
      <c r="N176" s="46"/>
      <c r="O176" s="46">
        <f>VLOOKUP($B176,[1]PriCOMP!$E$4:$V$232,12,0)</f>
        <v>9.4</v>
      </c>
      <c r="P176" s="46"/>
      <c r="Q176" s="46">
        <f>VLOOKUP($B176,[1]PriCOMP!$E$4:$V$232,13,0)</f>
        <v>17.399999999999999</v>
      </c>
      <c r="R176" s="46"/>
      <c r="S176" s="46">
        <f>VLOOKUP($B176,[1]PriCOMP!$E$4:$V$232,14,0)</f>
        <v>28.7</v>
      </c>
      <c r="T176" s="46"/>
      <c r="U176" s="46">
        <f>VLOOKUP($B176,[1]PriCOMP!$E$4:$V$232,15,0)</f>
        <v>44</v>
      </c>
      <c r="V176" s="46"/>
      <c r="W176" s="102" t="str">
        <f>VLOOKUP($B176,[1]PriCOMP!$E$4:$V$232,18,0)</f>
        <v>MICS 2010</v>
      </c>
    </row>
    <row r="177" spans="1:23" ht="12" customHeight="1" x14ac:dyDescent="0.2">
      <c r="A177" s="5" t="s">
        <v>250</v>
      </c>
      <c r="B177" s="7" t="s">
        <v>251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102"/>
    </row>
    <row r="178" spans="1:23" ht="12" customHeight="1" x14ac:dyDescent="0.2">
      <c r="A178" s="5" t="s">
        <v>304</v>
      </c>
      <c r="B178" s="7" t="s">
        <v>305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102"/>
    </row>
    <row r="179" spans="1:23" ht="12" customHeight="1" x14ac:dyDescent="0.2">
      <c r="A179" s="5" t="s">
        <v>181</v>
      </c>
      <c r="B179" s="7" t="s">
        <v>182</v>
      </c>
      <c r="C179" s="46">
        <f>VLOOKUP(B179,[1]PriCOMP!$E$4:$V$232,6,0)</f>
        <v>99.1</v>
      </c>
      <c r="D179" s="46"/>
      <c r="E179" s="46">
        <f>VLOOKUP($B179,[1]PriCOMP!$E$4:$V$232,7,0)</f>
        <v>98.8</v>
      </c>
      <c r="F179" s="46"/>
      <c r="G179" s="46">
        <f>VLOOKUP($B179,[1]PriCOMP!$E$4:$V$232,8,0)</f>
        <v>99.5</v>
      </c>
      <c r="H179" s="46"/>
      <c r="I179" s="46">
        <f>VLOOKUP($B179,[1]PriCOMP!$E$4:$V$232,9,0)</f>
        <v>99.2</v>
      </c>
      <c r="J179" s="46"/>
      <c r="K179" s="46">
        <f>VLOOKUP($B179,[1]PriCOMP!$E$4:$V$232,10,0)</f>
        <v>99.2</v>
      </c>
      <c r="L179" s="46"/>
      <c r="M179" s="46">
        <f>VLOOKUP($B179,[1]PriCOMP!$E$4:$V$232,11,0)</f>
        <v>98.8</v>
      </c>
      <c r="N179" s="46"/>
      <c r="O179" s="46">
        <f>VLOOKUP($B179,[1]PriCOMP!$E$4:$V$232,12,0)</f>
        <v>98.7</v>
      </c>
      <c r="P179" s="46"/>
      <c r="Q179" s="46">
        <f>VLOOKUP($B179,[1]PriCOMP!$E$4:$V$232,13,0)</f>
        <v>98.8</v>
      </c>
      <c r="R179" s="46"/>
      <c r="S179" s="46">
        <f>VLOOKUP($B179,[1]PriCOMP!$E$4:$V$232,14,0)</f>
        <v>99.7</v>
      </c>
      <c r="T179" s="46"/>
      <c r="U179" s="46">
        <f>VLOOKUP($B179,[1]PriCOMP!$E$4:$V$232,15,0)</f>
        <v>99.3</v>
      </c>
      <c r="V179" s="46"/>
      <c r="W179" s="102" t="str">
        <f>VLOOKUP($B179,[1]PriCOMP!$E$4:$V$232,18,0)</f>
        <v>MICS 2014</v>
      </c>
    </row>
    <row r="180" spans="1:23" ht="12" customHeight="1" x14ac:dyDescent="0.2">
      <c r="A180" s="5" t="s">
        <v>29</v>
      </c>
      <c r="B180" s="7" t="s">
        <v>30</v>
      </c>
      <c r="C180" s="46">
        <f>VLOOKUP(B180,[1]PriCOMP!$E$4:$V$232,6,0)</f>
        <v>68.7</v>
      </c>
      <c r="D180" s="46"/>
      <c r="E180" s="46">
        <f>VLOOKUP($B180,[1]PriCOMP!$E$4:$V$232,7,0)</f>
        <v>73.5</v>
      </c>
      <c r="F180" s="46"/>
      <c r="G180" s="46">
        <f>VLOOKUP($B180,[1]PriCOMP!$E$4:$V$232,8,0)</f>
        <v>63.9</v>
      </c>
      <c r="H180" s="46"/>
      <c r="I180" s="46">
        <f>VLOOKUP($B180,[1]PriCOMP!$E$4:$V$232,9,0)</f>
        <v>86.2</v>
      </c>
      <c r="J180" s="46"/>
      <c r="K180" s="46">
        <f>VLOOKUP($B180,[1]PriCOMP!$E$4:$V$232,10,0)</f>
        <v>59.4</v>
      </c>
      <c r="L180" s="46"/>
      <c r="M180" s="46">
        <f>VLOOKUP($B180,[1]PriCOMP!$E$4:$V$232,11,0)</f>
        <v>35.700000000000003</v>
      </c>
      <c r="N180" s="46"/>
      <c r="O180" s="46">
        <f>VLOOKUP($B180,[1]PriCOMP!$E$4:$V$232,12,0)</f>
        <v>44.5</v>
      </c>
      <c r="P180" s="46"/>
      <c r="Q180" s="46">
        <f>VLOOKUP($B180,[1]PriCOMP!$E$4:$V$232,13,0)</f>
        <v>65.5</v>
      </c>
      <c r="R180" s="46"/>
      <c r="S180" s="46">
        <f>VLOOKUP($B180,[1]PriCOMP!$E$4:$V$232,14,0)</f>
        <v>86.2</v>
      </c>
      <c r="T180" s="46"/>
      <c r="U180" s="46">
        <f>VLOOKUP($B180,[1]PriCOMP!$E$4:$V$232,15,0)</f>
        <v>96.5</v>
      </c>
      <c r="V180" s="46"/>
      <c r="W180" s="102" t="str">
        <f>VLOOKUP($B180,[1]PriCOMP!$E$4:$V$232,18,0)</f>
        <v>MICS 2010</v>
      </c>
    </row>
    <row r="181" spans="1:23" ht="12" customHeight="1" x14ac:dyDescent="0.2">
      <c r="A181" s="5" t="s">
        <v>159</v>
      </c>
      <c r="B181" s="7" t="s">
        <v>160</v>
      </c>
      <c r="C181" s="46">
        <f>VLOOKUP(B181,[1]PriCOMP!$E$4:$V$232,6,0)</f>
        <v>78.900000000000006</v>
      </c>
      <c r="D181" s="46"/>
      <c r="E181" s="46">
        <f>VLOOKUP($B181,[1]PriCOMP!$E$4:$V$232,7,0)</f>
        <v>75.7</v>
      </c>
      <c r="F181" s="46"/>
      <c r="G181" s="46">
        <f>VLOOKUP($B181,[1]PriCOMP!$E$4:$V$232,8,0)</f>
        <v>81.900000000000006</v>
      </c>
      <c r="H181" s="46"/>
      <c r="I181" s="46">
        <f>VLOOKUP($B181,[1]PriCOMP!$E$4:$V$232,9,0)</f>
        <v>85.5</v>
      </c>
      <c r="J181" s="46"/>
      <c r="K181" s="46">
        <f>VLOOKUP($B181,[1]PriCOMP!$E$4:$V$232,10,0)</f>
        <v>64.7</v>
      </c>
      <c r="L181" s="46"/>
      <c r="M181" s="46">
        <f>VLOOKUP($B181,[1]PriCOMP!$E$4:$V$232,11,0)</f>
        <v>47.4</v>
      </c>
      <c r="N181" s="46"/>
      <c r="O181" s="46">
        <f>VLOOKUP($B181,[1]PriCOMP!$E$4:$V$232,12,0)</f>
        <v>75.2</v>
      </c>
      <c r="P181" s="46"/>
      <c r="Q181" s="46">
        <f>VLOOKUP($B181,[1]PriCOMP!$E$4:$V$232,13,0)</f>
        <v>87.4</v>
      </c>
      <c r="R181" s="46"/>
      <c r="S181" s="46">
        <f>VLOOKUP($B181,[1]PriCOMP!$E$4:$V$232,14,0)</f>
        <v>92.2</v>
      </c>
      <c r="T181" s="46"/>
      <c r="U181" s="46">
        <f>VLOOKUP($B181,[1]PriCOMP!$E$4:$V$232,15,0)</f>
        <v>94.8</v>
      </c>
      <c r="V181" s="46"/>
      <c r="W181" s="102" t="str">
        <f>VLOOKUP($B181,[1]PriCOMP!$E$4:$V$232,18,0)</f>
        <v>MICS 2010</v>
      </c>
    </row>
    <row r="182" spans="1:23" ht="12" customHeight="1" x14ac:dyDescent="0.2">
      <c r="A182" s="5" t="s">
        <v>103</v>
      </c>
      <c r="B182" s="7" t="s">
        <v>104</v>
      </c>
      <c r="C182" s="46">
        <f>VLOOKUP(B182,[1]PriCOMP!$E$4:$V$232,6,0)</f>
        <v>66.099999999999994</v>
      </c>
      <c r="D182" s="46"/>
      <c r="E182" s="46">
        <f>VLOOKUP($B182,[1]PriCOMP!$E$4:$V$232,7,0)</f>
        <v>58.5</v>
      </c>
      <c r="F182" s="46"/>
      <c r="G182" s="46">
        <f>VLOOKUP($B182,[1]PriCOMP!$E$4:$V$232,8,0)</f>
        <v>73.8</v>
      </c>
      <c r="H182" s="46"/>
      <c r="I182" s="46">
        <f>VLOOKUP($B182,[1]PriCOMP!$E$4:$V$232,9,0)</f>
        <v>81.8</v>
      </c>
      <c r="J182" s="46"/>
      <c r="K182" s="46">
        <f>VLOOKUP($B182,[1]PriCOMP!$E$4:$V$232,10,0)</f>
        <v>63</v>
      </c>
      <c r="L182" s="46"/>
      <c r="M182" s="46">
        <f>VLOOKUP($B182,[1]PriCOMP!$E$4:$V$232,11,0)</f>
        <v>44.9</v>
      </c>
      <c r="N182" s="46"/>
      <c r="O182" s="46">
        <f>VLOOKUP($B182,[1]PriCOMP!$E$4:$V$232,12,0)</f>
        <v>57.3</v>
      </c>
      <c r="P182" s="46"/>
      <c r="Q182" s="46">
        <f>VLOOKUP($B182,[1]PriCOMP!$E$4:$V$232,13,0)</f>
        <v>67.400000000000006</v>
      </c>
      <c r="R182" s="46"/>
      <c r="S182" s="46">
        <f>VLOOKUP($B182,[1]PriCOMP!$E$4:$V$232,14,0)</f>
        <v>75</v>
      </c>
      <c r="T182" s="46"/>
      <c r="U182" s="46">
        <f>VLOOKUP($B182,[1]PriCOMP!$E$4:$V$232,15,0)</f>
        <v>89.2</v>
      </c>
      <c r="V182" s="46"/>
      <c r="W182" s="102" t="str">
        <f>VLOOKUP($B182,[1]PriCOMP!$E$4:$V$232,18,0)</f>
        <v>MICS 2010</v>
      </c>
    </row>
    <row r="183" spans="1:23" ht="12" customHeight="1" x14ac:dyDescent="0.2">
      <c r="A183" s="5" t="s">
        <v>378</v>
      </c>
      <c r="B183" s="7" t="s">
        <v>379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102"/>
    </row>
    <row r="184" spans="1:23" ht="12" customHeight="1" x14ac:dyDescent="0.2">
      <c r="A184" s="5" t="s">
        <v>225</v>
      </c>
      <c r="B184" s="7" t="s">
        <v>226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102"/>
    </row>
    <row r="185" spans="1:23" ht="12" customHeight="1" x14ac:dyDescent="0.2">
      <c r="A185" s="5" t="s">
        <v>382</v>
      </c>
      <c r="B185" s="7" t="s">
        <v>383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102"/>
    </row>
    <row r="186" spans="1:23" ht="12" customHeight="1" x14ac:dyDescent="0.2">
      <c r="A186" s="5" t="s">
        <v>157</v>
      </c>
      <c r="B186" s="7" t="s">
        <v>158</v>
      </c>
      <c r="C186" s="46">
        <f>VLOOKUP(B186,[1]PriCOMP!$E$4:$V$232,6,0)</f>
        <v>98.3</v>
      </c>
      <c r="D186" s="46"/>
      <c r="E186" s="46">
        <f>VLOOKUP($B186,[1]PriCOMP!$E$4:$V$232,7,0)</f>
        <v>98.6</v>
      </c>
      <c r="F186" s="46"/>
      <c r="G186" s="46">
        <f>VLOOKUP($B186,[1]PriCOMP!$E$4:$V$232,8,0)</f>
        <v>97.9</v>
      </c>
      <c r="H186" s="46"/>
      <c r="I186" s="46">
        <f>VLOOKUP($B186,[1]PriCOMP!$E$4:$V$232,9,0)</f>
        <v>99.2</v>
      </c>
      <c r="J186" s="46"/>
      <c r="K186" s="46">
        <f>VLOOKUP($B186,[1]PriCOMP!$E$4:$V$232,10,0)</f>
        <v>98</v>
      </c>
      <c r="L186" s="46"/>
      <c r="M186" s="46">
        <f>VLOOKUP($B186,[1]PriCOMP!$E$4:$V$232,11,0)</f>
        <v>97.7</v>
      </c>
      <c r="N186" s="46"/>
      <c r="O186" s="46">
        <f>VLOOKUP($B186,[1]PriCOMP!$E$4:$V$232,12,0)</f>
        <v>96.5</v>
      </c>
      <c r="P186" s="46"/>
      <c r="Q186" s="46">
        <f>VLOOKUP($B186,[1]PriCOMP!$E$4:$V$232,13,0)</f>
        <v>98.2</v>
      </c>
      <c r="R186" s="46"/>
      <c r="S186" s="46">
        <f>VLOOKUP($B186,[1]PriCOMP!$E$4:$V$232,14,0)</f>
        <v>99.8</v>
      </c>
      <c r="T186" s="46"/>
      <c r="U186" s="46">
        <f>VLOOKUP($B186,[1]PriCOMP!$E$4:$V$232,15,0)</f>
        <v>99.2</v>
      </c>
      <c r="V186" s="46"/>
      <c r="W186" s="102" t="str">
        <f>VLOOKUP($B186,[1]PriCOMP!$E$4:$V$232,18,0)</f>
        <v>DHS 2012</v>
      </c>
    </row>
    <row r="187" spans="1:23" x14ac:dyDescent="0.2">
      <c r="A187" s="5" t="s">
        <v>171</v>
      </c>
      <c r="B187" s="7" t="s">
        <v>172</v>
      </c>
      <c r="C187" s="46">
        <f>VLOOKUP(B187,[1]PriCOMP!$E$4:$V$232,6,0)</f>
        <v>98.4</v>
      </c>
      <c r="D187" s="46"/>
      <c r="E187" s="46">
        <f>VLOOKUP($B187,[1]PriCOMP!$E$4:$V$232,7,0)</f>
        <v>97.8</v>
      </c>
      <c r="F187" s="46"/>
      <c r="G187" s="46">
        <f>VLOOKUP($B187,[1]PriCOMP!$E$4:$V$232,8,0)</f>
        <v>99</v>
      </c>
      <c r="H187" s="46"/>
      <c r="I187" s="46">
        <f>VLOOKUP($B187,[1]PriCOMP!$E$4:$V$232,9,0)</f>
        <v>98.4</v>
      </c>
      <c r="J187" s="46"/>
      <c r="K187" s="46">
        <f>VLOOKUP($B187,[1]PriCOMP!$E$4:$V$232,10,0)</f>
        <v>98.4</v>
      </c>
      <c r="L187" s="46"/>
      <c r="M187" s="46">
        <f>VLOOKUP($B187,[1]PriCOMP!$E$4:$V$232,11,0)</f>
        <v>97.9</v>
      </c>
      <c r="N187" s="46"/>
      <c r="O187" s="46">
        <f>VLOOKUP($B187,[1]PriCOMP!$E$4:$V$232,12,0)</f>
        <v>97.5</v>
      </c>
      <c r="P187" s="46"/>
      <c r="Q187" s="46">
        <f>VLOOKUP($B187,[1]PriCOMP!$E$4:$V$232,13,0)</f>
        <v>97.9</v>
      </c>
      <c r="R187" s="46"/>
      <c r="S187" s="46">
        <f>VLOOKUP($B187,[1]PriCOMP!$E$4:$V$232,14,0)</f>
        <v>98.9</v>
      </c>
      <c r="T187" s="46"/>
      <c r="U187" s="46">
        <f>VLOOKUP($B187,[1]PriCOMP!$E$4:$V$232,15,0)</f>
        <v>99.8</v>
      </c>
      <c r="V187" s="46"/>
      <c r="W187" s="102" t="str">
        <f>VLOOKUP($B187,[1]PriCOMP!$E$4:$V$232,18,0)</f>
        <v>DHS 2012-13</v>
      </c>
    </row>
    <row r="188" spans="1:23" ht="12" customHeight="1" x14ac:dyDescent="0.2">
      <c r="A188" s="5" t="s">
        <v>39</v>
      </c>
      <c r="B188" s="7" t="s">
        <v>40</v>
      </c>
      <c r="C188" s="46">
        <f>VLOOKUP(B188,[1]PriCOMP!$E$4:$V$232,6,0)</f>
        <v>99.5</v>
      </c>
      <c r="D188" s="46"/>
      <c r="E188" s="46">
        <f>VLOOKUP($B188,[1]PriCOMP!$E$4:$V$232,7,0)</f>
        <v>99.7</v>
      </c>
      <c r="F188" s="46"/>
      <c r="G188" s="46">
        <f>VLOOKUP($B188,[1]PriCOMP!$E$4:$V$232,8,0)</f>
        <v>99.3</v>
      </c>
      <c r="H188" s="46"/>
      <c r="I188" s="46">
        <f>VLOOKUP($B188,[1]PriCOMP!$E$4:$V$232,9,0)</f>
        <v>99.7</v>
      </c>
      <c r="J188" s="46"/>
      <c r="K188" s="46">
        <f>VLOOKUP($B188,[1]PriCOMP!$E$4:$V$232,10,0)</f>
        <v>99.3</v>
      </c>
      <c r="L188" s="46"/>
      <c r="M188" s="46">
        <f>VLOOKUP($B188,[1]PriCOMP!$E$4:$V$232,11,0)</f>
        <v>98.3</v>
      </c>
      <c r="N188" s="46"/>
      <c r="O188" s="46">
        <f>VLOOKUP($B188,[1]PriCOMP!$E$4:$V$232,12,0)</f>
        <v>100</v>
      </c>
      <c r="P188" s="46"/>
      <c r="Q188" s="46">
        <f>VLOOKUP($B188,[1]PriCOMP!$E$4:$V$232,13,0)</f>
        <v>99.5</v>
      </c>
      <c r="R188" s="46"/>
      <c r="S188" s="46">
        <f>VLOOKUP($B188,[1]PriCOMP!$E$4:$V$232,14,0)</f>
        <v>100</v>
      </c>
      <c r="T188" s="46"/>
      <c r="U188" s="46">
        <f>VLOOKUP($B188,[1]PriCOMP!$E$4:$V$232,15,0)</f>
        <v>100</v>
      </c>
      <c r="V188" s="46"/>
      <c r="W188" s="102" t="str">
        <f>VLOOKUP($B188,[1]PriCOMP!$E$4:$V$232,18,0)</f>
        <v>MICS 2011</v>
      </c>
    </row>
    <row r="189" spans="1:23" x14ac:dyDescent="0.2">
      <c r="A189" s="5" t="s">
        <v>388</v>
      </c>
      <c r="B189" s="7" t="s">
        <v>389</v>
      </c>
      <c r="C189" s="46">
        <f>VLOOKUP(B189,[1]PriCOMP!$E$4:$V$232,6,0)</f>
        <v>60.2</v>
      </c>
      <c r="D189" s="46"/>
      <c r="E189" s="46">
        <f>VLOOKUP($B189,[1]PriCOMP!$E$4:$V$232,7,0)</f>
        <v>56.8</v>
      </c>
      <c r="F189" s="46"/>
      <c r="G189" s="46">
        <f>VLOOKUP($B189,[1]PriCOMP!$E$4:$V$232,8,0)</f>
        <v>63.8</v>
      </c>
      <c r="H189" s="46"/>
      <c r="I189" s="46">
        <f>VLOOKUP($B189,[1]PriCOMP!$E$4:$V$232,9,0)</f>
        <v>73.5</v>
      </c>
      <c r="J189" s="46"/>
      <c r="K189" s="46">
        <f>VLOOKUP($B189,[1]PriCOMP!$E$4:$V$232,10,0)</f>
        <v>56.2</v>
      </c>
      <c r="L189" s="46"/>
      <c r="M189" s="46">
        <f>VLOOKUP($B189,[1]PriCOMP!$E$4:$V$232,11,0)</f>
        <v>39.4</v>
      </c>
      <c r="N189" s="46"/>
      <c r="O189" s="46">
        <f>VLOOKUP($B189,[1]PriCOMP!$E$4:$V$232,12,0)</f>
        <v>48.1</v>
      </c>
      <c r="P189" s="46"/>
      <c r="Q189" s="46">
        <f>VLOOKUP($B189,[1]PriCOMP!$E$4:$V$232,13,0)</f>
        <v>58.3</v>
      </c>
      <c r="R189" s="46"/>
      <c r="S189" s="46">
        <f>VLOOKUP($B189,[1]PriCOMP!$E$4:$V$232,14,0)</f>
        <v>71.099999999999994</v>
      </c>
      <c r="T189" s="46"/>
      <c r="U189" s="46">
        <f>VLOOKUP($B189,[1]PriCOMP!$E$4:$V$232,15,0)</f>
        <v>83</v>
      </c>
      <c r="V189" s="46"/>
      <c r="W189" s="102" t="str">
        <f>VLOOKUP($B189,[1]PriCOMP!$E$4:$V$232,18,0)</f>
        <v>DHS 2009-10</v>
      </c>
    </row>
    <row r="190" spans="1:23" ht="12" customHeight="1" x14ac:dyDescent="0.2">
      <c r="A190" s="5" t="s">
        <v>97</v>
      </c>
      <c r="B190" s="7" t="s">
        <v>98</v>
      </c>
      <c r="C190" s="46">
        <f>VLOOKUP(B190,[1]PriCOMP!$E$4:$V$232,6,0)</f>
        <v>62.5</v>
      </c>
      <c r="D190" s="46"/>
      <c r="E190" s="46">
        <f>VLOOKUP($B190,[1]PriCOMP!$E$4:$V$232,7,0)</f>
        <v>65.599999999999994</v>
      </c>
      <c r="F190" s="46"/>
      <c r="G190" s="46">
        <f>VLOOKUP($B190,[1]PriCOMP!$E$4:$V$232,8,0)</f>
        <v>58.9</v>
      </c>
      <c r="H190" s="46"/>
      <c r="I190" s="46">
        <f>VLOOKUP($B190,[1]PriCOMP!$E$4:$V$232,9,0)</f>
        <v>77.8</v>
      </c>
      <c r="J190" s="46"/>
      <c r="K190" s="46">
        <f>VLOOKUP($B190,[1]PriCOMP!$E$4:$V$232,10,0)</f>
        <v>53.3</v>
      </c>
      <c r="L190" s="46"/>
      <c r="M190" s="46">
        <f>VLOOKUP($B190,[1]PriCOMP!$E$4:$V$232,11,0)</f>
        <v>42</v>
      </c>
      <c r="N190" s="46"/>
      <c r="O190" s="46">
        <f>VLOOKUP($B190,[1]PriCOMP!$E$4:$V$232,12,0)</f>
        <v>46.9</v>
      </c>
      <c r="P190" s="46"/>
      <c r="Q190" s="46">
        <f>VLOOKUP($B190,[1]PriCOMP!$E$4:$V$232,13,0)</f>
        <v>68.5</v>
      </c>
      <c r="R190" s="46"/>
      <c r="S190" s="46">
        <f>VLOOKUP($B190,[1]PriCOMP!$E$4:$V$232,14,0)</f>
        <v>73.400000000000006</v>
      </c>
      <c r="T190" s="46"/>
      <c r="U190" s="46">
        <f>VLOOKUP($B190,[1]PriCOMP!$E$4:$V$232,15,0)</f>
        <v>84</v>
      </c>
      <c r="V190" s="46"/>
      <c r="W190" s="102" t="str">
        <f>VLOOKUP($B190,[1]PriCOMP!$E$4:$V$232,18,0)</f>
        <v>DHS 2013-14</v>
      </c>
    </row>
    <row r="191" spans="1:23" x14ac:dyDescent="0.2">
      <c r="A191" s="5" t="s">
        <v>386</v>
      </c>
      <c r="B191" s="7" t="s">
        <v>387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102"/>
    </row>
    <row r="192" spans="1:23" x14ac:dyDescent="0.2">
      <c r="A192" s="5" t="s">
        <v>390</v>
      </c>
      <c r="B192" s="7" t="s">
        <v>391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102"/>
    </row>
    <row r="193" spans="1:23" ht="12" customHeight="1" x14ac:dyDescent="0.2">
      <c r="A193" s="5" t="s">
        <v>392</v>
      </c>
      <c r="B193" s="7" t="s">
        <v>393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102"/>
    </row>
    <row r="194" spans="1:23" ht="12" customHeight="1" x14ac:dyDescent="0.2">
      <c r="A194" s="5" t="s">
        <v>91</v>
      </c>
      <c r="B194" s="7" t="s">
        <v>92</v>
      </c>
      <c r="C194" s="46">
        <f>VLOOKUP(B194,[1]PriCOMP!$E$4:$V$232,6,0)</f>
        <v>93.4</v>
      </c>
      <c r="D194" s="46"/>
      <c r="E194" s="46">
        <f>VLOOKUP($B194,[1]PriCOMP!$E$4:$V$232,7,0)</f>
        <v>92.1</v>
      </c>
      <c r="F194" s="46"/>
      <c r="G194" s="46">
        <f>VLOOKUP($B194,[1]PriCOMP!$E$4:$V$232,8,0)</f>
        <v>94.9</v>
      </c>
      <c r="H194" s="46"/>
      <c r="I194" s="46">
        <f>VLOOKUP($B194,[1]PriCOMP!$E$4:$V$232,9,0)</f>
        <v>96.4</v>
      </c>
      <c r="J194" s="46"/>
      <c r="K194" s="46">
        <f>VLOOKUP($B194,[1]PriCOMP!$E$4:$V$232,10,0)</f>
        <v>88.3</v>
      </c>
      <c r="L194" s="46"/>
      <c r="M194" s="46">
        <f>VLOOKUP($B194,[1]PriCOMP!$E$4:$V$232,11,0)</f>
        <v>81.5</v>
      </c>
      <c r="N194" s="46"/>
      <c r="O194" s="46">
        <f>VLOOKUP($B194,[1]PriCOMP!$E$4:$V$232,12,0)</f>
        <v>94.8</v>
      </c>
      <c r="P194" s="46"/>
      <c r="Q194" s="46">
        <f>VLOOKUP($B194,[1]PriCOMP!$E$4:$V$232,13,0)</f>
        <v>95.8</v>
      </c>
      <c r="R194" s="46"/>
      <c r="S194" s="46">
        <f>VLOOKUP($B194,[1]PriCOMP!$E$4:$V$232,14,0)</f>
        <v>98.9</v>
      </c>
      <c r="T194" s="46"/>
      <c r="U194" s="46">
        <f>VLOOKUP($B194,[1]PriCOMP!$E$4:$V$232,15,0)</f>
        <v>98.7</v>
      </c>
      <c r="V194" s="46"/>
      <c r="W194" s="102" t="str">
        <f>VLOOKUP($B194,[1]PriCOMP!$E$4:$V$232,18,0)</f>
        <v>MICS 2011-12</v>
      </c>
    </row>
    <row r="195" spans="1:23" ht="12" customHeight="1" x14ac:dyDescent="0.2">
      <c r="A195" s="5" t="s">
        <v>394</v>
      </c>
      <c r="B195" s="7" t="s">
        <v>395</v>
      </c>
      <c r="C195" s="46">
        <f>VLOOKUP(B195,[1]PriCOMP!$E$4:$V$232,6,0)</f>
        <v>98.5</v>
      </c>
      <c r="D195" s="46"/>
      <c r="E195" s="46">
        <f>VLOOKUP($B195,[1]PriCOMP!$E$4:$V$232,7,0)</f>
        <v>99.1</v>
      </c>
      <c r="F195" s="46"/>
      <c r="G195" s="46">
        <f>VLOOKUP($B195,[1]PriCOMP!$E$4:$V$232,8,0)</f>
        <v>97.9</v>
      </c>
      <c r="H195" s="46"/>
      <c r="I195" s="46">
        <f>VLOOKUP($B195,[1]PriCOMP!$E$4:$V$232,9,0)</f>
        <v>99.1</v>
      </c>
      <c r="J195" s="46"/>
      <c r="K195" s="46">
        <f>VLOOKUP($B195,[1]PriCOMP!$E$4:$V$232,10,0)</f>
        <v>96.5</v>
      </c>
      <c r="L195" s="46"/>
      <c r="M195" s="46">
        <f>VLOOKUP($B195,[1]PriCOMP!$E$4:$V$232,11,0)</f>
        <v>96.3</v>
      </c>
      <c r="N195" s="46"/>
      <c r="O195" s="46">
        <f>VLOOKUP($B195,[1]PriCOMP!$E$4:$V$232,12,0)</f>
        <v>98.2</v>
      </c>
      <c r="P195" s="46"/>
      <c r="Q195" s="46">
        <f>VLOOKUP($B195,[1]PriCOMP!$E$4:$V$232,13,0)</f>
        <v>98.9</v>
      </c>
      <c r="R195" s="46"/>
      <c r="S195" s="46">
        <f>VLOOKUP($B195,[1]PriCOMP!$E$4:$V$232,14,0)</f>
        <v>99.6</v>
      </c>
      <c r="T195" s="46"/>
      <c r="U195" s="46">
        <f>VLOOKUP($B195,[1]PriCOMP!$E$4:$V$232,15,0)</f>
        <v>99.9</v>
      </c>
      <c r="V195" s="46"/>
      <c r="W195" s="102" t="str">
        <f>VLOOKUP($B195,[1]PriCOMP!$E$4:$V$232,18,0)</f>
        <v>DHS style 2013</v>
      </c>
    </row>
    <row r="196" spans="1:23" ht="12" customHeight="1" x14ac:dyDescent="0.2">
      <c r="A196" s="5" t="s">
        <v>25</v>
      </c>
      <c r="B196" s="7" t="s">
        <v>26</v>
      </c>
      <c r="C196" s="46">
        <f>VLOOKUP(B196,[1]PriCOMP!$E$4:$V$232,6,0)</f>
        <v>99.8</v>
      </c>
      <c r="D196" s="46"/>
      <c r="E196" s="46">
        <f>VLOOKUP($B196,[1]PriCOMP!$E$4:$V$232,7,0)</f>
        <v>100</v>
      </c>
      <c r="F196" s="46"/>
      <c r="G196" s="46">
        <f>VLOOKUP($B196,[1]PriCOMP!$E$4:$V$232,8,0)</f>
        <v>99.7</v>
      </c>
      <c r="H196" s="46"/>
      <c r="I196" s="46">
        <f>VLOOKUP($B196,[1]PriCOMP!$E$4:$V$232,9,0)</f>
        <v>99.9</v>
      </c>
      <c r="J196" s="46"/>
      <c r="K196" s="46">
        <f>VLOOKUP($B196,[1]PriCOMP!$E$4:$V$232,10,0)</f>
        <v>99.8</v>
      </c>
      <c r="L196" s="46"/>
      <c r="M196" s="46">
        <f>VLOOKUP($B196,[1]PriCOMP!$E$4:$V$232,11,0)</f>
        <v>100</v>
      </c>
      <c r="N196" s="46"/>
      <c r="O196" s="46">
        <f>VLOOKUP($B196,[1]PriCOMP!$E$4:$V$232,12,0)</f>
        <v>100</v>
      </c>
      <c r="P196" s="46"/>
      <c r="Q196" s="46">
        <f>VLOOKUP($B196,[1]PriCOMP!$E$4:$V$232,13,0)</f>
        <v>99.3</v>
      </c>
      <c r="R196" s="46"/>
      <c r="S196" s="46">
        <f>VLOOKUP($B196,[1]PriCOMP!$E$4:$V$232,14,0)</f>
        <v>99.9</v>
      </c>
      <c r="T196" s="46"/>
      <c r="U196" s="46">
        <f>VLOOKUP($B196,[1]PriCOMP!$E$4:$V$232,15,0)</f>
        <v>100</v>
      </c>
      <c r="V196" s="46"/>
      <c r="W196" s="102" t="str">
        <f>VLOOKUP($B196,[1]PriCOMP!$E$4:$V$232,18,0)</f>
        <v>MICS 2015-16</v>
      </c>
    </row>
    <row r="197" spans="1:23" ht="12" customHeight="1" x14ac:dyDescent="0.2">
      <c r="A197" s="5" t="s">
        <v>384</v>
      </c>
      <c r="B197" s="7" t="s">
        <v>385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102"/>
    </row>
    <row r="198" spans="1:23" x14ac:dyDescent="0.2">
      <c r="A198" s="5" t="s">
        <v>396</v>
      </c>
      <c r="B198" s="7" t="s">
        <v>397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102"/>
    </row>
    <row r="199" spans="1:23" ht="12" customHeight="1" x14ac:dyDescent="0.2">
      <c r="A199" s="5" t="s">
        <v>59</v>
      </c>
      <c r="B199" s="7" t="s">
        <v>60</v>
      </c>
      <c r="C199" s="46">
        <f>VLOOKUP(B199,[1]PriCOMP!$E$4:$V$232,6,0)</f>
        <v>36.1</v>
      </c>
      <c r="D199" s="46"/>
      <c r="E199" s="46">
        <f>VLOOKUP($B199,[1]PriCOMP!$E$4:$V$232,7,0)</f>
        <v>31.6</v>
      </c>
      <c r="F199" s="46"/>
      <c r="G199" s="46">
        <f>VLOOKUP($B199,[1]PriCOMP!$E$4:$V$232,8,0)</f>
        <v>40.799999999999997</v>
      </c>
      <c r="H199" s="46"/>
      <c r="I199" s="46">
        <f>VLOOKUP($B199,[1]PriCOMP!$E$4:$V$232,9,0)</f>
        <v>67.099999999999994</v>
      </c>
      <c r="J199" s="46"/>
      <c r="K199" s="46">
        <f>VLOOKUP($B199,[1]PriCOMP!$E$4:$V$232,10,0)</f>
        <v>30.6</v>
      </c>
      <c r="L199" s="46"/>
      <c r="M199" s="46">
        <f>VLOOKUP($B199,[1]PriCOMP!$E$4:$V$232,11,0)</f>
        <v>11.9</v>
      </c>
      <c r="N199" s="46"/>
      <c r="O199" s="46">
        <f>VLOOKUP($B199,[1]PriCOMP!$E$4:$V$232,12,0)</f>
        <v>22.7</v>
      </c>
      <c r="P199" s="46"/>
      <c r="Q199" s="46">
        <f>VLOOKUP($B199,[1]PriCOMP!$E$4:$V$232,13,0)</f>
        <v>26.2</v>
      </c>
      <c r="R199" s="46"/>
      <c r="S199" s="46">
        <f>VLOOKUP($B199,[1]PriCOMP!$E$4:$V$232,14,0)</f>
        <v>44.1</v>
      </c>
      <c r="T199" s="46"/>
      <c r="U199" s="46">
        <f>VLOOKUP($B199,[1]PriCOMP!$E$4:$V$232,15,0)</f>
        <v>65.099999999999994</v>
      </c>
      <c r="V199" s="46"/>
      <c r="W199" s="102" t="str">
        <f>VLOOKUP($B199,[1]PriCOMP!$E$4:$V$232,18,0)</f>
        <v>DHS 2011</v>
      </c>
    </row>
    <row r="200" spans="1:23" ht="12" customHeight="1" x14ac:dyDescent="0.2">
      <c r="A200" s="5" t="s">
        <v>107</v>
      </c>
      <c r="B200" s="7" t="s">
        <v>108</v>
      </c>
      <c r="C200" s="46">
        <f>VLOOKUP(B200,[1]PriCOMP!$E$4:$V$232,6,0)</f>
        <v>99.6</v>
      </c>
      <c r="D200" s="46"/>
      <c r="E200" s="46">
        <f>VLOOKUP($B200,[1]PriCOMP!$E$4:$V$232,7,0)</f>
        <v>100</v>
      </c>
      <c r="F200" s="46"/>
      <c r="G200" s="46">
        <f>VLOOKUP($B200,[1]PriCOMP!$E$4:$V$232,8,0)</f>
        <v>99.3</v>
      </c>
      <c r="H200" s="46"/>
      <c r="I200" s="46">
        <f>VLOOKUP($B200,[1]PriCOMP!$E$4:$V$232,9,0)</f>
        <v>99.7</v>
      </c>
      <c r="J200" s="46"/>
      <c r="K200" s="46">
        <f>VLOOKUP($B200,[1]PriCOMP!$E$4:$V$232,10,0)</f>
        <v>99.4</v>
      </c>
      <c r="L200" s="46"/>
      <c r="M200" s="46">
        <f>VLOOKUP($B200,[1]PriCOMP!$E$4:$V$232,11,0)</f>
        <v>99.9</v>
      </c>
      <c r="N200" s="46"/>
      <c r="O200" s="46">
        <f>VLOOKUP($B200,[1]PriCOMP!$E$4:$V$232,12,0)</f>
        <v>98.1</v>
      </c>
      <c r="P200" s="46"/>
      <c r="Q200" s="46">
        <f>VLOOKUP($B200,[1]PriCOMP!$E$4:$V$232,13,0)</f>
        <v>99.9</v>
      </c>
      <c r="R200" s="46"/>
      <c r="S200" s="46">
        <f>VLOOKUP($B200,[1]PriCOMP!$E$4:$V$232,14,0)</f>
        <v>100</v>
      </c>
      <c r="T200" s="46"/>
      <c r="U200" s="46">
        <f>VLOOKUP($B200,[1]PriCOMP!$E$4:$V$232,15,0)</f>
        <v>100</v>
      </c>
      <c r="V200" s="46"/>
      <c r="W200" s="102" t="str">
        <f>VLOOKUP($B200,[1]PriCOMP!$E$4:$V$232,18,0)</f>
        <v>MICS 2012</v>
      </c>
    </row>
    <row r="201" spans="1:23" ht="12" customHeight="1" x14ac:dyDescent="0.2">
      <c r="A201" s="5" t="s">
        <v>197</v>
      </c>
      <c r="B201" s="7" t="s">
        <v>198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102"/>
    </row>
    <row r="202" spans="1:23" ht="12" customHeight="1" x14ac:dyDescent="0.2">
      <c r="A202" s="5" t="s">
        <v>262</v>
      </c>
      <c r="B202" s="7" t="s">
        <v>263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102"/>
    </row>
    <row r="203" spans="1:23" ht="12" customHeight="1" x14ac:dyDescent="0.2">
      <c r="A203" s="5" t="s">
        <v>69</v>
      </c>
      <c r="B203" s="7" t="s">
        <v>70</v>
      </c>
      <c r="C203" s="46">
        <f>VLOOKUP(B203,[1]PriCOMP!$E$4:$V$232,6,0)</f>
        <v>79.5</v>
      </c>
      <c r="D203" s="46"/>
      <c r="E203" s="46">
        <f>VLOOKUP($B203,[1]PriCOMP!$E$4:$V$232,7,0)</f>
        <v>75.2</v>
      </c>
      <c r="F203" s="46"/>
      <c r="G203" s="46">
        <f>VLOOKUP($B203,[1]PriCOMP!$E$4:$V$232,8,0)</f>
        <v>83.5</v>
      </c>
      <c r="H203" s="46"/>
      <c r="I203" s="46">
        <f>VLOOKUP($B203,[1]PriCOMP!$E$4:$V$232,9,0)</f>
        <v>89.2</v>
      </c>
      <c r="J203" s="46"/>
      <c r="K203" s="46">
        <f>VLOOKUP($B203,[1]PriCOMP!$E$4:$V$232,10,0)</f>
        <v>74.3</v>
      </c>
      <c r="L203" s="46"/>
      <c r="M203" s="46">
        <f>VLOOKUP($B203,[1]PriCOMP!$E$4:$V$232,11,0)</f>
        <v>60.8</v>
      </c>
      <c r="N203" s="46"/>
      <c r="O203" s="46">
        <f>VLOOKUP($B203,[1]PriCOMP!$E$4:$V$232,12,0)</f>
        <v>68.3</v>
      </c>
      <c r="P203" s="46"/>
      <c r="Q203" s="46">
        <f>VLOOKUP($B203,[1]PriCOMP!$E$4:$V$232,13,0)</f>
        <v>77.5</v>
      </c>
      <c r="R203" s="46"/>
      <c r="S203" s="46">
        <f>VLOOKUP($B203,[1]PriCOMP!$E$4:$V$232,14,0)</f>
        <v>86.3</v>
      </c>
      <c r="T203" s="46"/>
      <c r="U203" s="46">
        <f>VLOOKUP($B203,[1]PriCOMP!$E$4:$V$232,15,0)</f>
        <v>94.4</v>
      </c>
      <c r="V203" s="46"/>
      <c r="W203" s="102" t="str">
        <f>VLOOKUP($B203,[1]PriCOMP!$E$4:$V$232,18,0)</f>
        <v xml:space="preserve">DHS 2015 </v>
      </c>
    </row>
    <row r="204" spans="1:23" ht="12" customHeight="1" x14ac:dyDescent="0.2">
      <c r="A204" s="5" t="s">
        <v>398</v>
      </c>
      <c r="B204" s="7" t="s">
        <v>399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102"/>
    </row>
    <row r="205" spans="1:23" ht="12" customHeight="1" x14ac:dyDescent="0.2">
      <c r="A205" s="5" t="s">
        <v>179</v>
      </c>
      <c r="B205" s="7" t="s">
        <v>180</v>
      </c>
      <c r="C205" s="46">
        <f>VLOOKUP(B205,[1]PriCOMP!$E$4:$V$232,6,0)</f>
        <v>93.8</v>
      </c>
      <c r="D205" s="46"/>
      <c r="E205" s="46">
        <f>VLOOKUP($B205,[1]PriCOMP!$E$4:$V$232,7,0)</f>
        <v>92</v>
      </c>
      <c r="F205" s="46"/>
      <c r="G205" s="46">
        <f>VLOOKUP($B205,[1]PriCOMP!$E$4:$V$232,8,0)</f>
        <v>95.4</v>
      </c>
      <c r="H205" s="46"/>
      <c r="I205" s="46">
        <f>VLOOKUP($B205,[1]PriCOMP!$E$4:$V$232,9,0)</f>
        <v>93.7</v>
      </c>
      <c r="J205" s="46"/>
      <c r="K205" s="46">
        <f>VLOOKUP($B205,[1]PriCOMP!$E$4:$V$232,10,0)</f>
        <v>94.2</v>
      </c>
      <c r="L205" s="46"/>
      <c r="M205" s="46">
        <f>VLOOKUP($B205,[1]PriCOMP!$E$4:$V$232,11,0)</f>
        <v>83.8</v>
      </c>
      <c r="N205" s="46"/>
      <c r="O205" s="46">
        <f>VLOOKUP($B205,[1]PriCOMP!$E$4:$V$232,12,0)</f>
        <v>96.2</v>
      </c>
      <c r="P205" s="46"/>
      <c r="Q205" s="46">
        <f>VLOOKUP($B205,[1]PriCOMP!$E$4:$V$232,13,0)</f>
        <v>95.7</v>
      </c>
      <c r="R205" s="46"/>
      <c r="S205" s="46">
        <f>VLOOKUP($B205,[1]PriCOMP!$E$4:$V$232,14,0)</f>
        <v>95.1</v>
      </c>
      <c r="T205" s="46"/>
      <c r="U205" s="46">
        <f>VLOOKUP($B205,[1]PriCOMP!$E$4:$V$232,15,0)</f>
        <v>99.8</v>
      </c>
      <c r="V205" s="46"/>
      <c r="W205" s="102" t="str">
        <f>VLOOKUP($B205,[1]PriCOMP!$E$4:$V$232,18,0)</f>
        <v>MICS 2012-13</v>
      </c>
    </row>
    <row r="206" spans="1:23" ht="12" customHeight="1" x14ac:dyDescent="0.2">
      <c r="A206" s="5" t="s">
        <v>400</v>
      </c>
      <c r="B206" s="7" t="s">
        <v>401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102"/>
    </row>
    <row r="207" spans="1:23" x14ac:dyDescent="0.2">
      <c r="A207" s="5" t="s">
        <v>410</v>
      </c>
      <c r="B207" s="7" t="s">
        <v>411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102"/>
    </row>
    <row r="208" spans="1:23" ht="12" customHeight="1" x14ac:dyDescent="0.2">
      <c r="A208" s="5" t="s">
        <v>406</v>
      </c>
      <c r="B208" s="7" t="s">
        <v>407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102"/>
    </row>
    <row r="209" spans="1:23" x14ac:dyDescent="0.2">
      <c r="A209" s="5" t="s">
        <v>161</v>
      </c>
      <c r="B209" s="7" t="s">
        <v>162</v>
      </c>
      <c r="C209" s="46">
        <f>VLOOKUP(B209,[1]PriCOMP!$E$4:$V$232,6,0)</f>
        <v>96.6</v>
      </c>
      <c r="D209" s="46"/>
      <c r="E209" s="46">
        <f>VLOOKUP($B209,[1]PriCOMP!$E$4:$V$232,7,0)</f>
        <v>96.3</v>
      </c>
      <c r="F209" s="46"/>
      <c r="G209" s="46">
        <f>VLOOKUP($B209,[1]PriCOMP!$E$4:$V$232,8,0)</f>
        <v>97</v>
      </c>
      <c r="H209" s="46"/>
      <c r="I209" s="46">
        <f>VLOOKUP($B209,[1]PriCOMP!$E$4:$V$232,9,0)</f>
        <v>98.5</v>
      </c>
      <c r="J209" s="46"/>
      <c r="K209" s="46">
        <f>VLOOKUP($B209,[1]PriCOMP!$E$4:$V$232,10,0)</f>
        <v>95.9</v>
      </c>
      <c r="L209" s="46"/>
      <c r="M209" s="46">
        <f>VLOOKUP($B209,[1]PriCOMP!$E$4:$V$232,11,0)</f>
        <v>90</v>
      </c>
      <c r="N209" s="46"/>
      <c r="O209" s="46">
        <f>VLOOKUP($B209,[1]PriCOMP!$E$4:$V$232,12,0)</f>
        <v>98.4</v>
      </c>
      <c r="P209" s="46"/>
      <c r="Q209" s="46">
        <f>VLOOKUP($B209,[1]PriCOMP!$E$4:$V$232,13,0)</f>
        <v>98.7</v>
      </c>
      <c r="R209" s="46"/>
      <c r="S209" s="46">
        <f>VLOOKUP($B209,[1]PriCOMP!$E$4:$V$232,14,0)</f>
        <v>98.8</v>
      </c>
      <c r="T209" s="46"/>
      <c r="U209" s="46">
        <f>VLOOKUP($B209,[1]PriCOMP!$E$4:$V$232,15,0)</f>
        <v>98.8</v>
      </c>
      <c r="V209" s="46"/>
      <c r="W209" s="102" t="str">
        <f>VLOOKUP($B209,[1]PriCOMP!$E$4:$V$232,18,0)</f>
        <v>MICS 2014</v>
      </c>
    </row>
    <row r="210" spans="1:23" ht="12" customHeight="1" x14ac:dyDescent="0.2">
      <c r="A210" s="5" t="s">
        <v>35</v>
      </c>
      <c r="B210" s="7" t="s">
        <v>36</v>
      </c>
      <c r="C210" s="46">
        <f>VLOOKUP(B210,[1]PriCOMP!$E$4:$V$232,6,0)</f>
        <v>62.6</v>
      </c>
      <c r="D210" s="46"/>
      <c r="E210" s="46">
        <f>VLOOKUP($B210,[1]PriCOMP!$E$4:$V$232,7,0)</f>
        <v>70.3</v>
      </c>
      <c r="F210" s="46"/>
      <c r="G210" s="46">
        <f>VLOOKUP($B210,[1]PriCOMP!$E$4:$V$232,8,0)</f>
        <v>54.8</v>
      </c>
      <c r="H210" s="46"/>
      <c r="I210" s="46">
        <f>VLOOKUP($B210,[1]PriCOMP!$E$4:$V$232,9,0)</f>
        <v>78.599999999999994</v>
      </c>
      <c r="J210" s="46"/>
      <c r="K210" s="46">
        <f>VLOOKUP($B210,[1]PriCOMP!$E$4:$V$232,10,0)</f>
        <v>55.7</v>
      </c>
      <c r="L210" s="46"/>
      <c r="M210" s="46">
        <f>VLOOKUP($B210,[1]PriCOMP!$E$4:$V$232,11,0)</f>
        <v>33</v>
      </c>
      <c r="N210" s="46"/>
      <c r="O210" s="46">
        <f>VLOOKUP($B210,[1]PriCOMP!$E$4:$V$232,12,0)</f>
        <v>53</v>
      </c>
      <c r="P210" s="46"/>
      <c r="Q210" s="46">
        <f>VLOOKUP($B210,[1]PriCOMP!$E$4:$V$232,13,0)</f>
        <v>66.099999999999994</v>
      </c>
      <c r="R210" s="46"/>
      <c r="S210" s="46">
        <f>VLOOKUP($B210,[1]PriCOMP!$E$4:$V$232,14,0)</f>
        <v>73.8</v>
      </c>
      <c r="T210" s="46"/>
      <c r="U210" s="46">
        <f>VLOOKUP($B210,[1]PriCOMP!$E$4:$V$232,15,0)</f>
        <v>86.2</v>
      </c>
      <c r="V210" s="46"/>
      <c r="W210" s="102" t="str">
        <f>VLOOKUP($B210,[1]PriCOMP!$E$4:$V$232,18,0)</f>
        <v>DHS 2013</v>
      </c>
    </row>
    <row r="211" spans="1:23" ht="12" customHeight="1" x14ac:dyDescent="0.2">
      <c r="A211" s="5" t="s">
        <v>65</v>
      </c>
      <c r="B211" s="7" t="s">
        <v>66</v>
      </c>
      <c r="C211" s="46">
        <f>VLOOKUP(B211,[1]PriCOMP!$E$4:$V$232,6,0)</f>
        <v>74.099999999999994</v>
      </c>
      <c r="D211" s="46"/>
      <c r="E211" s="46">
        <f>VLOOKUP($B211,[1]PriCOMP!$E$4:$V$232,7,0)</f>
        <v>72.8</v>
      </c>
      <c r="F211" s="46"/>
      <c r="G211" s="46">
        <f>VLOOKUP($B211,[1]PriCOMP!$E$4:$V$232,8,0)</f>
        <v>75.400000000000006</v>
      </c>
      <c r="H211" s="46"/>
      <c r="I211" s="46">
        <f>VLOOKUP($B211,[1]PriCOMP!$E$4:$V$232,9,0)</f>
        <v>88.1</v>
      </c>
      <c r="J211" s="46"/>
      <c r="K211" s="46">
        <f>VLOOKUP($B211,[1]PriCOMP!$E$4:$V$232,10,0)</f>
        <v>61.8</v>
      </c>
      <c r="L211" s="46"/>
      <c r="M211" s="46">
        <f>VLOOKUP($B211,[1]PriCOMP!$E$4:$V$232,11,0)</f>
        <v>42.7</v>
      </c>
      <c r="N211" s="46"/>
      <c r="O211" s="46">
        <f>VLOOKUP($B211,[1]PriCOMP!$E$4:$V$232,12,0)</f>
        <v>61.6</v>
      </c>
      <c r="P211" s="46"/>
      <c r="Q211" s="46">
        <f>VLOOKUP($B211,[1]PriCOMP!$E$4:$V$232,13,0)</f>
        <v>68.7</v>
      </c>
      <c r="R211" s="46"/>
      <c r="S211" s="46">
        <f>VLOOKUP($B211,[1]PriCOMP!$E$4:$V$232,14,0)</f>
        <v>84.1</v>
      </c>
      <c r="T211" s="46"/>
      <c r="U211" s="46">
        <f>VLOOKUP($B211,[1]PriCOMP!$E$4:$V$232,15,0)</f>
        <v>94.1</v>
      </c>
      <c r="V211" s="46"/>
      <c r="W211" s="102" t="str">
        <f>VLOOKUP($B211,[1]PriCOMP!$E$4:$V$232,18,0)</f>
        <v>DHS 2013-14</v>
      </c>
    </row>
    <row r="212" spans="1:23" ht="12" customHeight="1" x14ac:dyDescent="0.2">
      <c r="A212" s="5" t="s">
        <v>145</v>
      </c>
      <c r="B212" s="7" t="s">
        <v>146</v>
      </c>
      <c r="C212" s="46">
        <f>VLOOKUP(B212,[1]PriCOMP!$E$4:$V$232,6,0)</f>
        <v>86.7</v>
      </c>
      <c r="D212" s="46"/>
      <c r="E212" s="46">
        <f>VLOOKUP($B212,[1]PriCOMP!$E$4:$V$232,7,0)</f>
        <v>83.1</v>
      </c>
      <c r="F212" s="46"/>
      <c r="G212" s="46">
        <f>VLOOKUP($B212,[1]PriCOMP!$E$4:$V$232,8,0)</f>
        <v>90.7</v>
      </c>
      <c r="H212" s="46"/>
      <c r="I212" s="46">
        <f>VLOOKUP($B212,[1]PriCOMP!$E$4:$V$232,9,0)</f>
        <v>95.9</v>
      </c>
      <c r="J212" s="46"/>
      <c r="K212" s="46">
        <f>VLOOKUP($B212,[1]PriCOMP!$E$4:$V$232,10,0)</f>
        <v>83.7</v>
      </c>
      <c r="L212" s="46"/>
      <c r="M212" s="46">
        <f>VLOOKUP($B212,[1]PriCOMP!$E$4:$V$232,11,0)</f>
        <v>75.8</v>
      </c>
      <c r="N212" s="46"/>
      <c r="O212" s="46">
        <f>VLOOKUP($B212,[1]PriCOMP!$E$4:$V$232,12,0)</f>
        <v>82.8</v>
      </c>
      <c r="P212" s="46"/>
      <c r="Q212" s="46">
        <f>VLOOKUP($B212,[1]PriCOMP!$E$4:$V$232,13,0)</f>
        <v>88.4</v>
      </c>
      <c r="R212" s="46"/>
      <c r="S212" s="46">
        <f>VLOOKUP($B212,[1]PriCOMP!$E$4:$V$232,14,0)</f>
        <v>90.1</v>
      </c>
      <c r="T212" s="46"/>
      <c r="U212" s="46">
        <f>VLOOKUP($B212,[1]PriCOMP!$E$4:$V$232,15,0)</f>
        <v>96.3</v>
      </c>
      <c r="V212" s="46"/>
      <c r="W212" s="102" t="str">
        <f>VLOOKUP($B212,[1]PriCOMP!$E$4:$V$232,18,0)</f>
        <v>MICS 2014</v>
      </c>
    </row>
    <row r="213" spans="1:23" ht="12" customHeight="1" x14ac:dyDescent="0.2">
      <c r="A213" s="5"/>
      <c r="B213" s="7"/>
      <c r="C213" s="46"/>
      <c r="D213" s="46"/>
      <c r="E213" s="47"/>
      <c r="F213" s="46"/>
      <c r="G213" s="47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5"/>
    </row>
    <row r="214" spans="1:23" ht="12.75" thickBot="1" x14ac:dyDescent="0.25"/>
    <row r="215" spans="1:23" x14ac:dyDescent="0.2">
      <c r="B215" s="105" t="s">
        <v>468</v>
      </c>
      <c r="C215" s="106"/>
      <c r="D215" s="107"/>
      <c r="E215" s="107"/>
      <c r="F215" s="107"/>
      <c r="G215" s="107"/>
      <c r="H215" s="107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6"/>
      <c r="T215" s="111"/>
      <c r="U215" s="109"/>
      <c r="V215" s="113"/>
    </row>
    <row r="216" spans="1:23" x14ac:dyDescent="0.2">
      <c r="B216" s="98" t="s">
        <v>416</v>
      </c>
      <c r="C216" s="6">
        <v>91.64168301340618</v>
      </c>
      <c r="D216" s="46" t="s">
        <v>429</v>
      </c>
      <c r="E216" s="103">
        <v>89.484853139551504</v>
      </c>
      <c r="F216" s="46" t="s">
        <v>429</v>
      </c>
      <c r="G216" s="103">
        <v>93.801075782199575</v>
      </c>
      <c r="H216" s="46" t="s">
        <v>429</v>
      </c>
      <c r="I216" s="6">
        <v>95.38919608160235</v>
      </c>
      <c r="J216" s="46" t="s">
        <v>429</v>
      </c>
      <c r="K216" s="6">
        <v>88.513933229406874</v>
      </c>
      <c r="L216" s="46" t="s">
        <v>429</v>
      </c>
      <c r="M216" s="6">
        <v>79.83166235145768</v>
      </c>
      <c r="N216" s="46" t="s">
        <v>429</v>
      </c>
      <c r="O216" s="6">
        <v>90.184715735813953</v>
      </c>
      <c r="P216" s="46" t="s">
        <v>429</v>
      </c>
      <c r="Q216" s="6">
        <v>94.271566182433318</v>
      </c>
      <c r="R216" s="46" t="s">
        <v>429</v>
      </c>
      <c r="S216" s="6">
        <v>96.639007530992416</v>
      </c>
      <c r="T216" s="46" t="s">
        <v>429</v>
      </c>
      <c r="U216" s="103">
        <v>97.879425430599539</v>
      </c>
      <c r="V216" s="75" t="s">
        <v>429</v>
      </c>
    </row>
    <row r="217" spans="1:23" x14ac:dyDescent="0.2">
      <c r="B217" s="98" t="s">
        <v>417</v>
      </c>
      <c r="C217" s="6" t="s">
        <v>431</v>
      </c>
      <c r="D217" s="46"/>
      <c r="E217" s="103" t="s">
        <v>431</v>
      </c>
      <c r="F217" s="46"/>
      <c r="G217" s="103" t="s">
        <v>431</v>
      </c>
      <c r="H217" s="46"/>
      <c r="I217" s="6" t="s">
        <v>431</v>
      </c>
      <c r="J217" s="46"/>
      <c r="K217" s="6" t="s">
        <v>431</v>
      </c>
      <c r="L217" s="46"/>
      <c r="M217" s="6" t="s">
        <v>431</v>
      </c>
      <c r="N217" s="46"/>
      <c r="O217" s="6" t="s">
        <v>431</v>
      </c>
      <c r="P217" s="46"/>
      <c r="Q217" s="6" t="s">
        <v>431</v>
      </c>
      <c r="R217" s="46"/>
      <c r="S217" s="6" t="s">
        <v>431</v>
      </c>
      <c r="T217" s="46"/>
      <c r="U217" s="103" t="s">
        <v>431</v>
      </c>
      <c r="V217" s="114"/>
    </row>
    <row r="218" spans="1:23" x14ac:dyDescent="0.2">
      <c r="B218" s="98" t="s">
        <v>418</v>
      </c>
      <c r="C218" s="6">
        <v>98.934378798162797</v>
      </c>
      <c r="D218" s="46"/>
      <c r="E218" s="103">
        <v>99.32317707746536</v>
      </c>
      <c r="F218" s="46"/>
      <c r="G218" s="103">
        <v>98.548051513108476</v>
      </c>
      <c r="H218" s="46"/>
      <c r="I218" s="6">
        <v>99.337488086355762</v>
      </c>
      <c r="J218" s="46"/>
      <c r="K218" s="6">
        <v>98.086567596072967</v>
      </c>
      <c r="L218" s="46"/>
      <c r="M218" s="6">
        <v>97.596831291768453</v>
      </c>
      <c r="N218" s="46"/>
      <c r="O218" s="6">
        <v>98.488130975075649</v>
      </c>
      <c r="P218" s="46"/>
      <c r="Q218" s="6">
        <v>99.227613053598475</v>
      </c>
      <c r="R218" s="46"/>
      <c r="S218" s="6">
        <v>99.722455842829106</v>
      </c>
      <c r="T218" s="46"/>
      <c r="U218" s="103">
        <v>99.844090779778995</v>
      </c>
      <c r="V218" s="114"/>
    </row>
    <row r="219" spans="1:23" x14ac:dyDescent="0.2">
      <c r="B219" s="98" t="s">
        <v>419</v>
      </c>
      <c r="C219" s="6" t="s">
        <v>431</v>
      </c>
      <c r="D219" s="46"/>
      <c r="E219" s="103" t="s">
        <v>431</v>
      </c>
      <c r="F219" s="46"/>
      <c r="G219" s="103" t="s">
        <v>431</v>
      </c>
      <c r="H219" s="46"/>
      <c r="I219" s="6" t="s">
        <v>431</v>
      </c>
      <c r="J219" s="46"/>
      <c r="K219" s="6" t="s">
        <v>431</v>
      </c>
      <c r="L219" s="46"/>
      <c r="M219" s="6" t="s">
        <v>431</v>
      </c>
      <c r="N219" s="46"/>
      <c r="O219" s="6" t="s">
        <v>431</v>
      </c>
      <c r="P219" s="46"/>
      <c r="Q219" s="6" t="s">
        <v>431</v>
      </c>
      <c r="R219" s="46"/>
      <c r="S219" s="6" t="s">
        <v>431</v>
      </c>
      <c r="T219" s="46"/>
      <c r="U219" s="103" t="s">
        <v>431</v>
      </c>
      <c r="V219" s="114"/>
    </row>
    <row r="220" spans="1:23" x14ac:dyDescent="0.2">
      <c r="B220" s="98" t="s">
        <v>420</v>
      </c>
      <c r="C220" s="6">
        <v>92.945729213767294</v>
      </c>
      <c r="D220" s="46"/>
      <c r="E220" s="103">
        <v>92.149323937294952</v>
      </c>
      <c r="F220" s="46"/>
      <c r="G220" s="103">
        <v>93.776896674444544</v>
      </c>
      <c r="H220" s="46"/>
      <c r="I220" s="6">
        <v>94.111983475411577</v>
      </c>
      <c r="J220" s="46"/>
      <c r="K220" s="6">
        <v>84.602845454710135</v>
      </c>
      <c r="L220" s="46"/>
      <c r="M220" s="6">
        <v>82.98001405506777</v>
      </c>
      <c r="N220" s="46"/>
      <c r="O220" s="6">
        <v>89.545307639759528</v>
      </c>
      <c r="P220" s="46"/>
      <c r="Q220" s="6">
        <v>92.954164677766428</v>
      </c>
      <c r="R220" s="46"/>
      <c r="S220" s="6">
        <v>95.950312931016938</v>
      </c>
      <c r="T220" s="46"/>
      <c r="U220" s="103">
        <v>97.583772141801845</v>
      </c>
      <c r="V220" s="114"/>
    </row>
    <row r="221" spans="1:23" x14ac:dyDescent="0.2">
      <c r="B221" s="98" t="s">
        <v>421</v>
      </c>
      <c r="C221" s="6">
        <v>82.090656084331258</v>
      </c>
      <c r="D221" s="46"/>
      <c r="E221" s="103">
        <v>83.564418964074534</v>
      </c>
      <c r="F221" s="46"/>
      <c r="G221" s="103">
        <v>80.609658477588042</v>
      </c>
      <c r="H221" s="46"/>
      <c r="I221" s="6">
        <v>86.760887738017701</v>
      </c>
      <c r="J221" s="46"/>
      <c r="K221" s="6">
        <v>77.373771223397583</v>
      </c>
      <c r="L221" s="46"/>
      <c r="M221" s="6">
        <v>68.894958199312782</v>
      </c>
      <c r="N221" s="46"/>
      <c r="O221" s="6">
        <v>78.290186294220888</v>
      </c>
      <c r="P221" s="46"/>
      <c r="Q221" s="6">
        <v>82.814737872628285</v>
      </c>
      <c r="R221" s="46"/>
      <c r="S221" s="6">
        <v>87.029370754704175</v>
      </c>
      <c r="T221" s="46"/>
      <c r="U221" s="103">
        <v>94.105405548790188</v>
      </c>
      <c r="V221" s="114"/>
    </row>
    <row r="222" spans="1:23" x14ac:dyDescent="0.2">
      <c r="B222" s="98" t="s">
        <v>422</v>
      </c>
      <c r="C222" s="6" t="s">
        <v>431</v>
      </c>
      <c r="D222" s="46"/>
      <c r="E222" s="103" t="s">
        <v>431</v>
      </c>
      <c r="F222" s="46"/>
      <c r="G222" s="103" t="s">
        <v>431</v>
      </c>
      <c r="H222" s="46"/>
      <c r="I222" s="6" t="s">
        <v>431</v>
      </c>
      <c r="J222" s="46"/>
      <c r="K222" s="6" t="s">
        <v>431</v>
      </c>
      <c r="L222" s="46"/>
      <c r="M222" s="6" t="s">
        <v>431</v>
      </c>
      <c r="N222" s="46"/>
      <c r="O222" s="6" t="s">
        <v>431</v>
      </c>
      <c r="P222" s="46"/>
      <c r="Q222" s="6" t="s">
        <v>431</v>
      </c>
      <c r="R222" s="46"/>
      <c r="S222" s="6" t="s">
        <v>431</v>
      </c>
      <c r="T222" s="46"/>
      <c r="U222" s="103" t="s">
        <v>431</v>
      </c>
      <c r="V222" s="114"/>
    </row>
    <row r="223" spans="1:23" x14ac:dyDescent="0.2">
      <c r="B223" s="98" t="s">
        <v>423</v>
      </c>
      <c r="C223" s="6">
        <v>64.831326135528698</v>
      </c>
      <c r="D223" s="46" t="s">
        <v>429</v>
      </c>
      <c r="E223" s="103">
        <v>65.488283723017972</v>
      </c>
      <c r="F223" s="46" t="s">
        <v>429</v>
      </c>
      <c r="G223" s="103">
        <v>64.165290676143684</v>
      </c>
      <c r="H223" s="46" t="s">
        <v>429</v>
      </c>
      <c r="I223" s="6" t="s">
        <v>431</v>
      </c>
      <c r="J223" s="46" t="s">
        <v>429</v>
      </c>
      <c r="K223" s="6" t="s">
        <v>431</v>
      </c>
      <c r="L223" s="46" t="s">
        <v>429</v>
      </c>
      <c r="M223" s="6">
        <v>38.560132751433166</v>
      </c>
      <c r="N223" s="46" t="s">
        <v>429</v>
      </c>
      <c r="O223" s="6">
        <v>56.437904408582604</v>
      </c>
      <c r="P223" s="46" t="s">
        <v>429</v>
      </c>
      <c r="Q223" s="6">
        <v>66.24179691452153</v>
      </c>
      <c r="R223" s="46" t="s">
        <v>429</v>
      </c>
      <c r="S223" s="6">
        <v>77.365047136687622</v>
      </c>
      <c r="T223" s="46" t="s">
        <v>429</v>
      </c>
      <c r="U223" s="103">
        <v>86.578151324301558</v>
      </c>
      <c r="V223" s="75" t="s">
        <v>429</v>
      </c>
    </row>
    <row r="224" spans="1:23" x14ac:dyDescent="0.2">
      <c r="B224" s="98" t="s">
        <v>424</v>
      </c>
      <c r="C224" s="6">
        <v>58.501406757731012</v>
      </c>
      <c r="D224" s="46"/>
      <c r="E224" s="103">
        <v>59.365679694120196</v>
      </c>
      <c r="F224" s="46"/>
      <c r="G224" s="103">
        <v>57.678609692630822</v>
      </c>
      <c r="H224" s="46"/>
      <c r="I224" s="6">
        <v>78.913147493605095</v>
      </c>
      <c r="J224" s="46"/>
      <c r="K224" s="6">
        <v>44.893794814432049</v>
      </c>
      <c r="L224" s="46"/>
      <c r="M224" s="6">
        <v>28.674557008365536</v>
      </c>
      <c r="N224" s="46"/>
      <c r="O224" s="6">
        <v>41.779907630134829</v>
      </c>
      <c r="P224" s="46"/>
      <c r="Q224" s="6">
        <v>54.902780542051914</v>
      </c>
      <c r="R224" s="46"/>
      <c r="S224" s="6">
        <v>66.504109227748515</v>
      </c>
      <c r="T224" s="46"/>
      <c r="U224" s="103">
        <v>82.036991713971119</v>
      </c>
      <c r="V224" s="114"/>
    </row>
    <row r="225" spans="1:24" x14ac:dyDescent="0.2">
      <c r="B225" s="98" t="s">
        <v>425</v>
      </c>
      <c r="C225" s="6">
        <v>58.261050479369686</v>
      </c>
      <c r="D225" s="46"/>
      <c r="E225" s="103">
        <v>57.21511467296056</v>
      </c>
      <c r="F225" s="46"/>
      <c r="G225" s="103">
        <v>59.404491307895718</v>
      </c>
      <c r="H225" s="46"/>
      <c r="I225" s="6">
        <v>78.836301433810902</v>
      </c>
      <c r="J225" s="46"/>
      <c r="K225" s="6">
        <v>45.102418470220641</v>
      </c>
      <c r="L225" s="46"/>
      <c r="M225" s="6">
        <v>31.072607335225303</v>
      </c>
      <c r="N225" s="46"/>
      <c r="O225" s="6">
        <v>39.379394032715894</v>
      </c>
      <c r="P225" s="46"/>
      <c r="Q225" s="6">
        <v>49.0867570193641</v>
      </c>
      <c r="R225" s="46"/>
      <c r="S225" s="6">
        <v>60.818305177714947</v>
      </c>
      <c r="T225" s="46"/>
      <c r="U225" s="103">
        <v>79.068933764587285</v>
      </c>
      <c r="V225" s="114"/>
    </row>
    <row r="226" spans="1:24" x14ac:dyDescent="0.2">
      <c r="B226" s="98" t="s">
        <v>426</v>
      </c>
      <c r="C226" s="6">
        <v>58.723493480174454</v>
      </c>
      <c r="D226" s="46"/>
      <c r="E226" s="103">
        <v>61.33364550193771</v>
      </c>
      <c r="F226" s="46"/>
      <c r="G226" s="103">
        <v>56.068048780991603</v>
      </c>
      <c r="H226" s="46"/>
      <c r="I226" s="6">
        <v>78.949948567983981</v>
      </c>
      <c r="J226" s="46"/>
      <c r="K226" s="6">
        <v>44.666277512003305</v>
      </c>
      <c r="L226" s="46"/>
      <c r="M226" s="6">
        <v>26.693708385673158</v>
      </c>
      <c r="N226" s="46"/>
      <c r="O226" s="6">
        <v>43.762790974967857</v>
      </c>
      <c r="P226" s="46"/>
      <c r="Q226" s="6">
        <v>59.706959193110031</v>
      </c>
      <c r="R226" s="46"/>
      <c r="S226" s="6">
        <v>71.200723387700776</v>
      </c>
      <c r="T226" s="46"/>
      <c r="U226" s="103">
        <v>84.488680669476437</v>
      </c>
      <c r="V226" s="114"/>
    </row>
    <row r="227" spans="1:24" x14ac:dyDescent="0.2">
      <c r="B227" s="98" t="s">
        <v>427</v>
      </c>
      <c r="C227" s="6">
        <v>56.759574410699173</v>
      </c>
      <c r="D227" s="46"/>
      <c r="E227" s="103">
        <v>57.101039528068114</v>
      </c>
      <c r="F227" s="46"/>
      <c r="G227" s="103">
        <v>56.45433720266373</v>
      </c>
      <c r="H227" s="46"/>
      <c r="I227" s="6">
        <v>75.694984098451158</v>
      </c>
      <c r="J227" s="46"/>
      <c r="K227" s="6">
        <v>48.344295950912368</v>
      </c>
      <c r="L227" s="46"/>
      <c r="M227" s="6">
        <v>34.812778203536055</v>
      </c>
      <c r="N227" s="46"/>
      <c r="O227" s="6">
        <v>44.34499601452201</v>
      </c>
      <c r="P227" s="46"/>
      <c r="Q227" s="6">
        <v>52.934200032916131</v>
      </c>
      <c r="R227" s="46"/>
      <c r="S227" s="6">
        <v>63.222992644366201</v>
      </c>
      <c r="T227" s="46"/>
      <c r="U227" s="103">
        <v>79.889885280915692</v>
      </c>
      <c r="V227" s="114"/>
    </row>
    <row r="228" spans="1:24" ht="12.75" thickBot="1" x14ac:dyDescent="0.25">
      <c r="B228" s="8" t="s">
        <v>428</v>
      </c>
      <c r="C228" s="76">
        <v>73.440319882252197</v>
      </c>
      <c r="D228" s="77" t="s">
        <v>429</v>
      </c>
      <c r="E228" s="104">
        <v>73.611753724272106</v>
      </c>
      <c r="F228" s="77" t="s">
        <v>429</v>
      </c>
      <c r="G228" s="104">
        <v>73.277116288089744</v>
      </c>
      <c r="H228" s="77" t="s">
        <v>429</v>
      </c>
      <c r="I228" s="76">
        <v>86.304945676901511</v>
      </c>
      <c r="J228" s="77" t="s">
        <v>429</v>
      </c>
      <c r="K228" s="76">
        <v>60.905191978565576</v>
      </c>
      <c r="L228" s="77" t="s">
        <v>429</v>
      </c>
      <c r="M228" s="76">
        <v>51.488178963204078</v>
      </c>
      <c r="N228" s="77" t="s">
        <v>429</v>
      </c>
      <c r="O228" s="76">
        <v>63.321811919506167</v>
      </c>
      <c r="P228" s="77" t="s">
        <v>429</v>
      </c>
      <c r="Q228" s="76">
        <v>72.035482214839931</v>
      </c>
      <c r="R228" s="77" t="s">
        <v>429</v>
      </c>
      <c r="S228" s="76">
        <v>79.872759361085357</v>
      </c>
      <c r="T228" s="77" t="s">
        <v>429</v>
      </c>
      <c r="U228" s="104">
        <v>89.022332662263196</v>
      </c>
      <c r="V228" s="78" t="s">
        <v>429</v>
      </c>
    </row>
    <row r="229" spans="1:24" x14ac:dyDescent="0.2">
      <c r="B229" s="99"/>
      <c r="C229" s="46"/>
      <c r="D229" s="46"/>
      <c r="E229" s="47"/>
      <c r="F229" s="46"/>
      <c r="G229" s="47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</row>
    <row r="231" spans="1:24" customFormat="1" ht="28.5" customHeight="1" x14ac:dyDescent="0.25">
      <c r="A231" s="116"/>
      <c r="B231" s="9" t="s">
        <v>432</v>
      </c>
      <c r="C231" s="62" t="s">
        <v>469</v>
      </c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3"/>
      <c r="Q231" s="63"/>
      <c r="R231" s="63"/>
      <c r="S231" s="63"/>
      <c r="T231" s="63"/>
      <c r="U231" s="63"/>
      <c r="V231" s="63"/>
      <c r="W231" s="63"/>
      <c r="X231" s="63"/>
    </row>
    <row r="232" spans="1:24" customFormat="1" ht="36" customHeight="1" x14ac:dyDescent="0.25">
      <c r="A232" s="116"/>
      <c r="B232" s="60" t="s">
        <v>433</v>
      </c>
      <c r="C232" s="64" t="s">
        <v>471</v>
      </c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spans="1:24" customFormat="1" ht="15" x14ac:dyDescent="0.25">
      <c r="A233" s="116"/>
      <c r="B233" s="60"/>
      <c r="C233" s="10" t="s">
        <v>470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customFormat="1" ht="15" x14ac:dyDescent="0.25">
      <c r="A234" s="116"/>
      <c r="B234" s="60"/>
      <c r="C234" s="13" t="s">
        <v>434</v>
      </c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2"/>
    </row>
    <row r="235" spans="1:24" customFormat="1" ht="15" x14ac:dyDescent="0.25">
      <c r="A235" s="116"/>
      <c r="B235" s="60"/>
      <c r="C235" s="65" t="s">
        <v>446</v>
      </c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</row>
    <row r="236" spans="1:24" customFormat="1" ht="25.5" customHeight="1" x14ac:dyDescent="0.25">
      <c r="A236" s="116"/>
      <c r="B236" s="61"/>
      <c r="C236" s="65" t="s">
        <v>435</v>
      </c>
      <c r="D236" s="117"/>
      <c r="E236" s="117"/>
      <c r="F236" s="117"/>
      <c r="G236" s="117"/>
      <c r="H236" s="117"/>
      <c r="I236" s="117"/>
      <c r="J236" s="117"/>
      <c r="K236" s="117"/>
      <c r="L236" s="117"/>
      <c r="M236" s="117"/>
      <c r="N236" s="117"/>
      <c r="O236" s="117"/>
      <c r="P236" s="117"/>
      <c r="Q236" s="117"/>
      <c r="R236" s="117"/>
      <c r="S236" s="117"/>
      <c r="T236" s="117"/>
      <c r="U236" s="117"/>
      <c r="V236" s="117"/>
      <c r="W236" s="117"/>
      <c r="X236" s="117"/>
    </row>
    <row r="237" spans="1:24" customFormat="1" ht="18.75" customHeight="1" x14ac:dyDescent="0.25">
      <c r="A237" s="116"/>
      <c r="B237" s="60" t="s">
        <v>436</v>
      </c>
      <c r="C237" s="15" t="s">
        <v>447</v>
      </c>
      <c r="D237" s="16"/>
      <c r="E237" s="17"/>
      <c r="F237" s="16"/>
      <c r="G237" s="17"/>
      <c r="H237" s="16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2"/>
    </row>
    <row r="238" spans="1:24" customFormat="1" ht="15" x14ac:dyDescent="0.25">
      <c r="A238" s="116"/>
      <c r="B238" s="61"/>
      <c r="C238" s="18"/>
      <c r="D238" s="19"/>
      <c r="E238" s="20"/>
      <c r="F238" s="19"/>
      <c r="G238" s="20"/>
      <c r="H238" s="19"/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12"/>
    </row>
    <row r="239" spans="1:24" customFormat="1" ht="15" x14ac:dyDescent="0.25">
      <c r="C239" s="118"/>
      <c r="D239" s="119"/>
      <c r="E239" s="120"/>
      <c r="F239" s="119"/>
      <c r="G239" s="120"/>
      <c r="H239" s="119"/>
      <c r="I239" s="120"/>
      <c r="J239" s="120"/>
      <c r="K239" s="120"/>
      <c r="L239" s="120"/>
      <c r="M239" s="120"/>
      <c r="N239" s="120"/>
      <c r="O239" s="120"/>
      <c r="P239" s="120"/>
      <c r="Q239" s="120"/>
      <c r="R239" s="120"/>
      <c r="S239" s="120"/>
      <c r="T239" s="120"/>
      <c r="U239" s="120"/>
      <c r="V239" s="120"/>
      <c r="W239" s="120"/>
      <c r="X239" s="14"/>
    </row>
    <row r="240" spans="1:24" ht="15" x14ac:dyDescent="0.2">
      <c r="B240" s="115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</row>
    <row r="241" spans="2:21" ht="12.75" customHeight="1" x14ac:dyDescent="0.2">
      <c r="B241" s="100"/>
      <c r="C241" s="81"/>
      <c r="D241" s="81"/>
      <c r="E241" s="81"/>
      <c r="F241" s="81"/>
      <c r="G241" s="81"/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</row>
    <row r="242" spans="2:21" ht="15" x14ac:dyDescent="0.25">
      <c r="B242" s="100"/>
      <c r="C242" s="82"/>
      <c r="D242" s="83"/>
      <c r="E242" s="82"/>
      <c r="F242" s="84"/>
      <c r="G242" s="82"/>
      <c r="H242" s="84"/>
      <c r="I242" s="82"/>
      <c r="J242" s="83"/>
      <c r="K242" s="82"/>
      <c r="L242" s="83"/>
      <c r="M242" s="82"/>
      <c r="N242" s="83"/>
      <c r="O242" s="82"/>
      <c r="P242" s="83"/>
      <c r="Q242" s="82"/>
      <c r="R242" s="83"/>
      <c r="S242" s="82"/>
      <c r="T242" s="83"/>
      <c r="U242" s="85"/>
    </row>
    <row r="243" spans="2:21" ht="15" x14ac:dyDescent="0.25">
      <c r="B243" s="100"/>
      <c r="C243" s="82"/>
      <c r="D243" s="83"/>
      <c r="E243" s="82"/>
      <c r="F243" s="84"/>
      <c r="G243" s="82"/>
      <c r="H243" s="84"/>
      <c r="I243" s="82"/>
      <c r="J243" s="83"/>
      <c r="K243" s="82"/>
      <c r="L243" s="83"/>
      <c r="M243" s="82"/>
      <c r="N243" s="83"/>
      <c r="O243" s="82"/>
      <c r="P243" s="83"/>
      <c r="Q243" s="82"/>
      <c r="R243" s="83"/>
      <c r="S243" s="82"/>
      <c r="T243" s="83"/>
      <c r="U243" s="85"/>
    </row>
    <row r="244" spans="2:21" ht="12.75" customHeight="1" x14ac:dyDescent="0.2">
      <c r="B244" s="100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</row>
    <row r="245" spans="2:21" ht="27" customHeight="1" x14ac:dyDescent="0.25">
      <c r="B245" s="100"/>
      <c r="C245" s="87"/>
      <c r="D245" s="87"/>
      <c r="E245" s="87"/>
      <c r="F245" s="87"/>
      <c r="G245" s="87"/>
      <c r="H245" s="87"/>
      <c r="I245" s="87"/>
      <c r="J245" s="87"/>
      <c r="K245" s="87"/>
      <c r="L245" s="87"/>
      <c r="M245" s="87"/>
      <c r="N245" s="87"/>
      <c r="O245" s="87"/>
      <c r="P245" s="87"/>
      <c r="Q245" s="87"/>
      <c r="R245" s="87"/>
      <c r="S245" s="87"/>
      <c r="T245" s="87"/>
      <c r="U245" s="87"/>
    </row>
    <row r="246" spans="2:21" ht="15" x14ac:dyDescent="0.25">
      <c r="B246" s="101"/>
      <c r="C246" s="57"/>
      <c r="D246" s="69"/>
      <c r="E246" s="57"/>
      <c r="F246" s="68"/>
      <c r="G246" s="71"/>
      <c r="H246" s="68"/>
      <c r="I246" s="71"/>
      <c r="J246" s="68"/>
      <c r="K246" s="71"/>
      <c r="L246" s="68"/>
      <c r="M246" s="71"/>
      <c r="N246" s="68"/>
      <c r="O246" s="71"/>
      <c r="P246" s="68"/>
      <c r="Q246" s="71"/>
      <c r="R246" s="68"/>
      <c r="S246" s="71"/>
      <c r="T246" s="69"/>
      <c r="U246" s="70"/>
    </row>
    <row r="247" spans="2:21" ht="15" x14ac:dyDescent="0.25">
      <c r="B247" s="100"/>
      <c r="C247" s="88"/>
      <c r="D247" s="89"/>
      <c r="E247" s="88"/>
      <c r="F247" s="90"/>
      <c r="G247" s="91"/>
      <c r="H247" s="90"/>
      <c r="I247" s="91"/>
      <c r="J247" s="90"/>
      <c r="K247" s="91"/>
      <c r="L247" s="90"/>
      <c r="M247" s="91"/>
      <c r="N247" s="90"/>
      <c r="O247" s="91"/>
      <c r="P247" s="90"/>
      <c r="Q247" s="91"/>
      <c r="R247" s="90"/>
      <c r="S247" s="91"/>
      <c r="T247" s="89"/>
      <c r="U247" s="85"/>
    </row>
    <row r="248" spans="2:21" ht="15" x14ac:dyDescent="0.25">
      <c r="B248" s="101"/>
      <c r="C248" s="92"/>
      <c r="D248" s="93"/>
      <c r="E248" s="92"/>
      <c r="F248" s="94"/>
      <c r="G248" s="95"/>
      <c r="H248" s="94"/>
      <c r="I248" s="95"/>
      <c r="J248" s="94"/>
      <c r="K248" s="95"/>
      <c r="L248" s="94"/>
      <c r="M248" s="95"/>
      <c r="N248" s="94"/>
      <c r="O248" s="95"/>
      <c r="P248" s="94"/>
      <c r="Q248" s="95"/>
      <c r="R248" s="94"/>
      <c r="S248" s="95"/>
      <c r="T248" s="93"/>
      <c r="U248" s="85"/>
    </row>
    <row r="249" spans="2:21" ht="15" x14ac:dyDescent="0.25">
      <c r="B249" s="57"/>
      <c r="C249" s="69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9"/>
      <c r="T249" s="110"/>
    </row>
  </sheetData>
  <autoFilter ref="A10:Z212"/>
  <mergeCells count="14">
    <mergeCell ref="A1:B2"/>
    <mergeCell ref="C1:C2"/>
    <mergeCell ref="B241:B246"/>
    <mergeCell ref="B247:B248"/>
    <mergeCell ref="C240:U240"/>
    <mergeCell ref="C241:U241"/>
    <mergeCell ref="C244:U244"/>
    <mergeCell ref="C245:U245"/>
    <mergeCell ref="C231:X231"/>
    <mergeCell ref="B232:B236"/>
    <mergeCell ref="C232:X232"/>
    <mergeCell ref="C235:X235"/>
    <mergeCell ref="C236:X236"/>
    <mergeCell ref="B237:B23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8"/>
  <sheetViews>
    <sheetView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U215" sqref="U215"/>
    </sheetView>
  </sheetViews>
  <sheetFormatPr defaultRowHeight="15" x14ac:dyDescent="0.25"/>
  <cols>
    <col min="1" max="1" width="4.85546875" customWidth="1"/>
    <col min="2" max="2" width="29.85546875" customWidth="1"/>
    <col min="3" max="3" width="7" customWidth="1"/>
    <col min="4" max="4" width="1.42578125" customWidth="1"/>
    <col min="5" max="5" width="6.7109375" customWidth="1"/>
    <col min="6" max="6" width="1.42578125" customWidth="1"/>
    <col min="7" max="7" width="6.5703125" customWidth="1"/>
    <col min="8" max="8" width="1.28515625" customWidth="1"/>
    <col min="9" max="9" width="7" customWidth="1"/>
    <col min="10" max="10" width="1.5703125" customWidth="1"/>
    <col min="11" max="11" width="6.5703125" style="35" customWidth="1"/>
    <col min="12" max="12" width="1.28515625" customWidth="1"/>
    <col min="13" max="13" width="6.42578125" style="35" customWidth="1"/>
    <col min="14" max="14" width="1.42578125" style="35" customWidth="1"/>
    <col min="15" max="15" width="6.42578125" style="43" customWidth="1"/>
    <col min="16" max="16" width="1.42578125" style="35" customWidth="1"/>
    <col min="17" max="17" width="5.7109375" style="35" customWidth="1"/>
    <col min="18" max="18" width="1.42578125" style="35" customWidth="1"/>
    <col min="19" max="19" width="6.5703125" style="43" customWidth="1"/>
    <col min="20" max="20" width="1.42578125" style="35" customWidth="1"/>
    <col min="21" max="21" width="6.140625" customWidth="1"/>
    <col min="22" max="22" width="1.42578125" style="35" customWidth="1"/>
    <col min="23" max="23" width="16.85546875" customWidth="1"/>
  </cols>
  <sheetData>
    <row r="1" spans="1:23" x14ac:dyDescent="0.25">
      <c r="A1" s="59"/>
      <c r="B1" s="59"/>
      <c r="C1" s="35"/>
      <c r="D1" s="21"/>
      <c r="E1" s="35"/>
      <c r="F1" s="21"/>
      <c r="G1" s="43"/>
      <c r="H1" s="21"/>
      <c r="I1" s="43"/>
      <c r="J1" s="21"/>
      <c r="L1" s="21"/>
      <c r="M1" s="43"/>
      <c r="N1" s="43"/>
      <c r="P1" s="138"/>
    </row>
    <row r="2" spans="1:23" ht="12.75" customHeight="1" x14ac:dyDescent="0.25">
      <c r="A2" s="59"/>
      <c r="B2" s="59"/>
      <c r="C2" s="35"/>
      <c r="D2" s="21"/>
      <c r="E2" s="35"/>
      <c r="F2" s="21"/>
      <c r="G2" s="43"/>
      <c r="H2" s="21"/>
      <c r="I2" s="43"/>
      <c r="J2" s="21"/>
      <c r="L2" s="21"/>
      <c r="M2" s="43"/>
      <c r="N2" s="43"/>
      <c r="P2" s="138"/>
    </row>
    <row r="3" spans="1:23" x14ac:dyDescent="0.25">
      <c r="B3" s="22"/>
      <c r="C3" s="37"/>
      <c r="D3" s="23"/>
      <c r="E3" s="37"/>
      <c r="F3" s="23"/>
      <c r="G3" s="37"/>
      <c r="H3" s="23"/>
      <c r="I3" s="37"/>
      <c r="J3" s="23"/>
      <c r="K3" s="37"/>
      <c r="L3" s="23"/>
      <c r="M3" s="37"/>
      <c r="N3" s="37"/>
      <c r="O3" s="41"/>
      <c r="P3" s="138"/>
    </row>
    <row r="4" spans="1:23" ht="21" x14ac:dyDescent="0.35">
      <c r="A4" s="24" t="s">
        <v>473</v>
      </c>
      <c r="B4" s="121"/>
      <c r="C4" s="25"/>
      <c r="D4" s="26"/>
      <c r="E4" s="25"/>
      <c r="F4" s="26"/>
      <c r="G4" s="26"/>
      <c r="H4" s="26"/>
      <c r="I4" s="26"/>
      <c r="J4" s="26"/>
      <c r="K4" s="26"/>
      <c r="L4" s="26"/>
      <c r="M4" s="26"/>
      <c r="N4" s="38"/>
      <c r="O4" s="26"/>
      <c r="P4" s="38"/>
      <c r="Q4" s="26"/>
      <c r="R4" s="38"/>
      <c r="S4" s="26"/>
      <c r="T4" s="38"/>
      <c r="U4" s="122"/>
    </row>
    <row r="5" spans="1:23" ht="18.75" x14ac:dyDescent="0.3">
      <c r="A5" s="27"/>
      <c r="C5" s="38"/>
      <c r="D5" s="26"/>
      <c r="E5" s="38"/>
      <c r="F5" s="26"/>
      <c r="G5" s="38"/>
      <c r="H5" s="26"/>
      <c r="I5" s="38"/>
      <c r="J5" s="26"/>
      <c r="K5" s="38"/>
      <c r="L5" s="26"/>
      <c r="M5" s="38"/>
      <c r="N5" s="38"/>
      <c r="O5" s="42"/>
      <c r="P5" s="138"/>
    </row>
    <row r="6" spans="1:23" ht="16.5" x14ac:dyDescent="0.3">
      <c r="A6" s="28" t="s">
        <v>437</v>
      </c>
      <c r="C6" s="38"/>
      <c r="D6" s="26"/>
      <c r="E6" s="38"/>
      <c r="F6" s="26"/>
      <c r="G6" s="38"/>
      <c r="H6" s="26"/>
      <c r="I6" s="38"/>
      <c r="J6" s="26"/>
      <c r="K6" s="38"/>
      <c r="L6" s="26"/>
      <c r="M6" s="38"/>
      <c r="N6" s="38"/>
      <c r="O6" s="42"/>
      <c r="P6" s="138"/>
    </row>
    <row r="7" spans="1:23" ht="16.5" x14ac:dyDescent="0.3">
      <c r="A7" s="29"/>
      <c r="C7" s="38"/>
      <c r="D7" s="26"/>
      <c r="E7" s="38"/>
      <c r="F7" s="26"/>
      <c r="G7" s="38"/>
      <c r="H7" s="26"/>
      <c r="I7" s="38"/>
      <c r="J7" s="26"/>
      <c r="K7" s="38"/>
      <c r="L7" s="26"/>
      <c r="M7" s="38"/>
      <c r="N7" s="38"/>
      <c r="O7" s="42"/>
      <c r="P7" s="138"/>
    </row>
    <row r="8" spans="1:23" ht="16.5" x14ac:dyDescent="0.3">
      <c r="A8" s="28" t="s">
        <v>438</v>
      </c>
      <c r="C8" s="38"/>
      <c r="D8" s="26"/>
      <c r="E8" s="38"/>
      <c r="F8" s="26"/>
      <c r="G8" s="38"/>
      <c r="H8" s="26"/>
      <c r="I8" s="38"/>
      <c r="J8" s="26"/>
      <c r="K8" s="38"/>
      <c r="L8" s="26"/>
      <c r="M8" s="38"/>
      <c r="N8" s="38"/>
      <c r="O8" s="42"/>
      <c r="P8" s="138"/>
    </row>
    <row r="9" spans="1:23" x14ac:dyDescent="0.25">
      <c r="A9" s="48"/>
      <c r="B9" s="49"/>
      <c r="C9" s="51"/>
      <c r="D9" s="36"/>
      <c r="E9" s="51"/>
      <c r="F9" s="36"/>
      <c r="G9" s="51"/>
      <c r="H9" s="36"/>
      <c r="I9" s="51"/>
      <c r="J9" s="36"/>
      <c r="K9" s="51"/>
      <c r="L9" s="36"/>
      <c r="M9" s="51"/>
      <c r="N9" s="51"/>
      <c r="O9" s="50"/>
      <c r="P9" s="139"/>
      <c r="Q9" s="53"/>
      <c r="R9" s="53"/>
      <c r="S9" s="52"/>
      <c r="T9" s="53"/>
      <c r="U9" s="48"/>
    </row>
    <row r="10" spans="1:23" s="57" customFormat="1" ht="39.75" customHeight="1" x14ac:dyDescent="0.25">
      <c r="A10" s="30" t="s">
        <v>0</v>
      </c>
      <c r="B10" s="5" t="s">
        <v>1</v>
      </c>
      <c r="C10" s="31" t="s">
        <v>2</v>
      </c>
      <c r="D10" s="31"/>
      <c r="E10" s="31" t="s">
        <v>3</v>
      </c>
      <c r="F10" s="31"/>
      <c r="G10" s="31" t="s">
        <v>4</v>
      </c>
      <c r="H10" s="31"/>
      <c r="I10" s="31" t="s">
        <v>5</v>
      </c>
      <c r="J10" s="31"/>
      <c r="K10" s="31" t="s">
        <v>6</v>
      </c>
      <c r="L10" s="31"/>
      <c r="M10" s="31" t="s">
        <v>7</v>
      </c>
      <c r="N10" s="31"/>
      <c r="O10" s="31" t="s">
        <v>8</v>
      </c>
      <c r="P10" s="31"/>
      <c r="Q10" s="31" t="s">
        <v>9</v>
      </c>
      <c r="R10" s="31"/>
      <c r="S10" s="31" t="s">
        <v>10</v>
      </c>
      <c r="T10" s="31"/>
      <c r="U10" s="31" t="s">
        <v>11</v>
      </c>
      <c r="V10" s="31"/>
      <c r="W10" s="33" t="s">
        <v>12</v>
      </c>
    </row>
    <row r="11" spans="1:23" x14ac:dyDescent="0.25">
      <c r="A11" s="2" t="s">
        <v>185</v>
      </c>
      <c r="B11" s="3" t="s">
        <v>186</v>
      </c>
      <c r="C11" s="4">
        <f>VLOOKUP($B11,[1]LSCOMP!$D$3:$U$205,6,0)</f>
        <v>36.4</v>
      </c>
      <c r="D11" s="4"/>
      <c r="E11" s="4">
        <f>VLOOKUP($B11,[1]LSCOMP!$D$3:$U$205,7,0)</f>
        <v>48.4</v>
      </c>
      <c r="F11" s="4"/>
      <c r="G11" s="4">
        <f>VLOOKUP($B11,[1]LSCOMP!$D$3:$U$205,8,0)</f>
        <v>24.9</v>
      </c>
      <c r="H11" s="4"/>
      <c r="I11" s="4">
        <f>VLOOKUP($B11,[1]LSCOMP!$D$3:$U$205,9,0)</f>
        <v>54.8</v>
      </c>
      <c r="J11" s="4"/>
      <c r="K11" s="4">
        <f>VLOOKUP($B11,[1]LSCOMP!$D$3:$U$205,10,0)</f>
        <v>30</v>
      </c>
      <c r="L11" s="4"/>
      <c r="M11" s="4">
        <f>VLOOKUP($B11,[1]LSCOMP!$D$3:$U$205,11,0)</f>
        <v>23.7</v>
      </c>
      <c r="N11" s="4"/>
      <c r="O11" s="4">
        <f>VLOOKUP($B11,[1]LSCOMP!$D$3:$U$205,12,0)</f>
        <v>28.8</v>
      </c>
      <c r="P11" s="4"/>
      <c r="Q11" s="4">
        <f>VLOOKUP($B11,[1]LSCOMP!$D$3:$U$205,13,0)</f>
        <v>28.5</v>
      </c>
      <c r="R11" s="4"/>
      <c r="S11" s="4">
        <f>VLOOKUP($B11,[1]LSCOMP!$D$3:$U$205,14,0)</f>
        <v>38.200000000000003</v>
      </c>
      <c r="T11" s="4"/>
      <c r="U11" s="4">
        <f>VLOOKUP($B11,[1]LSCOMP!$D$3:$U$205,15,0)</f>
        <v>60.6</v>
      </c>
      <c r="V11" s="4"/>
      <c r="W11" s="4" t="str">
        <f>VLOOKUP($B11,[1]LSCOMP!$D$3:$U$205,18,0)</f>
        <v>DHS 2015</v>
      </c>
    </row>
    <row r="12" spans="1:23" x14ac:dyDescent="0.25">
      <c r="A12" s="2" t="s">
        <v>193</v>
      </c>
      <c r="B12" s="3" t="s">
        <v>194</v>
      </c>
      <c r="C12" s="4">
        <f>VLOOKUP(B12,[1]LSCOMP!$D$3:$U$205,6,0)</f>
        <v>96.2</v>
      </c>
      <c r="D12" s="4" t="s">
        <v>440</v>
      </c>
      <c r="E12" s="4">
        <f>VLOOKUP($B12,[1]LSCOMP!$D$3:$U$205,7,0)</f>
        <v>96.2</v>
      </c>
      <c r="F12" s="4" t="s">
        <v>440</v>
      </c>
      <c r="G12" s="4">
        <f>VLOOKUP($B12,[1]LSCOMP!$D$3:$U$205,8,0)</f>
        <v>96.2</v>
      </c>
      <c r="H12" s="4" t="s">
        <v>440</v>
      </c>
      <c r="I12" s="4">
        <f>VLOOKUP($B12,[1]LSCOMP!$D$3:$U$205,9,0)</f>
        <v>96.4</v>
      </c>
      <c r="J12" s="4" t="s">
        <v>440</v>
      </c>
      <c r="K12" s="4">
        <f>VLOOKUP($B12,[1]LSCOMP!$D$3:$U$205,10,0)</f>
        <v>96.1</v>
      </c>
      <c r="L12" s="4" t="s">
        <v>440</v>
      </c>
      <c r="M12" s="4">
        <f>VLOOKUP($B12,[1]LSCOMP!$D$3:$U$205,11,0)</f>
        <v>93.5</v>
      </c>
      <c r="N12" s="4" t="s">
        <v>440</v>
      </c>
      <c r="O12" s="4">
        <f>VLOOKUP($B12,[1]LSCOMP!$D$3:$U$205,12,0)</f>
        <v>95.8</v>
      </c>
      <c r="P12" s="4" t="s">
        <v>440</v>
      </c>
      <c r="Q12" s="4">
        <f>VLOOKUP($B12,[1]LSCOMP!$D$3:$U$205,13,0)</f>
        <v>97.2</v>
      </c>
      <c r="R12" s="4" t="s">
        <v>440</v>
      </c>
      <c r="S12" s="4">
        <f>VLOOKUP($B12,[1]LSCOMP!$D$3:$U$205,14,0)</f>
        <v>97.5</v>
      </c>
      <c r="T12" s="4" t="s">
        <v>440</v>
      </c>
      <c r="U12" s="4">
        <f>VLOOKUP($B12,[1]LSCOMP!$D$3:$U$205,15,0)</f>
        <v>97.9</v>
      </c>
      <c r="V12" s="4" t="s">
        <v>440</v>
      </c>
      <c r="W12" s="4" t="str">
        <f>VLOOKUP($B12,[1]LSCOMP!$D$3:$U$205,18,0)</f>
        <v>DHS 2008-09</v>
      </c>
    </row>
    <row r="13" spans="1:23" x14ac:dyDescent="0.25">
      <c r="A13" s="2" t="s">
        <v>95</v>
      </c>
      <c r="B13" s="3" t="s">
        <v>96</v>
      </c>
      <c r="C13" s="4">
        <f>VLOOKUP(B13,[1]LSCOMP!$D$3:$U$205,6,0)</f>
        <v>64</v>
      </c>
      <c r="D13" s="4"/>
      <c r="E13" s="4">
        <f>VLOOKUP($B13,[1]LSCOMP!$D$3:$U$205,7,0)</f>
        <v>56.7</v>
      </c>
      <c r="F13" s="4"/>
      <c r="G13" s="4">
        <f>VLOOKUP($B13,[1]LSCOMP!$D$3:$U$205,8,0)</f>
        <v>71.5</v>
      </c>
      <c r="H13" s="4"/>
      <c r="I13" s="4">
        <f>VLOOKUP($B13,[1]LSCOMP!$D$3:$U$205,9,0)</f>
        <v>69.7</v>
      </c>
      <c r="J13" s="4"/>
      <c r="K13" s="4">
        <f>VLOOKUP($B13,[1]LSCOMP!$D$3:$U$205,10,0)</f>
        <v>54.7</v>
      </c>
      <c r="L13" s="4"/>
      <c r="M13" s="4">
        <f>VLOOKUP($B13,[1]LSCOMP!$D$3:$U$205,11,0)</f>
        <v>47.4</v>
      </c>
      <c r="N13" s="4"/>
      <c r="O13" s="4">
        <f>VLOOKUP($B13,[1]LSCOMP!$D$3:$U$205,12,0)</f>
        <v>58.1</v>
      </c>
      <c r="P13" s="4"/>
      <c r="Q13" s="4">
        <f>VLOOKUP($B13,[1]LSCOMP!$D$3:$U$205,13,0)</f>
        <v>62.2</v>
      </c>
      <c r="R13" s="4"/>
      <c r="S13" s="4">
        <f>VLOOKUP($B13,[1]LSCOMP!$D$3:$U$205,14,0)</f>
        <v>71.3</v>
      </c>
      <c r="T13" s="4"/>
      <c r="U13" s="4">
        <f>VLOOKUP($B13,[1]LSCOMP!$D$3:$U$205,15,0)</f>
        <v>82.7</v>
      </c>
      <c r="V13" s="4"/>
      <c r="W13" s="4" t="str">
        <f>VLOOKUP($B13,[1]LSCOMP!$D$3:$U$205,18,0)</f>
        <v>MICS 2012-13</v>
      </c>
    </row>
    <row r="14" spans="1:23" x14ac:dyDescent="0.25">
      <c r="A14" s="2" t="s">
        <v>195</v>
      </c>
      <c r="B14" s="3" t="s">
        <v>196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spans="1:23" x14ac:dyDescent="0.25">
      <c r="A15" s="2" t="s">
        <v>57</v>
      </c>
      <c r="B15" s="3" t="s">
        <v>58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spans="1:23" x14ac:dyDescent="0.25">
      <c r="A16" s="2" t="s">
        <v>191</v>
      </c>
      <c r="B16" s="3" t="s">
        <v>192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spans="1:23" x14ac:dyDescent="0.25">
      <c r="A17" s="2" t="s">
        <v>199</v>
      </c>
      <c r="B17" s="3" t="s">
        <v>200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spans="1:23" x14ac:dyDescent="0.25">
      <c r="A18" s="2" t="s">
        <v>155</v>
      </c>
      <c r="B18" s="3" t="s">
        <v>156</v>
      </c>
      <c r="C18" s="4">
        <f>VLOOKUP(B18,[1]LSCOMP!$D$3:$U$205,6,0)</f>
        <v>76.2</v>
      </c>
      <c r="D18" s="4"/>
      <c r="E18" s="4">
        <f>VLOOKUP($B18,[1]LSCOMP!$D$3:$U$205,7,0)</f>
        <v>71.599999999999994</v>
      </c>
      <c r="F18" s="4"/>
      <c r="G18" s="4">
        <f>VLOOKUP($B18,[1]LSCOMP!$D$3:$U$205,8,0)</f>
        <v>80.900000000000006</v>
      </c>
      <c r="H18" s="4"/>
      <c r="I18" s="4"/>
      <c r="J18" s="4"/>
      <c r="K18" s="4"/>
      <c r="L18" s="4"/>
      <c r="M18" s="4">
        <f>VLOOKUP($B18,[1]LSCOMP!$D$3:$U$205,11,0)</f>
        <v>55.2</v>
      </c>
      <c r="N18" s="4"/>
      <c r="O18" s="4">
        <f>VLOOKUP($B18,[1]LSCOMP!$D$3:$U$205,12,0)</f>
        <v>69.099999999999994</v>
      </c>
      <c r="P18" s="4"/>
      <c r="Q18" s="4">
        <f>VLOOKUP($B18,[1]LSCOMP!$D$3:$U$205,13,0)</f>
        <v>79</v>
      </c>
      <c r="R18" s="4"/>
      <c r="S18" s="4">
        <f>VLOOKUP($B18,[1]LSCOMP!$D$3:$U$205,14,0)</f>
        <v>86.1</v>
      </c>
      <c r="T18" s="4"/>
      <c r="U18" s="4">
        <f>VLOOKUP($B18,[1]LSCOMP!$D$3:$U$205,15,0)</f>
        <v>95.1</v>
      </c>
      <c r="V18" s="4"/>
      <c r="W18" s="4" t="str">
        <f>VLOOKUP($B18,[1]LSCOMP!$D$3:$U$205,18,0)</f>
        <v>MICS 2011-12</v>
      </c>
    </row>
    <row r="19" spans="1:23" x14ac:dyDescent="0.25">
      <c r="A19" s="2" t="s">
        <v>139</v>
      </c>
      <c r="B19" s="3" t="s">
        <v>140</v>
      </c>
      <c r="C19" s="4">
        <f>VLOOKUP(B19,[1]LSCOMP!$D$3:$U$205,6,0)</f>
        <v>99.3</v>
      </c>
      <c r="D19" s="4"/>
      <c r="E19" s="4">
        <f>VLOOKUP($B19,[1]LSCOMP!$D$3:$U$205,7,0)</f>
        <v>98.4</v>
      </c>
      <c r="F19" s="4"/>
      <c r="G19" s="4">
        <f>VLOOKUP($B19,[1]LSCOMP!$D$3:$U$205,8,0)</f>
        <v>99.8</v>
      </c>
      <c r="H19" s="4"/>
      <c r="I19" s="4">
        <f>VLOOKUP($B19,[1]LSCOMP!$D$3:$U$205,9,0)</f>
        <v>99.9</v>
      </c>
      <c r="J19" s="4"/>
      <c r="K19" s="4">
        <f>VLOOKUP($B19,[1]LSCOMP!$D$3:$U$205,10,0)</f>
        <v>98.3</v>
      </c>
      <c r="L19" s="4"/>
      <c r="M19" s="4">
        <f>VLOOKUP($B19,[1]LSCOMP!$D$3:$U$205,11,0)</f>
        <v>98.3</v>
      </c>
      <c r="N19" s="4"/>
      <c r="O19" s="4">
        <f>VLOOKUP($B19,[1]LSCOMP!$D$3:$U$205,12,0)</f>
        <v>98.7</v>
      </c>
      <c r="P19" s="4"/>
      <c r="Q19" s="4">
        <f>VLOOKUP($B19,[1]LSCOMP!$D$3:$U$205,13,0)</f>
        <v>99.3</v>
      </c>
      <c r="R19" s="4"/>
      <c r="S19" s="4">
        <f>VLOOKUP($B19,[1]LSCOMP!$D$3:$U$205,14,0)</f>
        <v>100</v>
      </c>
      <c r="T19" s="4"/>
      <c r="U19" s="4">
        <f>VLOOKUP($B19,[1]LSCOMP!$D$3:$U$205,15,0)</f>
        <v>100</v>
      </c>
      <c r="V19" s="4"/>
      <c r="W19" s="4" t="str">
        <f>VLOOKUP($B19,[1]LSCOMP!$D$3:$U$205,18,0)</f>
        <v>DHS 2010</v>
      </c>
    </row>
    <row r="20" spans="1:23" x14ac:dyDescent="0.25">
      <c r="A20" s="2" t="s">
        <v>201</v>
      </c>
      <c r="B20" s="3" t="s">
        <v>202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spans="1:23" x14ac:dyDescent="0.25">
      <c r="A21" s="2" t="s">
        <v>203</v>
      </c>
      <c r="B21" s="3" t="s">
        <v>204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spans="1:23" x14ac:dyDescent="0.25">
      <c r="A22" s="2" t="s">
        <v>205</v>
      </c>
      <c r="B22" s="3" t="s">
        <v>206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spans="1:23" x14ac:dyDescent="0.25">
      <c r="A23" s="2" t="s">
        <v>213</v>
      </c>
      <c r="B23" s="3" t="s">
        <v>214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spans="1:23" x14ac:dyDescent="0.25">
      <c r="A24" s="2" t="s">
        <v>211</v>
      </c>
      <c r="B24" s="3" t="s">
        <v>212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spans="1:23" x14ac:dyDescent="0.25">
      <c r="A25" s="2" t="s">
        <v>123</v>
      </c>
      <c r="B25" s="3" t="s">
        <v>124</v>
      </c>
      <c r="C25" s="4">
        <f>VLOOKUP(B25,[1]LSCOMP!$D$3:$U$205,6,0)</f>
        <v>55.1</v>
      </c>
      <c r="D25" s="4"/>
      <c r="E25" s="4">
        <f>VLOOKUP($B25,[1]LSCOMP!$D$3:$U$205,7,0)</f>
        <v>54.5</v>
      </c>
      <c r="F25" s="4"/>
      <c r="G25" s="4">
        <f>VLOOKUP($B25,[1]LSCOMP!$D$3:$U$205,8,0)</f>
        <v>55.5</v>
      </c>
      <c r="H25" s="4"/>
      <c r="I25" s="4">
        <f>VLOOKUP($B25,[1]LSCOMP!$D$3:$U$205,9,0)</f>
        <v>57.4</v>
      </c>
      <c r="J25" s="4"/>
      <c r="K25" s="4">
        <f>VLOOKUP($B25,[1]LSCOMP!$D$3:$U$205,10,0)</f>
        <v>54.1</v>
      </c>
      <c r="L25" s="4"/>
      <c r="M25" s="4">
        <f>VLOOKUP($B25,[1]LSCOMP!$D$3:$U$205,11,0)</f>
        <v>29.2</v>
      </c>
      <c r="N25" s="4"/>
      <c r="O25" s="4">
        <f>VLOOKUP($B25,[1]LSCOMP!$D$3:$U$205,12,0)</f>
        <v>44.2</v>
      </c>
      <c r="P25" s="4"/>
      <c r="Q25" s="4">
        <f>VLOOKUP($B25,[1]LSCOMP!$D$3:$U$205,13,0)</f>
        <v>57.7</v>
      </c>
      <c r="R25" s="4"/>
      <c r="S25" s="4">
        <f>VLOOKUP($B25,[1]LSCOMP!$D$3:$U$205,14,0)</f>
        <v>64.7</v>
      </c>
      <c r="T25" s="4"/>
      <c r="U25" s="4">
        <f>VLOOKUP($B25,[1]LSCOMP!$D$3:$U$205,15,0)</f>
        <v>71.2</v>
      </c>
      <c r="V25" s="4"/>
      <c r="W25" s="4" t="str">
        <f>VLOOKUP($B25,[1]LSCOMP!$D$3:$U$205,18,0)</f>
        <v>DHS 2014</v>
      </c>
    </row>
    <row r="26" spans="1:23" x14ac:dyDescent="0.25">
      <c r="A26" s="2" t="s">
        <v>141</v>
      </c>
      <c r="B26" s="3" t="s">
        <v>142</v>
      </c>
      <c r="C26" s="4">
        <f>VLOOKUP(B26,[1]LSCOMP!$D$3:$U$205,6,0)</f>
        <v>98</v>
      </c>
      <c r="D26" s="4"/>
      <c r="E26" s="4">
        <f>VLOOKUP($B26,[1]LSCOMP!$D$3:$U$205,7,0)</f>
        <v>98</v>
      </c>
      <c r="F26" s="4"/>
      <c r="G26" s="4">
        <f>VLOOKUP($B26,[1]LSCOMP!$D$3:$U$205,8,0)</f>
        <v>97.9</v>
      </c>
      <c r="H26" s="4"/>
      <c r="I26" s="4">
        <f>VLOOKUP($B26,[1]LSCOMP!$D$3:$U$205,9,0)</f>
        <v>97.9</v>
      </c>
      <c r="J26" s="4"/>
      <c r="K26" s="4">
        <f>VLOOKUP($B26,[1]LSCOMP!$D$3:$U$205,10,0)</f>
        <v>98</v>
      </c>
      <c r="L26" s="4"/>
      <c r="M26" s="4">
        <f>VLOOKUP($B26,[1]LSCOMP!$D$3:$U$205,11,0)</f>
        <v>95.1</v>
      </c>
      <c r="N26" s="4"/>
      <c r="O26" s="4">
        <f>VLOOKUP($B26,[1]LSCOMP!$D$3:$U$205,12,0)</f>
        <v>98.7</v>
      </c>
      <c r="P26" s="4"/>
      <c r="Q26" s="4">
        <f>VLOOKUP($B26,[1]LSCOMP!$D$3:$U$205,13,0)</f>
        <v>100</v>
      </c>
      <c r="R26" s="4"/>
      <c r="S26" s="4">
        <f>VLOOKUP($B26,[1]LSCOMP!$D$3:$U$205,14,0)</f>
        <v>98.2</v>
      </c>
      <c r="T26" s="4"/>
      <c r="U26" s="4">
        <f>VLOOKUP($B26,[1]LSCOMP!$D$3:$U$205,15,0)</f>
        <v>97.2</v>
      </c>
      <c r="V26" s="4"/>
      <c r="W26" s="4" t="str">
        <f>VLOOKUP($B26,[1]LSCOMP!$D$3:$U$205,18,0)</f>
        <v>MICS 2012</v>
      </c>
    </row>
    <row r="27" spans="1:23" x14ac:dyDescent="0.25">
      <c r="A27" s="2" t="s">
        <v>151</v>
      </c>
      <c r="B27" s="3" t="s">
        <v>152</v>
      </c>
      <c r="C27" s="4">
        <f>VLOOKUP(B27,[1]LSCOMP!$D$3:$U$205,6,0)</f>
        <v>99.9</v>
      </c>
      <c r="D27" s="4"/>
      <c r="E27" s="4">
        <f>VLOOKUP($B27,[1]LSCOMP!$D$3:$U$205,7,0)</f>
        <v>100</v>
      </c>
      <c r="F27" s="4"/>
      <c r="G27" s="4">
        <f>VLOOKUP($B27,[1]LSCOMP!$D$3:$U$205,8,0)</f>
        <v>99.9</v>
      </c>
      <c r="H27" s="4"/>
      <c r="I27" s="4">
        <f>VLOOKUP($B27,[1]LSCOMP!$D$3:$U$205,9,0)</f>
        <v>99.9</v>
      </c>
      <c r="J27" s="4"/>
      <c r="K27" s="4">
        <f>VLOOKUP($B27,[1]LSCOMP!$D$3:$U$205,10,0)</f>
        <v>100</v>
      </c>
      <c r="L27" s="4"/>
      <c r="M27" s="4">
        <f>VLOOKUP($B27,[1]LSCOMP!$D$3:$U$205,11,0)</f>
        <v>99.6</v>
      </c>
      <c r="N27" s="4"/>
      <c r="O27" s="4">
        <f>VLOOKUP($B27,[1]LSCOMP!$D$3:$U$205,12,0)</f>
        <v>100</v>
      </c>
      <c r="P27" s="4"/>
      <c r="Q27" s="4">
        <f>VLOOKUP($B27,[1]LSCOMP!$D$3:$U$205,13,0)</f>
        <v>100</v>
      </c>
      <c r="R27" s="4"/>
      <c r="S27" s="4">
        <f>VLOOKUP($B27,[1]LSCOMP!$D$3:$U$205,14,0)</f>
        <v>100</v>
      </c>
      <c r="T27" s="4"/>
      <c r="U27" s="4">
        <f>VLOOKUP($B27,[1]LSCOMP!$D$3:$U$205,15,0)</f>
        <v>100</v>
      </c>
      <c r="V27" s="4"/>
      <c r="W27" s="4" t="str">
        <f>VLOOKUP($B27,[1]LSCOMP!$D$3:$U$205,18,0)</f>
        <v>MICS 2012</v>
      </c>
    </row>
    <row r="28" spans="1:23" x14ac:dyDescent="0.25">
      <c r="A28" s="2" t="s">
        <v>207</v>
      </c>
      <c r="B28" s="3" t="s">
        <v>208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spans="1:23" x14ac:dyDescent="0.25">
      <c r="A29" s="2" t="s">
        <v>63</v>
      </c>
      <c r="B29" s="3" t="s">
        <v>64</v>
      </c>
      <c r="C29" s="4">
        <f>VLOOKUP(B29,[1]LSCOMP!$D$3:$U$205,6,0)</f>
        <v>43.8</v>
      </c>
      <c r="D29" s="4"/>
      <c r="E29" s="4">
        <f>VLOOKUP($B29,[1]LSCOMP!$D$3:$U$205,7,0)</f>
        <v>39.799999999999997</v>
      </c>
      <c r="F29" s="4"/>
      <c r="G29" s="4">
        <f>VLOOKUP($B29,[1]LSCOMP!$D$3:$U$205,8,0)</f>
        <v>47.8</v>
      </c>
      <c r="H29" s="4"/>
      <c r="I29" s="4">
        <f>VLOOKUP($B29,[1]LSCOMP!$D$3:$U$205,9,0)</f>
        <v>57.4</v>
      </c>
      <c r="J29" s="4"/>
      <c r="K29" s="4">
        <f>VLOOKUP($B29,[1]LSCOMP!$D$3:$U$205,10,0)</f>
        <v>34</v>
      </c>
      <c r="L29" s="4"/>
      <c r="M29" s="4">
        <f>VLOOKUP($B29,[1]LSCOMP!$D$3:$U$205,11,0)</f>
        <v>15.3</v>
      </c>
      <c r="N29" s="4"/>
      <c r="O29" s="4">
        <f>VLOOKUP($B29,[1]LSCOMP!$D$3:$U$205,12,0)</f>
        <v>28.1</v>
      </c>
      <c r="P29" s="4"/>
      <c r="Q29" s="4">
        <f>VLOOKUP($B29,[1]LSCOMP!$D$3:$U$205,13,0)</f>
        <v>41.1</v>
      </c>
      <c r="R29" s="4"/>
      <c r="S29" s="4">
        <f>VLOOKUP($B29,[1]LSCOMP!$D$3:$U$205,14,0)</f>
        <v>53.6</v>
      </c>
      <c r="T29" s="4"/>
      <c r="U29" s="4">
        <f>VLOOKUP($B29,[1]LSCOMP!$D$3:$U$205,15,0)</f>
        <v>78.2</v>
      </c>
      <c r="V29" s="4"/>
      <c r="W29" s="4" t="str">
        <f>VLOOKUP($B29,[1]LSCOMP!$D$3:$U$205,18,0)</f>
        <v>MICS 2011</v>
      </c>
    </row>
    <row r="30" spans="1:23" x14ac:dyDescent="0.25">
      <c r="A30" s="2" t="s">
        <v>33</v>
      </c>
      <c r="B30" s="3" t="s">
        <v>34</v>
      </c>
      <c r="C30" s="4">
        <f>VLOOKUP(B30,[1]LSCOMP!$D$3:$U$205,6,0)</f>
        <v>29.7</v>
      </c>
      <c r="D30" s="4"/>
      <c r="E30" s="4">
        <f>VLOOKUP($B30,[1]LSCOMP!$D$3:$U$205,7,0)</f>
        <v>40</v>
      </c>
      <c r="F30" s="4"/>
      <c r="G30" s="4">
        <f>VLOOKUP($B30,[1]LSCOMP!$D$3:$U$205,8,0)</f>
        <v>20.7</v>
      </c>
      <c r="H30" s="4"/>
      <c r="I30" s="4">
        <f>VLOOKUP($B30,[1]LSCOMP!$D$3:$U$205,9,0)</f>
        <v>41.1</v>
      </c>
      <c r="J30" s="4"/>
      <c r="K30" s="4">
        <f>VLOOKUP($B30,[1]LSCOMP!$D$3:$U$205,10,0)</f>
        <v>18</v>
      </c>
      <c r="L30" s="4"/>
      <c r="M30" s="4">
        <f>VLOOKUP($B30,[1]LSCOMP!$D$3:$U$205,11,0)</f>
        <v>5.7</v>
      </c>
      <c r="N30" s="4"/>
      <c r="O30" s="4">
        <f>VLOOKUP($B30,[1]LSCOMP!$D$3:$U$205,12,0)</f>
        <v>13</v>
      </c>
      <c r="P30" s="4"/>
      <c r="Q30" s="4">
        <f>VLOOKUP($B30,[1]LSCOMP!$D$3:$U$205,13,0)</f>
        <v>20.6</v>
      </c>
      <c r="R30" s="4"/>
      <c r="S30" s="4">
        <f>VLOOKUP($B30,[1]LSCOMP!$D$3:$U$205,14,0)</f>
        <v>32.9</v>
      </c>
      <c r="T30" s="4"/>
      <c r="U30" s="4">
        <f>VLOOKUP($B30,[1]LSCOMP!$D$3:$U$205,15,0)</f>
        <v>57.7</v>
      </c>
      <c r="V30" s="4"/>
      <c r="W30" s="4" t="str">
        <f>VLOOKUP($B30,[1]LSCOMP!$D$3:$U$205,18,0)</f>
        <v>DHS 2011-12</v>
      </c>
    </row>
    <row r="31" spans="1:23" x14ac:dyDescent="0.25">
      <c r="A31" s="2" t="s">
        <v>53</v>
      </c>
      <c r="B31" s="3" t="s">
        <v>54</v>
      </c>
      <c r="C31" s="4">
        <f>VLOOKUP(B31,[1]LSCOMP!$D$3:$U$205,6,0)</f>
        <v>38.9</v>
      </c>
      <c r="D31" s="4"/>
      <c r="E31" s="4">
        <f>VLOOKUP($B31,[1]LSCOMP!$D$3:$U$205,7,0)</f>
        <v>40.5</v>
      </c>
      <c r="F31" s="4"/>
      <c r="G31" s="4">
        <f>VLOOKUP($B31,[1]LSCOMP!$D$3:$U$205,8,0)</f>
        <v>37.6</v>
      </c>
      <c r="H31" s="4"/>
      <c r="I31" s="4">
        <f>VLOOKUP($B31,[1]LSCOMP!$D$3:$U$205,9,0)</f>
        <v>63</v>
      </c>
      <c r="J31" s="4"/>
      <c r="K31" s="4">
        <f>VLOOKUP($B31,[1]LSCOMP!$D$3:$U$205,10,0)</f>
        <v>28.5</v>
      </c>
      <c r="L31" s="4"/>
      <c r="M31" s="4">
        <f>VLOOKUP($B31,[1]LSCOMP!$D$3:$U$205,11,0)</f>
        <v>16.600000000000001</v>
      </c>
      <c r="N31" s="4"/>
      <c r="O31" s="4">
        <f>VLOOKUP($B31,[1]LSCOMP!$D$3:$U$205,12,0)</f>
        <v>18.8</v>
      </c>
      <c r="P31" s="4"/>
      <c r="Q31" s="4">
        <f>VLOOKUP($B31,[1]LSCOMP!$D$3:$U$205,13,0)</f>
        <v>29.6</v>
      </c>
      <c r="R31" s="4"/>
      <c r="S31" s="4">
        <f>VLOOKUP($B31,[1]LSCOMP!$D$3:$U$205,14,0)</f>
        <v>50.2</v>
      </c>
      <c r="T31" s="4"/>
      <c r="U31" s="4">
        <f>VLOOKUP($B31,[1]LSCOMP!$D$3:$U$205,15,0)</f>
        <v>76.3</v>
      </c>
      <c r="V31" s="4"/>
      <c r="W31" s="4" t="str">
        <f>VLOOKUP($B31,[1]LSCOMP!$D$3:$U$205,18,0)</f>
        <v>MICS 2010</v>
      </c>
    </row>
    <row r="32" spans="1:23" x14ac:dyDescent="0.25">
      <c r="A32" s="2" t="s">
        <v>215</v>
      </c>
      <c r="B32" s="3" t="s">
        <v>216</v>
      </c>
      <c r="C32" s="4">
        <f>VLOOKUP(B32,[1]LSCOMP!$D$3:$U$205,6,0)</f>
        <v>84.2</v>
      </c>
      <c r="D32" s="4" t="s">
        <v>440</v>
      </c>
      <c r="E32" s="4">
        <f>VLOOKUP($B32,[1]LSCOMP!$D$3:$U$205,7,0)</f>
        <v>85</v>
      </c>
      <c r="F32" s="4" t="s">
        <v>440</v>
      </c>
      <c r="G32" s="4">
        <f>VLOOKUP($B32,[1]LSCOMP!$D$3:$U$205,8,0)</f>
        <v>83.3</v>
      </c>
      <c r="H32" s="4" t="s">
        <v>440</v>
      </c>
      <c r="I32" s="4">
        <f>VLOOKUP($B32,[1]LSCOMP!$D$3:$U$205,9,0)</f>
        <v>91.3</v>
      </c>
      <c r="J32" s="4" t="s">
        <v>440</v>
      </c>
      <c r="K32" s="4">
        <f>VLOOKUP($B32,[1]LSCOMP!$D$3:$U$205,10,0)</f>
        <v>71.099999999999994</v>
      </c>
      <c r="L32" s="4" t="s">
        <v>440</v>
      </c>
      <c r="M32" s="4">
        <f>VLOOKUP($B32,[1]LSCOMP!$D$3:$U$205,11,0)</f>
        <v>57.9</v>
      </c>
      <c r="N32" s="4" t="s">
        <v>440</v>
      </c>
      <c r="O32" s="4">
        <f>VLOOKUP($B32,[1]LSCOMP!$D$3:$U$205,12,0)</f>
        <v>76.3</v>
      </c>
      <c r="P32" s="4" t="s">
        <v>440</v>
      </c>
      <c r="Q32" s="4">
        <f>VLOOKUP($B32,[1]LSCOMP!$D$3:$U$205,13,0)</f>
        <v>89.1</v>
      </c>
      <c r="R32" s="4" t="s">
        <v>440</v>
      </c>
      <c r="S32" s="4">
        <f>VLOOKUP($B32,[1]LSCOMP!$D$3:$U$205,14,0)</f>
        <v>91.6</v>
      </c>
      <c r="T32" s="4" t="s">
        <v>440</v>
      </c>
      <c r="U32" s="4">
        <f>VLOOKUP($B32,[1]LSCOMP!$D$3:$U$205,15,0)</f>
        <v>95.8</v>
      </c>
      <c r="V32" s="4" t="s">
        <v>440</v>
      </c>
      <c r="W32" s="4" t="str">
        <f>VLOOKUP($B32,[1]LSCOMP!$D$3:$U$205,18,0)</f>
        <v>DHS 2008</v>
      </c>
    </row>
    <row r="33" spans="1:23" x14ac:dyDescent="0.25">
      <c r="A33" s="2" t="s">
        <v>13</v>
      </c>
      <c r="B33" s="3" t="s">
        <v>14</v>
      </c>
      <c r="C33" s="4">
        <f>VLOOKUP(B33,[1]LSCOMP!$D$3:$U$205,6,0)</f>
        <v>96.8</v>
      </c>
      <c r="D33" s="4"/>
      <c r="E33" s="4">
        <f>VLOOKUP($B33,[1]LSCOMP!$D$3:$U$205,7,0)</f>
        <v>96.8</v>
      </c>
      <c r="F33" s="4"/>
      <c r="G33" s="4">
        <f>VLOOKUP($B33,[1]LSCOMP!$D$3:$U$205,8,0)</f>
        <v>96.9</v>
      </c>
      <c r="H33" s="4"/>
      <c r="I33" s="4">
        <f>VLOOKUP($B33,[1]LSCOMP!$D$3:$U$205,9,0)</f>
        <v>97.9</v>
      </c>
      <c r="J33" s="4"/>
      <c r="K33" s="4">
        <f>VLOOKUP($B33,[1]LSCOMP!$D$3:$U$205,10,0)</f>
        <v>96.4</v>
      </c>
      <c r="L33" s="4"/>
      <c r="M33" s="4">
        <f>VLOOKUP($B33,[1]LSCOMP!$D$3:$U$205,11,0)</f>
        <v>90.8</v>
      </c>
      <c r="N33" s="4"/>
      <c r="O33" s="4">
        <f>VLOOKUP($B33,[1]LSCOMP!$D$3:$U$205,12,0)</f>
        <v>93.9</v>
      </c>
      <c r="P33" s="4"/>
      <c r="Q33" s="4">
        <f>VLOOKUP($B33,[1]LSCOMP!$D$3:$U$205,13,0)</f>
        <v>98.8</v>
      </c>
      <c r="R33" s="4"/>
      <c r="S33" s="4">
        <f>VLOOKUP($B33,[1]LSCOMP!$D$3:$U$205,14,0)</f>
        <v>98.4</v>
      </c>
      <c r="T33" s="4"/>
      <c r="U33" s="4">
        <f>VLOOKUP($B33,[1]LSCOMP!$D$3:$U$205,15,0)</f>
        <v>100</v>
      </c>
      <c r="V33" s="4"/>
      <c r="W33" s="4" t="str">
        <f>VLOOKUP($B33,[1]LSCOMP!$D$3:$U$205,18,0)</f>
        <v>MICS 2011-12</v>
      </c>
    </row>
    <row r="34" spans="1:23" x14ac:dyDescent="0.25">
      <c r="A34" s="2" t="s">
        <v>221</v>
      </c>
      <c r="B34" s="3" t="s">
        <v>222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spans="1:23" x14ac:dyDescent="0.25">
      <c r="A35" s="2" t="s">
        <v>217</v>
      </c>
      <c r="B35" s="3" t="s">
        <v>218</v>
      </c>
      <c r="C35" s="4">
        <f>VLOOKUP(B35,[1]LSCOMP!$D$3:$U$205,6,0)</f>
        <v>77.400000000000006</v>
      </c>
      <c r="D35" s="4"/>
      <c r="E35" s="4">
        <f>VLOOKUP($B35,[1]LSCOMP!$D$3:$U$205,7,0)</f>
        <v>72.8</v>
      </c>
      <c r="F35" s="4"/>
      <c r="G35" s="4">
        <f>VLOOKUP($B35,[1]LSCOMP!$D$3:$U$205,8,0)</f>
        <v>82.3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 t="str">
        <f>VLOOKUP($B35,[1]LSCOMP!$D$3:$U$205,18,0)</f>
        <v>Pesquisa Nacional por Amostra de Domicílios 2013</v>
      </c>
    </row>
    <row r="36" spans="1:23" x14ac:dyDescent="0.25">
      <c r="A36" s="2" t="s">
        <v>408</v>
      </c>
      <c r="B36" s="3" t="s">
        <v>409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spans="1:23" x14ac:dyDescent="0.25">
      <c r="A37" s="2" t="s">
        <v>219</v>
      </c>
      <c r="B37" s="3" t="s">
        <v>220</v>
      </c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spans="1:23" x14ac:dyDescent="0.25">
      <c r="A38" s="2" t="s">
        <v>209</v>
      </c>
      <c r="B38" s="3" t="s">
        <v>210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spans="1:23" x14ac:dyDescent="0.25">
      <c r="A39" s="2" t="s">
        <v>15</v>
      </c>
      <c r="B39" s="3" t="s">
        <v>16</v>
      </c>
      <c r="C39" s="4">
        <f>VLOOKUP(B39,[1]LSCOMP!$D$3:$U$205,6,0)</f>
        <v>9</v>
      </c>
      <c r="D39" s="4"/>
      <c r="E39" s="4">
        <f>VLOOKUP($B39,[1]LSCOMP!$D$3:$U$205,7,0)</f>
        <v>13.2</v>
      </c>
      <c r="F39" s="4"/>
      <c r="G39" s="4">
        <f>VLOOKUP($B39,[1]LSCOMP!$D$3:$U$205,8,0)</f>
        <v>5.6</v>
      </c>
      <c r="H39" s="4"/>
      <c r="I39" s="4">
        <f>VLOOKUP($B39,[1]LSCOMP!$D$3:$U$205,9,0)</f>
        <v>21.7</v>
      </c>
      <c r="J39" s="4"/>
      <c r="K39" s="4">
        <f>VLOOKUP($B39,[1]LSCOMP!$D$3:$U$205,10,0)</f>
        <v>3</v>
      </c>
      <c r="L39" s="4"/>
      <c r="M39" s="4">
        <f>VLOOKUP($B39,[1]LSCOMP!$D$3:$U$205,11,0)</f>
        <v>0.9</v>
      </c>
      <c r="N39" s="4"/>
      <c r="O39" s="4">
        <f>VLOOKUP($B39,[1]LSCOMP!$D$3:$U$205,12,0)</f>
        <v>1.6</v>
      </c>
      <c r="P39" s="4"/>
      <c r="Q39" s="4">
        <f>VLOOKUP($B39,[1]LSCOMP!$D$3:$U$205,13,0)</f>
        <v>2.4</v>
      </c>
      <c r="R39" s="4"/>
      <c r="S39" s="4">
        <f>VLOOKUP($B39,[1]LSCOMP!$D$3:$U$205,14,0)</f>
        <v>5.3</v>
      </c>
      <c r="T39" s="4"/>
      <c r="U39" s="4">
        <f>VLOOKUP($B39,[1]LSCOMP!$D$3:$U$205,15,0)</f>
        <v>23.8</v>
      </c>
      <c r="V39" s="4"/>
      <c r="W39" s="4" t="str">
        <f>VLOOKUP($B39,[1]LSCOMP!$D$3:$U$205,18,0)</f>
        <v>DHS 2010</v>
      </c>
    </row>
    <row r="40" spans="1:23" x14ac:dyDescent="0.25">
      <c r="A40" s="2" t="s">
        <v>47</v>
      </c>
      <c r="B40" s="3" t="s">
        <v>48</v>
      </c>
      <c r="C40" s="4">
        <f>VLOOKUP(B40,[1]LSCOMP!$D$3:$U$205,6,0)</f>
        <v>11.2</v>
      </c>
      <c r="D40" s="4"/>
      <c r="E40" s="4">
        <f>VLOOKUP($B40,[1]LSCOMP!$D$3:$U$205,7,0)</f>
        <v>15.6</v>
      </c>
      <c r="F40" s="4"/>
      <c r="G40" s="4">
        <f>VLOOKUP($B40,[1]LSCOMP!$D$3:$U$205,8,0)</f>
        <v>7.6</v>
      </c>
      <c r="H40" s="4"/>
      <c r="I40" s="4">
        <f>VLOOKUP($B40,[1]LSCOMP!$D$3:$U$205,9,0)</f>
        <v>31.8</v>
      </c>
      <c r="J40" s="4"/>
      <c r="K40" s="4">
        <f>VLOOKUP($B40,[1]LSCOMP!$D$3:$U$205,10,0)</f>
        <v>7.6</v>
      </c>
      <c r="L40" s="4"/>
      <c r="M40" s="4">
        <f>VLOOKUP($B40,[1]LSCOMP!$D$3:$U$205,11,0)</f>
        <v>3.3</v>
      </c>
      <c r="N40" s="4"/>
      <c r="O40" s="4">
        <f>VLOOKUP($B40,[1]LSCOMP!$D$3:$U$205,12,0)</f>
        <v>3.1</v>
      </c>
      <c r="P40" s="4"/>
      <c r="Q40" s="4">
        <f>VLOOKUP($B40,[1]LSCOMP!$D$3:$U$205,13,0)</f>
        <v>6.9</v>
      </c>
      <c r="R40" s="4"/>
      <c r="S40" s="4">
        <f>VLOOKUP($B40,[1]LSCOMP!$D$3:$U$205,14,0)</f>
        <v>10.5</v>
      </c>
      <c r="T40" s="4"/>
      <c r="U40" s="4">
        <f>VLOOKUP($B40,[1]LSCOMP!$D$3:$U$205,15,0)</f>
        <v>26.6</v>
      </c>
      <c r="V40" s="4"/>
      <c r="W40" s="4" t="str">
        <f>VLOOKUP($B40,[1]LSCOMP!$D$3:$U$205,18,0)</f>
        <v>DHS 2010</v>
      </c>
    </row>
    <row r="41" spans="1:23" x14ac:dyDescent="0.25">
      <c r="A41" s="2" t="s">
        <v>233</v>
      </c>
      <c r="B41" s="3" t="s">
        <v>234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spans="1:23" x14ac:dyDescent="0.25">
      <c r="A42" s="2" t="s">
        <v>99</v>
      </c>
      <c r="B42" s="3" t="s">
        <v>100</v>
      </c>
      <c r="C42" s="4">
        <f>VLOOKUP(B42,[1]LSCOMP!$D$3:$U$205,6,0)</f>
        <v>40</v>
      </c>
      <c r="D42" s="4"/>
      <c r="E42" s="4">
        <f>VLOOKUP($B42,[1]LSCOMP!$D$3:$U$205,7,0)</f>
        <v>41</v>
      </c>
      <c r="F42" s="4"/>
      <c r="G42" s="4">
        <f>VLOOKUP($B42,[1]LSCOMP!$D$3:$U$205,8,0)</f>
        <v>38.9</v>
      </c>
      <c r="H42" s="4"/>
      <c r="I42" s="4">
        <f>VLOOKUP($B42,[1]LSCOMP!$D$3:$U$205,9,0)</f>
        <v>66</v>
      </c>
      <c r="J42" s="4"/>
      <c r="K42" s="4">
        <f>VLOOKUP($B42,[1]LSCOMP!$D$3:$U$205,10,0)</f>
        <v>33.6</v>
      </c>
      <c r="L42" s="4"/>
      <c r="M42" s="4">
        <f>VLOOKUP($B42,[1]LSCOMP!$D$3:$U$205,11,0)</f>
        <v>17.100000000000001</v>
      </c>
      <c r="N42" s="4"/>
      <c r="O42" s="4">
        <f>VLOOKUP($B42,[1]LSCOMP!$D$3:$U$205,12,0)</f>
        <v>21.9</v>
      </c>
      <c r="P42" s="4"/>
      <c r="Q42" s="4">
        <f>VLOOKUP($B42,[1]LSCOMP!$D$3:$U$205,13,0)</f>
        <v>35.700000000000003</v>
      </c>
      <c r="R42" s="4"/>
      <c r="S42" s="4">
        <f>VLOOKUP($B42,[1]LSCOMP!$D$3:$U$205,14,0)</f>
        <v>52.3</v>
      </c>
      <c r="T42" s="4"/>
      <c r="U42" s="4">
        <f>VLOOKUP($B42,[1]LSCOMP!$D$3:$U$205,15,0)</f>
        <v>63.6</v>
      </c>
      <c r="V42" s="4"/>
      <c r="W42" s="4" t="str">
        <f>VLOOKUP($B42,[1]LSCOMP!$D$3:$U$205,18,0)</f>
        <v>DHS 2014</v>
      </c>
    </row>
    <row r="43" spans="1:23" x14ac:dyDescent="0.25">
      <c r="A43" s="2" t="s">
        <v>55</v>
      </c>
      <c r="B43" s="3" t="s">
        <v>56</v>
      </c>
      <c r="C43" s="4">
        <f>VLOOKUP(B43,[1]LSCOMP!$D$3:$U$205,6,0)</f>
        <v>34</v>
      </c>
      <c r="D43" s="4"/>
      <c r="E43" s="4">
        <f>VLOOKUP($B43,[1]LSCOMP!$D$3:$U$205,7,0)</f>
        <v>37</v>
      </c>
      <c r="F43" s="4"/>
      <c r="G43" s="4">
        <f>VLOOKUP($B43,[1]LSCOMP!$D$3:$U$205,8,0)</f>
        <v>31.5</v>
      </c>
      <c r="H43" s="4"/>
      <c r="I43" s="4">
        <f>VLOOKUP($B43,[1]LSCOMP!$D$3:$U$205,9,0)</f>
        <v>48</v>
      </c>
      <c r="J43" s="4"/>
      <c r="K43" s="4">
        <f>VLOOKUP($B43,[1]LSCOMP!$D$3:$U$205,10,0)</f>
        <v>13.4</v>
      </c>
      <c r="L43" s="4"/>
      <c r="M43" s="4">
        <f>VLOOKUP($B43,[1]LSCOMP!$D$3:$U$205,11,0)</f>
        <v>2.2999999999999998</v>
      </c>
      <c r="N43" s="4"/>
      <c r="O43" s="4">
        <f>VLOOKUP($B43,[1]LSCOMP!$D$3:$U$205,12,0)</f>
        <v>12.5</v>
      </c>
      <c r="P43" s="4"/>
      <c r="Q43" s="4">
        <f>VLOOKUP($B43,[1]LSCOMP!$D$3:$U$205,13,0)</f>
        <v>23</v>
      </c>
      <c r="R43" s="4"/>
      <c r="S43" s="4">
        <f>VLOOKUP($B43,[1]LSCOMP!$D$3:$U$205,14,0)</f>
        <v>41.7</v>
      </c>
      <c r="T43" s="4"/>
      <c r="U43" s="4">
        <f>VLOOKUP($B43,[1]LSCOMP!$D$3:$U$205,15,0)</f>
        <v>63</v>
      </c>
      <c r="V43" s="4"/>
      <c r="W43" s="4" t="str">
        <f>VLOOKUP($B43,[1]LSCOMP!$D$3:$U$205,18,0)</f>
        <v>DHS 2011</v>
      </c>
    </row>
    <row r="44" spans="1:23" x14ac:dyDescent="0.25">
      <c r="A44" s="2" t="s">
        <v>223</v>
      </c>
      <c r="B44" s="3" t="s">
        <v>224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spans="1:23" x14ac:dyDescent="0.25">
      <c r="A45" s="2" t="s">
        <v>61</v>
      </c>
      <c r="B45" s="3" t="s">
        <v>62</v>
      </c>
      <c r="C45" s="4">
        <f>VLOOKUP(B45,[1]LSCOMP!$D$3:$U$205,6,0)</f>
        <v>11.2</v>
      </c>
      <c r="D45" s="4"/>
      <c r="E45" s="4">
        <f>VLOOKUP($B45,[1]LSCOMP!$D$3:$U$205,7,0)</f>
        <v>15.8</v>
      </c>
      <c r="F45" s="4"/>
      <c r="G45" s="4">
        <f>VLOOKUP($B45,[1]LSCOMP!$D$3:$U$205,8,0)</f>
        <v>8.1999999999999993</v>
      </c>
      <c r="H45" s="4"/>
      <c r="I45" s="4">
        <f>VLOOKUP($B45,[1]LSCOMP!$D$3:$U$205,9,0)</f>
        <v>23.1</v>
      </c>
      <c r="J45" s="4"/>
      <c r="K45" s="4">
        <f>VLOOKUP($B45,[1]LSCOMP!$D$3:$U$205,10,0)</f>
        <v>2.6</v>
      </c>
      <c r="L45" s="4"/>
      <c r="M45" s="4">
        <f>VLOOKUP($B45,[1]LSCOMP!$D$3:$U$205,11,0)</f>
        <v>1.1000000000000001</v>
      </c>
      <c r="N45" s="4"/>
      <c r="O45" s="4">
        <f>VLOOKUP($B45,[1]LSCOMP!$D$3:$U$205,12,0)</f>
        <v>2.1</v>
      </c>
      <c r="P45" s="4"/>
      <c r="Q45" s="4">
        <f>VLOOKUP($B45,[1]LSCOMP!$D$3:$U$205,13,0)</f>
        <v>2.8</v>
      </c>
      <c r="R45" s="4"/>
      <c r="S45" s="4">
        <f>VLOOKUP($B45,[1]LSCOMP!$D$3:$U$205,14,0)</f>
        <v>12.2</v>
      </c>
      <c r="T45" s="4"/>
      <c r="U45" s="4">
        <f>VLOOKUP($B45,[1]LSCOMP!$D$3:$U$205,15,0)</f>
        <v>33.5</v>
      </c>
      <c r="V45" s="4"/>
      <c r="W45" s="4" t="str">
        <f>VLOOKUP($B45,[1]LSCOMP!$D$3:$U$205,18,0)</f>
        <v>MICS_2010</v>
      </c>
    </row>
    <row r="46" spans="1:23" x14ac:dyDescent="0.25">
      <c r="A46" s="2" t="s">
        <v>67</v>
      </c>
      <c r="B46" s="3" t="s">
        <v>68</v>
      </c>
      <c r="C46" s="4">
        <f>VLOOKUP(B46,[1]LSCOMP!$D$3:$U$205,6,0)</f>
        <v>14.1</v>
      </c>
      <c r="D46" s="4"/>
      <c r="E46" s="4">
        <f>VLOOKUP($B46,[1]LSCOMP!$D$3:$U$205,7,0)</f>
        <v>18.3</v>
      </c>
      <c r="F46" s="4"/>
      <c r="G46" s="4">
        <f>VLOOKUP($B46,[1]LSCOMP!$D$3:$U$205,8,0)</f>
        <v>10.199999999999999</v>
      </c>
      <c r="H46" s="4"/>
      <c r="I46" s="4">
        <f>VLOOKUP($B46,[1]LSCOMP!$D$3:$U$205,9,0)</f>
        <v>36.299999999999997</v>
      </c>
      <c r="J46" s="4"/>
      <c r="K46" s="4">
        <f>VLOOKUP($B46,[1]LSCOMP!$D$3:$U$205,10,0)</f>
        <v>5.4</v>
      </c>
      <c r="L46" s="4"/>
      <c r="M46" s="4">
        <f>VLOOKUP($B46,[1]LSCOMP!$D$3:$U$205,11,0)</f>
        <v>4.5</v>
      </c>
      <c r="N46" s="4"/>
      <c r="O46" s="4">
        <f>VLOOKUP($B46,[1]LSCOMP!$D$3:$U$205,12,0)</f>
        <v>4.8</v>
      </c>
      <c r="P46" s="4"/>
      <c r="Q46" s="4">
        <f>VLOOKUP($B46,[1]LSCOMP!$D$3:$U$205,13,0)</f>
        <v>5.4</v>
      </c>
      <c r="R46" s="4"/>
      <c r="S46" s="4">
        <f>VLOOKUP($B46,[1]LSCOMP!$D$3:$U$205,14,0)</f>
        <v>7.3</v>
      </c>
      <c r="T46" s="4"/>
      <c r="U46" s="4">
        <f>VLOOKUP($B46,[1]LSCOMP!$D$3:$U$205,15,0)</f>
        <v>38.9</v>
      </c>
      <c r="V46" s="4"/>
      <c r="W46" s="4" t="str">
        <f>VLOOKUP($B46,[1]LSCOMP!$D$3:$U$205,18,0)</f>
        <v>DHS 2014-15</v>
      </c>
    </row>
    <row r="47" spans="1:23" x14ac:dyDescent="0.25">
      <c r="A47" s="2" t="s">
        <v>227</v>
      </c>
      <c r="B47" s="3" t="s">
        <v>228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spans="1:23" x14ac:dyDescent="0.25">
      <c r="A48" s="2" t="s">
        <v>229</v>
      </c>
      <c r="B48" s="3" t="s">
        <v>230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x14ac:dyDescent="0.25">
      <c r="A49" s="2" t="s">
        <v>173</v>
      </c>
      <c r="B49" s="3" t="s">
        <v>174</v>
      </c>
      <c r="C49" s="4">
        <f>VLOOKUP(B49,[1]LSCOMP!$D$3:$U$205,6,0)</f>
        <v>74.5</v>
      </c>
      <c r="D49" s="4"/>
      <c r="E49" s="4">
        <f>VLOOKUP($B49,[1]LSCOMP!$D$3:$U$205,7,0)</f>
        <v>69.599999999999994</v>
      </c>
      <c r="F49" s="4"/>
      <c r="G49" s="4">
        <f>VLOOKUP($B49,[1]LSCOMP!$D$3:$U$205,8,0)</f>
        <v>79.099999999999994</v>
      </c>
      <c r="H49" s="4"/>
      <c r="I49" s="4">
        <f>VLOOKUP($B49,[1]LSCOMP!$D$3:$U$205,9,0)</f>
        <v>81.3</v>
      </c>
      <c r="J49" s="4"/>
      <c r="K49" s="4">
        <f>VLOOKUP($B49,[1]LSCOMP!$D$3:$U$205,10,0)</f>
        <v>51.2</v>
      </c>
      <c r="L49" s="4"/>
      <c r="M49" s="4">
        <f>VLOOKUP($B49,[1]LSCOMP!$D$3:$U$205,11,0)</f>
        <v>44.7</v>
      </c>
      <c r="N49" s="4"/>
      <c r="O49" s="4">
        <f>VLOOKUP($B49,[1]LSCOMP!$D$3:$U$205,12,0)</f>
        <v>64.7</v>
      </c>
      <c r="P49" s="4"/>
      <c r="Q49" s="4">
        <f>VLOOKUP($B49,[1]LSCOMP!$D$3:$U$205,13,0)</f>
        <v>78</v>
      </c>
      <c r="R49" s="4"/>
      <c r="S49" s="4">
        <f>VLOOKUP($B49,[1]LSCOMP!$D$3:$U$205,14,0)</f>
        <v>88.8</v>
      </c>
      <c r="T49" s="4"/>
      <c r="U49" s="4">
        <f>VLOOKUP($B49,[1]LSCOMP!$D$3:$U$205,15,0)</f>
        <v>94.5</v>
      </c>
      <c r="V49" s="4"/>
      <c r="W49" s="4" t="str">
        <f>VLOOKUP($B49,[1]LSCOMP!$D$3:$U$205,18,0)</f>
        <v>DHS 2010</v>
      </c>
    </row>
    <row r="50" spans="1:23" x14ac:dyDescent="0.25">
      <c r="A50" s="2" t="s">
        <v>77</v>
      </c>
      <c r="B50" s="3" t="s">
        <v>78</v>
      </c>
      <c r="C50" s="4">
        <f>VLOOKUP(B50,[1]LSCOMP!$D$3:$U$205,6,0)</f>
        <v>46</v>
      </c>
      <c r="D50" s="4"/>
      <c r="E50" s="4">
        <f>VLOOKUP($B50,[1]LSCOMP!$D$3:$U$205,7,0)</f>
        <v>47.4</v>
      </c>
      <c r="F50" s="4"/>
      <c r="G50" s="4">
        <f>VLOOKUP($B50,[1]LSCOMP!$D$3:$U$205,8,0)</f>
        <v>45</v>
      </c>
      <c r="H50" s="4"/>
      <c r="I50" s="4">
        <f>VLOOKUP($B50,[1]LSCOMP!$D$3:$U$205,9,0)</f>
        <v>56.8</v>
      </c>
      <c r="J50" s="4"/>
      <c r="K50" s="4">
        <f>VLOOKUP($B50,[1]LSCOMP!$D$3:$U$205,10,0)</f>
        <v>41</v>
      </c>
      <c r="L50" s="4"/>
      <c r="M50" s="4">
        <f>VLOOKUP($B50,[1]LSCOMP!$D$3:$U$205,11,0)</f>
        <v>19.600000000000001</v>
      </c>
      <c r="N50" s="4"/>
      <c r="O50" s="4">
        <f>VLOOKUP($B50,[1]LSCOMP!$D$3:$U$205,12,0)</f>
        <v>35.799999999999997</v>
      </c>
      <c r="P50" s="4"/>
      <c r="Q50" s="4">
        <f>VLOOKUP($B50,[1]LSCOMP!$D$3:$U$205,13,0)</f>
        <v>48</v>
      </c>
      <c r="R50" s="4"/>
      <c r="S50" s="4">
        <f>VLOOKUP($B50,[1]LSCOMP!$D$3:$U$205,14,0)</f>
        <v>54.5</v>
      </c>
      <c r="T50" s="4"/>
      <c r="U50" s="4">
        <f>VLOOKUP($B50,[1]LSCOMP!$D$3:$U$205,15,0)</f>
        <v>61.9</v>
      </c>
      <c r="V50" s="4"/>
      <c r="W50" s="4" t="str">
        <f>VLOOKUP($B50,[1]LSCOMP!$D$3:$U$205,18,0)</f>
        <v>DHS 2012</v>
      </c>
    </row>
    <row r="51" spans="1:23" x14ac:dyDescent="0.25">
      <c r="A51" s="2" t="s">
        <v>137</v>
      </c>
      <c r="B51" s="3" t="s">
        <v>138</v>
      </c>
      <c r="C51" s="4">
        <f>VLOOKUP(B51,[1]LSCOMP!$D$3:$U$205,6,0)</f>
        <v>36.6</v>
      </c>
      <c r="D51" s="4"/>
      <c r="E51" s="4">
        <f>VLOOKUP($B51,[1]LSCOMP!$D$3:$U$205,7,0)</f>
        <v>41.7</v>
      </c>
      <c r="F51" s="4"/>
      <c r="G51" s="4">
        <f>VLOOKUP($B51,[1]LSCOMP!$D$3:$U$205,8,0)</f>
        <v>32.799999999999997</v>
      </c>
      <c r="H51" s="4"/>
      <c r="I51" s="4">
        <f>VLOOKUP($B51,[1]LSCOMP!$D$3:$U$205,9,0)</f>
        <v>44.5</v>
      </c>
      <c r="J51" s="4"/>
      <c r="K51" s="4">
        <f>VLOOKUP($B51,[1]LSCOMP!$D$3:$U$205,10,0)</f>
        <v>14.1</v>
      </c>
      <c r="L51" s="4"/>
      <c r="M51" s="4">
        <f>VLOOKUP($B51,[1]LSCOMP!$D$3:$U$205,11,0)</f>
        <v>7.3</v>
      </c>
      <c r="N51" s="4"/>
      <c r="O51" s="4">
        <f>VLOOKUP($B51,[1]LSCOMP!$D$3:$U$205,12,0)</f>
        <v>15.7</v>
      </c>
      <c r="P51" s="4"/>
      <c r="Q51" s="4">
        <f>VLOOKUP($B51,[1]LSCOMP!$D$3:$U$205,13,0)</f>
        <v>32.6</v>
      </c>
      <c r="R51" s="4"/>
      <c r="S51" s="4">
        <f>VLOOKUP($B51,[1]LSCOMP!$D$3:$U$205,14,0)</f>
        <v>43.2</v>
      </c>
      <c r="T51" s="4"/>
      <c r="U51" s="4">
        <f>VLOOKUP($B51,[1]LSCOMP!$D$3:$U$205,15,0)</f>
        <v>67.400000000000006</v>
      </c>
      <c r="V51" s="4"/>
      <c r="W51" s="4" t="str">
        <f>VLOOKUP($B51,[1]LSCOMP!$D$3:$U$205,18,0)</f>
        <v>DHS 2011-12</v>
      </c>
    </row>
    <row r="52" spans="1:23" x14ac:dyDescent="0.25">
      <c r="A52" s="2" t="s">
        <v>231</v>
      </c>
      <c r="B52" s="3" t="s">
        <v>232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spans="1:23" x14ac:dyDescent="0.25">
      <c r="A53" s="2" t="s">
        <v>131</v>
      </c>
      <c r="B53" s="3" t="s">
        <v>132</v>
      </c>
      <c r="C53" s="4">
        <f>VLOOKUP(B53,[1]LSCOMP!$D$3:$U$205,6,0)</f>
        <v>62.9</v>
      </c>
      <c r="D53" s="4"/>
      <c r="E53" s="4">
        <f>VLOOKUP($B53,[1]LSCOMP!$D$3:$U$205,7,0)</f>
        <v>54.5</v>
      </c>
      <c r="F53" s="4"/>
      <c r="G53" s="4">
        <f>VLOOKUP($B53,[1]LSCOMP!$D$3:$U$205,8,0)</f>
        <v>71.099999999999994</v>
      </c>
      <c r="H53" s="4"/>
      <c r="I53" s="4">
        <f>VLOOKUP($B53,[1]LSCOMP!$D$3:$U$205,9,0)</f>
        <v>71.3</v>
      </c>
      <c r="J53" s="4"/>
      <c r="K53" s="4">
        <f>VLOOKUP($B53,[1]LSCOMP!$D$3:$U$205,10,0)</f>
        <v>49.5</v>
      </c>
      <c r="L53" s="4"/>
      <c r="M53" s="4">
        <f>VLOOKUP($B53,[1]LSCOMP!$D$3:$U$205,11,0)</f>
        <v>33.299999999999997</v>
      </c>
      <c r="N53" s="4"/>
      <c r="O53" s="4">
        <f>VLOOKUP($B53,[1]LSCOMP!$D$3:$U$205,12,0)</f>
        <v>51.9</v>
      </c>
      <c r="P53" s="4"/>
      <c r="Q53" s="4">
        <f>VLOOKUP($B53,[1]LSCOMP!$D$3:$U$205,13,0)</f>
        <v>63.6</v>
      </c>
      <c r="R53" s="4"/>
      <c r="S53" s="4">
        <f>VLOOKUP($B53,[1]LSCOMP!$D$3:$U$205,14,0)</f>
        <v>77.099999999999994</v>
      </c>
      <c r="T53" s="4"/>
      <c r="U53" s="4">
        <f>VLOOKUP($B53,[1]LSCOMP!$D$3:$U$205,15,0)</f>
        <v>91.1</v>
      </c>
      <c r="V53" s="4"/>
      <c r="W53" s="4" t="str">
        <f>VLOOKUP($B53,[1]LSCOMP!$D$3:$U$205,18,0)</f>
        <v>MICS 2011</v>
      </c>
    </row>
    <row r="54" spans="1:23" x14ac:dyDescent="0.25">
      <c r="A54" s="2" t="s">
        <v>21</v>
      </c>
      <c r="B54" s="3" t="s">
        <v>22</v>
      </c>
      <c r="C54" s="4">
        <f>VLOOKUP(B54,[1]LSCOMP!$D$3:$U$205,6,0)</f>
        <v>24.2</v>
      </c>
      <c r="D54" s="4"/>
      <c r="E54" s="4">
        <f>VLOOKUP($B54,[1]LSCOMP!$D$3:$U$205,7,0)</f>
        <v>31.9</v>
      </c>
      <c r="F54" s="4"/>
      <c r="G54" s="4">
        <f>VLOOKUP($B54,[1]LSCOMP!$D$3:$U$205,8,0)</f>
        <v>17.399999999999999</v>
      </c>
      <c r="H54" s="4"/>
      <c r="I54" s="4">
        <f>VLOOKUP($B54,[1]LSCOMP!$D$3:$U$205,9,0)</f>
        <v>37.1</v>
      </c>
      <c r="J54" s="4"/>
      <c r="K54" s="4">
        <f>VLOOKUP($B54,[1]LSCOMP!$D$3:$U$205,10,0)</f>
        <v>6.9</v>
      </c>
      <c r="L54" s="4"/>
      <c r="M54" s="4">
        <f>VLOOKUP($B54,[1]LSCOMP!$D$3:$U$205,11,0)</f>
        <v>1.9</v>
      </c>
      <c r="N54" s="4"/>
      <c r="O54" s="4">
        <f>VLOOKUP($B54,[1]LSCOMP!$D$3:$U$205,12,0)</f>
        <v>8.4</v>
      </c>
      <c r="P54" s="4"/>
      <c r="Q54" s="4">
        <f>VLOOKUP($B54,[1]LSCOMP!$D$3:$U$205,13,0)</f>
        <v>18.600000000000001</v>
      </c>
      <c r="R54" s="4"/>
      <c r="S54" s="4">
        <f>VLOOKUP($B54,[1]LSCOMP!$D$3:$U$205,14,0)</f>
        <v>26.9</v>
      </c>
      <c r="T54" s="4"/>
      <c r="U54" s="4">
        <f>VLOOKUP($B54,[1]LSCOMP!$D$3:$U$205,15,0)</f>
        <v>49.3</v>
      </c>
      <c r="V54" s="4"/>
      <c r="W54" s="4" t="str">
        <f>VLOOKUP($B54,[1]LSCOMP!$D$3:$U$205,18,0)</f>
        <v>DHS 2011-12</v>
      </c>
    </row>
    <row r="55" spans="1:23" x14ac:dyDescent="0.25">
      <c r="A55" s="2" t="s">
        <v>272</v>
      </c>
      <c r="B55" s="3" t="s">
        <v>273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spans="1:23" x14ac:dyDescent="0.25">
      <c r="A56" s="2" t="s">
        <v>189</v>
      </c>
      <c r="B56" s="3" t="s">
        <v>190</v>
      </c>
      <c r="C56" s="4">
        <f>VLOOKUP(B56,[1]LSCOMP!$D$3:$U$205,6,0)</f>
        <v>98.1</v>
      </c>
      <c r="D56" s="4"/>
      <c r="E56" s="4">
        <f>VLOOKUP($B56,[1]LSCOMP!$D$3:$U$205,7,0)</f>
        <v>97.9</v>
      </c>
      <c r="F56" s="4"/>
      <c r="G56" s="4">
        <f>VLOOKUP($B56,[1]LSCOMP!$D$3:$U$205,8,0)</f>
        <v>98.4</v>
      </c>
      <c r="H56" s="4"/>
      <c r="I56" s="4">
        <f>VLOOKUP($B56,[1]LSCOMP!$D$3:$U$205,9,0)</f>
        <v>98.4</v>
      </c>
      <c r="J56" s="4"/>
      <c r="K56" s="4">
        <f>VLOOKUP($B56,[1]LSCOMP!$D$3:$U$205,10,0)</f>
        <v>97.1</v>
      </c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 t="str">
        <f>VLOOKUP($B56,[1]LSCOMP!$D$3:$U$205,18,0)</f>
        <v xml:space="preserve">MICS 2014 </v>
      </c>
    </row>
    <row r="57" spans="1:23" x14ac:dyDescent="0.25">
      <c r="A57" s="2" t="s">
        <v>235</v>
      </c>
      <c r="B57" s="3" t="s">
        <v>236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spans="1:23" x14ac:dyDescent="0.25">
      <c r="A58" s="2" t="s">
        <v>237</v>
      </c>
      <c r="B58" s="66" t="s">
        <v>430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spans="1:23" x14ac:dyDescent="0.25">
      <c r="A59" s="2" t="s">
        <v>352</v>
      </c>
      <c r="B59" s="3" t="s">
        <v>353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spans="1:23" x14ac:dyDescent="0.25">
      <c r="A60" s="2" t="s">
        <v>93</v>
      </c>
      <c r="B60" s="3" t="s">
        <v>94</v>
      </c>
      <c r="C60" s="4">
        <f>VLOOKUP(B60,[1]LSCOMP!$D$3:$U$205,6,0)</f>
        <v>53.8</v>
      </c>
      <c r="D60" s="4"/>
      <c r="E60" s="4">
        <f>VLOOKUP($B60,[1]LSCOMP!$D$3:$U$205,7,0)</f>
        <v>58.6</v>
      </c>
      <c r="F60" s="4"/>
      <c r="G60" s="4">
        <f>VLOOKUP($B60,[1]LSCOMP!$D$3:$U$205,8,0)</f>
        <v>49.3</v>
      </c>
      <c r="H60" s="4"/>
      <c r="I60" s="4">
        <f>VLOOKUP($B60,[1]LSCOMP!$D$3:$U$205,9,0)</f>
        <v>75.900000000000006</v>
      </c>
      <c r="J60" s="4"/>
      <c r="K60" s="4">
        <f>VLOOKUP($B60,[1]LSCOMP!$D$3:$U$205,10,0)</f>
        <v>38.4</v>
      </c>
      <c r="L60" s="4"/>
      <c r="M60" s="4">
        <f>VLOOKUP($B60,[1]LSCOMP!$D$3:$U$205,11,0)</f>
        <v>27.6</v>
      </c>
      <c r="N60" s="4"/>
      <c r="O60" s="4">
        <f>VLOOKUP($B60,[1]LSCOMP!$D$3:$U$205,12,0)</f>
        <v>33.1</v>
      </c>
      <c r="P60" s="4"/>
      <c r="Q60" s="4">
        <f>VLOOKUP($B60,[1]LSCOMP!$D$3:$U$205,13,0)</f>
        <v>46.6</v>
      </c>
      <c r="R60" s="4"/>
      <c r="S60" s="4">
        <f>VLOOKUP($B60,[1]LSCOMP!$D$3:$U$205,14,0)</f>
        <v>58.3</v>
      </c>
      <c r="T60" s="4"/>
      <c r="U60" s="4">
        <f>VLOOKUP($B60,[1]LSCOMP!$D$3:$U$205,15,0)</f>
        <v>84.3</v>
      </c>
      <c r="V60" s="4"/>
      <c r="W60" s="4" t="str">
        <f>VLOOKUP($B60,[1]LSCOMP!$D$3:$U$205,18,0)</f>
        <v>DHS 2013</v>
      </c>
    </row>
    <row r="61" spans="1:23" x14ac:dyDescent="0.25">
      <c r="A61" s="2" t="s">
        <v>244</v>
      </c>
      <c r="B61" s="3" t="s">
        <v>245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spans="1:23" x14ac:dyDescent="0.25">
      <c r="A62" s="2" t="s">
        <v>240</v>
      </c>
      <c r="B62" s="3" t="s">
        <v>241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spans="1:23" x14ac:dyDescent="0.25">
      <c r="A63" s="2" t="s">
        <v>242</v>
      </c>
      <c r="B63" s="3" t="s">
        <v>243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spans="1:23" x14ac:dyDescent="0.25">
      <c r="A64" s="2" t="s">
        <v>127</v>
      </c>
      <c r="B64" s="3" t="s">
        <v>128</v>
      </c>
      <c r="C64" s="4">
        <f>VLOOKUP(B64,[1]LSCOMP!$D$3:$U$205,6,0)</f>
        <v>82.5</v>
      </c>
      <c r="D64" s="4"/>
      <c r="E64" s="4">
        <f>VLOOKUP($B64,[1]LSCOMP!$D$3:$U$205,7,0)</f>
        <v>75.900000000000006</v>
      </c>
      <c r="F64" s="4"/>
      <c r="G64" s="4">
        <f>VLOOKUP($B64,[1]LSCOMP!$D$3:$U$205,8,0)</f>
        <v>89.2</v>
      </c>
      <c r="H64" s="4"/>
      <c r="I64" s="4">
        <f>VLOOKUP($B64,[1]LSCOMP!$D$3:$U$205,9,0)</f>
        <v>85.1</v>
      </c>
      <c r="J64" s="4"/>
      <c r="K64" s="4">
        <f>VLOOKUP($B64,[1]LSCOMP!$D$3:$U$205,10,0)</f>
        <v>74.900000000000006</v>
      </c>
      <c r="L64" s="4"/>
      <c r="M64" s="4">
        <f>VLOOKUP($B64,[1]LSCOMP!$D$3:$U$205,11,0)</f>
        <v>58</v>
      </c>
      <c r="N64" s="4"/>
      <c r="O64" s="4">
        <f>VLOOKUP($B64,[1]LSCOMP!$D$3:$U$205,12,0)</f>
        <v>77.5</v>
      </c>
      <c r="P64" s="4"/>
      <c r="Q64" s="4">
        <f>VLOOKUP($B64,[1]LSCOMP!$D$3:$U$205,13,0)</f>
        <v>87.6</v>
      </c>
      <c r="R64" s="4"/>
      <c r="S64" s="4">
        <f>VLOOKUP($B64,[1]LSCOMP!$D$3:$U$205,14,0)</f>
        <v>91.7</v>
      </c>
      <c r="T64" s="4"/>
      <c r="U64" s="4">
        <f>VLOOKUP($B64,[1]LSCOMP!$D$3:$U$205,15,0)</f>
        <v>97.2</v>
      </c>
      <c r="V64" s="4"/>
      <c r="W64" s="4" t="str">
        <f>VLOOKUP($B64,[1]LSCOMP!$D$3:$U$205,18,0)</f>
        <v>MICS 2014</v>
      </c>
    </row>
    <row r="65" spans="1:23" x14ac:dyDescent="0.25">
      <c r="A65" s="2" t="s">
        <v>246</v>
      </c>
      <c r="B65" s="3" t="s">
        <v>247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spans="1:23" x14ac:dyDescent="0.25">
      <c r="A66" s="2" t="s">
        <v>143</v>
      </c>
      <c r="B66" s="3" t="s">
        <v>144</v>
      </c>
      <c r="C66" s="4">
        <f>VLOOKUP(B66,[1]LSCOMP!$D$3:$U$205,6,0)</f>
        <v>80.400000000000006</v>
      </c>
      <c r="D66" s="4"/>
      <c r="E66" s="4">
        <f>VLOOKUP($B66,[1]LSCOMP!$D$3:$U$205,7,0)</f>
        <v>79.400000000000006</v>
      </c>
      <c r="F66" s="4"/>
      <c r="G66" s="4">
        <f>VLOOKUP($B66,[1]LSCOMP!$D$3:$U$205,8,0)</f>
        <v>81.3</v>
      </c>
      <c r="H66" s="4"/>
      <c r="I66" s="4">
        <f>VLOOKUP($B66,[1]LSCOMP!$D$3:$U$205,9,0)</f>
        <v>86.2</v>
      </c>
      <c r="J66" s="4"/>
      <c r="K66" s="4">
        <f>VLOOKUP($B66,[1]LSCOMP!$D$3:$U$205,10,0)</f>
        <v>77</v>
      </c>
      <c r="L66" s="4"/>
      <c r="M66" s="4">
        <f>VLOOKUP($B66,[1]LSCOMP!$D$3:$U$205,11,0)</f>
        <v>70.2</v>
      </c>
      <c r="N66" s="4"/>
      <c r="O66" s="4">
        <f>VLOOKUP($B66,[1]LSCOMP!$D$3:$U$205,12,0)</f>
        <v>73.099999999999994</v>
      </c>
      <c r="P66" s="4"/>
      <c r="Q66" s="4">
        <f>VLOOKUP($B66,[1]LSCOMP!$D$3:$U$205,13,0)</f>
        <v>82.2</v>
      </c>
      <c r="R66" s="4"/>
      <c r="S66" s="4">
        <f>VLOOKUP($B66,[1]LSCOMP!$D$3:$U$205,14,0)</f>
        <v>83.7</v>
      </c>
      <c r="T66" s="4"/>
      <c r="U66" s="4">
        <f>VLOOKUP($B66,[1]LSCOMP!$D$3:$U$205,15,0)</f>
        <v>94.9</v>
      </c>
      <c r="V66" s="4"/>
      <c r="W66" s="4" t="str">
        <f>VLOOKUP($B66,[1]LSCOMP!$D$3:$U$205,18,0)</f>
        <v>DHS 2014</v>
      </c>
    </row>
    <row r="67" spans="1:23" x14ac:dyDescent="0.25">
      <c r="A67" s="2" t="s">
        <v>135</v>
      </c>
      <c r="B67" s="3" t="s">
        <v>136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spans="1:23" x14ac:dyDescent="0.25">
      <c r="A68" s="2" t="s">
        <v>266</v>
      </c>
      <c r="B68" s="3" t="s">
        <v>267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spans="1:23" x14ac:dyDescent="0.25">
      <c r="A69" s="2" t="s">
        <v>248</v>
      </c>
      <c r="B69" s="3" t="s">
        <v>249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spans="1:23" x14ac:dyDescent="0.25">
      <c r="A70" s="2" t="s">
        <v>252</v>
      </c>
      <c r="B70" s="3" t="s">
        <v>253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spans="1:23" x14ac:dyDescent="0.25">
      <c r="A71" s="2" t="s">
        <v>71</v>
      </c>
      <c r="B71" s="3" t="s">
        <v>72</v>
      </c>
      <c r="C71" s="4">
        <f>VLOOKUP(B71,[1]LSCOMP!$D$3:$U$205,6,0)</f>
        <v>16.899999999999999</v>
      </c>
      <c r="D71" s="4"/>
      <c r="E71" s="4">
        <f>VLOOKUP($B71,[1]LSCOMP!$D$3:$U$205,7,0)</f>
        <v>17.100000000000001</v>
      </c>
      <c r="F71" s="4"/>
      <c r="G71" s="4">
        <f>VLOOKUP($B71,[1]LSCOMP!$D$3:$U$205,8,0)</f>
        <v>16.8</v>
      </c>
      <c r="H71" s="4"/>
      <c r="I71" s="4">
        <f>VLOOKUP($B71,[1]LSCOMP!$D$3:$U$205,9,0)</f>
        <v>43.8</v>
      </c>
      <c r="J71" s="4"/>
      <c r="K71" s="4">
        <f>VLOOKUP($B71,[1]LSCOMP!$D$3:$U$205,10,0)</f>
        <v>7.3</v>
      </c>
      <c r="L71" s="4"/>
      <c r="M71" s="4">
        <f>VLOOKUP($B71,[1]LSCOMP!$D$3:$U$205,11,0)</f>
        <v>1.7</v>
      </c>
      <c r="N71" s="4"/>
      <c r="O71" s="4">
        <f>VLOOKUP($B71,[1]LSCOMP!$D$3:$U$205,12,0)</f>
        <v>2.9</v>
      </c>
      <c r="P71" s="4"/>
      <c r="Q71" s="4">
        <f>VLOOKUP($B71,[1]LSCOMP!$D$3:$U$205,13,0)</f>
        <v>6.8</v>
      </c>
      <c r="R71" s="4"/>
      <c r="S71" s="4">
        <f>VLOOKUP($B71,[1]LSCOMP!$D$3:$U$205,14,0)</f>
        <v>12.5</v>
      </c>
      <c r="T71" s="4"/>
      <c r="U71" s="4">
        <f>VLOOKUP($B71,[1]LSCOMP!$D$3:$U$205,15,0)</f>
        <v>43.7</v>
      </c>
      <c r="V71" s="4"/>
      <c r="W71" s="4" t="str">
        <f>VLOOKUP($B71,[1]LSCOMP!$D$3:$U$205,18,0)</f>
        <v>DHS 2011</v>
      </c>
    </row>
    <row r="72" spans="1:23" x14ac:dyDescent="0.25">
      <c r="A72" s="2" t="s">
        <v>256</v>
      </c>
      <c r="B72" s="3" t="s">
        <v>257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spans="1:23" x14ac:dyDescent="0.25">
      <c r="A73" s="2" t="s">
        <v>254</v>
      </c>
      <c r="B73" s="3" t="s">
        <v>255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spans="1:23" x14ac:dyDescent="0.25">
      <c r="A74" s="2" t="s">
        <v>258</v>
      </c>
      <c r="B74" s="3" t="s">
        <v>259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spans="1:23" x14ac:dyDescent="0.25">
      <c r="A75" s="2" t="s">
        <v>89</v>
      </c>
      <c r="B75" s="3" t="s">
        <v>90</v>
      </c>
      <c r="C75" s="4">
        <f>VLOOKUP(B75,[1]LSCOMP!$D$3:$U$205,6,0)</f>
        <v>24.7</v>
      </c>
      <c r="D75" s="4"/>
      <c r="E75" s="4">
        <f>VLOOKUP($B75,[1]LSCOMP!$D$3:$U$205,7,0)</f>
        <v>23.4</v>
      </c>
      <c r="F75" s="4"/>
      <c r="G75" s="4">
        <f>VLOOKUP($B75,[1]LSCOMP!$D$3:$U$205,8,0)</f>
        <v>25.9</v>
      </c>
      <c r="H75" s="4"/>
      <c r="I75" s="4">
        <f>VLOOKUP($B75,[1]LSCOMP!$D$3:$U$205,9,0)</f>
        <v>26.3</v>
      </c>
      <c r="J75" s="4"/>
      <c r="K75" s="4">
        <f>VLOOKUP($B75,[1]LSCOMP!$D$3:$U$205,10,0)</f>
        <v>11.4</v>
      </c>
      <c r="L75" s="4"/>
      <c r="M75" s="4">
        <f>VLOOKUP($B75,[1]LSCOMP!$D$3:$U$205,11,0)</f>
        <v>6.8</v>
      </c>
      <c r="N75" s="4"/>
      <c r="O75" s="4">
        <f>VLOOKUP($B75,[1]LSCOMP!$D$3:$U$205,12,0)</f>
        <v>16</v>
      </c>
      <c r="P75" s="4"/>
      <c r="Q75" s="4">
        <f>VLOOKUP($B75,[1]LSCOMP!$D$3:$U$205,13,0)</f>
        <v>21.8</v>
      </c>
      <c r="R75" s="4"/>
      <c r="S75" s="4">
        <f>VLOOKUP($B75,[1]LSCOMP!$D$3:$U$205,14,0)</f>
        <v>20.5</v>
      </c>
      <c r="T75" s="4"/>
      <c r="U75" s="4">
        <f>VLOOKUP($B75,[1]LSCOMP!$D$3:$U$205,15,0)</f>
        <v>49.5</v>
      </c>
      <c r="V75" s="4"/>
      <c r="W75" s="4" t="str">
        <f>VLOOKUP($B75,[1]LSCOMP!$D$3:$U$205,18,0)</f>
        <v>DHS 2012</v>
      </c>
    </row>
    <row r="76" spans="1:23" x14ac:dyDescent="0.25">
      <c r="A76" s="2" t="s">
        <v>109</v>
      </c>
      <c r="B76" s="3" t="s">
        <v>110</v>
      </c>
      <c r="C76" s="4">
        <f>VLOOKUP(B76,[1]LSCOMP!$D$3:$U$205,6,0)</f>
        <v>42.9</v>
      </c>
      <c r="D76" s="4"/>
      <c r="E76" s="4">
        <f>VLOOKUP($B76,[1]LSCOMP!$D$3:$U$205,7,0)</f>
        <v>43.6</v>
      </c>
      <c r="F76" s="4"/>
      <c r="G76" s="4">
        <f>VLOOKUP($B76,[1]LSCOMP!$D$3:$U$205,8,0)</f>
        <v>42.3</v>
      </c>
      <c r="H76" s="4"/>
      <c r="I76" s="4">
        <f>VLOOKUP($B76,[1]LSCOMP!$D$3:$U$205,9,0)</f>
        <v>57.4</v>
      </c>
      <c r="J76" s="4"/>
      <c r="K76" s="4">
        <f>VLOOKUP($B76,[1]LSCOMP!$D$3:$U$205,10,0)</f>
        <v>23.4</v>
      </c>
      <c r="L76" s="4"/>
      <c r="M76" s="4">
        <f>VLOOKUP($B76,[1]LSCOMP!$D$3:$U$205,11,0)</f>
        <v>23.8</v>
      </c>
      <c r="N76" s="4"/>
      <c r="O76" s="4">
        <f>VLOOKUP($B76,[1]LSCOMP!$D$3:$U$205,12,0)</f>
        <v>28.7</v>
      </c>
      <c r="P76" s="4"/>
      <c r="Q76" s="4">
        <f>VLOOKUP($B76,[1]LSCOMP!$D$3:$U$205,13,0)</f>
        <v>30.2</v>
      </c>
      <c r="R76" s="4"/>
      <c r="S76" s="4">
        <f>VLOOKUP($B76,[1]LSCOMP!$D$3:$U$205,14,0)</f>
        <v>50.2</v>
      </c>
      <c r="T76" s="4"/>
      <c r="U76" s="4">
        <f>VLOOKUP($B76,[1]LSCOMP!$D$3:$U$205,15,0)</f>
        <v>69.900000000000006</v>
      </c>
      <c r="V76" s="4"/>
      <c r="W76" s="4" t="str">
        <f>VLOOKUP($B76,[1]LSCOMP!$D$3:$U$205,18,0)</f>
        <v>DHS 2013</v>
      </c>
    </row>
    <row r="77" spans="1:23" x14ac:dyDescent="0.25">
      <c r="A77" s="2" t="s">
        <v>264</v>
      </c>
      <c r="B77" s="3" t="s">
        <v>265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spans="1:23" x14ac:dyDescent="0.25">
      <c r="A78" s="2" t="s">
        <v>238</v>
      </c>
      <c r="B78" s="3" t="s">
        <v>239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spans="1:23" x14ac:dyDescent="0.25">
      <c r="A79" s="2" t="s">
        <v>117</v>
      </c>
      <c r="B79" s="3" t="s">
        <v>118</v>
      </c>
      <c r="C79" s="4">
        <f>VLOOKUP(B79,[1]LSCOMP!$D$3:$U$205,6,0)</f>
        <v>50.1</v>
      </c>
      <c r="D79" s="4"/>
      <c r="E79" s="4">
        <f>VLOOKUP($B79,[1]LSCOMP!$D$3:$U$205,7,0)</f>
        <v>50.3</v>
      </c>
      <c r="F79" s="4"/>
      <c r="G79" s="4">
        <f>VLOOKUP($B79,[1]LSCOMP!$D$3:$U$205,8,0)</f>
        <v>49.8</v>
      </c>
      <c r="H79" s="4"/>
      <c r="I79" s="4">
        <f>VLOOKUP($B79,[1]LSCOMP!$D$3:$U$205,9,0)</f>
        <v>62.9</v>
      </c>
      <c r="J79" s="4"/>
      <c r="K79" s="4">
        <f>VLOOKUP($B79,[1]LSCOMP!$D$3:$U$205,10,0)</f>
        <v>37.5</v>
      </c>
      <c r="L79" s="4"/>
      <c r="M79" s="4">
        <f>VLOOKUP($B79,[1]LSCOMP!$D$3:$U$205,11,0)</f>
        <v>26.1</v>
      </c>
      <c r="N79" s="4"/>
      <c r="O79" s="4">
        <f>VLOOKUP($B79,[1]LSCOMP!$D$3:$U$205,12,0)</f>
        <v>36.200000000000003</v>
      </c>
      <c r="P79" s="4"/>
      <c r="Q79" s="4">
        <f>VLOOKUP($B79,[1]LSCOMP!$D$3:$U$205,13,0)</f>
        <v>46.3</v>
      </c>
      <c r="R79" s="4"/>
      <c r="S79" s="4">
        <f>VLOOKUP($B79,[1]LSCOMP!$D$3:$U$205,14,0)</f>
        <v>71.599999999999994</v>
      </c>
      <c r="T79" s="4"/>
      <c r="U79" s="4">
        <f>VLOOKUP($B79,[1]LSCOMP!$D$3:$U$205,15,0)</f>
        <v>74.3</v>
      </c>
      <c r="V79" s="4"/>
      <c r="W79" s="4" t="str">
        <f>VLOOKUP($B79,[1]LSCOMP!$D$3:$U$205,18,0)</f>
        <v>DHS 2014</v>
      </c>
    </row>
    <row r="80" spans="1:23" x14ac:dyDescent="0.25">
      <c r="A80" s="2" t="s">
        <v>268</v>
      </c>
      <c r="B80" s="3" t="s">
        <v>269</v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spans="1:23" x14ac:dyDescent="0.25">
      <c r="A81" s="2" t="s">
        <v>270</v>
      </c>
      <c r="B81" s="3" t="s">
        <v>271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spans="1:23" x14ac:dyDescent="0.25">
      <c r="A82" s="2" t="s">
        <v>147</v>
      </c>
      <c r="B82" s="3" t="s">
        <v>148</v>
      </c>
      <c r="C82" s="4">
        <f>VLOOKUP(B82,[1]LSCOMP!$D$3:$U$205,6,0)</f>
        <v>49.3</v>
      </c>
      <c r="D82" s="4"/>
      <c r="E82" s="4">
        <f>VLOOKUP($B82,[1]LSCOMP!$D$3:$U$205,7,0)</f>
        <v>53.8</v>
      </c>
      <c r="F82" s="4"/>
      <c r="G82" s="4">
        <f>VLOOKUP($B82,[1]LSCOMP!$D$3:$U$205,8,0)</f>
        <v>45.5</v>
      </c>
      <c r="H82" s="4"/>
      <c r="I82" s="4">
        <f>VLOOKUP($B82,[1]LSCOMP!$D$3:$U$205,9,0)</f>
        <v>66.3</v>
      </c>
      <c r="J82" s="4"/>
      <c r="K82" s="4">
        <f>VLOOKUP($B82,[1]LSCOMP!$D$3:$U$205,10,0)</f>
        <v>36.1</v>
      </c>
      <c r="L82" s="4"/>
      <c r="M82" s="4">
        <f>VLOOKUP($B82,[1]LSCOMP!$D$3:$U$205,11,0)</f>
        <v>14.1</v>
      </c>
      <c r="N82" s="4"/>
      <c r="O82" s="4">
        <f>VLOOKUP($B82,[1]LSCOMP!$D$3:$U$205,12,0)</f>
        <v>28</v>
      </c>
      <c r="P82" s="4"/>
      <c r="Q82" s="4">
        <f>VLOOKUP($B82,[1]LSCOMP!$D$3:$U$205,13,0)</f>
        <v>44.7</v>
      </c>
      <c r="R82" s="4"/>
      <c r="S82" s="4">
        <f>VLOOKUP($B82,[1]LSCOMP!$D$3:$U$205,14,0)</f>
        <v>65.400000000000006</v>
      </c>
      <c r="T82" s="4"/>
      <c r="U82" s="4">
        <f>VLOOKUP($B82,[1]LSCOMP!$D$3:$U$205,15,0)</f>
        <v>87.2</v>
      </c>
      <c r="V82" s="4"/>
      <c r="W82" s="4" t="str">
        <f>VLOOKUP($B82,[1]LSCOMP!$D$3:$U$205,18,0)</f>
        <v>DHS 2014-15</v>
      </c>
    </row>
    <row r="83" spans="1:23" x14ac:dyDescent="0.25">
      <c r="A83" s="2" t="s">
        <v>37</v>
      </c>
      <c r="B83" s="3" t="s">
        <v>38</v>
      </c>
      <c r="C83" s="4">
        <f>VLOOKUP(B83,[1]LSCOMP!$D$3:$U$205,6,0)</f>
        <v>24.6</v>
      </c>
      <c r="D83" s="4"/>
      <c r="E83" s="4">
        <f>VLOOKUP($B83,[1]LSCOMP!$D$3:$U$205,7,0)</f>
        <v>32.4</v>
      </c>
      <c r="F83" s="4"/>
      <c r="G83" s="4">
        <f>VLOOKUP($B83,[1]LSCOMP!$D$3:$U$205,8,0)</f>
        <v>18.3</v>
      </c>
      <c r="H83" s="4"/>
      <c r="I83" s="4">
        <f>VLOOKUP($B83,[1]LSCOMP!$D$3:$U$205,9,0)</f>
        <v>43.8</v>
      </c>
      <c r="J83" s="4"/>
      <c r="K83" s="4">
        <f>VLOOKUP($B83,[1]LSCOMP!$D$3:$U$205,10,0)</f>
        <v>9</v>
      </c>
      <c r="L83" s="4"/>
      <c r="M83" s="4">
        <f>VLOOKUP($B83,[1]LSCOMP!$D$3:$U$205,11,0)</f>
        <v>5.9</v>
      </c>
      <c r="N83" s="4"/>
      <c r="O83" s="4">
        <f>VLOOKUP($B83,[1]LSCOMP!$D$3:$U$205,12,0)</f>
        <v>6.9</v>
      </c>
      <c r="P83" s="4"/>
      <c r="Q83" s="4">
        <f>VLOOKUP($B83,[1]LSCOMP!$D$3:$U$205,13,0)</f>
        <v>8.5</v>
      </c>
      <c r="R83" s="4"/>
      <c r="S83" s="4">
        <f>VLOOKUP($B83,[1]LSCOMP!$D$3:$U$205,14,0)</f>
        <v>25.9</v>
      </c>
      <c r="T83" s="4"/>
      <c r="U83" s="4">
        <f>VLOOKUP($B83,[1]LSCOMP!$D$3:$U$205,15,0)</f>
        <v>51.7</v>
      </c>
      <c r="V83" s="4"/>
      <c r="W83" s="4" t="str">
        <f>VLOOKUP($B83,[1]LSCOMP!$D$3:$U$205,18,0)</f>
        <v>DHS 2012</v>
      </c>
    </row>
    <row r="84" spans="1:23" x14ac:dyDescent="0.25">
      <c r="A84" s="2" t="s">
        <v>41</v>
      </c>
      <c r="B84" s="3" t="s">
        <v>42</v>
      </c>
      <c r="C84" s="4">
        <f>VLOOKUP(B84,[1]LSCOMP!$D$3:$U$205,6,0)</f>
        <v>17.3</v>
      </c>
      <c r="D84" s="4"/>
      <c r="E84" s="4">
        <f>VLOOKUP($B84,[1]LSCOMP!$D$3:$U$205,7,0)</f>
        <v>20.399999999999999</v>
      </c>
      <c r="F84" s="4"/>
      <c r="G84" s="4">
        <f>VLOOKUP($B84,[1]LSCOMP!$D$3:$U$205,8,0)</f>
        <v>14.1</v>
      </c>
      <c r="H84" s="4"/>
      <c r="I84" s="4">
        <f>VLOOKUP($B84,[1]LSCOMP!$D$3:$U$205,9,0)</f>
        <v>27.6</v>
      </c>
      <c r="J84" s="4"/>
      <c r="K84" s="4">
        <f>VLOOKUP($B84,[1]LSCOMP!$D$3:$U$205,10,0)</f>
        <v>6</v>
      </c>
      <c r="L84" s="4"/>
      <c r="M84" s="4">
        <f>VLOOKUP($B84,[1]LSCOMP!$D$3:$U$205,11,0)</f>
        <v>3.4</v>
      </c>
      <c r="N84" s="4"/>
      <c r="O84" s="4">
        <f>VLOOKUP($B84,[1]LSCOMP!$D$3:$U$205,12,0)</f>
        <v>6.4</v>
      </c>
      <c r="P84" s="4"/>
      <c r="Q84" s="4">
        <f>VLOOKUP($B84,[1]LSCOMP!$D$3:$U$205,13,0)</f>
        <v>8.1</v>
      </c>
      <c r="R84" s="4"/>
      <c r="S84" s="4">
        <f>VLOOKUP($B84,[1]LSCOMP!$D$3:$U$205,14,0)</f>
        <v>22</v>
      </c>
      <c r="T84" s="4"/>
      <c r="U84" s="4">
        <f>VLOOKUP($B84,[1]LSCOMP!$D$3:$U$205,15,0)</f>
        <v>37</v>
      </c>
      <c r="V84" s="4"/>
      <c r="W84" s="4" t="str">
        <f>VLOOKUP($B84,[1]LSCOMP!$D$3:$U$205,18,0)</f>
        <v>MICS 2014</v>
      </c>
    </row>
    <row r="85" spans="1:23" x14ac:dyDescent="0.25">
      <c r="A85" s="2" t="s">
        <v>175</v>
      </c>
      <c r="B85" s="3" t="s">
        <v>176</v>
      </c>
      <c r="C85" s="4">
        <f>VLOOKUP(B85,[1]LSCOMP!$D$3:$U$205,6,0)</f>
        <v>83.6</v>
      </c>
      <c r="D85" s="4"/>
      <c r="E85" s="4">
        <f>VLOOKUP($B85,[1]LSCOMP!$D$3:$U$205,7,0)</f>
        <v>79.8</v>
      </c>
      <c r="F85" s="4"/>
      <c r="G85" s="4">
        <f>VLOOKUP($B85,[1]LSCOMP!$D$3:$U$205,8,0)</f>
        <v>87.8</v>
      </c>
      <c r="H85" s="4"/>
      <c r="I85" s="4">
        <f>VLOOKUP($B85,[1]LSCOMP!$D$3:$U$205,9,0)</f>
        <v>89.2</v>
      </c>
      <c r="J85" s="4"/>
      <c r="K85" s="4">
        <f>VLOOKUP($B85,[1]LSCOMP!$D$3:$U$205,10,0)</f>
        <v>81.7</v>
      </c>
      <c r="L85" s="4"/>
      <c r="M85" s="4">
        <f>VLOOKUP($B85,[1]LSCOMP!$D$3:$U$205,11,0)</f>
        <v>66.3</v>
      </c>
      <c r="N85" s="4"/>
      <c r="O85" s="4">
        <f>VLOOKUP($B85,[1]LSCOMP!$D$3:$U$205,12,0)</f>
        <v>76.7</v>
      </c>
      <c r="P85" s="4"/>
      <c r="Q85" s="4">
        <f>VLOOKUP($B85,[1]LSCOMP!$D$3:$U$205,13,0)</f>
        <v>88.3</v>
      </c>
      <c r="R85" s="4"/>
      <c r="S85" s="4">
        <f>VLOOKUP($B85,[1]LSCOMP!$D$3:$U$205,14,0)</f>
        <v>92.3</v>
      </c>
      <c r="T85" s="4"/>
      <c r="U85" s="4">
        <f>VLOOKUP($B85,[1]LSCOMP!$D$3:$U$205,15,0)</f>
        <v>93.9</v>
      </c>
      <c r="V85" s="4"/>
      <c r="W85" s="4" t="str">
        <f>VLOOKUP($B85,[1]LSCOMP!$D$3:$U$205,18,0)</f>
        <v>MICS2014</v>
      </c>
    </row>
    <row r="86" spans="1:23" x14ac:dyDescent="0.25">
      <c r="A86" s="2" t="s">
        <v>119</v>
      </c>
      <c r="B86" s="3" t="s">
        <v>120</v>
      </c>
      <c r="C86" s="4">
        <f>VLOOKUP(B86,[1]LSCOMP!$D$3:$U$205,6,0)</f>
        <v>28</v>
      </c>
      <c r="D86" s="4"/>
      <c r="E86" s="4">
        <f>VLOOKUP($B86,[1]LSCOMP!$D$3:$U$205,7,0)</f>
        <v>24.5</v>
      </c>
      <c r="F86" s="4"/>
      <c r="G86" s="4">
        <f>VLOOKUP($B86,[1]LSCOMP!$D$3:$U$205,8,0)</f>
        <v>31.3</v>
      </c>
      <c r="H86" s="4"/>
      <c r="I86" s="4">
        <f>VLOOKUP($B86,[1]LSCOMP!$D$3:$U$205,9,0)</f>
        <v>41.6</v>
      </c>
      <c r="J86" s="4"/>
      <c r="K86" s="4">
        <f>VLOOKUP($B86,[1]LSCOMP!$D$3:$U$205,10,0)</f>
        <v>17.100000000000001</v>
      </c>
      <c r="L86" s="4"/>
      <c r="M86" s="4">
        <f>VLOOKUP($B86,[1]LSCOMP!$D$3:$U$205,11,0)</f>
        <v>6.2</v>
      </c>
      <c r="N86" s="4"/>
      <c r="O86" s="4">
        <f>VLOOKUP($B86,[1]LSCOMP!$D$3:$U$205,12,0)</f>
        <v>12.3</v>
      </c>
      <c r="P86" s="4"/>
      <c r="Q86" s="4">
        <f>VLOOKUP($B86,[1]LSCOMP!$D$3:$U$205,13,0)</f>
        <v>22.7</v>
      </c>
      <c r="R86" s="4"/>
      <c r="S86" s="4">
        <f>VLOOKUP($B86,[1]LSCOMP!$D$3:$U$205,14,0)</f>
        <v>35.4</v>
      </c>
      <c r="T86" s="4"/>
      <c r="U86" s="4">
        <f>VLOOKUP($B86,[1]LSCOMP!$D$3:$U$205,15,0)</f>
        <v>55.5</v>
      </c>
      <c r="V86" s="4"/>
      <c r="W86" s="4" t="str">
        <f>VLOOKUP($B86,[1]LSCOMP!$D$3:$U$205,18,0)</f>
        <v>DHS 2012</v>
      </c>
    </row>
    <row r="87" spans="1:23" x14ac:dyDescent="0.25">
      <c r="A87" s="2" t="s">
        <v>402</v>
      </c>
      <c r="B87" s="3" t="s">
        <v>403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spans="1:23" x14ac:dyDescent="0.25">
      <c r="A88" s="2" t="s">
        <v>133</v>
      </c>
      <c r="B88" s="3" t="s">
        <v>134</v>
      </c>
      <c r="C88" s="4">
        <f>VLOOKUP(B88,[1]LSCOMP!$D$3:$U$205,6,0)</f>
        <v>48.3</v>
      </c>
      <c r="D88" s="4"/>
      <c r="E88" s="4">
        <f>VLOOKUP($B88,[1]LSCOMP!$D$3:$U$205,7,0)</f>
        <v>42.1</v>
      </c>
      <c r="F88" s="4"/>
      <c r="G88" s="4">
        <f>VLOOKUP($B88,[1]LSCOMP!$D$3:$U$205,8,0)</f>
        <v>54.7</v>
      </c>
      <c r="H88" s="4"/>
      <c r="I88" s="4">
        <f>VLOOKUP($B88,[1]LSCOMP!$D$3:$U$205,9,0)</f>
        <v>63.2</v>
      </c>
      <c r="J88" s="4"/>
      <c r="K88" s="4">
        <f>VLOOKUP($B88,[1]LSCOMP!$D$3:$U$205,10,0)</f>
        <v>32.9</v>
      </c>
      <c r="L88" s="4"/>
      <c r="M88" s="4">
        <f>VLOOKUP($B88,[1]LSCOMP!$D$3:$U$205,11,0)</f>
        <v>13.7</v>
      </c>
      <c r="N88" s="4"/>
      <c r="O88" s="4">
        <f>VLOOKUP($B88,[1]LSCOMP!$D$3:$U$205,12,0)</f>
        <v>29.1</v>
      </c>
      <c r="P88" s="4"/>
      <c r="Q88" s="4">
        <f>VLOOKUP($B88,[1]LSCOMP!$D$3:$U$205,13,0)</f>
        <v>47.3</v>
      </c>
      <c r="R88" s="4"/>
      <c r="S88" s="4">
        <f>VLOOKUP($B88,[1]LSCOMP!$D$3:$U$205,14,0)</f>
        <v>63.8</v>
      </c>
      <c r="T88" s="4"/>
      <c r="U88" s="4">
        <f>VLOOKUP($B88,[1]LSCOMP!$D$3:$U$205,15,0)</f>
        <v>83.4</v>
      </c>
      <c r="V88" s="4"/>
      <c r="W88" s="4" t="str">
        <f>VLOOKUP($B88,[1]LSCOMP!$D$3:$U$205,18,0)</f>
        <v>DHS 2011-12</v>
      </c>
    </row>
    <row r="89" spans="1:23" x14ac:dyDescent="0.25">
      <c r="A89" s="2" t="s">
        <v>274</v>
      </c>
      <c r="B89" s="3" t="s">
        <v>275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spans="1:23" x14ac:dyDescent="0.25">
      <c r="A90" s="2" t="s">
        <v>282</v>
      </c>
      <c r="B90" s="3" t="s">
        <v>283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spans="1:23" x14ac:dyDescent="0.25">
      <c r="A91" s="2" t="s">
        <v>276</v>
      </c>
      <c r="B91" s="3" t="s">
        <v>277</v>
      </c>
      <c r="C91" s="4">
        <f>VLOOKUP(B91,[1]LSCOMP!$D$3:$U$205,6,0)</f>
        <v>59.7</v>
      </c>
      <c r="D91" s="4" t="s">
        <v>440</v>
      </c>
      <c r="E91" s="4">
        <f>VLOOKUP($B91,[1]LSCOMP!$D$3:$U$205,7,0)</f>
        <v>65.900000000000006</v>
      </c>
      <c r="F91" s="4" t="s">
        <v>440</v>
      </c>
      <c r="G91" s="4">
        <f>VLOOKUP($B91,[1]LSCOMP!$D$3:$U$205,8,0)</f>
        <v>53.7</v>
      </c>
      <c r="H91" s="4" t="s">
        <v>440</v>
      </c>
      <c r="I91" s="4">
        <f>VLOOKUP($B91,[1]LSCOMP!$D$3:$U$205,9,0)</f>
        <v>72.599999999999994</v>
      </c>
      <c r="J91" s="4" t="s">
        <v>440</v>
      </c>
      <c r="K91" s="4">
        <f>VLOOKUP($B91,[1]LSCOMP!$D$3:$U$205,10,0)</f>
        <v>52.9</v>
      </c>
      <c r="L91" s="4" t="s">
        <v>440</v>
      </c>
      <c r="M91" s="4">
        <f>VLOOKUP($B91,[1]LSCOMP!$D$3:$U$205,11,0)</f>
        <v>25.6</v>
      </c>
      <c r="N91" s="4" t="s">
        <v>440</v>
      </c>
      <c r="O91" s="4">
        <f>VLOOKUP($B91,[1]LSCOMP!$D$3:$U$205,12,0)</f>
        <v>41.5</v>
      </c>
      <c r="P91" s="4" t="s">
        <v>440</v>
      </c>
      <c r="Q91" s="4">
        <f>VLOOKUP($B91,[1]LSCOMP!$D$3:$U$205,13,0)</f>
        <v>56.6</v>
      </c>
      <c r="R91" s="4" t="s">
        <v>440</v>
      </c>
      <c r="S91" s="4">
        <f>VLOOKUP($B91,[1]LSCOMP!$D$3:$U$205,14,0)</f>
        <v>72.3</v>
      </c>
      <c r="T91" s="4" t="s">
        <v>440</v>
      </c>
      <c r="U91" s="4">
        <f>VLOOKUP($B91,[1]LSCOMP!$D$3:$U$205,15,0)</f>
        <v>90.6</v>
      </c>
      <c r="V91" s="4" t="s">
        <v>440</v>
      </c>
      <c r="W91" s="4" t="str">
        <f>VLOOKUP($B91,[1]LSCOMP!$D$3:$U$205,18,0)</f>
        <v>DHS 2005</v>
      </c>
    </row>
    <row r="92" spans="1:23" x14ac:dyDescent="0.25">
      <c r="A92" s="2" t="s">
        <v>149</v>
      </c>
      <c r="B92" s="3" t="s">
        <v>150</v>
      </c>
      <c r="C92" s="4">
        <f>VLOOKUP(B92,[1]LSCOMP!$D$3:$U$205,6,0)</f>
        <v>74.900000000000006</v>
      </c>
      <c r="D92" s="4" t="s">
        <v>439</v>
      </c>
      <c r="E92" s="4">
        <f>VLOOKUP($B92,[1]LSCOMP!$D$3:$U$205,7,0)</f>
        <v>72.400000000000006</v>
      </c>
      <c r="F92" s="4" t="s">
        <v>439</v>
      </c>
      <c r="G92" s="4">
        <f>VLOOKUP($B92,[1]LSCOMP!$D$3:$U$205,8,0)</f>
        <v>77.2</v>
      </c>
      <c r="H92" s="4" t="s">
        <v>439</v>
      </c>
      <c r="I92" s="4">
        <f>VLOOKUP($B92,[1]LSCOMP!$D$3:$U$205,9,0)</f>
        <v>83.5</v>
      </c>
      <c r="J92" s="4" t="s">
        <v>439</v>
      </c>
      <c r="K92" s="4">
        <f>VLOOKUP($B92,[1]LSCOMP!$D$3:$U$205,10,0)</f>
        <v>63.3</v>
      </c>
      <c r="L92" s="4" t="s">
        <v>439</v>
      </c>
      <c r="M92" s="4">
        <f>VLOOKUP($B92,[1]LSCOMP!$D$3:$U$205,11,0)</f>
        <v>47.3</v>
      </c>
      <c r="N92" s="4" t="s">
        <v>439</v>
      </c>
      <c r="O92" s="4">
        <f>VLOOKUP($B92,[1]LSCOMP!$D$3:$U$205,12,0)</f>
        <v>64.400000000000006</v>
      </c>
      <c r="P92" s="4" t="s">
        <v>439</v>
      </c>
      <c r="Q92" s="4">
        <f>VLOOKUP($B92,[1]LSCOMP!$D$3:$U$205,13,0)</f>
        <v>77.099999999999994</v>
      </c>
      <c r="R92" s="4" t="s">
        <v>439</v>
      </c>
      <c r="S92" s="4">
        <f>VLOOKUP($B92,[1]LSCOMP!$D$3:$U$205,14,0)</f>
        <v>86.4</v>
      </c>
      <c r="T92" s="4" t="s">
        <v>439</v>
      </c>
      <c r="U92" s="4">
        <f>VLOOKUP($B92,[1]LSCOMP!$D$3:$U$205,15,0)</f>
        <v>92.2</v>
      </c>
      <c r="V92" s="4" t="s">
        <v>439</v>
      </c>
      <c r="W92" s="4" t="str">
        <f>VLOOKUP($B92,[1]LSCOMP!$D$3:$U$205,18,0)</f>
        <v>DHS 2012</v>
      </c>
    </row>
    <row r="93" spans="1:23" x14ac:dyDescent="0.25">
      <c r="A93" s="2" t="s">
        <v>280</v>
      </c>
      <c r="B93" s="3" t="s">
        <v>281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spans="1:23" x14ac:dyDescent="0.25">
      <c r="A94" s="2" t="s">
        <v>75</v>
      </c>
      <c r="B94" s="3" t="s">
        <v>76</v>
      </c>
      <c r="C94" s="4">
        <f>VLOOKUP(B94,[1]LSCOMP!$D$3:$U$205,6,0)</f>
        <v>38.1</v>
      </c>
      <c r="D94" s="4"/>
      <c r="E94" s="4">
        <f>VLOOKUP($B94,[1]LSCOMP!$D$3:$U$205,7,0)</f>
        <v>38.4</v>
      </c>
      <c r="F94" s="4"/>
      <c r="G94" s="4">
        <f>VLOOKUP($B94,[1]LSCOMP!$D$3:$U$205,8,0)</f>
        <v>37.700000000000003</v>
      </c>
      <c r="H94" s="4"/>
      <c r="I94" s="4">
        <f>VLOOKUP($B94,[1]LSCOMP!$D$3:$U$205,9,0)</f>
        <v>44.2</v>
      </c>
      <c r="J94" s="4"/>
      <c r="K94" s="4">
        <f>VLOOKUP($B94,[1]LSCOMP!$D$3:$U$205,10,0)</f>
        <v>23.9</v>
      </c>
      <c r="L94" s="4"/>
      <c r="M94" s="4">
        <f>VLOOKUP($B94,[1]LSCOMP!$D$3:$U$205,11,0)</f>
        <v>14.6</v>
      </c>
      <c r="N94" s="4"/>
      <c r="O94" s="4">
        <f>VLOOKUP($B94,[1]LSCOMP!$D$3:$U$205,12,0)</f>
        <v>27</v>
      </c>
      <c r="P94" s="4"/>
      <c r="Q94" s="4">
        <f>VLOOKUP($B94,[1]LSCOMP!$D$3:$U$205,13,0)</f>
        <v>31.5</v>
      </c>
      <c r="R94" s="4"/>
      <c r="S94" s="4">
        <f>VLOOKUP($B94,[1]LSCOMP!$D$3:$U$205,14,0)</f>
        <v>43.6</v>
      </c>
      <c r="T94" s="4"/>
      <c r="U94" s="4">
        <f>VLOOKUP($B94,[1]LSCOMP!$D$3:$U$205,15,0)</f>
        <v>68</v>
      </c>
      <c r="V94" s="4"/>
      <c r="W94" s="4" t="str">
        <f>VLOOKUP($B94,[1]LSCOMP!$D$3:$U$205,18,0)</f>
        <v>MICS 2011</v>
      </c>
    </row>
    <row r="95" spans="1:23" x14ac:dyDescent="0.25">
      <c r="A95" s="2" t="s">
        <v>278</v>
      </c>
      <c r="B95" s="3" t="s">
        <v>279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x14ac:dyDescent="0.25">
      <c r="A96" s="2" t="s">
        <v>284</v>
      </c>
      <c r="B96" s="3" t="s">
        <v>285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spans="1:23" x14ac:dyDescent="0.25">
      <c r="A97" s="2" t="s">
        <v>286</v>
      </c>
      <c r="B97" s="3" t="s">
        <v>287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spans="1:23" x14ac:dyDescent="0.25">
      <c r="A98" s="2" t="s">
        <v>177</v>
      </c>
      <c r="B98" s="3" t="s">
        <v>178</v>
      </c>
      <c r="C98" s="4">
        <f>VLOOKUP(B98,[1]LSCOMP!$D$3:$U$205,6,0)</f>
        <v>96.6</v>
      </c>
      <c r="D98" s="4"/>
      <c r="E98" s="4">
        <f>VLOOKUP($B98,[1]LSCOMP!$D$3:$U$205,7,0)</f>
        <v>96.6</v>
      </c>
      <c r="F98" s="4"/>
      <c r="G98" s="4">
        <f>VLOOKUP($B98,[1]LSCOMP!$D$3:$U$205,8,0)</f>
        <v>96.5</v>
      </c>
      <c r="H98" s="4"/>
      <c r="I98" s="4">
        <f>VLOOKUP($B98,[1]LSCOMP!$D$3:$U$205,9,0)</f>
        <v>97.4</v>
      </c>
      <c r="J98" s="4"/>
      <c r="K98" s="4">
        <f>VLOOKUP($B98,[1]LSCOMP!$D$3:$U$205,10,0)</f>
        <v>95.6</v>
      </c>
      <c r="L98" s="4"/>
      <c r="M98" s="4">
        <f>VLOOKUP($B98,[1]LSCOMP!$D$3:$U$205,11,0)</f>
        <v>90.4</v>
      </c>
      <c r="N98" s="4"/>
      <c r="O98" s="4">
        <f>VLOOKUP($B98,[1]LSCOMP!$D$3:$U$205,12,0)</f>
        <v>99</v>
      </c>
      <c r="P98" s="4"/>
      <c r="Q98" s="4">
        <f>VLOOKUP($B98,[1]LSCOMP!$D$3:$U$205,13,0)</f>
        <v>96.7</v>
      </c>
      <c r="R98" s="4"/>
      <c r="S98" s="4">
        <f>VLOOKUP($B98,[1]LSCOMP!$D$3:$U$205,14,0)</f>
        <v>98.1</v>
      </c>
      <c r="T98" s="4"/>
      <c r="U98" s="4">
        <f>VLOOKUP($B98,[1]LSCOMP!$D$3:$U$205,15,0)</f>
        <v>98.3</v>
      </c>
      <c r="V98" s="4"/>
      <c r="W98" s="4" t="str">
        <f>VLOOKUP($B98,[1]LSCOMP!$D$3:$U$205,18,0)</f>
        <v>MICS 2011</v>
      </c>
    </row>
    <row r="99" spans="1:23" x14ac:dyDescent="0.25">
      <c r="A99" s="2" t="s">
        <v>288</v>
      </c>
      <c r="B99" s="3" t="s">
        <v>289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spans="1:23" x14ac:dyDescent="0.25">
      <c r="A100" s="2" t="s">
        <v>49</v>
      </c>
      <c r="B100" s="3" t="s">
        <v>50</v>
      </c>
      <c r="C100" s="4">
        <f>VLOOKUP(B100,[1]LSCOMP!$D$3:$U$205,6,0)</f>
        <v>88.8</v>
      </c>
      <c r="D100" s="4"/>
      <c r="E100" s="4">
        <f>VLOOKUP($B100,[1]LSCOMP!$D$3:$U$205,7,0)</f>
        <v>85.9</v>
      </c>
      <c r="F100" s="4"/>
      <c r="G100" s="4">
        <f>VLOOKUP($B100,[1]LSCOMP!$D$3:$U$205,8,0)</f>
        <v>91.7</v>
      </c>
      <c r="H100" s="4"/>
      <c r="I100" s="4">
        <f>VLOOKUP($B100,[1]LSCOMP!$D$3:$U$205,9,0)</f>
        <v>88.1</v>
      </c>
      <c r="J100" s="4"/>
      <c r="K100" s="4">
        <f>VLOOKUP($B100,[1]LSCOMP!$D$3:$U$205,10,0)</f>
        <v>92.2</v>
      </c>
      <c r="L100" s="4"/>
      <c r="M100" s="4">
        <f>VLOOKUP($B100,[1]LSCOMP!$D$3:$U$205,11,0)</f>
        <v>76.900000000000006</v>
      </c>
      <c r="N100" s="4"/>
      <c r="O100" s="4">
        <f>VLOOKUP($B100,[1]LSCOMP!$D$3:$U$205,12,0)</f>
        <v>84.7</v>
      </c>
      <c r="P100" s="4"/>
      <c r="Q100" s="4">
        <f>VLOOKUP($B100,[1]LSCOMP!$D$3:$U$205,13,0)</f>
        <v>90</v>
      </c>
      <c r="R100" s="4"/>
      <c r="S100" s="4">
        <f>VLOOKUP($B100,[1]LSCOMP!$D$3:$U$205,14,0)</f>
        <v>94.7</v>
      </c>
      <c r="T100" s="4"/>
      <c r="U100" s="4">
        <f>VLOOKUP($B100,[1]LSCOMP!$D$3:$U$205,15,0)</f>
        <v>97.4</v>
      </c>
      <c r="V100" s="4"/>
      <c r="W100" s="4" t="str">
        <f>VLOOKUP($B100,[1]LSCOMP!$D$3:$U$205,18,0)</f>
        <v>DHS 2012</v>
      </c>
    </row>
    <row r="101" spans="1:23" x14ac:dyDescent="0.25">
      <c r="A101" s="2" t="s">
        <v>183</v>
      </c>
      <c r="B101" s="3" t="s">
        <v>184</v>
      </c>
      <c r="C101" s="4">
        <f>VLOOKUP(B101,[1]LSCOMP!$D$3:$U$205,6,0)</f>
        <v>99.7</v>
      </c>
      <c r="D101" s="4"/>
      <c r="E101" s="4">
        <f>VLOOKUP($B101,[1]LSCOMP!$D$3:$U$205,7,0)</f>
        <v>99.8</v>
      </c>
      <c r="F101" s="4"/>
      <c r="G101" s="4">
        <f>VLOOKUP($B101,[1]LSCOMP!$D$3:$U$205,8,0)</f>
        <v>99.7</v>
      </c>
      <c r="H101" s="4"/>
      <c r="I101" s="4">
        <f>VLOOKUP($B101,[1]LSCOMP!$D$3:$U$205,9,0)</f>
        <v>99.8</v>
      </c>
      <c r="J101" s="4"/>
      <c r="K101" s="4">
        <f>VLOOKUP($B101,[1]LSCOMP!$D$3:$U$205,10,0)</f>
        <v>99.7</v>
      </c>
      <c r="L101" s="4"/>
      <c r="M101" s="4">
        <f>VLOOKUP($B101,[1]LSCOMP!$D$3:$U$205,11,0)</f>
        <v>99.3</v>
      </c>
      <c r="N101" s="4"/>
      <c r="O101" s="4">
        <f>VLOOKUP($B101,[1]LSCOMP!$D$3:$U$205,12,0)</f>
        <v>99.9</v>
      </c>
      <c r="P101" s="4"/>
      <c r="Q101" s="4">
        <f>VLOOKUP($B101,[1]LSCOMP!$D$3:$U$205,13,0)</f>
        <v>99.9</v>
      </c>
      <c r="R101" s="4"/>
      <c r="S101" s="4">
        <f>VLOOKUP($B101,[1]LSCOMP!$D$3:$U$205,14,0)</f>
        <v>99.6</v>
      </c>
      <c r="T101" s="4"/>
      <c r="U101" s="4">
        <f>VLOOKUP($B101,[1]LSCOMP!$D$3:$U$205,15,0)</f>
        <v>99.9</v>
      </c>
      <c r="V101" s="4"/>
      <c r="W101" s="4" t="str">
        <f>VLOOKUP($B101,[1]LSCOMP!$D$3:$U$205,18,0)</f>
        <v>KAZ_MICS_2015</v>
      </c>
    </row>
    <row r="102" spans="1:23" x14ac:dyDescent="0.25">
      <c r="A102" s="2" t="s">
        <v>113</v>
      </c>
      <c r="B102" s="3" t="s">
        <v>114</v>
      </c>
      <c r="C102" s="4">
        <f>VLOOKUP(B102,[1]LSCOMP!$D$3:$U$205,6,0)</f>
        <v>64.8</v>
      </c>
      <c r="D102" s="4"/>
      <c r="E102" s="4">
        <f>VLOOKUP($B102,[1]LSCOMP!$D$3:$U$205,7,0)</f>
        <v>61.2</v>
      </c>
      <c r="F102" s="4"/>
      <c r="G102" s="4">
        <f>VLOOKUP($B102,[1]LSCOMP!$D$3:$U$205,8,0)</f>
        <v>68.599999999999994</v>
      </c>
      <c r="H102" s="4"/>
      <c r="I102" s="4">
        <f>VLOOKUP($B102,[1]LSCOMP!$D$3:$U$205,9,0)</f>
        <v>78.099999999999994</v>
      </c>
      <c r="J102" s="4"/>
      <c r="K102" s="4">
        <f>VLOOKUP($B102,[1]LSCOMP!$D$3:$U$205,10,0)</f>
        <v>58.7</v>
      </c>
      <c r="L102" s="4"/>
      <c r="M102" s="4">
        <f>VLOOKUP($B102,[1]LSCOMP!$D$3:$U$205,11,0)</f>
        <v>36</v>
      </c>
      <c r="N102" s="4"/>
      <c r="O102" s="4">
        <f>VLOOKUP($B102,[1]LSCOMP!$D$3:$U$205,12,0)</f>
        <v>54.2</v>
      </c>
      <c r="P102" s="4"/>
      <c r="Q102" s="4">
        <f>VLOOKUP($B102,[1]LSCOMP!$D$3:$U$205,13,0)</f>
        <v>68.3</v>
      </c>
      <c r="R102" s="4"/>
      <c r="S102" s="4">
        <f>VLOOKUP($B102,[1]LSCOMP!$D$3:$U$205,14,0)</f>
        <v>78.400000000000006</v>
      </c>
      <c r="T102" s="4"/>
      <c r="U102" s="4">
        <f>VLOOKUP($B102,[1]LSCOMP!$D$3:$U$205,15,0)</f>
        <v>88.4</v>
      </c>
      <c r="V102" s="4"/>
      <c r="W102" s="4" t="str">
        <f>VLOOKUP($B102,[1]LSCOMP!$D$3:$U$205,18,0)</f>
        <v>DHS 2014</v>
      </c>
    </row>
    <row r="103" spans="1:23" x14ac:dyDescent="0.25">
      <c r="A103" s="2" t="s">
        <v>290</v>
      </c>
      <c r="B103" s="3" t="s">
        <v>291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spans="1:23" x14ac:dyDescent="0.25">
      <c r="A104" s="2" t="s">
        <v>296</v>
      </c>
      <c r="B104" s="3" t="s">
        <v>297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spans="1:23" x14ac:dyDescent="0.25">
      <c r="A105" s="2" t="s">
        <v>163</v>
      </c>
      <c r="B105" s="3" t="s">
        <v>164</v>
      </c>
      <c r="C105" s="4">
        <f>VLOOKUP(B105,[1]LSCOMP!$D$3:$U$205,6,0)</f>
        <v>96.1</v>
      </c>
      <c r="D105" s="4"/>
      <c r="E105" s="4">
        <f>VLOOKUP($B105,[1]LSCOMP!$D$3:$U$205,7,0)</f>
        <v>95.4</v>
      </c>
      <c r="F105" s="4"/>
      <c r="G105" s="4">
        <f>VLOOKUP($B105,[1]LSCOMP!$D$3:$U$205,8,0)</f>
        <v>96.7</v>
      </c>
      <c r="H105" s="4"/>
      <c r="I105" s="4">
        <f>VLOOKUP($B105,[1]LSCOMP!$D$3:$U$205,9,0)</f>
        <v>99.4</v>
      </c>
      <c r="J105" s="4"/>
      <c r="K105" s="4">
        <f>VLOOKUP($B105,[1]LSCOMP!$D$3:$U$205,10,0)</f>
        <v>94.4</v>
      </c>
      <c r="L105" s="4"/>
      <c r="M105" s="4">
        <f>VLOOKUP($B105,[1]LSCOMP!$D$3:$U$205,11,0)</f>
        <v>91.7</v>
      </c>
      <c r="N105" s="4"/>
      <c r="O105" s="4">
        <f>VLOOKUP($B105,[1]LSCOMP!$D$3:$U$205,12,0)</f>
        <v>96.3</v>
      </c>
      <c r="P105" s="4"/>
      <c r="Q105" s="4">
        <f>VLOOKUP($B105,[1]LSCOMP!$D$3:$U$205,13,0)</f>
        <v>92.1</v>
      </c>
      <c r="R105" s="4"/>
      <c r="S105" s="4">
        <f>VLOOKUP($B105,[1]LSCOMP!$D$3:$U$205,14,0)</f>
        <v>99.5</v>
      </c>
      <c r="T105" s="4"/>
      <c r="U105" s="4">
        <f>VLOOKUP($B105,[1]LSCOMP!$D$3:$U$205,15,0)</f>
        <v>100</v>
      </c>
      <c r="V105" s="4"/>
      <c r="W105" s="4" t="str">
        <f>VLOOKUP($B105,[1]LSCOMP!$D$3:$U$205,18,0)</f>
        <v>MICS 2014</v>
      </c>
    </row>
    <row r="106" spans="1:23" x14ac:dyDescent="0.25">
      <c r="A106" s="2" t="s">
        <v>43</v>
      </c>
      <c r="B106" s="3" t="s">
        <v>44</v>
      </c>
      <c r="C106" s="4">
        <f>VLOOKUP(B106,[1]LSCOMP!$D$3:$U$205,6,0)</f>
        <v>38.1</v>
      </c>
      <c r="D106" s="4"/>
      <c r="E106" s="4">
        <f>VLOOKUP($B106,[1]LSCOMP!$D$3:$U$205,7,0)</f>
        <v>41.1</v>
      </c>
      <c r="F106" s="4"/>
      <c r="G106" s="4">
        <f>VLOOKUP($B106,[1]LSCOMP!$D$3:$U$205,8,0)</f>
        <v>35.299999999999997</v>
      </c>
      <c r="H106" s="4"/>
      <c r="I106" s="4">
        <f>VLOOKUP($B106,[1]LSCOMP!$D$3:$U$205,9,0)</f>
        <v>68.3</v>
      </c>
      <c r="J106" s="4"/>
      <c r="K106" s="4">
        <f>VLOOKUP($B106,[1]LSCOMP!$D$3:$U$205,10,0)</f>
        <v>19.7</v>
      </c>
      <c r="L106" s="4"/>
      <c r="M106" s="4">
        <f>VLOOKUP($B106,[1]LSCOMP!$D$3:$U$205,11,0)</f>
        <v>4.2</v>
      </c>
      <c r="N106" s="4"/>
      <c r="O106" s="4">
        <f>VLOOKUP($B106,[1]LSCOMP!$D$3:$U$205,12,0)</f>
        <v>15.8</v>
      </c>
      <c r="P106" s="4"/>
      <c r="Q106" s="4">
        <f>VLOOKUP($B106,[1]LSCOMP!$D$3:$U$205,13,0)</f>
        <v>31.5</v>
      </c>
      <c r="R106" s="4"/>
      <c r="S106" s="4">
        <f>VLOOKUP($B106,[1]LSCOMP!$D$3:$U$205,14,0)</f>
        <v>50.1</v>
      </c>
      <c r="T106" s="4"/>
      <c r="U106" s="4">
        <f>VLOOKUP($B106,[1]LSCOMP!$D$3:$U$205,15,0)</f>
        <v>77.400000000000006</v>
      </c>
      <c r="V106" s="4"/>
      <c r="W106" s="4" t="str">
        <f>VLOOKUP($B106,[1]LSCOMP!$D$3:$U$205,18,0)</f>
        <v>Lao Social Indicator Survey 2011-12</v>
      </c>
    </row>
    <row r="107" spans="1:23" x14ac:dyDescent="0.25">
      <c r="A107" s="2" t="s">
        <v>310</v>
      </c>
      <c r="B107" s="3" t="s">
        <v>311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spans="1:23" x14ac:dyDescent="0.25">
      <c r="A108" s="2" t="s">
        <v>298</v>
      </c>
      <c r="B108" s="3" t="s">
        <v>299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spans="1:23" x14ac:dyDescent="0.25">
      <c r="A109" s="2" t="s">
        <v>125</v>
      </c>
      <c r="B109" s="3" t="s">
        <v>126</v>
      </c>
      <c r="C109" s="4">
        <f>VLOOKUP(B109,[1]LSCOMP!$D$3:$U$205,6,0)</f>
        <v>37.6</v>
      </c>
      <c r="D109" s="4"/>
      <c r="E109" s="4">
        <f>VLOOKUP($B109,[1]LSCOMP!$D$3:$U$205,7,0)</f>
        <v>28.6</v>
      </c>
      <c r="F109" s="4"/>
      <c r="G109" s="4">
        <f>VLOOKUP($B109,[1]LSCOMP!$D$3:$U$205,8,0)</f>
        <v>45.9</v>
      </c>
      <c r="H109" s="4"/>
      <c r="I109" s="4">
        <f>VLOOKUP($B109,[1]LSCOMP!$D$3:$U$205,9,0)</f>
        <v>56.7</v>
      </c>
      <c r="J109" s="4"/>
      <c r="K109" s="4">
        <f>VLOOKUP($B109,[1]LSCOMP!$D$3:$U$205,10,0)</f>
        <v>28.6</v>
      </c>
      <c r="L109" s="4"/>
      <c r="M109" s="4">
        <f>VLOOKUP($B109,[1]LSCOMP!$D$3:$U$205,11,0)</f>
        <v>10</v>
      </c>
      <c r="N109" s="4"/>
      <c r="O109" s="4">
        <f>VLOOKUP($B109,[1]LSCOMP!$D$3:$U$205,12,0)</f>
        <v>22.5</v>
      </c>
      <c r="P109" s="4"/>
      <c r="Q109" s="4">
        <f>VLOOKUP($B109,[1]LSCOMP!$D$3:$U$205,13,0)</f>
        <v>29.9</v>
      </c>
      <c r="R109" s="4"/>
      <c r="S109" s="4">
        <f>VLOOKUP($B109,[1]LSCOMP!$D$3:$U$205,14,0)</f>
        <v>46.1</v>
      </c>
      <c r="T109" s="4"/>
      <c r="U109" s="4">
        <f>VLOOKUP($B109,[1]LSCOMP!$D$3:$U$205,15,0)</f>
        <v>63.6</v>
      </c>
      <c r="V109" s="4"/>
      <c r="W109" s="4" t="str">
        <f>VLOOKUP($B109,[1]LSCOMP!$D$3:$U$205,18,0)</f>
        <v>DHS 2014</v>
      </c>
    </row>
    <row r="110" spans="1:23" x14ac:dyDescent="0.25">
      <c r="A110" s="2" t="s">
        <v>81</v>
      </c>
      <c r="B110" s="3" t="s">
        <v>82</v>
      </c>
      <c r="C110" s="4">
        <f>VLOOKUP(B110,[1]LSCOMP!$D$3:$U$205,6,0)</f>
        <v>26.1</v>
      </c>
      <c r="D110" s="4"/>
      <c r="E110" s="4">
        <f>VLOOKUP($B110,[1]LSCOMP!$D$3:$U$205,7,0)</f>
        <v>29</v>
      </c>
      <c r="F110" s="4"/>
      <c r="G110" s="4">
        <f>VLOOKUP($B110,[1]LSCOMP!$D$3:$U$205,8,0)</f>
        <v>23.4</v>
      </c>
      <c r="H110" s="4"/>
      <c r="I110" s="4">
        <f>VLOOKUP($B110,[1]LSCOMP!$D$3:$U$205,9,0)</f>
        <v>35.4</v>
      </c>
      <c r="J110" s="4"/>
      <c r="K110" s="4">
        <f>VLOOKUP($B110,[1]LSCOMP!$D$3:$U$205,10,0)</f>
        <v>6.6</v>
      </c>
      <c r="L110" s="4"/>
      <c r="M110" s="4">
        <f>VLOOKUP($B110,[1]LSCOMP!$D$3:$U$205,11,0)</f>
        <v>3</v>
      </c>
      <c r="N110" s="4"/>
      <c r="O110" s="4">
        <f>VLOOKUP($B110,[1]LSCOMP!$D$3:$U$205,12,0)</f>
        <v>6.6</v>
      </c>
      <c r="P110" s="4"/>
      <c r="Q110" s="4">
        <f>VLOOKUP($B110,[1]LSCOMP!$D$3:$U$205,13,0)</f>
        <v>14</v>
      </c>
      <c r="R110" s="4"/>
      <c r="S110" s="4">
        <f>VLOOKUP($B110,[1]LSCOMP!$D$3:$U$205,14,0)</f>
        <v>32.5</v>
      </c>
      <c r="T110" s="4"/>
      <c r="U110" s="4">
        <f>VLOOKUP($B110,[1]LSCOMP!$D$3:$U$205,15,0)</f>
        <v>51.7</v>
      </c>
      <c r="V110" s="4"/>
      <c r="W110" s="4" t="str">
        <f>VLOOKUP($B110,[1]LSCOMP!$D$3:$U$205,18,0)</f>
        <v>DHS 2013</v>
      </c>
    </row>
    <row r="111" spans="1:23" x14ac:dyDescent="0.25">
      <c r="A111" s="2" t="s">
        <v>300</v>
      </c>
      <c r="B111" s="3" t="s">
        <v>301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spans="1:23" x14ac:dyDescent="0.25">
      <c r="A112" s="2" t="s">
        <v>302</v>
      </c>
      <c r="B112" s="3" t="s">
        <v>303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spans="1:23" x14ac:dyDescent="0.25">
      <c r="A113" s="2" t="s">
        <v>306</v>
      </c>
      <c r="B113" s="3" t="s">
        <v>307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spans="1:23" x14ac:dyDescent="0.25">
      <c r="A114" s="2" t="s">
        <v>308</v>
      </c>
      <c r="B114" s="3" t="s">
        <v>309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spans="1:23" x14ac:dyDescent="0.25">
      <c r="A115" s="2" t="s">
        <v>316</v>
      </c>
      <c r="B115" s="3" t="s">
        <v>317</v>
      </c>
      <c r="C115" s="4">
        <f>VLOOKUP(B115,[1]LSCOMP!$D$3:$U$205,6,0)</f>
        <v>13.3</v>
      </c>
      <c r="D115" s="4" t="s">
        <v>440</v>
      </c>
      <c r="E115" s="4">
        <f>VLOOKUP($B115,[1]LSCOMP!$D$3:$U$205,7,0)</f>
        <v>12.7</v>
      </c>
      <c r="F115" s="4" t="s">
        <v>440</v>
      </c>
      <c r="G115" s="4">
        <f>VLOOKUP($B115,[1]LSCOMP!$D$3:$U$205,8,0)</f>
        <v>13.9</v>
      </c>
      <c r="H115" s="4" t="s">
        <v>440</v>
      </c>
      <c r="I115" s="4">
        <f>VLOOKUP($B115,[1]LSCOMP!$D$3:$U$205,9,0)</f>
        <v>41.3</v>
      </c>
      <c r="J115" s="4" t="s">
        <v>440</v>
      </c>
      <c r="K115" s="4">
        <f>VLOOKUP($B115,[1]LSCOMP!$D$3:$U$205,10,0)</f>
        <v>7.2</v>
      </c>
      <c r="L115" s="4" t="s">
        <v>440</v>
      </c>
      <c r="M115" s="4">
        <f>VLOOKUP($B115,[1]LSCOMP!$D$3:$U$205,11,0)</f>
        <v>0.1</v>
      </c>
      <c r="N115" s="4" t="s">
        <v>440</v>
      </c>
      <c r="O115" s="4">
        <f>VLOOKUP($B115,[1]LSCOMP!$D$3:$U$205,12,0)</f>
        <v>1.4</v>
      </c>
      <c r="P115" s="4" t="s">
        <v>440</v>
      </c>
      <c r="Q115" s="4">
        <f>VLOOKUP($B115,[1]LSCOMP!$D$3:$U$205,13,0)</f>
        <v>2.1</v>
      </c>
      <c r="R115" s="4" t="s">
        <v>440</v>
      </c>
      <c r="S115" s="4">
        <f>VLOOKUP($B115,[1]LSCOMP!$D$3:$U$205,14,0)</f>
        <v>8.8000000000000007</v>
      </c>
      <c r="T115" s="4" t="s">
        <v>440</v>
      </c>
      <c r="U115" s="4">
        <f>VLOOKUP($B115,[1]LSCOMP!$D$3:$U$205,15,0)</f>
        <v>42.4</v>
      </c>
      <c r="V115" s="4" t="s">
        <v>440</v>
      </c>
      <c r="W115" s="4" t="str">
        <f>VLOOKUP($B115,[1]LSCOMP!$D$3:$U$205,18,0)</f>
        <v>DHS 2008-09</v>
      </c>
    </row>
    <row r="116" spans="1:23" x14ac:dyDescent="0.25">
      <c r="A116" s="2" t="s">
        <v>85</v>
      </c>
      <c r="B116" s="3" t="s">
        <v>86</v>
      </c>
      <c r="C116" s="4">
        <f>VLOOKUP(B116,[1]LSCOMP!$D$3:$U$205,6,0)</f>
        <v>22.2</v>
      </c>
      <c r="D116" s="4"/>
      <c r="E116" s="4">
        <f>VLOOKUP($B116,[1]LSCOMP!$D$3:$U$205,7,0)</f>
        <v>23.1</v>
      </c>
      <c r="F116" s="4"/>
      <c r="G116" s="4">
        <f>VLOOKUP($B116,[1]LSCOMP!$D$3:$U$205,8,0)</f>
        <v>21.3</v>
      </c>
      <c r="H116" s="4"/>
      <c r="I116" s="4">
        <f>VLOOKUP($B116,[1]LSCOMP!$D$3:$U$205,9,0)</f>
        <v>51.4</v>
      </c>
      <c r="J116" s="4"/>
      <c r="K116" s="4">
        <f>VLOOKUP($B116,[1]LSCOMP!$D$3:$U$205,10,0)</f>
        <v>16.2</v>
      </c>
      <c r="L116" s="4"/>
      <c r="M116" s="4">
        <f>VLOOKUP($B116,[1]LSCOMP!$D$3:$U$205,11,0)</f>
        <v>5.5</v>
      </c>
      <c r="N116" s="4"/>
      <c r="O116" s="4">
        <f>VLOOKUP($B116,[1]LSCOMP!$D$3:$U$205,12,0)</f>
        <v>9.6999999999999993</v>
      </c>
      <c r="P116" s="4"/>
      <c r="Q116" s="4">
        <f>VLOOKUP($B116,[1]LSCOMP!$D$3:$U$205,13,0)</f>
        <v>12</v>
      </c>
      <c r="R116" s="4"/>
      <c r="S116" s="4">
        <f>VLOOKUP($B116,[1]LSCOMP!$D$3:$U$205,14,0)</f>
        <v>24.4</v>
      </c>
      <c r="T116" s="4"/>
      <c r="U116" s="4">
        <f>VLOOKUP($B116,[1]LSCOMP!$D$3:$U$205,15,0)</f>
        <v>52.5</v>
      </c>
      <c r="V116" s="4"/>
      <c r="W116" s="4" t="str">
        <f>VLOOKUP($B116,[1]LSCOMP!$D$3:$U$205,18,0)</f>
        <v>DHS 2015-16</v>
      </c>
    </row>
    <row r="117" spans="1:23" x14ac:dyDescent="0.25">
      <c r="A117" s="2" t="s">
        <v>328</v>
      </c>
      <c r="B117" s="3" t="s">
        <v>329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spans="1:23" x14ac:dyDescent="0.25">
      <c r="A118" s="2" t="s">
        <v>318</v>
      </c>
      <c r="B118" s="3" t="s">
        <v>319</v>
      </c>
      <c r="C118" s="4">
        <f>VLOOKUP(B118,[1]LSCOMP!$D$3:$U$205,6,0)</f>
        <v>74.400000000000006</v>
      </c>
      <c r="D118" s="4" t="s">
        <v>440</v>
      </c>
      <c r="E118" s="4">
        <f>VLOOKUP($B118,[1]LSCOMP!$D$3:$U$205,7,0)</f>
        <v>67.599999999999994</v>
      </c>
      <c r="F118" s="4" t="s">
        <v>440</v>
      </c>
      <c r="G118" s="4">
        <f>VLOOKUP($B118,[1]LSCOMP!$D$3:$U$205,8,0)</f>
        <v>79.7</v>
      </c>
      <c r="H118" s="4" t="s">
        <v>440</v>
      </c>
      <c r="I118" s="4">
        <f>VLOOKUP($B118,[1]LSCOMP!$D$3:$U$205,9,0)</f>
        <v>82.2</v>
      </c>
      <c r="J118" s="4" t="s">
        <v>440</v>
      </c>
      <c r="K118" s="4">
        <f>VLOOKUP($B118,[1]LSCOMP!$D$3:$U$205,10,0)</f>
        <v>68.8</v>
      </c>
      <c r="L118" s="4" t="s">
        <v>440</v>
      </c>
      <c r="M118" s="4">
        <f>VLOOKUP($B118,[1]LSCOMP!$D$3:$U$205,11,0)</f>
        <v>60.9</v>
      </c>
      <c r="N118" s="4" t="s">
        <v>440</v>
      </c>
      <c r="O118" s="4">
        <f>VLOOKUP($B118,[1]LSCOMP!$D$3:$U$205,12,0)</f>
        <v>66.8</v>
      </c>
      <c r="P118" s="4" t="s">
        <v>440</v>
      </c>
      <c r="Q118" s="4">
        <f>VLOOKUP($B118,[1]LSCOMP!$D$3:$U$205,13,0)</f>
        <v>72.599999999999994</v>
      </c>
      <c r="R118" s="4" t="s">
        <v>440</v>
      </c>
      <c r="S118" s="4">
        <f>VLOOKUP($B118,[1]LSCOMP!$D$3:$U$205,14,0)</f>
        <v>78.099999999999994</v>
      </c>
      <c r="T118" s="4" t="s">
        <v>440</v>
      </c>
      <c r="U118" s="4">
        <f>VLOOKUP($B118,[1]LSCOMP!$D$3:$U$205,15,0)</f>
        <v>86.8</v>
      </c>
      <c r="V118" s="4" t="s">
        <v>440</v>
      </c>
      <c r="W118" s="4" t="str">
        <f>VLOOKUP($B118,[1]LSCOMP!$D$3:$U$205,18,0)</f>
        <v>DHS 2009</v>
      </c>
    </row>
    <row r="119" spans="1:23" x14ac:dyDescent="0.25">
      <c r="A119" s="2" t="s">
        <v>19</v>
      </c>
      <c r="B119" s="3" t="s">
        <v>20</v>
      </c>
      <c r="C119" s="4">
        <f>VLOOKUP(B119,[1]LSCOMP!$D$3:$U$205,6,0)</f>
        <v>18.399999999999999</v>
      </c>
      <c r="D119" s="4"/>
      <c r="E119" s="4">
        <f>VLOOKUP($B119,[1]LSCOMP!$D$3:$U$205,7,0)</f>
        <v>24.9</v>
      </c>
      <c r="F119" s="4"/>
      <c r="G119" s="4">
        <f>VLOOKUP($B119,[1]LSCOMP!$D$3:$U$205,8,0)</f>
        <v>14.2</v>
      </c>
      <c r="H119" s="4"/>
      <c r="I119" s="4">
        <f>VLOOKUP($B119,[1]LSCOMP!$D$3:$U$205,9,0)</f>
        <v>42.1</v>
      </c>
      <c r="J119" s="4"/>
      <c r="K119" s="4">
        <f>VLOOKUP($B119,[1]LSCOMP!$D$3:$U$205,10,0)</f>
        <v>9.6999999999999993</v>
      </c>
      <c r="L119" s="4"/>
      <c r="M119" s="4">
        <f>VLOOKUP($B119,[1]LSCOMP!$D$3:$U$205,11,0)</f>
        <v>3.3</v>
      </c>
      <c r="N119" s="4"/>
      <c r="O119" s="4">
        <f>VLOOKUP($B119,[1]LSCOMP!$D$3:$U$205,12,0)</f>
        <v>3.4</v>
      </c>
      <c r="P119" s="4"/>
      <c r="Q119" s="4">
        <f>VLOOKUP($B119,[1]LSCOMP!$D$3:$U$205,13,0)</f>
        <v>8.4</v>
      </c>
      <c r="R119" s="4"/>
      <c r="S119" s="4">
        <f>VLOOKUP($B119,[1]LSCOMP!$D$3:$U$205,14,0)</f>
        <v>17.7</v>
      </c>
      <c r="T119" s="4"/>
      <c r="U119" s="4">
        <f>VLOOKUP($B119,[1]LSCOMP!$D$3:$U$205,15,0)</f>
        <v>46.5</v>
      </c>
      <c r="V119" s="4"/>
      <c r="W119" s="4" t="str">
        <f>VLOOKUP($B119,[1]LSCOMP!$D$3:$U$205,18,0)</f>
        <v>DHS 2012-13</v>
      </c>
    </row>
    <row r="120" spans="1:23" x14ac:dyDescent="0.25">
      <c r="A120" s="2" t="s">
        <v>322</v>
      </c>
      <c r="B120" s="3" t="s">
        <v>323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spans="1:23" x14ac:dyDescent="0.25">
      <c r="A121" s="2" t="s">
        <v>320</v>
      </c>
      <c r="B121" s="3" t="s">
        <v>321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spans="1:23" x14ac:dyDescent="0.25">
      <c r="A122" s="2" t="s">
        <v>27</v>
      </c>
      <c r="B122" s="3" t="s">
        <v>28</v>
      </c>
      <c r="C122" s="4">
        <f>VLOOKUP(B122,[1]LSCOMP!$D$3:$U$205,6,0)</f>
        <v>26.1</v>
      </c>
      <c r="D122" s="4"/>
      <c r="E122" s="4">
        <f>VLOOKUP($B122,[1]LSCOMP!$D$3:$U$205,7,0)</f>
        <v>30.3</v>
      </c>
      <c r="F122" s="4"/>
      <c r="G122" s="4">
        <f>VLOOKUP($B122,[1]LSCOMP!$D$3:$U$205,8,0)</f>
        <v>22.5</v>
      </c>
      <c r="H122" s="4"/>
      <c r="I122" s="4">
        <f>VLOOKUP($B122,[1]LSCOMP!$D$3:$U$205,9,0)</f>
        <v>41.3</v>
      </c>
      <c r="J122" s="4"/>
      <c r="K122" s="4">
        <f>VLOOKUP($B122,[1]LSCOMP!$D$3:$U$205,10,0)</f>
        <v>13.7</v>
      </c>
      <c r="L122" s="4"/>
      <c r="M122" s="4">
        <f>VLOOKUP($B122,[1]LSCOMP!$D$3:$U$205,11,0)</f>
        <v>4.9000000000000004</v>
      </c>
      <c r="N122" s="4"/>
      <c r="O122" s="4">
        <f>VLOOKUP($B122,[1]LSCOMP!$D$3:$U$205,12,0)</f>
        <v>9.5</v>
      </c>
      <c r="P122" s="4"/>
      <c r="Q122" s="4">
        <f>VLOOKUP($B122,[1]LSCOMP!$D$3:$U$205,13,0)</f>
        <v>19.100000000000001</v>
      </c>
      <c r="R122" s="4"/>
      <c r="S122" s="4">
        <f>VLOOKUP($B122,[1]LSCOMP!$D$3:$U$205,14,0)</f>
        <v>35.6</v>
      </c>
      <c r="T122" s="4"/>
      <c r="U122" s="4">
        <f>VLOOKUP($B122,[1]LSCOMP!$D$3:$U$205,15,0)</f>
        <v>55.7</v>
      </c>
      <c r="V122" s="4"/>
      <c r="W122" s="4" t="str">
        <f>VLOOKUP($B122,[1]LSCOMP!$D$3:$U$205,18,0)</f>
        <v>MICS 2011</v>
      </c>
    </row>
    <row r="123" spans="1:23" x14ac:dyDescent="0.25">
      <c r="A123" s="2" t="s">
        <v>326</v>
      </c>
      <c r="B123" s="3" t="s">
        <v>327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spans="1:23" x14ac:dyDescent="0.25">
      <c r="A124" s="2" t="s">
        <v>169</v>
      </c>
      <c r="B124" s="3" t="s">
        <v>170</v>
      </c>
      <c r="C124" s="4">
        <f>VLOOKUP(B124,[1]LSCOMP!$D$3:$U$205,6,0)</f>
        <v>87.7</v>
      </c>
      <c r="D124" s="4"/>
      <c r="E124" s="4">
        <f>VLOOKUP($B124,[1]LSCOMP!$D$3:$U$205,7,0)</f>
        <v>88.1</v>
      </c>
      <c r="F124" s="4"/>
      <c r="G124" s="4">
        <f>VLOOKUP($B124,[1]LSCOMP!$D$3:$U$205,8,0)</f>
        <v>87.1</v>
      </c>
      <c r="H124" s="4"/>
      <c r="I124" s="4">
        <f>VLOOKUP($B124,[1]LSCOMP!$D$3:$U$205,9,0)</f>
        <v>89.5</v>
      </c>
      <c r="J124" s="4"/>
      <c r="K124" s="4">
        <f>VLOOKUP($B124,[1]LSCOMP!$D$3:$U$205,10,0)</f>
        <v>81.7</v>
      </c>
      <c r="L124" s="4"/>
      <c r="M124" s="4">
        <f>VLOOKUP($B124,[1]LSCOMP!$D$3:$U$205,11,0)</f>
        <v>74.8</v>
      </c>
      <c r="N124" s="4"/>
      <c r="O124" s="4">
        <f>VLOOKUP($B124,[1]LSCOMP!$D$3:$U$205,12,0)</f>
        <v>85.7</v>
      </c>
      <c r="P124" s="4"/>
      <c r="Q124" s="4">
        <f>VLOOKUP($B124,[1]LSCOMP!$D$3:$U$205,13,0)</f>
        <v>89.3</v>
      </c>
      <c r="R124" s="4"/>
      <c r="S124" s="4">
        <f>VLOOKUP($B124,[1]LSCOMP!$D$3:$U$205,14,0)</f>
        <v>91.7</v>
      </c>
      <c r="T124" s="4"/>
      <c r="U124" s="4">
        <f>VLOOKUP($B124,[1]LSCOMP!$D$3:$U$205,15,0)</f>
        <v>98.6</v>
      </c>
      <c r="V124" s="4"/>
      <c r="W124" s="4" t="str">
        <f>VLOOKUP($B124,[1]LSCOMP!$D$3:$U$205,18,0)</f>
        <v>MICS 2015</v>
      </c>
    </row>
    <row r="125" spans="1:23" x14ac:dyDescent="0.25">
      <c r="A125" s="2" t="s">
        <v>260</v>
      </c>
      <c r="B125" s="3" t="s">
        <v>261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spans="1:23" x14ac:dyDescent="0.25">
      <c r="A126" s="2" t="s">
        <v>314</v>
      </c>
      <c r="B126" s="3" t="s">
        <v>315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spans="1:23" x14ac:dyDescent="0.25">
      <c r="A127" s="2" t="s">
        <v>87</v>
      </c>
      <c r="B127" s="3" t="s">
        <v>88</v>
      </c>
      <c r="C127" s="4">
        <f>VLOOKUP(B127,[1]LSCOMP!$D$3:$U$205,6,0)</f>
        <v>90.3</v>
      </c>
      <c r="D127" s="4"/>
      <c r="E127" s="4">
        <f>VLOOKUP($B127,[1]LSCOMP!$D$3:$U$205,7,0)</f>
        <v>87.8</v>
      </c>
      <c r="F127" s="4"/>
      <c r="G127" s="4">
        <f>VLOOKUP($B127,[1]LSCOMP!$D$3:$U$205,8,0)</f>
        <v>93.3</v>
      </c>
      <c r="H127" s="4"/>
      <c r="I127" s="4">
        <f>VLOOKUP($B127,[1]LSCOMP!$D$3:$U$205,9,0)</f>
        <v>95.6</v>
      </c>
      <c r="J127" s="4"/>
      <c r="K127" s="4">
        <f>VLOOKUP($B127,[1]LSCOMP!$D$3:$U$205,10,0)</f>
        <v>77.7</v>
      </c>
      <c r="L127" s="4"/>
      <c r="M127" s="4">
        <f>VLOOKUP($B127,[1]LSCOMP!$D$3:$U$205,11,0)</f>
        <v>72.5</v>
      </c>
      <c r="N127" s="4"/>
      <c r="O127" s="4">
        <f>VLOOKUP($B127,[1]LSCOMP!$D$3:$U$205,12,0)</f>
        <v>86.7</v>
      </c>
      <c r="P127" s="4"/>
      <c r="Q127" s="4">
        <f>VLOOKUP($B127,[1]LSCOMP!$D$3:$U$205,13,0)</f>
        <v>95.1</v>
      </c>
      <c r="R127" s="4"/>
      <c r="S127" s="4">
        <f>VLOOKUP($B127,[1]LSCOMP!$D$3:$U$205,14,0)</f>
        <v>98</v>
      </c>
      <c r="T127" s="4"/>
      <c r="U127" s="4">
        <f>VLOOKUP($B127,[1]LSCOMP!$D$3:$U$205,15,0)</f>
        <v>98.9</v>
      </c>
      <c r="V127" s="4"/>
      <c r="W127" s="4" t="str">
        <f>VLOOKUP($B127,[1]LSCOMP!$D$3:$U$205,18,0)</f>
        <v>MICS 2013-14</v>
      </c>
    </row>
    <row r="128" spans="1:23" x14ac:dyDescent="0.25">
      <c r="A128" s="2" t="s">
        <v>31</v>
      </c>
      <c r="B128" s="3" t="s">
        <v>32</v>
      </c>
      <c r="C128" s="4">
        <f>VLOOKUP(B128,[1]LSCOMP!$D$3:$U$205,6,0)</f>
        <v>99</v>
      </c>
      <c r="D128" s="4"/>
      <c r="E128" s="4">
        <f>VLOOKUP($B128,[1]LSCOMP!$D$3:$U$205,7,0)</f>
        <v>98.7</v>
      </c>
      <c r="F128" s="4"/>
      <c r="G128" s="4">
        <f>VLOOKUP($B128,[1]LSCOMP!$D$3:$U$205,8,0)</f>
        <v>99.3</v>
      </c>
      <c r="H128" s="4"/>
      <c r="I128" s="4">
        <f>VLOOKUP($B128,[1]LSCOMP!$D$3:$U$205,9,0)</f>
        <v>98.7</v>
      </c>
      <c r="J128" s="4"/>
      <c r="K128" s="4">
        <f>VLOOKUP($B128,[1]LSCOMP!$D$3:$U$205,10,0)</f>
        <v>99.3</v>
      </c>
      <c r="L128" s="4"/>
      <c r="M128" s="4">
        <f>VLOOKUP($B128,[1]LSCOMP!$D$3:$U$205,11,0)</f>
        <v>95.5</v>
      </c>
      <c r="N128" s="4"/>
      <c r="O128" s="4">
        <f>VLOOKUP($B128,[1]LSCOMP!$D$3:$U$205,12,0)</f>
        <v>100</v>
      </c>
      <c r="P128" s="4"/>
      <c r="Q128" s="4">
        <f>VLOOKUP($B128,[1]LSCOMP!$D$3:$U$205,13,0)</f>
        <v>99.4</v>
      </c>
      <c r="R128" s="4"/>
      <c r="S128" s="4">
        <f>VLOOKUP($B128,[1]LSCOMP!$D$3:$U$205,14,0)</f>
        <v>99.1</v>
      </c>
      <c r="T128" s="4"/>
      <c r="U128" s="4">
        <f>VLOOKUP($B128,[1]LSCOMP!$D$3:$U$205,15,0)</f>
        <v>100</v>
      </c>
      <c r="V128" s="4"/>
      <c r="W128" s="4" t="str">
        <f>VLOOKUP($B128,[1]LSCOMP!$D$3:$U$205,18,0)</f>
        <v>MICS 2013</v>
      </c>
    </row>
    <row r="129" spans="1:23" x14ac:dyDescent="0.25">
      <c r="A129" s="2" t="s">
        <v>324</v>
      </c>
      <c r="B129" s="3" t="s">
        <v>325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spans="1:23" x14ac:dyDescent="0.25">
      <c r="A130" s="2" t="s">
        <v>312</v>
      </c>
      <c r="B130" s="3" t="s">
        <v>313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spans="1:23" x14ac:dyDescent="0.25">
      <c r="A131" s="2" t="s">
        <v>73</v>
      </c>
      <c r="B131" s="3" t="s">
        <v>74</v>
      </c>
      <c r="C131" s="4">
        <f>VLOOKUP(B131,[1]LSCOMP!$D$3:$U$205,6,0)</f>
        <v>11.5</v>
      </c>
      <c r="D131" s="4"/>
      <c r="E131" s="4">
        <f>VLOOKUP($B131,[1]LSCOMP!$D$3:$U$205,7,0)</f>
        <v>13.4</v>
      </c>
      <c r="F131" s="4"/>
      <c r="G131" s="4">
        <f>VLOOKUP($B131,[1]LSCOMP!$D$3:$U$205,8,0)</f>
        <v>9.9</v>
      </c>
      <c r="H131" s="4"/>
      <c r="I131" s="4">
        <f>VLOOKUP($B131,[1]LSCOMP!$D$3:$U$205,9,0)</f>
        <v>22</v>
      </c>
      <c r="J131" s="4"/>
      <c r="K131" s="4">
        <f>VLOOKUP($B131,[1]LSCOMP!$D$3:$U$205,10,0)</f>
        <v>4</v>
      </c>
      <c r="L131" s="4"/>
      <c r="M131" s="4">
        <f>VLOOKUP($B131,[1]LSCOMP!$D$3:$U$205,11,0)</f>
        <v>0.8</v>
      </c>
      <c r="N131" s="4"/>
      <c r="O131" s="4">
        <f>VLOOKUP($B131,[1]LSCOMP!$D$3:$U$205,12,0)</f>
        <v>1.1000000000000001</v>
      </c>
      <c r="P131" s="4"/>
      <c r="Q131" s="4">
        <f>VLOOKUP($B131,[1]LSCOMP!$D$3:$U$205,13,0)</f>
        <v>3.7</v>
      </c>
      <c r="R131" s="4"/>
      <c r="S131" s="4">
        <f>VLOOKUP($B131,[1]LSCOMP!$D$3:$U$205,14,0)</f>
        <v>8.8000000000000007</v>
      </c>
      <c r="T131" s="4"/>
      <c r="U131" s="4">
        <f>VLOOKUP($B131,[1]LSCOMP!$D$3:$U$205,15,0)</f>
        <v>31.3</v>
      </c>
      <c r="V131" s="4"/>
      <c r="W131" s="4" t="str">
        <f>VLOOKUP($B131,[1]LSCOMP!$D$3:$U$205,18,0)</f>
        <v>DHS 2011</v>
      </c>
    </row>
    <row r="132" spans="1:23" x14ac:dyDescent="0.25">
      <c r="A132" s="2" t="s">
        <v>101</v>
      </c>
      <c r="B132" s="3" t="s">
        <v>102</v>
      </c>
      <c r="C132" s="4">
        <f>VLOOKUP(B132,[1]LSCOMP!$D$3:$U$205,6,0)</f>
        <v>44.5</v>
      </c>
      <c r="D132" s="4"/>
      <c r="E132" s="4">
        <f>VLOOKUP($B132,[1]LSCOMP!$D$3:$U$205,7,0)</f>
        <v>42.5</v>
      </c>
      <c r="F132" s="4"/>
      <c r="G132" s="4">
        <f>VLOOKUP($B132,[1]LSCOMP!$D$3:$U$205,8,0)</f>
        <v>46.3</v>
      </c>
      <c r="H132" s="4"/>
      <c r="I132" s="4">
        <f>VLOOKUP($B132,[1]LSCOMP!$D$3:$U$205,9,0)</f>
        <v>68.8</v>
      </c>
      <c r="J132" s="4"/>
      <c r="K132" s="4">
        <f>VLOOKUP($B132,[1]LSCOMP!$D$3:$U$205,10,0)</f>
        <v>33.5</v>
      </c>
      <c r="L132" s="4"/>
      <c r="M132" s="4">
        <f>VLOOKUP($B132,[1]LSCOMP!$D$3:$U$205,11,0)</f>
        <v>13.3</v>
      </c>
      <c r="N132" s="4"/>
      <c r="O132" s="4">
        <f>VLOOKUP($B132,[1]LSCOMP!$D$3:$U$205,12,0)</f>
        <v>26</v>
      </c>
      <c r="P132" s="4"/>
      <c r="Q132" s="4">
        <f>VLOOKUP($B132,[1]LSCOMP!$D$3:$U$205,13,0)</f>
        <v>41.8</v>
      </c>
      <c r="R132" s="4"/>
      <c r="S132" s="4">
        <f>VLOOKUP($B132,[1]LSCOMP!$D$3:$U$205,14,0)</f>
        <v>60.7</v>
      </c>
      <c r="T132" s="4"/>
      <c r="U132" s="4">
        <f>VLOOKUP($B132,[1]LSCOMP!$D$3:$U$205,15,0)</f>
        <v>76</v>
      </c>
      <c r="V132" s="4"/>
      <c r="W132" s="4" t="str">
        <f>VLOOKUP($B132,[1]LSCOMP!$D$3:$U$205,18,0)</f>
        <v>DHS 2015</v>
      </c>
    </row>
    <row r="133" spans="1:23" x14ac:dyDescent="0.25">
      <c r="A133" s="2" t="s">
        <v>167</v>
      </c>
      <c r="B133" s="3" t="s">
        <v>168</v>
      </c>
      <c r="C133" s="4">
        <f>VLOOKUP(B133,[1]LSCOMP!$D$3:$U$205,6,0)</f>
        <v>55.7</v>
      </c>
      <c r="D133" s="4"/>
      <c r="E133" s="4">
        <f>VLOOKUP($B133,[1]LSCOMP!$D$3:$U$205,7,0)</f>
        <v>48.1</v>
      </c>
      <c r="F133" s="4"/>
      <c r="G133" s="4">
        <f>VLOOKUP($B133,[1]LSCOMP!$D$3:$U$205,8,0)</f>
        <v>62.3</v>
      </c>
      <c r="H133" s="4"/>
      <c r="I133" s="4">
        <f>VLOOKUP($B133,[1]LSCOMP!$D$3:$U$205,9,0)</f>
        <v>74.2</v>
      </c>
      <c r="J133" s="4"/>
      <c r="K133" s="4">
        <f>VLOOKUP($B133,[1]LSCOMP!$D$3:$U$205,10,0)</f>
        <v>32</v>
      </c>
      <c r="L133" s="4"/>
      <c r="M133" s="4">
        <f>VLOOKUP($B133,[1]LSCOMP!$D$3:$U$205,11,0)</f>
        <v>21.9</v>
      </c>
      <c r="N133" s="4"/>
      <c r="O133" s="4">
        <f>VLOOKUP($B133,[1]LSCOMP!$D$3:$U$205,12,0)</f>
        <v>33.9</v>
      </c>
      <c r="P133" s="4"/>
      <c r="Q133" s="4">
        <f>VLOOKUP($B133,[1]LSCOMP!$D$3:$U$205,13,0)</f>
        <v>45.1</v>
      </c>
      <c r="R133" s="4"/>
      <c r="S133" s="4">
        <f>VLOOKUP($B133,[1]LSCOMP!$D$3:$U$205,14,0)</f>
        <v>71</v>
      </c>
      <c r="T133" s="4"/>
      <c r="U133" s="4">
        <f>VLOOKUP($B133,[1]LSCOMP!$D$3:$U$205,15,0)</f>
        <v>88.5</v>
      </c>
      <c r="V133" s="4"/>
      <c r="W133" s="4" t="str">
        <f>VLOOKUP($B133,[1]LSCOMP!$D$3:$U$205,18,0)</f>
        <v>DHS 2013</v>
      </c>
    </row>
    <row r="134" spans="1:23" x14ac:dyDescent="0.25">
      <c r="A134" s="2" t="s">
        <v>338</v>
      </c>
      <c r="B134" s="3" t="s">
        <v>339</v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spans="1:23" x14ac:dyDescent="0.25">
      <c r="A135" s="2" t="s">
        <v>111</v>
      </c>
      <c r="B135" s="3" t="s">
        <v>112</v>
      </c>
      <c r="C135" s="4">
        <f>VLOOKUP(B135,[1]LSCOMP!$D$3:$U$205,6,0)</f>
        <v>64.599999999999994</v>
      </c>
      <c r="D135" s="4"/>
      <c r="E135" s="4">
        <f>VLOOKUP($B135,[1]LSCOMP!$D$3:$U$205,7,0)</f>
        <v>67.8</v>
      </c>
      <c r="F135" s="4"/>
      <c r="G135" s="4">
        <f>VLOOKUP($B135,[1]LSCOMP!$D$3:$U$205,8,0)</f>
        <v>61.7</v>
      </c>
      <c r="H135" s="4"/>
      <c r="I135" s="4">
        <f>VLOOKUP($B135,[1]LSCOMP!$D$3:$U$205,9,0)</f>
        <v>81.400000000000006</v>
      </c>
      <c r="J135" s="4"/>
      <c r="K135" s="4">
        <f>VLOOKUP($B135,[1]LSCOMP!$D$3:$U$205,10,0)</f>
        <v>61</v>
      </c>
      <c r="L135" s="4"/>
      <c r="M135" s="4">
        <f>VLOOKUP($B135,[1]LSCOMP!$D$3:$U$205,11,0)</f>
        <v>46.5</v>
      </c>
      <c r="N135" s="4"/>
      <c r="O135" s="4">
        <f>VLOOKUP($B135,[1]LSCOMP!$D$3:$U$205,12,0)</f>
        <v>52.4</v>
      </c>
      <c r="P135" s="4"/>
      <c r="Q135" s="4">
        <f>VLOOKUP($B135,[1]LSCOMP!$D$3:$U$205,13,0)</f>
        <v>64.5</v>
      </c>
      <c r="R135" s="4"/>
      <c r="S135" s="4">
        <f>VLOOKUP($B135,[1]LSCOMP!$D$3:$U$205,14,0)</f>
        <v>72.5</v>
      </c>
      <c r="T135" s="4"/>
      <c r="U135" s="4">
        <f>VLOOKUP($B135,[1]LSCOMP!$D$3:$U$205,15,0)</f>
        <v>87.6</v>
      </c>
      <c r="V135" s="4"/>
      <c r="W135" s="4" t="str">
        <f>VLOOKUP($B135,[1]LSCOMP!$D$3:$U$205,18,0)</f>
        <v>MICS 2014</v>
      </c>
    </row>
    <row r="136" spans="1:23" x14ac:dyDescent="0.25">
      <c r="A136" s="2" t="s">
        <v>334</v>
      </c>
      <c r="B136" s="3" t="s">
        <v>335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spans="1:23" x14ac:dyDescent="0.25">
      <c r="A137" s="2" t="s">
        <v>340</v>
      </c>
      <c r="B137" s="3" t="s">
        <v>341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spans="1:23" x14ac:dyDescent="0.25">
      <c r="A138" s="2" t="s">
        <v>330</v>
      </c>
      <c r="B138" s="3" t="s">
        <v>331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spans="1:23" x14ac:dyDescent="0.25">
      <c r="A139" s="2" t="s">
        <v>105</v>
      </c>
      <c r="B139" s="3" t="s">
        <v>106</v>
      </c>
      <c r="C139" s="4">
        <f>VLOOKUP(B139,[1]LSCOMP!$D$3:$U$205,6,0)</f>
        <v>5.8</v>
      </c>
      <c r="D139" s="4"/>
      <c r="E139" s="4">
        <f>VLOOKUP($B139,[1]LSCOMP!$D$3:$U$205,7,0)</f>
        <v>10.3</v>
      </c>
      <c r="F139" s="4"/>
      <c r="G139" s="4">
        <f>VLOOKUP($B139,[1]LSCOMP!$D$3:$U$205,8,0)</f>
        <v>3.6</v>
      </c>
      <c r="H139" s="4"/>
      <c r="I139" s="4">
        <f>VLOOKUP($B139,[1]LSCOMP!$D$3:$U$205,9,0)</f>
        <v>21.3</v>
      </c>
      <c r="J139" s="4"/>
      <c r="K139" s="4">
        <f>VLOOKUP($B139,[1]LSCOMP!$D$3:$U$205,10,0)</f>
        <v>1.2</v>
      </c>
      <c r="L139" s="4"/>
      <c r="M139" s="4">
        <f>VLOOKUP($B139,[1]LSCOMP!$D$3:$U$205,11,0)</f>
        <v>1</v>
      </c>
      <c r="N139" s="4"/>
      <c r="O139" s="4">
        <f>VLOOKUP($B139,[1]LSCOMP!$D$3:$U$205,12,0)</f>
        <v>0.5</v>
      </c>
      <c r="P139" s="4"/>
      <c r="Q139" s="4">
        <f>VLOOKUP($B139,[1]LSCOMP!$D$3:$U$205,13,0)</f>
        <v>0.9</v>
      </c>
      <c r="R139" s="4"/>
      <c r="S139" s="4">
        <f>VLOOKUP($B139,[1]LSCOMP!$D$3:$U$205,14,0)</f>
        <v>1.6</v>
      </c>
      <c r="T139" s="4"/>
      <c r="U139" s="4">
        <f>VLOOKUP($B139,[1]LSCOMP!$D$3:$U$205,15,0)</f>
        <v>19</v>
      </c>
      <c r="V139" s="4"/>
      <c r="W139" s="4" t="str">
        <f>VLOOKUP($B139,[1]LSCOMP!$D$3:$U$205,18,0)</f>
        <v>DHS 2012</v>
      </c>
    </row>
    <row r="140" spans="1:23" x14ac:dyDescent="0.25">
      <c r="A140" s="2" t="s">
        <v>23</v>
      </c>
      <c r="B140" s="3" t="s">
        <v>24</v>
      </c>
      <c r="C140" s="4">
        <f>VLOOKUP(B140,[1]LSCOMP!$D$3:$U$205,6,0)</f>
        <v>51.2</v>
      </c>
      <c r="D140" s="4"/>
      <c r="E140" s="4">
        <f>VLOOKUP($B140,[1]LSCOMP!$D$3:$U$205,7,0)</f>
        <v>58.9</v>
      </c>
      <c r="F140" s="4"/>
      <c r="G140" s="4">
        <f>VLOOKUP($B140,[1]LSCOMP!$D$3:$U$205,8,0)</f>
        <v>44.5</v>
      </c>
      <c r="H140" s="4"/>
      <c r="I140" s="4">
        <f>VLOOKUP($B140,[1]LSCOMP!$D$3:$U$205,9,0)</f>
        <v>74.2</v>
      </c>
      <c r="J140" s="4"/>
      <c r="K140" s="4">
        <f>VLOOKUP($B140,[1]LSCOMP!$D$3:$U$205,10,0)</f>
        <v>36.299999999999997</v>
      </c>
      <c r="L140" s="4"/>
      <c r="M140" s="4">
        <f>VLOOKUP($B140,[1]LSCOMP!$D$3:$U$205,11,0)</f>
        <v>10.6</v>
      </c>
      <c r="N140" s="4"/>
      <c r="O140" s="4">
        <f>VLOOKUP($B140,[1]LSCOMP!$D$3:$U$205,12,0)</f>
        <v>26.9</v>
      </c>
      <c r="P140" s="4"/>
      <c r="Q140" s="4">
        <f>VLOOKUP($B140,[1]LSCOMP!$D$3:$U$205,13,0)</f>
        <v>55.3</v>
      </c>
      <c r="R140" s="4"/>
      <c r="S140" s="4">
        <f>VLOOKUP($B140,[1]LSCOMP!$D$3:$U$205,14,0)</f>
        <v>74.7</v>
      </c>
      <c r="T140" s="4"/>
      <c r="U140" s="4">
        <f>VLOOKUP($B140,[1]LSCOMP!$D$3:$U$205,15,0)</f>
        <v>89.9</v>
      </c>
      <c r="V140" s="4"/>
      <c r="W140" s="4" t="str">
        <f>VLOOKUP($B140,[1]LSCOMP!$D$3:$U$205,18,0)</f>
        <v>DHS 2013</v>
      </c>
    </row>
    <row r="141" spans="1:23" x14ac:dyDescent="0.25">
      <c r="A141" s="2" t="s">
        <v>332</v>
      </c>
      <c r="B141" s="3" t="s">
        <v>333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spans="1:23" x14ac:dyDescent="0.25">
      <c r="A142" s="2" t="s">
        <v>336</v>
      </c>
      <c r="B142" s="3" t="s">
        <v>337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spans="1:23" x14ac:dyDescent="0.25">
      <c r="A143" s="2" t="s">
        <v>342</v>
      </c>
      <c r="B143" s="3" t="s">
        <v>343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spans="1:23" x14ac:dyDescent="0.25">
      <c r="A144" s="2" t="s">
        <v>45</v>
      </c>
      <c r="B144" s="3" t="s">
        <v>46</v>
      </c>
      <c r="C144" s="4">
        <f>VLOOKUP(B144,[1]LSCOMP!$D$3:$U$205,6,0)</f>
        <v>45.7</v>
      </c>
      <c r="D144" s="4"/>
      <c r="E144" s="4">
        <f>VLOOKUP($B144,[1]LSCOMP!$D$3:$U$205,7,0)</f>
        <v>49.9</v>
      </c>
      <c r="F144" s="4"/>
      <c r="G144" s="4">
        <f>VLOOKUP($B144,[1]LSCOMP!$D$3:$U$205,8,0)</f>
        <v>41.6</v>
      </c>
      <c r="H144" s="4"/>
      <c r="I144" s="4">
        <f>VLOOKUP($B144,[1]LSCOMP!$D$3:$U$205,9,0)</f>
        <v>61.2</v>
      </c>
      <c r="J144" s="4"/>
      <c r="K144" s="4">
        <f>VLOOKUP($B144,[1]LSCOMP!$D$3:$U$205,10,0)</f>
        <v>37.9</v>
      </c>
      <c r="L144" s="4"/>
      <c r="M144" s="4">
        <f>VLOOKUP($B144,[1]LSCOMP!$D$3:$U$205,11,0)</f>
        <v>11.1</v>
      </c>
      <c r="N144" s="4"/>
      <c r="O144" s="4">
        <f>VLOOKUP($B144,[1]LSCOMP!$D$3:$U$205,12,0)</f>
        <v>30.8</v>
      </c>
      <c r="P144" s="4"/>
      <c r="Q144" s="4">
        <f>VLOOKUP($B144,[1]LSCOMP!$D$3:$U$205,13,0)</f>
        <v>47.5</v>
      </c>
      <c r="R144" s="4"/>
      <c r="S144" s="4">
        <f>VLOOKUP($B144,[1]LSCOMP!$D$3:$U$205,14,0)</f>
        <v>58.9</v>
      </c>
      <c r="T144" s="4"/>
      <c r="U144" s="4">
        <f>VLOOKUP($B144,[1]LSCOMP!$D$3:$U$205,15,0)</f>
        <v>78.2</v>
      </c>
      <c r="V144" s="4"/>
      <c r="W144" s="4" t="str">
        <f>VLOOKUP($B144,[1]LSCOMP!$D$3:$U$205,18,0)</f>
        <v>DHS 2012-13</v>
      </c>
    </row>
    <row r="145" spans="1:23" x14ac:dyDescent="0.25">
      <c r="A145" s="2" t="s">
        <v>346</v>
      </c>
      <c r="B145" s="3" t="s">
        <v>347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spans="1:23" x14ac:dyDescent="0.25">
      <c r="A146" s="2" t="s">
        <v>153</v>
      </c>
      <c r="B146" s="3" t="s">
        <v>154</v>
      </c>
      <c r="C146" s="4">
        <f>VLOOKUP(B146,[1]LSCOMP!$D$3:$U$205,6,0)</f>
        <v>77.5</v>
      </c>
      <c r="D146" s="4"/>
      <c r="E146" s="4">
        <f>VLOOKUP($B146,[1]LSCOMP!$D$3:$U$205,7,0)</f>
        <v>75</v>
      </c>
      <c r="F146" s="4"/>
      <c r="G146" s="4">
        <f>VLOOKUP($B146,[1]LSCOMP!$D$3:$U$205,8,0)</f>
        <v>80.599999999999994</v>
      </c>
      <c r="H146" s="4"/>
      <c r="I146" s="4">
        <f>VLOOKUP($B146,[1]LSCOMP!$D$3:$U$205,9,0)</f>
        <v>85.5</v>
      </c>
      <c r="J146" s="4"/>
      <c r="K146" s="4">
        <f>VLOOKUP($B146,[1]LSCOMP!$D$3:$U$205,10,0)</f>
        <v>62.9</v>
      </c>
      <c r="L146" s="4"/>
      <c r="M146" s="4">
        <f>VLOOKUP($B146,[1]LSCOMP!$D$3:$U$205,11,0)</f>
        <v>53.1</v>
      </c>
      <c r="N146" s="4"/>
      <c r="O146" s="4">
        <f>VLOOKUP($B146,[1]LSCOMP!$D$3:$U$205,12,0)</f>
        <v>66.8</v>
      </c>
      <c r="P146" s="4"/>
      <c r="Q146" s="4">
        <f>VLOOKUP($B146,[1]LSCOMP!$D$3:$U$205,13,0)</f>
        <v>81</v>
      </c>
      <c r="R146" s="4"/>
      <c r="S146" s="4">
        <f>VLOOKUP($B146,[1]LSCOMP!$D$3:$U$205,14,0)</f>
        <v>92.4</v>
      </c>
      <c r="T146" s="4"/>
      <c r="U146" s="4">
        <f>VLOOKUP($B146,[1]LSCOMP!$D$3:$U$205,15,0)</f>
        <v>96.3</v>
      </c>
      <c r="V146" s="4"/>
      <c r="W146" s="4" t="str">
        <f>VLOOKUP($B146,[1]LSCOMP!$D$3:$U$205,18,0)</f>
        <v>MICS 2013</v>
      </c>
    </row>
    <row r="147" spans="1:23" x14ac:dyDescent="0.25">
      <c r="A147" s="2" t="s">
        <v>348</v>
      </c>
      <c r="B147" s="3" t="s">
        <v>349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spans="1:23" x14ac:dyDescent="0.25">
      <c r="A148" s="2" t="s">
        <v>356</v>
      </c>
      <c r="B148" s="3" t="s">
        <v>357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spans="1:23" x14ac:dyDescent="0.25">
      <c r="A149" s="2" t="s">
        <v>165</v>
      </c>
      <c r="B149" s="3" t="s">
        <v>166</v>
      </c>
      <c r="C149" s="4">
        <f>VLOOKUP(B149,[1]LSCOMP!$D$3:$U$205,6,0)</f>
        <v>82.6</v>
      </c>
      <c r="D149" s="4"/>
      <c r="E149" s="4">
        <f>VLOOKUP($B149,[1]LSCOMP!$D$3:$U$205,7,0)</f>
        <v>82.6</v>
      </c>
      <c r="F149" s="4"/>
      <c r="G149" s="4">
        <f>VLOOKUP($B149,[1]LSCOMP!$D$3:$U$205,8,0)</f>
        <v>82.6</v>
      </c>
      <c r="H149" s="4"/>
      <c r="I149" s="4">
        <f>VLOOKUP($B149,[1]LSCOMP!$D$3:$U$205,9,0)</f>
        <v>89.1</v>
      </c>
      <c r="J149" s="4"/>
      <c r="K149" s="4">
        <f>VLOOKUP($B149,[1]LSCOMP!$D$3:$U$205,10,0)</f>
        <v>62.5</v>
      </c>
      <c r="L149" s="4"/>
      <c r="M149" s="4">
        <f>VLOOKUP($B149,[1]LSCOMP!$D$3:$U$205,11,0)</f>
        <v>51.9</v>
      </c>
      <c r="N149" s="4"/>
      <c r="O149" s="4">
        <f>VLOOKUP($B149,[1]LSCOMP!$D$3:$U$205,12,0)</f>
        <v>73.599999999999994</v>
      </c>
      <c r="P149" s="4"/>
      <c r="Q149" s="4">
        <f>VLOOKUP($B149,[1]LSCOMP!$D$3:$U$205,13,0)</f>
        <v>86.3</v>
      </c>
      <c r="R149" s="4"/>
      <c r="S149" s="4">
        <f>VLOOKUP($B149,[1]LSCOMP!$D$3:$U$205,14,0)</f>
        <v>92.7</v>
      </c>
      <c r="T149" s="4"/>
      <c r="U149" s="4">
        <f>VLOOKUP($B149,[1]LSCOMP!$D$3:$U$205,15,0)</f>
        <v>97.6</v>
      </c>
      <c r="V149" s="4"/>
      <c r="W149" s="4" t="str">
        <f>VLOOKUP($B149,[1]LSCOMP!$D$3:$U$205,18,0)</f>
        <v>DHS 2012</v>
      </c>
    </row>
    <row r="150" spans="1:23" x14ac:dyDescent="0.25">
      <c r="A150" s="2" t="s">
        <v>344</v>
      </c>
      <c r="B150" s="3" t="s">
        <v>345</v>
      </c>
      <c r="C150" s="4">
        <f>VLOOKUP(B150,[1]LSCOMP!$D$3:$U$205,6,0)</f>
        <v>70.7</v>
      </c>
      <c r="D150" s="4"/>
      <c r="E150" s="4">
        <f>VLOOKUP($B150,[1]LSCOMP!$D$3:$U$205,7,0)</f>
        <v>60.9</v>
      </c>
      <c r="F150" s="4"/>
      <c r="G150" s="4">
        <f>VLOOKUP($B150,[1]LSCOMP!$D$3:$U$205,8,0)</f>
        <v>81.900000000000006</v>
      </c>
      <c r="H150" s="4"/>
      <c r="I150" s="4">
        <f>VLOOKUP($B150,[1]LSCOMP!$D$3:$U$205,9,0)</f>
        <v>76.7</v>
      </c>
      <c r="J150" s="4"/>
      <c r="K150" s="4">
        <f>VLOOKUP($B150,[1]LSCOMP!$D$3:$U$205,10,0)</f>
        <v>64.5</v>
      </c>
      <c r="L150" s="4"/>
      <c r="M150" s="4">
        <f>VLOOKUP($B150,[1]LSCOMP!$D$3:$U$205,11,0)</f>
        <v>38.299999999999997</v>
      </c>
      <c r="N150" s="4"/>
      <c r="O150" s="4">
        <f>VLOOKUP($B150,[1]LSCOMP!$D$3:$U$205,12,0)</f>
        <v>60.4</v>
      </c>
      <c r="P150" s="4"/>
      <c r="Q150" s="4">
        <f>VLOOKUP($B150,[1]LSCOMP!$D$3:$U$205,13,0)</f>
        <v>74.8</v>
      </c>
      <c r="R150" s="4"/>
      <c r="S150" s="4">
        <f>VLOOKUP($B150,[1]LSCOMP!$D$3:$U$205,14,0)</f>
        <v>84.3</v>
      </c>
      <c r="T150" s="4"/>
      <c r="U150" s="4">
        <f>VLOOKUP($B150,[1]LSCOMP!$D$3:$U$205,15,0)</f>
        <v>91.3</v>
      </c>
      <c r="V150" s="4"/>
      <c r="W150" s="4" t="str">
        <f>VLOOKUP($B150,[1]LSCOMP!$D$3:$U$205,18,0)</f>
        <v>DHS 2013</v>
      </c>
    </row>
    <row r="151" spans="1:23" x14ac:dyDescent="0.25">
      <c r="A151" s="2" t="s">
        <v>350</v>
      </c>
      <c r="B151" s="3" t="s">
        <v>351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spans="1:23" x14ac:dyDescent="0.25">
      <c r="A152" s="2" t="s">
        <v>354</v>
      </c>
      <c r="B152" s="3" t="s">
        <v>355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spans="1:23" x14ac:dyDescent="0.25">
      <c r="A153" s="2" t="s">
        <v>358</v>
      </c>
      <c r="B153" s="3" t="s">
        <v>359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spans="1:23" x14ac:dyDescent="0.25">
      <c r="A154" s="2" t="s">
        <v>294</v>
      </c>
      <c r="B154" s="3" t="s">
        <v>295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spans="1:23" x14ac:dyDescent="0.25">
      <c r="A155" s="2" t="s">
        <v>129</v>
      </c>
      <c r="B155" s="3" t="s">
        <v>130</v>
      </c>
      <c r="C155" s="4">
        <f>VLOOKUP(B155,[1]LSCOMP!$D$3:$U$205,6,0)</f>
        <v>96.5</v>
      </c>
      <c r="D155" s="4"/>
      <c r="E155" s="4">
        <f>VLOOKUP($B155,[1]LSCOMP!$D$3:$U$205,7,0)</f>
        <v>95.1</v>
      </c>
      <c r="F155" s="4"/>
      <c r="G155" s="4">
        <f>VLOOKUP($B155,[1]LSCOMP!$D$3:$U$205,8,0)</f>
        <v>97.9</v>
      </c>
      <c r="H155" s="4"/>
      <c r="I155" s="4">
        <f>VLOOKUP($B155,[1]LSCOMP!$D$3:$U$205,9,0)</f>
        <v>97.6</v>
      </c>
      <c r="J155" s="4"/>
      <c r="K155" s="4">
        <f>VLOOKUP($B155,[1]LSCOMP!$D$3:$U$205,10,0)</f>
        <v>95.7</v>
      </c>
      <c r="L155" s="4"/>
      <c r="M155" s="4">
        <f>VLOOKUP($B155,[1]LSCOMP!$D$3:$U$205,11,0)</f>
        <v>84.3</v>
      </c>
      <c r="N155" s="4"/>
      <c r="O155" s="4">
        <f>VLOOKUP($B155,[1]LSCOMP!$D$3:$U$205,12,0)</f>
        <v>92.5</v>
      </c>
      <c r="P155" s="4"/>
      <c r="Q155" s="4">
        <f>VLOOKUP($B155,[1]LSCOMP!$D$3:$U$205,13,0)</f>
        <v>98.4</v>
      </c>
      <c r="R155" s="4"/>
      <c r="S155" s="4">
        <f>VLOOKUP($B155,[1]LSCOMP!$D$3:$U$205,14,0)</f>
        <v>99.1</v>
      </c>
      <c r="T155" s="4"/>
      <c r="U155" s="4">
        <f>VLOOKUP($B155,[1]LSCOMP!$D$3:$U$205,15,0)</f>
        <v>99.5</v>
      </c>
      <c r="V155" s="4"/>
      <c r="W155" s="4" t="str">
        <f>VLOOKUP($B155,[1]LSCOMP!$D$3:$U$205,18,0)</f>
        <v>MICS 2012</v>
      </c>
    </row>
    <row r="156" spans="1:23" x14ac:dyDescent="0.25">
      <c r="A156" s="2" t="s">
        <v>360</v>
      </c>
      <c r="B156" s="3" t="s">
        <v>361</v>
      </c>
      <c r="C156" s="4"/>
      <c r="D156" s="4" t="s">
        <v>439</v>
      </c>
      <c r="E156" s="4"/>
      <c r="F156" s="4" t="s">
        <v>439</v>
      </c>
      <c r="G156" s="4"/>
      <c r="H156" s="4" t="s">
        <v>439</v>
      </c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spans="1:23" x14ac:dyDescent="0.25">
      <c r="A157" s="2" t="s">
        <v>362</v>
      </c>
      <c r="B157" s="3" t="s">
        <v>363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spans="1:23" x14ac:dyDescent="0.25">
      <c r="A158" s="2" t="s">
        <v>115</v>
      </c>
      <c r="B158" s="3" t="s">
        <v>116</v>
      </c>
      <c r="C158" s="4">
        <f>VLOOKUP(B158,[1]LSCOMP!$D$3:$U$205,6,0)</f>
        <v>27.9</v>
      </c>
      <c r="D158" s="4"/>
      <c r="E158" s="4">
        <f>VLOOKUP($B158,[1]LSCOMP!$D$3:$U$205,7,0)</f>
        <v>25.3</v>
      </c>
      <c r="F158" s="4"/>
      <c r="G158" s="4">
        <f>VLOOKUP($B158,[1]LSCOMP!$D$3:$U$205,8,0)</f>
        <v>30.1</v>
      </c>
      <c r="H158" s="4"/>
      <c r="I158" s="4">
        <f>VLOOKUP($B158,[1]LSCOMP!$D$3:$U$205,9,0)</f>
        <v>46.4</v>
      </c>
      <c r="J158" s="4"/>
      <c r="K158" s="4">
        <f>VLOOKUP($B158,[1]LSCOMP!$D$3:$U$205,10,0)</f>
        <v>22.6</v>
      </c>
      <c r="L158" s="4"/>
      <c r="M158" s="4">
        <f>VLOOKUP($B158,[1]LSCOMP!$D$3:$U$205,11,0)</f>
        <v>11.4</v>
      </c>
      <c r="N158" s="4"/>
      <c r="O158" s="4">
        <f>VLOOKUP($B158,[1]LSCOMP!$D$3:$U$205,12,0)</f>
        <v>10.8</v>
      </c>
      <c r="P158" s="4"/>
      <c r="Q158" s="4">
        <f>VLOOKUP($B158,[1]LSCOMP!$D$3:$U$205,13,0)</f>
        <v>20.3</v>
      </c>
      <c r="R158" s="4"/>
      <c r="S158" s="4">
        <f>VLOOKUP($B158,[1]LSCOMP!$D$3:$U$205,14,0)</f>
        <v>33.6</v>
      </c>
      <c r="T158" s="4"/>
      <c r="U158" s="4">
        <f>VLOOKUP($B158,[1]LSCOMP!$D$3:$U$205,15,0)</f>
        <v>48</v>
      </c>
      <c r="V158" s="4"/>
      <c r="W158" s="4" t="str">
        <f>VLOOKUP($B158,[1]LSCOMP!$D$3:$U$205,18,0)</f>
        <v>DHS 2014-15</v>
      </c>
    </row>
    <row r="159" spans="1:23" x14ac:dyDescent="0.25">
      <c r="A159" s="2" t="s">
        <v>292</v>
      </c>
      <c r="B159" s="3" t="s">
        <v>293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spans="1:23" x14ac:dyDescent="0.25">
      <c r="A160" s="2" t="s">
        <v>187</v>
      </c>
      <c r="B160" s="3" t="s">
        <v>188</v>
      </c>
      <c r="C160" s="4">
        <f>VLOOKUP(B160,[1]LSCOMP!$D$3:$U$205,6,0)</f>
        <v>91.3</v>
      </c>
      <c r="D160" s="4"/>
      <c r="E160" s="4">
        <f>VLOOKUP($B160,[1]LSCOMP!$D$3:$U$205,7,0)</f>
        <v>84.5</v>
      </c>
      <c r="F160" s="4"/>
      <c r="G160" s="4">
        <f>VLOOKUP($B160,[1]LSCOMP!$D$3:$U$205,8,0)</f>
        <v>98.1</v>
      </c>
      <c r="H160" s="4"/>
      <c r="I160" s="4">
        <f>VLOOKUP($B160,[1]LSCOMP!$D$3:$U$205,9,0)</f>
        <v>90.7</v>
      </c>
      <c r="J160" s="4"/>
      <c r="K160" s="4">
        <f>VLOOKUP($B160,[1]LSCOMP!$D$3:$U$205,10,0)</f>
        <v>91.5</v>
      </c>
      <c r="L160" s="4"/>
      <c r="M160" s="4">
        <f>VLOOKUP($B160,[1]LSCOMP!$D$3:$U$205,11,0)</f>
        <v>83</v>
      </c>
      <c r="N160" s="4"/>
      <c r="O160" s="4">
        <f>VLOOKUP($B160,[1]LSCOMP!$D$3:$U$205,12,0)</f>
        <v>86.8</v>
      </c>
      <c r="P160" s="4"/>
      <c r="Q160" s="4">
        <f>VLOOKUP($B160,[1]LSCOMP!$D$3:$U$205,13,0)</f>
        <v>95.8</v>
      </c>
      <c r="R160" s="4"/>
      <c r="S160" s="4">
        <f>VLOOKUP($B160,[1]LSCOMP!$D$3:$U$205,14,0)</f>
        <v>94.7</v>
      </c>
      <c r="T160" s="4"/>
      <c r="U160" s="4">
        <f>VLOOKUP($B160,[1]LSCOMP!$D$3:$U$205,15,0)</f>
        <v>97.4</v>
      </c>
      <c r="V160" s="4"/>
      <c r="W160" s="4" t="str">
        <f>VLOOKUP($B160,[1]LSCOMP!$D$3:$U$205,18,0)</f>
        <v>MICS 2012</v>
      </c>
    </row>
    <row r="161" spans="1:23" x14ac:dyDescent="0.25">
      <c r="A161" s="2" t="s">
        <v>404</v>
      </c>
      <c r="B161" s="3" t="s">
        <v>405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spans="1:23" x14ac:dyDescent="0.25">
      <c r="A162" s="2" t="s">
        <v>412</v>
      </c>
      <c r="B162" s="3" t="s">
        <v>413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spans="1:23" x14ac:dyDescent="0.25">
      <c r="A163" s="2" t="s">
        <v>370</v>
      </c>
      <c r="B163" s="3" t="s">
        <v>371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spans="1:23" x14ac:dyDescent="0.25">
      <c r="A164" s="2" t="s">
        <v>83</v>
      </c>
      <c r="B164" s="3" t="s">
        <v>84</v>
      </c>
      <c r="C164" s="4">
        <f>VLOOKUP(B164,[1]LSCOMP!$D$3:$U$205,6,0)</f>
        <v>33.799999999999997</v>
      </c>
      <c r="D164" s="4"/>
      <c r="E164" s="4">
        <f>VLOOKUP($B164,[1]LSCOMP!$D$3:$U$205,7,0)</f>
        <v>32.1</v>
      </c>
      <c r="F164" s="4"/>
      <c r="G164" s="4">
        <f>VLOOKUP($B164,[1]LSCOMP!$D$3:$U$205,8,0)</f>
        <v>35.5</v>
      </c>
      <c r="H164" s="4"/>
      <c r="I164" s="4">
        <f>VLOOKUP($B164,[1]LSCOMP!$D$3:$U$205,9,0)</f>
        <v>35.6</v>
      </c>
      <c r="J164" s="4"/>
      <c r="K164" s="4">
        <f>VLOOKUP($B164,[1]LSCOMP!$D$3:$U$205,10,0)</f>
        <v>30.2</v>
      </c>
      <c r="L164" s="4"/>
      <c r="M164" s="4">
        <f>VLOOKUP($B164,[1]LSCOMP!$D$3:$U$205,11,0)</f>
        <v>9.3000000000000007</v>
      </c>
      <c r="N164" s="4"/>
      <c r="O164" s="4">
        <f>VLOOKUP($B164,[1]LSCOMP!$D$3:$U$205,12,0)</f>
        <v>22.6</v>
      </c>
      <c r="P164" s="4"/>
      <c r="Q164" s="4">
        <f>VLOOKUP($B164,[1]LSCOMP!$D$3:$U$205,13,0)</f>
        <v>31.5</v>
      </c>
      <c r="R164" s="4"/>
      <c r="S164" s="4">
        <f>VLOOKUP($B164,[1]LSCOMP!$D$3:$U$205,14,0)</f>
        <v>42.2</v>
      </c>
      <c r="T164" s="4"/>
      <c r="U164" s="4">
        <f>VLOOKUP($B164,[1]LSCOMP!$D$3:$U$205,15,0)</f>
        <v>55.2</v>
      </c>
      <c r="V164" s="4"/>
      <c r="W164" s="4" t="str">
        <f>VLOOKUP($B164,[1]LSCOMP!$D$3:$U$205,18,0)</f>
        <v>MICS 2014</v>
      </c>
    </row>
    <row r="165" spans="1:23" x14ac:dyDescent="0.25">
      <c r="A165" s="2" t="s">
        <v>364</v>
      </c>
      <c r="B165" s="3" t="s">
        <v>365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spans="1:23" x14ac:dyDescent="0.25">
      <c r="A166" s="2" t="s">
        <v>51</v>
      </c>
      <c r="B166" s="3" t="s">
        <v>52</v>
      </c>
      <c r="C166" s="4">
        <f>VLOOKUP(B166,[1]LSCOMP!$D$3:$U$205,6,0)</f>
        <v>23.5</v>
      </c>
      <c r="D166" s="4"/>
      <c r="E166" s="4">
        <f>VLOOKUP($B166,[1]LSCOMP!$D$3:$U$205,7,0)</f>
        <v>26.6</v>
      </c>
      <c r="F166" s="4"/>
      <c r="G166" s="4">
        <f>VLOOKUP($B166,[1]LSCOMP!$D$3:$U$205,8,0)</f>
        <v>20.8</v>
      </c>
      <c r="H166" s="4"/>
      <c r="I166" s="4">
        <f>VLOOKUP($B166,[1]LSCOMP!$D$3:$U$205,9,0)</f>
        <v>33.200000000000003</v>
      </c>
      <c r="J166" s="4"/>
      <c r="K166" s="4">
        <f>VLOOKUP($B166,[1]LSCOMP!$D$3:$U$205,10,0)</f>
        <v>14.2</v>
      </c>
      <c r="L166" s="4"/>
      <c r="M166" s="4">
        <f>VLOOKUP($B166,[1]LSCOMP!$D$3:$U$205,11,0)</f>
        <v>8.4</v>
      </c>
      <c r="N166" s="4"/>
      <c r="O166" s="4">
        <f>VLOOKUP($B166,[1]LSCOMP!$D$3:$U$205,12,0)</f>
        <v>13.4</v>
      </c>
      <c r="P166" s="4"/>
      <c r="Q166" s="4">
        <f>VLOOKUP($B166,[1]LSCOMP!$D$3:$U$205,13,0)</f>
        <v>22.7</v>
      </c>
      <c r="R166" s="4"/>
      <c r="S166" s="4">
        <f>VLOOKUP($B166,[1]LSCOMP!$D$3:$U$205,14,0)</f>
        <v>23.1</v>
      </c>
      <c r="T166" s="4"/>
      <c r="U166" s="4">
        <f>VLOOKUP($B166,[1]LSCOMP!$D$3:$U$205,15,0)</f>
        <v>45.2</v>
      </c>
      <c r="V166" s="4"/>
      <c r="W166" s="4" t="str">
        <f>VLOOKUP($B166,[1]LSCOMP!$D$3:$U$205,18,0)</f>
        <v>Continuous DHS 2015</v>
      </c>
    </row>
    <row r="167" spans="1:23" x14ac:dyDescent="0.25">
      <c r="A167" s="2" t="s">
        <v>121</v>
      </c>
      <c r="B167" s="3" t="s">
        <v>122</v>
      </c>
      <c r="C167" s="4">
        <f>VLOOKUP(B167,[1]LSCOMP!$D$3:$U$205,6,0)</f>
        <v>98.6</v>
      </c>
      <c r="D167" s="4"/>
      <c r="E167" s="4">
        <f>VLOOKUP($B167,[1]LSCOMP!$D$3:$U$205,7,0)</f>
        <v>98.6</v>
      </c>
      <c r="F167" s="4"/>
      <c r="G167" s="4">
        <f>VLOOKUP($B167,[1]LSCOMP!$D$3:$U$205,8,0)</f>
        <v>98.6</v>
      </c>
      <c r="H167" s="4"/>
      <c r="I167" s="4">
        <f>VLOOKUP($B167,[1]LSCOMP!$D$3:$U$205,9,0)</f>
        <v>97.9</v>
      </c>
      <c r="J167" s="4"/>
      <c r="K167" s="4">
        <f>VLOOKUP($B167,[1]LSCOMP!$D$3:$U$205,10,0)</f>
        <v>99.5</v>
      </c>
      <c r="L167" s="4"/>
      <c r="M167" s="4">
        <f>VLOOKUP($B167,[1]LSCOMP!$D$3:$U$205,11,0)</f>
        <v>91.2</v>
      </c>
      <c r="N167" s="4"/>
      <c r="O167" s="4">
        <f>VLOOKUP($B167,[1]LSCOMP!$D$3:$U$205,12,0)</f>
        <v>99.5</v>
      </c>
      <c r="P167" s="4"/>
      <c r="Q167" s="4">
        <f>VLOOKUP($B167,[1]LSCOMP!$D$3:$U$205,13,0)</f>
        <v>99.9</v>
      </c>
      <c r="R167" s="4"/>
      <c r="S167" s="4">
        <f>VLOOKUP($B167,[1]LSCOMP!$D$3:$U$205,14,0)</f>
        <v>100</v>
      </c>
      <c r="T167" s="4"/>
      <c r="U167" s="4">
        <f>VLOOKUP($B167,[1]LSCOMP!$D$3:$U$205,15,0)</f>
        <v>100</v>
      </c>
      <c r="V167" s="4"/>
      <c r="W167" s="4" t="str">
        <f>VLOOKUP($B167,[1]LSCOMP!$D$3:$U$205,18,0)</f>
        <v>MICS 2014</v>
      </c>
    </row>
    <row r="168" spans="1:23" x14ac:dyDescent="0.25">
      <c r="A168" s="2" t="s">
        <v>380</v>
      </c>
      <c r="B168" s="3" t="s">
        <v>381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spans="1:23" x14ac:dyDescent="0.25">
      <c r="A169" s="2" t="s">
        <v>79</v>
      </c>
      <c r="B169" s="3" t="s">
        <v>80</v>
      </c>
      <c r="C169" s="4">
        <f>VLOOKUP(B169,[1]LSCOMP!$D$3:$U$205,6,0)</f>
        <v>40.299999999999997</v>
      </c>
      <c r="D169" s="4"/>
      <c r="E169" s="4">
        <f>VLOOKUP($B169,[1]LSCOMP!$D$3:$U$205,7,0)</f>
        <v>49.7</v>
      </c>
      <c r="F169" s="4"/>
      <c r="G169" s="4">
        <f>VLOOKUP($B169,[1]LSCOMP!$D$3:$U$205,8,0)</f>
        <v>32.799999999999997</v>
      </c>
      <c r="H169" s="4"/>
      <c r="I169" s="4">
        <f>VLOOKUP($B169,[1]LSCOMP!$D$3:$U$205,9,0)</f>
        <v>63.6</v>
      </c>
      <c r="J169" s="4"/>
      <c r="K169" s="4">
        <f>VLOOKUP($B169,[1]LSCOMP!$D$3:$U$205,10,0)</f>
        <v>23.7</v>
      </c>
      <c r="L169" s="4"/>
      <c r="M169" s="4">
        <f>VLOOKUP($B169,[1]LSCOMP!$D$3:$U$205,11,0)</f>
        <v>14.1</v>
      </c>
      <c r="N169" s="4"/>
      <c r="O169" s="4">
        <f>VLOOKUP($B169,[1]LSCOMP!$D$3:$U$205,12,0)</f>
        <v>20.399999999999999</v>
      </c>
      <c r="P169" s="4"/>
      <c r="Q169" s="4">
        <f>VLOOKUP($B169,[1]LSCOMP!$D$3:$U$205,13,0)</f>
        <v>28.4</v>
      </c>
      <c r="R169" s="4"/>
      <c r="S169" s="4">
        <f>VLOOKUP($B169,[1]LSCOMP!$D$3:$U$205,14,0)</f>
        <v>47.8</v>
      </c>
      <c r="T169" s="4"/>
      <c r="U169" s="4">
        <f>VLOOKUP($B169,[1]LSCOMP!$D$3:$U$205,15,0)</f>
        <v>68.2</v>
      </c>
      <c r="V169" s="4"/>
      <c r="W169" s="4" t="str">
        <f>VLOOKUP($B169,[1]LSCOMP!$D$3:$U$205,18,0)</f>
        <v>DHS 2013</v>
      </c>
    </row>
    <row r="170" spans="1:23" x14ac:dyDescent="0.25">
      <c r="A170" s="2" t="s">
        <v>366</v>
      </c>
      <c r="B170" s="3" t="s">
        <v>367</v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spans="1:23" x14ac:dyDescent="0.25">
      <c r="A171" s="2" t="s">
        <v>374</v>
      </c>
      <c r="B171" s="3" t="s">
        <v>375</v>
      </c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spans="1:23" x14ac:dyDescent="0.25">
      <c r="A172" s="2" t="s">
        <v>376</v>
      </c>
      <c r="B172" s="3" t="s">
        <v>377</v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spans="1:23" x14ac:dyDescent="0.25">
      <c r="A173" s="2" t="s">
        <v>368</v>
      </c>
      <c r="B173" s="3" t="s">
        <v>369</v>
      </c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spans="1:23" x14ac:dyDescent="0.25">
      <c r="A174" s="2" t="s">
        <v>372</v>
      </c>
      <c r="B174" s="3" t="s">
        <v>373</v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spans="1:23" x14ac:dyDescent="0.25">
      <c r="A175" s="2" t="s">
        <v>414</v>
      </c>
      <c r="B175" s="3" t="s">
        <v>415</v>
      </c>
      <c r="C175" s="4">
        <f>VLOOKUP(B175,[1]LSCOMP!$D$3:$U$205,6,0)</f>
        <v>81.7</v>
      </c>
      <c r="D175" s="4"/>
      <c r="E175" s="4">
        <f>VLOOKUP($B175,[1]LSCOMP!$D$3:$U$205,7,0)</f>
        <v>77.099999999999994</v>
      </c>
      <c r="F175" s="4"/>
      <c r="G175" s="4">
        <f>VLOOKUP($B175,[1]LSCOMP!$D$3:$U$205,8,0)</f>
        <v>86.3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 t="str">
        <f>VLOOKUP($B175,[1]LSCOMP!$D$3:$U$205,18,0)</f>
        <v>General Household Survey 2014</v>
      </c>
    </row>
    <row r="176" spans="1:23" x14ac:dyDescent="0.25">
      <c r="A176" s="2" t="s">
        <v>17</v>
      </c>
      <c r="B176" s="3" t="s">
        <v>18</v>
      </c>
      <c r="C176" s="4">
        <f>VLOOKUP(B176,[1]LSCOMP!$D$3:$U$205,6,0)</f>
        <v>15.8</v>
      </c>
      <c r="D176" s="4"/>
      <c r="E176" s="4">
        <f>VLOOKUP($B176,[1]LSCOMP!$D$3:$U$205,7,0)</f>
        <v>23.1</v>
      </c>
      <c r="F176" s="4"/>
      <c r="G176" s="4">
        <f>VLOOKUP($B176,[1]LSCOMP!$D$3:$U$205,8,0)</f>
        <v>10.4</v>
      </c>
      <c r="H176" s="4"/>
      <c r="I176" s="4">
        <f>VLOOKUP($B176,[1]LSCOMP!$D$3:$U$205,9,0)</f>
        <v>26.4</v>
      </c>
      <c r="J176" s="4"/>
      <c r="K176" s="4">
        <f>VLOOKUP($B176,[1]LSCOMP!$D$3:$U$205,10,0)</f>
        <v>10.9</v>
      </c>
      <c r="L176" s="4"/>
      <c r="M176" s="4">
        <f>VLOOKUP($B176,[1]LSCOMP!$D$3:$U$205,11,0)</f>
        <v>3</v>
      </c>
      <c r="N176" s="4"/>
      <c r="O176" s="4">
        <f>VLOOKUP($B176,[1]LSCOMP!$D$3:$U$205,12,0)</f>
        <v>6.7</v>
      </c>
      <c r="P176" s="4"/>
      <c r="Q176" s="4">
        <f>VLOOKUP($B176,[1]LSCOMP!$D$3:$U$205,13,0)</f>
        <v>9.3000000000000007</v>
      </c>
      <c r="R176" s="4"/>
      <c r="S176" s="4">
        <f>VLOOKUP($B176,[1]LSCOMP!$D$3:$U$205,14,0)</f>
        <v>13.8</v>
      </c>
      <c r="T176" s="4"/>
      <c r="U176" s="4">
        <f>VLOOKUP($B176,[1]LSCOMP!$D$3:$U$205,15,0)</f>
        <v>32.5</v>
      </c>
      <c r="V176" s="4"/>
      <c r="W176" s="4" t="str">
        <f>VLOOKUP($B176,[1]LSCOMP!$D$3:$U$205,18,0)</f>
        <v>MICS 2010</v>
      </c>
    </row>
    <row r="177" spans="1:23" x14ac:dyDescent="0.25">
      <c r="A177" s="2" t="s">
        <v>250</v>
      </c>
      <c r="B177" s="3" t="s">
        <v>251</v>
      </c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spans="1:23" x14ac:dyDescent="0.25">
      <c r="A178" s="2" t="s">
        <v>304</v>
      </c>
      <c r="B178" s="3" t="s">
        <v>305</v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spans="1:23" x14ac:dyDescent="0.25">
      <c r="A179" s="2" t="s">
        <v>181</v>
      </c>
      <c r="B179" s="3" t="s">
        <v>182</v>
      </c>
      <c r="C179" s="4">
        <f>VLOOKUP(B179,[1]LSCOMP!$D$3:$U$205,6,0)</f>
        <v>85.9</v>
      </c>
      <c r="D179" s="4"/>
      <c r="E179" s="4">
        <f>VLOOKUP($B179,[1]LSCOMP!$D$3:$U$205,7,0)</f>
        <v>79.900000000000006</v>
      </c>
      <c r="F179" s="4"/>
      <c r="G179" s="4">
        <f>VLOOKUP($B179,[1]LSCOMP!$D$3:$U$205,8,0)</f>
        <v>92.6</v>
      </c>
      <c r="H179" s="4"/>
      <c r="I179" s="4">
        <f>VLOOKUP($B179,[1]LSCOMP!$D$3:$U$205,9,0)</f>
        <v>85.9</v>
      </c>
      <c r="J179" s="4"/>
      <c r="K179" s="4">
        <f>VLOOKUP($B179,[1]LSCOMP!$D$3:$U$205,10,0)</f>
        <v>88.1</v>
      </c>
      <c r="L179" s="4"/>
      <c r="M179" s="4">
        <f>VLOOKUP($B179,[1]LSCOMP!$D$3:$U$205,11,0)</f>
        <v>76.7</v>
      </c>
      <c r="N179" s="4"/>
      <c r="O179" s="4">
        <f>VLOOKUP($B179,[1]LSCOMP!$D$3:$U$205,12,0)</f>
        <v>86</v>
      </c>
      <c r="P179" s="4"/>
      <c r="Q179" s="4">
        <f>VLOOKUP($B179,[1]LSCOMP!$D$3:$U$205,13,0)</f>
        <v>84.4</v>
      </c>
      <c r="R179" s="4"/>
      <c r="S179" s="4">
        <f>VLOOKUP($B179,[1]LSCOMP!$D$3:$U$205,14,0)</f>
        <v>89.3</v>
      </c>
      <c r="T179" s="4"/>
      <c r="U179" s="4">
        <f>VLOOKUP($B179,[1]LSCOMP!$D$3:$U$205,15,0)</f>
        <v>92.9</v>
      </c>
      <c r="V179" s="4"/>
      <c r="W179" s="4" t="str">
        <f>VLOOKUP($B179,[1]LSCOMP!$D$3:$U$205,18,0)</f>
        <v>MICS 2014</v>
      </c>
    </row>
    <row r="180" spans="1:23" x14ac:dyDescent="0.25">
      <c r="A180" s="2" t="s">
        <v>29</v>
      </c>
      <c r="B180" s="3" t="s">
        <v>30</v>
      </c>
      <c r="C180" s="4">
        <f>VLOOKUP(B180,[1]LSCOMP!$D$3:$U$205,6,0)</f>
        <v>44.201590975632108</v>
      </c>
      <c r="D180" s="4"/>
      <c r="E180" s="4">
        <f>VLOOKUP($B180,[1]LSCOMP!$D$3:$U$205,7,0)</f>
        <v>45.31275418651105</v>
      </c>
      <c r="F180" s="4"/>
      <c r="G180" s="4">
        <f>VLOOKUP($B180,[1]LSCOMP!$D$3:$U$205,8,0)</f>
        <v>43.112870948108586</v>
      </c>
      <c r="H180" s="4"/>
      <c r="I180" s="4">
        <f>VLOOKUP($B180,[1]LSCOMP!$D$3:$U$205,9,0)</f>
        <v>60.551706352942915</v>
      </c>
      <c r="J180" s="4"/>
      <c r="K180" s="4">
        <f>VLOOKUP($B180,[1]LSCOMP!$D$3:$U$205,10,0)</f>
        <v>36.017093239669258</v>
      </c>
      <c r="L180" s="4"/>
      <c r="M180" s="4">
        <f>VLOOKUP($B180,[1]LSCOMP!$D$3:$U$205,11,0)</f>
        <v>24.774012913167589</v>
      </c>
      <c r="N180" s="4"/>
      <c r="O180" s="4">
        <f>VLOOKUP($B180,[1]LSCOMP!$D$3:$U$205,12,0)</f>
        <v>30.005085257656333</v>
      </c>
      <c r="P180" s="4"/>
      <c r="Q180" s="4">
        <f>VLOOKUP($B180,[1]LSCOMP!$D$3:$U$205,13,0)</f>
        <v>36.196146492770296</v>
      </c>
      <c r="R180" s="4"/>
      <c r="S180" s="4">
        <f>VLOOKUP($B180,[1]LSCOMP!$D$3:$U$205,14,0)</f>
        <v>49.890273860967824</v>
      </c>
      <c r="T180" s="4"/>
      <c r="U180" s="4">
        <f>VLOOKUP($B180,[1]LSCOMP!$D$3:$U$205,15,0)</f>
        <v>73.064531539890552</v>
      </c>
      <c r="V180" s="4"/>
      <c r="W180" s="4" t="str">
        <f>VLOOKUP($B180,[1]LSCOMP!$D$3:$U$205,18,0)</f>
        <v>MICS 2014</v>
      </c>
    </row>
    <row r="181" spans="1:23" x14ac:dyDescent="0.25">
      <c r="A181" s="2" t="s">
        <v>159</v>
      </c>
      <c r="B181" s="3" t="s">
        <v>160</v>
      </c>
      <c r="C181" s="4">
        <f>VLOOKUP(B181,[1]LSCOMP!$D$3:$U$205,6,0)</f>
        <v>46</v>
      </c>
      <c r="D181" s="4"/>
      <c r="E181" s="4">
        <f>VLOOKUP($B181,[1]LSCOMP!$D$3:$U$205,7,0)</f>
        <v>37</v>
      </c>
      <c r="F181" s="4"/>
      <c r="G181" s="4">
        <f>VLOOKUP($B181,[1]LSCOMP!$D$3:$U$205,8,0)</f>
        <v>53.8</v>
      </c>
      <c r="H181" s="4"/>
      <c r="I181" s="4">
        <f>VLOOKUP($B181,[1]LSCOMP!$D$3:$U$205,9,0)</f>
        <v>51.7</v>
      </c>
      <c r="J181" s="4"/>
      <c r="K181" s="4">
        <f>VLOOKUP($B181,[1]LSCOMP!$D$3:$U$205,10,0)</f>
        <v>27.4</v>
      </c>
      <c r="L181" s="4"/>
      <c r="M181" s="4">
        <f>VLOOKUP($B181,[1]LSCOMP!$D$3:$U$205,11,0)</f>
        <v>12</v>
      </c>
      <c r="N181" s="4"/>
      <c r="O181" s="4">
        <f>VLOOKUP($B181,[1]LSCOMP!$D$3:$U$205,12,0)</f>
        <v>34.200000000000003</v>
      </c>
      <c r="P181" s="4"/>
      <c r="Q181" s="4">
        <f>VLOOKUP($B181,[1]LSCOMP!$D$3:$U$205,13,0)</f>
        <v>46</v>
      </c>
      <c r="R181" s="4"/>
      <c r="S181" s="4">
        <f>VLOOKUP($B181,[1]LSCOMP!$D$3:$U$205,14,0)</f>
        <v>57.9</v>
      </c>
      <c r="T181" s="4"/>
      <c r="U181" s="4">
        <f>VLOOKUP($B181,[1]LSCOMP!$D$3:$U$205,15,0)</f>
        <v>71.5</v>
      </c>
      <c r="V181" s="4"/>
      <c r="W181" s="4" t="str">
        <f>VLOOKUP($B181,[1]LSCOMP!$D$3:$U$205,18,0)</f>
        <v>MICS 2010</v>
      </c>
    </row>
    <row r="182" spans="1:23" x14ac:dyDescent="0.25">
      <c r="A182" s="2" t="s">
        <v>103</v>
      </c>
      <c r="B182" s="3" t="s">
        <v>104</v>
      </c>
      <c r="C182" s="4">
        <f>VLOOKUP(B182,[1]LSCOMP!$D$3:$U$205,6,0)</f>
        <v>47.2</v>
      </c>
      <c r="D182" s="4"/>
      <c r="E182" s="4">
        <f>VLOOKUP($B182,[1]LSCOMP!$D$3:$U$205,7,0)</f>
        <v>42.5</v>
      </c>
      <c r="F182" s="4"/>
      <c r="G182" s="4">
        <f>VLOOKUP($B182,[1]LSCOMP!$D$3:$U$205,8,0)</f>
        <v>52</v>
      </c>
      <c r="H182" s="4"/>
      <c r="I182" s="4">
        <f>VLOOKUP($B182,[1]LSCOMP!$D$3:$U$205,9,0)</f>
        <v>62.3</v>
      </c>
      <c r="J182" s="4"/>
      <c r="K182" s="4">
        <f>VLOOKUP($B182,[1]LSCOMP!$D$3:$U$205,10,0)</f>
        <v>42.3</v>
      </c>
      <c r="L182" s="4"/>
      <c r="M182" s="4">
        <f>VLOOKUP($B182,[1]LSCOMP!$D$3:$U$205,11,0)</f>
        <v>25.8</v>
      </c>
      <c r="N182" s="4"/>
      <c r="O182" s="4">
        <f>VLOOKUP($B182,[1]LSCOMP!$D$3:$U$205,12,0)</f>
        <v>40.200000000000003</v>
      </c>
      <c r="P182" s="4"/>
      <c r="Q182" s="4">
        <f>VLOOKUP($B182,[1]LSCOMP!$D$3:$U$205,13,0)</f>
        <v>39.6</v>
      </c>
      <c r="R182" s="4"/>
      <c r="S182" s="4">
        <f>VLOOKUP($B182,[1]LSCOMP!$D$3:$U$205,14,0)</f>
        <v>55.2</v>
      </c>
      <c r="T182" s="4"/>
      <c r="U182" s="4">
        <f>VLOOKUP($B182,[1]LSCOMP!$D$3:$U$205,15,0)</f>
        <v>67.7</v>
      </c>
      <c r="V182" s="4"/>
      <c r="W182" s="4" t="str">
        <f>VLOOKUP($B182,[1]LSCOMP!$D$3:$U$205,18,0)</f>
        <v>MICS 2010</v>
      </c>
    </row>
    <row r="183" spans="1:23" x14ac:dyDescent="0.25">
      <c r="A183" s="2" t="s">
        <v>378</v>
      </c>
      <c r="B183" s="3" t="s">
        <v>379</v>
      </c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spans="1:23" x14ac:dyDescent="0.25">
      <c r="A184" s="2" t="s">
        <v>225</v>
      </c>
      <c r="B184" s="3" t="s">
        <v>226</v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spans="1:23" x14ac:dyDescent="0.25">
      <c r="A185" s="2" t="s">
        <v>382</v>
      </c>
      <c r="B185" s="3" t="s">
        <v>383</v>
      </c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spans="1:23" x14ac:dyDescent="0.25">
      <c r="A186" s="2" t="s">
        <v>157</v>
      </c>
      <c r="B186" s="3" t="s">
        <v>158</v>
      </c>
      <c r="C186" s="4">
        <f>VLOOKUP(B186,[1]LSCOMP!$D$3:$U$205,6,0)</f>
        <v>87.9</v>
      </c>
      <c r="D186" s="4"/>
      <c r="E186" s="4">
        <f>VLOOKUP($B186,[1]LSCOMP!$D$3:$U$205,7,0)</f>
        <v>93.1</v>
      </c>
      <c r="F186" s="4"/>
      <c r="G186" s="4">
        <f>VLOOKUP($B186,[1]LSCOMP!$D$3:$U$205,8,0)</f>
        <v>84.3</v>
      </c>
      <c r="H186" s="4"/>
      <c r="I186" s="4">
        <f>VLOOKUP($B186,[1]LSCOMP!$D$3:$U$205,9,0)</f>
        <v>92.1</v>
      </c>
      <c r="J186" s="4"/>
      <c r="K186" s="4">
        <f>VLOOKUP($B186,[1]LSCOMP!$D$3:$U$205,10,0)</f>
        <v>86.3</v>
      </c>
      <c r="L186" s="4"/>
      <c r="M186" s="4">
        <f>VLOOKUP($B186,[1]LSCOMP!$D$3:$U$205,11,0)</f>
        <v>81.2</v>
      </c>
      <c r="N186" s="4"/>
      <c r="O186" s="4">
        <f>VLOOKUP($B186,[1]LSCOMP!$D$3:$U$205,12,0)</f>
        <v>83.7</v>
      </c>
      <c r="P186" s="4"/>
      <c r="Q186" s="4">
        <f>VLOOKUP($B186,[1]LSCOMP!$D$3:$U$205,13,0)</f>
        <v>86.4</v>
      </c>
      <c r="R186" s="4"/>
      <c r="S186" s="4">
        <f>VLOOKUP($B186,[1]LSCOMP!$D$3:$U$205,14,0)</f>
        <v>91.9</v>
      </c>
      <c r="T186" s="4"/>
      <c r="U186" s="4">
        <f>VLOOKUP($B186,[1]LSCOMP!$D$3:$U$205,15,0)</f>
        <v>94.2</v>
      </c>
      <c r="V186" s="4"/>
      <c r="W186" s="4" t="str">
        <f>VLOOKUP($B186,[1]LSCOMP!$D$3:$U$205,18,0)</f>
        <v>DHS 2012</v>
      </c>
    </row>
    <row r="187" spans="1:23" x14ac:dyDescent="0.25">
      <c r="A187" s="2" t="s">
        <v>171</v>
      </c>
      <c r="B187" s="3" t="s">
        <v>172</v>
      </c>
      <c r="C187" s="4">
        <f>VLOOKUP(B187,[1]LSCOMP!$D$3:$U$205,6,0)</f>
        <v>86</v>
      </c>
      <c r="D187" s="4"/>
      <c r="E187" s="4">
        <f>VLOOKUP($B187,[1]LSCOMP!$D$3:$U$205,7,0)</f>
        <v>79.7</v>
      </c>
      <c r="F187" s="4"/>
      <c r="G187" s="4">
        <f>VLOOKUP($B187,[1]LSCOMP!$D$3:$U$205,8,0)</f>
        <v>92</v>
      </c>
      <c r="H187" s="4"/>
      <c r="I187" s="4">
        <f>VLOOKUP($B187,[1]LSCOMP!$D$3:$U$205,9,0)</f>
        <v>87.3</v>
      </c>
      <c r="J187" s="4"/>
      <c r="K187" s="4">
        <f>VLOOKUP($B187,[1]LSCOMP!$D$3:$U$205,10,0)</f>
        <v>84.9</v>
      </c>
      <c r="L187" s="4"/>
      <c r="M187" s="4">
        <f>VLOOKUP($B187,[1]LSCOMP!$D$3:$U$205,11,0)</f>
        <v>79.5</v>
      </c>
      <c r="N187" s="4"/>
      <c r="O187" s="4">
        <f>VLOOKUP($B187,[1]LSCOMP!$D$3:$U$205,12,0)</f>
        <v>82.7</v>
      </c>
      <c r="P187" s="4"/>
      <c r="Q187" s="4">
        <f>VLOOKUP($B187,[1]LSCOMP!$D$3:$U$205,13,0)</f>
        <v>80.3</v>
      </c>
      <c r="R187" s="4"/>
      <c r="S187" s="4">
        <f>VLOOKUP($B187,[1]LSCOMP!$D$3:$U$205,14,0)</f>
        <v>91.5</v>
      </c>
      <c r="T187" s="4"/>
      <c r="U187" s="4">
        <f>VLOOKUP($B187,[1]LSCOMP!$D$3:$U$205,15,0)</f>
        <v>96</v>
      </c>
      <c r="V187" s="4"/>
      <c r="W187" s="4" t="str">
        <f>VLOOKUP($B187,[1]LSCOMP!$D$3:$U$205,18,0)</f>
        <v>MICS 2012-13</v>
      </c>
    </row>
    <row r="188" spans="1:23" x14ac:dyDescent="0.25">
      <c r="A188" s="2" t="s">
        <v>39</v>
      </c>
      <c r="B188" s="3" t="s">
        <v>40</v>
      </c>
      <c r="C188" s="4">
        <f>VLOOKUP(B188,[1]LSCOMP!$D$3:$U$205,6,0)</f>
        <v>97.6</v>
      </c>
      <c r="D188" s="4"/>
      <c r="E188" s="4">
        <f>VLOOKUP($B188,[1]LSCOMP!$D$3:$U$205,7,0)</f>
        <v>97.7</v>
      </c>
      <c r="F188" s="4"/>
      <c r="G188" s="4">
        <f>VLOOKUP($B188,[1]LSCOMP!$D$3:$U$205,8,0)</f>
        <v>97.4</v>
      </c>
      <c r="H188" s="4"/>
      <c r="I188" s="4">
        <f>VLOOKUP($B188,[1]LSCOMP!$D$3:$U$205,9,0)</f>
        <v>97</v>
      </c>
      <c r="J188" s="4"/>
      <c r="K188" s="4">
        <f>VLOOKUP($B188,[1]LSCOMP!$D$3:$U$205,10,0)</f>
        <v>98</v>
      </c>
      <c r="L188" s="4"/>
      <c r="M188" s="4">
        <f>VLOOKUP($B188,[1]LSCOMP!$D$3:$U$205,11,0)</f>
        <v>93.3</v>
      </c>
      <c r="N188" s="4"/>
      <c r="O188" s="4">
        <f>VLOOKUP($B188,[1]LSCOMP!$D$3:$U$205,12,0)</f>
        <v>96</v>
      </c>
      <c r="P188" s="4"/>
      <c r="Q188" s="4">
        <f>VLOOKUP($B188,[1]LSCOMP!$D$3:$U$205,13,0)</f>
        <v>100</v>
      </c>
      <c r="R188" s="4"/>
      <c r="S188" s="4">
        <f>VLOOKUP($B188,[1]LSCOMP!$D$3:$U$205,14,0)</f>
        <v>100</v>
      </c>
      <c r="T188" s="4"/>
      <c r="U188" s="4">
        <f>VLOOKUP($B188,[1]LSCOMP!$D$3:$U$205,15,0)</f>
        <v>100</v>
      </c>
      <c r="V188" s="4"/>
      <c r="W188" s="4" t="str">
        <f>VLOOKUP($B188,[1]LSCOMP!$D$3:$U$205,18,0)</f>
        <v>MICS 2011</v>
      </c>
    </row>
    <row r="189" spans="1:23" x14ac:dyDescent="0.25">
      <c r="A189" s="2" t="s">
        <v>388</v>
      </c>
      <c r="B189" s="3" t="s">
        <v>389</v>
      </c>
      <c r="C189" s="4">
        <f>VLOOKUP(B189,[1]LSCOMP!$D$3:$U$205,6,0)</f>
        <v>43.8</v>
      </c>
      <c r="D189" s="4"/>
      <c r="E189" s="4">
        <f>VLOOKUP($B189,[1]LSCOMP!$D$3:$U$205,7,0)</f>
        <v>41.4</v>
      </c>
      <c r="F189" s="4"/>
      <c r="G189" s="4">
        <f>VLOOKUP($B189,[1]LSCOMP!$D$3:$U$205,8,0)</f>
        <v>46.4</v>
      </c>
      <c r="H189" s="4"/>
      <c r="I189" s="4">
        <f>VLOOKUP($B189,[1]LSCOMP!$D$3:$U$205,9,0)</f>
        <v>65</v>
      </c>
      <c r="J189" s="4"/>
      <c r="K189" s="4">
        <f>VLOOKUP($B189,[1]LSCOMP!$D$3:$U$205,10,0)</f>
        <v>35.799999999999997</v>
      </c>
      <c r="L189" s="4"/>
      <c r="M189" s="4">
        <f>VLOOKUP($B189,[1]LSCOMP!$D$3:$U$205,11,0)</f>
        <v>24</v>
      </c>
      <c r="N189" s="4"/>
      <c r="O189" s="4">
        <f>VLOOKUP($B189,[1]LSCOMP!$D$3:$U$205,12,0)</f>
        <v>28.8</v>
      </c>
      <c r="P189" s="4"/>
      <c r="Q189" s="4">
        <f>VLOOKUP($B189,[1]LSCOMP!$D$3:$U$205,13,0)</f>
        <v>32.4</v>
      </c>
      <c r="R189" s="4"/>
      <c r="S189" s="4">
        <f>VLOOKUP($B189,[1]LSCOMP!$D$3:$U$205,14,0)</f>
        <v>51</v>
      </c>
      <c r="T189" s="4"/>
      <c r="U189" s="4">
        <f>VLOOKUP($B189,[1]LSCOMP!$D$3:$U$205,15,0)</f>
        <v>71.900000000000006</v>
      </c>
      <c r="V189" s="4"/>
      <c r="W189" s="4" t="str">
        <f>VLOOKUP($B189,[1]LSCOMP!$D$3:$U$205,18,0)</f>
        <v>DHS 2009-10</v>
      </c>
    </row>
    <row r="190" spans="1:23" x14ac:dyDescent="0.25">
      <c r="A190" s="2" t="s">
        <v>97</v>
      </c>
      <c r="B190" s="3" t="s">
        <v>98</v>
      </c>
      <c r="C190" s="4">
        <f>VLOOKUP(B190,[1]LSCOMP!$D$3:$U$205,6,0)</f>
        <v>25.3</v>
      </c>
      <c r="D190" s="4"/>
      <c r="E190" s="4">
        <f>VLOOKUP($B190,[1]LSCOMP!$D$3:$U$205,7,0)</f>
        <v>30.8</v>
      </c>
      <c r="F190" s="4"/>
      <c r="G190" s="4">
        <f>VLOOKUP($B190,[1]LSCOMP!$D$3:$U$205,8,0)</f>
        <v>19.5</v>
      </c>
      <c r="H190" s="4"/>
      <c r="I190" s="4">
        <f>VLOOKUP($B190,[1]LSCOMP!$D$3:$U$205,9,0)</f>
        <v>41.6</v>
      </c>
      <c r="J190" s="4"/>
      <c r="K190" s="4">
        <f>VLOOKUP($B190,[1]LSCOMP!$D$3:$U$205,10,0)</f>
        <v>12.5</v>
      </c>
      <c r="L190" s="4"/>
      <c r="M190" s="4">
        <f>VLOOKUP($B190,[1]LSCOMP!$D$3:$U$205,11,0)</f>
        <v>5.9</v>
      </c>
      <c r="N190" s="4"/>
      <c r="O190" s="4">
        <f>VLOOKUP($B190,[1]LSCOMP!$D$3:$U$205,12,0)</f>
        <v>11.6</v>
      </c>
      <c r="P190" s="4"/>
      <c r="Q190" s="4">
        <f>VLOOKUP($B190,[1]LSCOMP!$D$3:$U$205,13,0)</f>
        <v>17.7</v>
      </c>
      <c r="R190" s="4"/>
      <c r="S190" s="4">
        <f>VLOOKUP($B190,[1]LSCOMP!$D$3:$U$205,14,0)</f>
        <v>32.1</v>
      </c>
      <c r="T190" s="4"/>
      <c r="U190" s="4">
        <f>VLOOKUP($B190,[1]LSCOMP!$D$3:$U$205,15,0)</f>
        <v>50.8</v>
      </c>
      <c r="V190" s="4"/>
      <c r="W190" s="4" t="str">
        <f>VLOOKUP($B190,[1]LSCOMP!$D$3:$U$205,18,0)</f>
        <v>DHS 2013-14</v>
      </c>
    </row>
    <row r="191" spans="1:23" x14ac:dyDescent="0.25">
      <c r="A191" s="2" t="s">
        <v>386</v>
      </c>
      <c r="B191" s="3" t="s">
        <v>387</v>
      </c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spans="1:23" x14ac:dyDescent="0.25">
      <c r="A192" s="2" t="s">
        <v>390</v>
      </c>
      <c r="B192" s="3" t="s">
        <v>391</v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spans="1:23" x14ac:dyDescent="0.25">
      <c r="A193" s="2" t="s">
        <v>392</v>
      </c>
      <c r="B193" s="3" t="s">
        <v>393</v>
      </c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spans="1:23" x14ac:dyDescent="0.25">
      <c r="A194" s="2" t="s">
        <v>91</v>
      </c>
      <c r="B194" s="3" t="s">
        <v>92</v>
      </c>
      <c r="C194" s="4">
        <f>VLOOKUP(B194,[1]LSCOMP!$D$3:$U$205,6,0)</f>
        <v>66.3</v>
      </c>
      <c r="D194" s="4"/>
      <c r="E194" s="4">
        <f>VLOOKUP($B194,[1]LSCOMP!$D$3:$U$205,7,0)</f>
        <v>60.7</v>
      </c>
      <c r="F194" s="4"/>
      <c r="G194" s="4">
        <f>VLOOKUP($B194,[1]LSCOMP!$D$3:$U$205,8,0)</f>
        <v>71.900000000000006</v>
      </c>
      <c r="H194" s="4"/>
      <c r="I194" s="4">
        <f>VLOOKUP($B194,[1]LSCOMP!$D$3:$U$205,9,0)</f>
        <v>73.900000000000006</v>
      </c>
      <c r="J194" s="4"/>
      <c r="K194" s="4">
        <f>VLOOKUP($B194,[1]LSCOMP!$D$3:$U$205,10,0)</f>
        <v>53.5</v>
      </c>
      <c r="L194" s="4"/>
      <c r="M194" s="4">
        <f>VLOOKUP($B194,[1]LSCOMP!$D$3:$U$205,11,0)</f>
        <v>40.200000000000003</v>
      </c>
      <c r="N194" s="4"/>
      <c r="O194" s="4">
        <f>VLOOKUP($B194,[1]LSCOMP!$D$3:$U$205,12,0)</f>
        <v>58.3</v>
      </c>
      <c r="P194" s="4"/>
      <c r="Q194" s="4">
        <f>VLOOKUP($B194,[1]LSCOMP!$D$3:$U$205,13,0)</f>
        <v>67.5</v>
      </c>
      <c r="R194" s="4"/>
      <c r="S194" s="4">
        <f>VLOOKUP($B194,[1]LSCOMP!$D$3:$U$205,14,0)</f>
        <v>80.599999999999994</v>
      </c>
      <c r="T194" s="4"/>
      <c r="U194" s="4">
        <f>VLOOKUP($B194,[1]LSCOMP!$D$3:$U$205,15,0)</f>
        <v>93.3</v>
      </c>
      <c r="V194" s="4"/>
      <c r="W194" s="4" t="str">
        <f>VLOOKUP($B194,[1]LSCOMP!$D$3:$U$205,18,0)</f>
        <v>MICS 2011-12</v>
      </c>
    </row>
    <row r="195" spans="1:23" x14ac:dyDescent="0.25">
      <c r="A195" s="2" t="s">
        <v>394</v>
      </c>
      <c r="B195" s="3" t="s">
        <v>395</v>
      </c>
      <c r="C195" s="4">
        <f>VLOOKUP(B195,[1]LSCOMP!$D$3:$U$205,6,0)</f>
        <v>92.2</v>
      </c>
      <c r="D195" s="4"/>
      <c r="E195" s="4">
        <f>VLOOKUP($B195,[1]LSCOMP!$D$3:$U$205,7,0)</f>
        <v>94.1</v>
      </c>
      <c r="F195" s="4"/>
      <c r="G195" s="4">
        <f>VLOOKUP($B195,[1]LSCOMP!$D$3:$U$205,8,0)</f>
        <v>90.2</v>
      </c>
      <c r="H195" s="4"/>
      <c r="I195" s="4">
        <f>VLOOKUP($B195,[1]LSCOMP!$D$3:$U$205,9,0)</f>
        <v>93.3</v>
      </c>
      <c r="J195" s="4"/>
      <c r="K195" s="4">
        <f>VLOOKUP($B195,[1]LSCOMP!$D$3:$U$205,10,0)</f>
        <v>87.9</v>
      </c>
      <c r="L195" s="4"/>
      <c r="M195" s="4">
        <f>VLOOKUP($B195,[1]LSCOMP!$D$3:$U$205,11,0)</f>
        <v>79.400000000000006</v>
      </c>
      <c r="N195" s="4"/>
      <c r="O195" s="4">
        <f>VLOOKUP($B195,[1]LSCOMP!$D$3:$U$205,12,0)</f>
        <v>91</v>
      </c>
      <c r="P195" s="4"/>
      <c r="Q195" s="4">
        <f>VLOOKUP($B195,[1]LSCOMP!$D$3:$U$205,13,0)</f>
        <v>95.3</v>
      </c>
      <c r="R195" s="4"/>
      <c r="S195" s="4">
        <f>VLOOKUP($B195,[1]LSCOMP!$D$3:$U$205,14,0)</f>
        <v>95.3</v>
      </c>
      <c r="T195" s="4"/>
      <c r="U195" s="4">
        <f>VLOOKUP($B195,[1]LSCOMP!$D$3:$U$205,15,0)</f>
        <v>99.8</v>
      </c>
      <c r="V195" s="4"/>
      <c r="W195" s="4" t="str">
        <f>VLOOKUP($B195,[1]LSCOMP!$D$3:$U$205,18,0)</f>
        <v>DHS style 2013</v>
      </c>
    </row>
    <row r="196" spans="1:23" x14ac:dyDescent="0.25">
      <c r="A196" s="2" t="s">
        <v>25</v>
      </c>
      <c r="B196" s="3" t="s">
        <v>26</v>
      </c>
      <c r="C196" s="4">
        <f>VLOOKUP(B196,[1]LSCOMP!$D$3:$U$205,6,0)</f>
        <v>91.8</v>
      </c>
      <c r="D196" s="4"/>
      <c r="E196" s="4">
        <f>VLOOKUP($B196,[1]LSCOMP!$D$3:$U$205,7,0)</f>
        <v>92.6</v>
      </c>
      <c r="F196" s="4"/>
      <c r="G196" s="4">
        <f>VLOOKUP($B196,[1]LSCOMP!$D$3:$U$205,8,0)</f>
        <v>91.3</v>
      </c>
      <c r="H196" s="4"/>
      <c r="I196" s="4">
        <f>VLOOKUP($B196,[1]LSCOMP!$D$3:$U$205,9,0)</f>
        <v>89</v>
      </c>
      <c r="J196" s="4"/>
      <c r="K196" s="4">
        <f>VLOOKUP($B196,[1]LSCOMP!$D$3:$U$205,10,0)</f>
        <v>93.5</v>
      </c>
      <c r="L196" s="4"/>
      <c r="M196" s="4">
        <f>VLOOKUP($B196,[1]LSCOMP!$D$3:$U$205,11,0)</f>
        <v>91.6</v>
      </c>
      <c r="N196" s="4"/>
      <c r="O196" s="4">
        <f>VLOOKUP($B196,[1]LSCOMP!$D$3:$U$205,12,0)</f>
        <v>93.5</v>
      </c>
      <c r="P196" s="4"/>
      <c r="Q196" s="4">
        <f>VLOOKUP($B196,[1]LSCOMP!$D$3:$U$205,13,0)</f>
        <v>94.8</v>
      </c>
      <c r="R196" s="4"/>
      <c r="S196" s="4">
        <f>VLOOKUP($B196,[1]LSCOMP!$D$3:$U$205,14,0)</f>
        <v>89.9</v>
      </c>
      <c r="T196" s="4"/>
      <c r="U196" s="4">
        <f>VLOOKUP($B196,[1]LSCOMP!$D$3:$U$205,15,0)</f>
        <v>89.1</v>
      </c>
      <c r="V196" s="4"/>
      <c r="W196" s="4" t="str">
        <f>VLOOKUP($B196,[1]LSCOMP!$D$3:$U$205,18,0)</f>
        <v>MICS 2015-16</v>
      </c>
    </row>
    <row r="197" spans="1:23" x14ac:dyDescent="0.25">
      <c r="A197" s="2" t="s">
        <v>384</v>
      </c>
      <c r="B197" s="3" t="s">
        <v>385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spans="1:23" x14ac:dyDescent="0.25">
      <c r="A198" s="2" t="s">
        <v>396</v>
      </c>
      <c r="B198" s="3" t="s">
        <v>397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spans="1:23" x14ac:dyDescent="0.25">
      <c r="A199" s="2" t="s">
        <v>59</v>
      </c>
      <c r="B199" s="3" t="s">
        <v>60</v>
      </c>
      <c r="C199" s="4">
        <f>VLOOKUP(B199,[1]LSCOMP!$D$3:$U$205,6,0)</f>
        <v>22.5</v>
      </c>
      <c r="D199" s="4"/>
      <c r="E199" s="4">
        <f>VLOOKUP($B199,[1]LSCOMP!$D$3:$U$205,7,0)</f>
        <v>23.3</v>
      </c>
      <c r="F199" s="4"/>
      <c r="G199" s="4">
        <f>VLOOKUP($B199,[1]LSCOMP!$D$3:$U$205,8,0)</f>
        <v>21.8</v>
      </c>
      <c r="H199" s="4"/>
      <c r="I199" s="4">
        <f>VLOOKUP($B199,[1]LSCOMP!$D$3:$U$205,9,0)</f>
        <v>47</v>
      </c>
      <c r="J199" s="4"/>
      <c r="K199" s="4">
        <f>VLOOKUP($B199,[1]LSCOMP!$D$3:$U$205,10,0)</f>
        <v>15</v>
      </c>
      <c r="L199" s="4"/>
      <c r="M199" s="4">
        <f>VLOOKUP($B199,[1]LSCOMP!$D$3:$U$205,11,0)</f>
        <v>2.1</v>
      </c>
      <c r="N199" s="4"/>
      <c r="O199" s="4">
        <f>VLOOKUP($B199,[1]LSCOMP!$D$3:$U$205,12,0)</f>
        <v>11.1</v>
      </c>
      <c r="P199" s="4"/>
      <c r="Q199" s="4">
        <f>VLOOKUP($B199,[1]LSCOMP!$D$3:$U$205,13,0)</f>
        <v>13.5</v>
      </c>
      <c r="R199" s="4"/>
      <c r="S199" s="4">
        <f>VLOOKUP($B199,[1]LSCOMP!$D$3:$U$205,14,0)</f>
        <v>23.5</v>
      </c>
      <c r="T199" s="4"/>
      <c r="U199" s="4">
        <f>VLOOKUP($B199,[1]LSCOMP!$D$3:$U$205,15,0)</f>
        <v>48.9</v>
      </c>
      <c r="V199" s="4"/>
      <c r="W199" s="4" t="str">
        <f>VLOOKUP($B199,[1]LSCOMP!$D$3:$U$205,18,0)</f>
        <v>DHS 2011</v>
      </c>
    </row>
    <row r="200" spans="1:23" x14ac:dyDescent="0.25">
      <c r="A200" s="2" t="s">
        <v>107</v>
      </c>
      <c r="B200" s="3" t="s">
        <v>108</v>
      </c>
      <c r="C200" s="4">
        <f>VLOOKUP(B200,[1]LSCOMP!$D$3:$U$205,6,0)</f>
        <v>99.6</v>
      </c>
      <c r="D200" s="4"/>
      <c r="E200" s="4">
        <f>VLOOKUP($B200,[1]LSCOMP!$D$3:$U$205,7,0)</f>
        <v>99.6</v>
      </c>
      <c r="F200" s="4"/>
      <c r="G200" s="4">
        <f>VLOOKUP($B200,[1]LSCOMP!$D$3:$U$205,8,0)</f>
        <v>99.6</v>
      </c>
      <c r="H200" s="4"/>
      <c r="I200" s="4">
        <f>VLOOKUP($B200,[1]LSCOMP!$D$3:$U$205,9,0)</f>
        <v>99.5</v>
      </c>
      <c r="J200" s="4"/>
      <c r="K200" s="4">
        <f>VLOOKUP($B200,[1]LSCOMP!$D$3:$U$205,10,0)</f>
        <v>99.8</v>
      </c>
      <c r="L200" s="4"/>
      <c r="M200" s="4">
        <f>VLOOKUP($B200,[1]LSCOMP!$D$3:$U$205,11,0)</f>
        <v>99.7</v>
      </c>
      <c r="N200" s="4"/>
      <c r="O200" s="4">
        <f>VLOOKUP($B200,[1]LSCOMP!$D$3:$U$205,12,0)</f>
        <v>98.5</v>
      </c>
      <c r="P200" s="4"/>
      <c r="Q200" s="4">
        <f>VLOOKUP($B200,[1]LSCOMP!$D$3:$U$205,13,0)</f>
        <v>100</v>
      </c>
      <c r="R200" s="4"/>
      <c r="S200" s="4">
        <f>VLOOKUP($B200,[1]LSCOMP!$D$3:$U$205,14,0)</f>
        <v>100</v>
      </c>
      <c r="T200" s="4"/>
      <c r="U200" s="4">
        <f>VLOOKUP($B200,[1]LSCOMP!$D$3:$U$205,15,0)</f>
        <v>100</v>
      </c>
      <c r="V200" s="4"/>
      <c r="W200" s="4" t="str">
        <f>VLOOKUP($B200,[1]LSCOMP!$D$3:$U$205,18,0)</f>
        <v>MICS 2012</v>
      </c>
    </row>
    <row r="201" spans="1:23" x14ac:dyDescent="0.25">
      <c r="A201" s="2" t="s">
        <v>197</v>
      </c>
      <c r="B201" s="3" t="s">
        <v>198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spans="1:23" x14ac:dyDescent="0.25">
      <c r="A202" s="2" t="s">
        <v>262</v>
      </c>
      <c r="B202" s="3" t="s">
        <v>263</v>
      </c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spans="1:23" x14ac:dyDescent="0.25">
      <c r="A203" s="2" t="s">
        <v>69</v>
      </c>
      <c r="B203" s="3" t="s">
        <v>70</v>
      </c>
      <c r="C203" s="4">
        <f>VLOOKUP(B203,[1]LSCOMP!$D$3:$U$205,6,0)</f>
        <v>28.6</v>
      </c>
      <c r="D203" s="4"/>
      <c r="E203" s="4">
        <f>VLOOKUP($B203,[1]LSCOMP!$D$3:$U$205,7,0)</f>
        <v>30.9</v>
      </c>
      <c r="F203" s="4"/>
      <c r="G203" s="4">
        <f>VLOOKUP($B203,[1]LSCOMP!$D$3:$U$205,8,0)</f>
        <v>26.7</v>
      </c>
      <c r="H203" s="4"/>
      <c r="I203" s="4">
        <f>VLOOKUP($B203,[1]LSCOMP!$D$3:$U$205,9,0)</f>
        <v>47.7</v>
      </c>
      <c r="J203" s="4"/>
      <c r="K203" s="4">
        <f>VLOOKUP($B203,[1]LSCOMP!$D$3:$U$205,10,0)</f>
        <v>16.600000000000001</v>
      </c>
      <c r="L203" s="4"/>
      <c r="M203" s="4">
        <f>VLOOKUP($B203,[1]LSCOMP!$D$3:$U$205,11,0)</f>
        <v>7</v>
      </c>
      <c r="N203" s="4"/>
      <c r="O203" s="4">
        <f>VLOOKUP($B203,[1]LSCOMP!$D$3:$U$205,12,0)</f>
        <v>7.5</v>
      </c>
      <c r="P203" s="4"/>
      <c r="Q203" s="4">
        <f>VLOOKUP($B203,[1]LSCOMP!$D$3:$U$205,13,0)</f>
        <v>16.5</v>
      </c>
      <c r="R203" s="4"/>
      <c r="S203" s="4">
        <f>VLOOKUP($B203,[1]LSCOMP!$D$3:$U$205,14,0)</f>
        <v>30</v>
      </c>
      <c r="T203" s="4"/>
      <c r="U203" s="4">
        <f>VLOOKUP($B203,[1]LSCOMP!$D$3:$U$205,15,0)</f>
        <v>59.7</v>
      </c>
      <c r="V203" s="4"/>
      <c r="W203" s="4" t="str">
        <f>VLOOKUP($B203,[1]LSCOMP!$D$3:$U$205,18,0)</f>
        <v>DHS 2015</v>
      </c>
    </row>
    <row r="204" spans="1:23" x14ac:dyDescent="0.25">
      <c r="A204" s="2" t="s">
        <v>398</v>
      </c>
      <c r="B204" s="3" t="s">
        <v>399</v>
      </c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spans="1:23" x14ac:dyDescent="0.25">
      <c r="A205" s="2" t="s">
        <v>179</v>
      </c>
      <c r="B205" s="3" t="s">
        <v>180</v>
      </c>
      <c r="C205" s="4">
        <f>VLOOKUP(B205,[1]LSCOMP!$D$3:$U$205,6,0)</f>
        <v>59.7</v>
      </c>
      <c r="D205" s="4"/>
      <c r="E205" s="4">
        <f>VLOOKUP($B205,[1]LSCOMP!$D$3:$U$205,7,0)</f>
        <v>52.2</v>
      </c>
      <c r="F205" s="4"/>
      <c r="G205" s="4">
        <f>VLOOKUP($B205,[1]LSCOMP!$D$3:$U$205,8,0)</f>
        <v>69.900000000000006</v>
      </c>
      <c r="H205" s="4"/>
      <c r="I205" s="4">
        <f>VLOOKUP($B205,[1]LSCOMP!$D$3:$U$205,9,0)</f>
        <v>60.9</v>
      </c>
      <c r="J205" s="4"/>
      <c r="K205" s="4">
        <f>VLOOKUP($B205,[1]LSCOMP!$D$3:$U$205,10,0)</f>
        <v>49.2</v>
      </c>
      <c r="L205" s="4"/>
      <c r="M205" s="4">
        <f>VLOOKUP($B205,[1]LSCOMP!$D$3:$U$205,11,0)</f>
        <v>22.8</v>
      </c>
      <c r="N205" s="4"/>
      <c r="O205" s="4">
        <f>VLOOKUP($B205,[1]LSCOMP!$D$3:$U$205,12,0)</f>
        <v>57.8</v>
      </c>
      <c r="P205" s="4"/>
      <c r="Q205" s="4">
        <f>VLOOKUP($B205,[1]LSCOMP!$D$3:$U$205,13,0)</f>
        <v>60.3</v>
      </c>
      <c r="R205" s="4"/>
      <c r="S205" s="4">
        <f>VLOOKUP($B205,[1]LSCOMP!$D$3:$U$205,14,0)</f>
        <v>81.599999999999994</v>
      </c>
      <c r="T205" s="4"/>
      <c r="U205" s="4">
        <f>VLOOKUP($B205,[1]LSCOMP!$D$3:$U$205,15,0)</f>
        <v>73</v>
      </c>
      <c r="V205" s="4"/>
      <c r="W205" s="4" t="str">
        <f>VLOOKUP($B205,[1]LSCOMP!$D$3:$U$205,18,0)</f>
        <v>MICS 2012-13</v>
      </c>
    </row>
    <row r="206" spans="1:23" x14ac:dyDescent="0.25">
      <c r="A206" s="2" t="s">
        <v>400</v>
      </c>
      <c r="B206" s="3" t="s">
        <v>401</v>
      </c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spans="1:23" x14ac:dyDescent="0.25">
      <c r="A207" s="2" t="s">
        <v>410</v>
      </c>
      <c r="B207" s="3" t="s">
        <v>411</v>
      </c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spans="1:23" x14ac:dyDescent="0.25">
      <c r="A208" s="2" t="s">
        <v>406</v>
      </c>
      <c r="B208" s="3" t="s">
        <v>407</v>
      </c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spans="1:23" x14ac:dyDescent="0.25">
      <c r="A209" s="2" t="s">
        <v>161</v>
      </c>
      <c r="B209" s="3" t="s">
        <v>162</v>
      </c>
      <c r="C209" s="4">
        <f>VLOOKUP(B209,[1]LSCOMP!$D$3:$U$205,6,0)</f>
        <v>83.7</v>
      </c>
      <c r="D209" s="4"/>
      <c r="E209" s="4">
        <f>VLOOKUP($B209,[1]LSCOMP!$D$3:$U$205,7,0)</f>
        <v>80.900000000000006</v>
      </c>
      <c r="F209" s="4"/>
      <c r="G209" s="4">
        <f>VLOOKUP($B209,[1]LSCOMP!$D$3:$U$205,8,0)</f>
        <v>86.6</v>
      </c>
      <c r="H209" s="4"/>
      <c r="I209" s="4">
        <f>VLOOKUP($B209,[1]LSCOMP!$D$3:$U$205,9,0)</f>
        <v>89.2</v>
      </c>
      <c r="J209" s="4"/>
      <c r="K209" s="4">
        <f>VLOOKUP($B209,[1]LSCOMP!$D$3:$U$205,10,0)</f>
        <v>81.099999999999994</v>
      </c>
      <c r="L209" s="4"/>
      <c r="M209" s="4">
        <f>VLOOKUP($B209,[1]LSCOMP!$D$3:$U$205,11,0)</f>
        <v>59.8</v>
      </c>
      <c r="N209" s="4"/>
      <c r="O209" s="4">
        <f>VLOOKUP($B209,[1]LSCOMP!$D$3:$U$205,12,0)</f>
        <v>83.8</v>
      </c>
      <c r="P209" s="4"/>
      <c r="Q209" s="4">
        <f>VLOOKUP($B209,[1]LSCOMP!$D$3:$U$205,13,0)</f>
        <v>88.1</v>
      </c>
      <c r="R209" s="4"/>
      <c r="S209" s="4">
        <f>VLOOKUP($B209,[1]LSCOMP!$D$3:$U$205,14,0)</f>
        <v>92.9</v>
      </c>
      <c r="T209" s="4"/>
      <c r="U209" s="4">
        <f>VLOOKUP($B209,[1]LSCOMP!$D$3:$U$205,15,0)</f>
        <v>97.5</v>
      </c>
      <c r="V209" s="4"/>
      <c r="W209" s="4" t="str">
        <f>VLOOKUP($B209,[1]LSCOMP!$D$3:$U$205,18,0)</f>
        <v>MICS 2014</v>
      </c>
    </row>
    <row r="210" spans="1:23" x14ac:dyDescent="0.25">
      <c r="A210" s="2" t="s">
        <v>35</v>
      </c>
      <c r="B210" s="3" t="s">
        <v>36</v>
      </c>
      <c r="C210" s="4">
        <f>VLOOKUP(B210,[1]LSCOMP!$D$3:$U$205,6,0)</f>
        <v>46.3</v>
      </c>
      <c r="D210" s="4"/>
      <c r="E210" s="4">
        <f>VLOOKUP($B210,[1]LSCOMP!$D$3:$U$205,7,0)</f>
        <v>54.5</v>
      </c>
      <c r="F210" s="4"/>
      <c r="G210" s="4">
        <f>VLOOKUP($B210,[1]LSCOMP!$D$3:$U$205,8,0)</f>
        <v>39.299999999999997</v>
      </c>
      <c r="H210" s="4"/>
      <c r="I210" s="4">
        <f>VLOOKUP($B210,[1]LSCOMP!$D$3:$U$205,9,0)</f>
        <v>64.8</v>
      </c>
      <c r="J210" s="4"/>
      <c r="K210" s="4">
        <f>VLOOKUP($B210,[1]LSCOMP!$D$3:$U$205,10,0)</f>
        <v>37.299999999999997</v>
      </c>
      <c r="L210" s="4"/>
      <c r="M210" s="4">
        <f>VLOOKUP($B210,[1]LSCOMP!$D$3:$U$205,11,0)</f>
        <v>19.399999999999999</v>
      </c>
      <c r="N210" s="4"/>
      <c r="O210" s="4">
        <f>VLOOKUP($B210,[1]LSCOMP!$D$3:$U$205,12,0)</f>
        <v>33.5</v>
      </c>
      <c r="P210" s="4"/>
      <c r="Q210" s="4">
        <f>VLOOKUP($B210,[1]LSCOMP!$D$3:$U$205,13,0)</f>
        <v>46.4</v>
      </c>
      <c r="R210" s="4"/>
      <c r="S210" s="4">
        <f>VLOOKUP($B210,[1]LSCOMP!$D$3:$U$205,14,0)</f>
        <v>52.1</v>
      </c>
      <c r="T210" s="4"/>
      <c r="U210" s="4">
        <f>VLOOKUP($B210,[1]LSCOMP!$D$3:$U$205,15,0)</f>
        <v>72.7</v>
      </c>
      <c r="V210" s="4"/>
      <c r="W210" s="4" t="str">
        <f>VLOOKUP($B210,[1]LSCOMP!$D$3:$U$205,18,0)</f>
        <v>DHS 2013</v>
      </c>
    </row>
    <row r="211" spans="1:23" x14ac:dyDescent="0.25">
      <c r="A211" s="2" t="s">
        <v>65</v>
      </c>
      <c r="B211" s="3" t="s">
        <v>66</v>
      </c>
      <c r="C211" s="4">
        <f>VLOOKUP(B211,[1]LSCOMP!$D$3:$U$205,6,0)</f>
        <v>50.5</v>
      </c>
      <c r="D211" s="4"/>
      <c r="E211" s="4">
        <f>VLOOKUP($B211,[1]LSCOMP!$D$3:$U$205,7,0)</f>
        <v>53.8</v>
      </c>
      <c r="F211" s="4"/>
      <c r="G211" s="4">
        <f>VLOOKUP($B211,[1]LSCOMP!$D$3:$U$205,8,0)</f>
        <v>47.6</v>
      </c>
      <c r="H211" s="4"/>
      <c r="I211" s="4">
        <f>VLOOKUP($B211,[1]LSCOMP!$D$3:$U$205,9,0)</f>
        <v>71.8</v>
      </c>
      <c r="J211" s="4"/>
      <c r="K211" s="4">
        <f>VLOOKUP($B211,[1]LSCOMP!$D$3:$U$205,10,0)</f>
        <v>30.6</v>
      </c>
      <c r="L211" s="4"/>
      <c r="M211" s="4">
        <f>VLOOKUP($B211,[1]LSCOMP!$D$3:$U$205,11,0)</f>
        <v>16.7</v>
      </c>
      <c r="N211" s="4"/>
      <c r="O211" s="4">
        <f>VLOOKUP($B211,[1]LSCOMP!$D$3:$U$205,12,0)</f>
        <v>24.3</v>
      </c>
      <c r="P211" s="4"/>
      <c r="Q211" s="4">
        <f>VLOOKUP($B211,[1]LSCOMP!$D$3:$U$205,13,0)</f>
        <v>35.299999999999997</v>
      </c>
      <c r="R211" s="4"/>
      <c r="S211" s="4">
        <f>VLOOKUP($B211,[1]LSCOMP!$D$3:$U$205,14,0)</f>
        <v>61.2</v>
      </c>
      <c r="T211" s="4"/>
      <c r="U211" s="4">
        <f>VLOOKUP($B211,[1]LSCOMP!$D$3:$U$205,15,0)</f>
        <v>85.5</v>
      </c>
      <c r="V211" s="4"/>
      <c r="W211" s="4" t="str">
        <f>VLOOKUP($B211,[1]LSCOMP!$D$3:$U$205,18,0)</f>
        <v>DHS 2013-14</v>
      </c>
    </row>
    <row r="212" spans="1:23" x14ac:dyDescent="0.25">
      <c r="A212" s="2" t="s">
        <v>145</v>
      </c>
      <c r="B212" s="3" t="s">
        <v>146</v>
      </c>
      <c r="C212" s="4">
        <f>VLOOKUP(B212,[1]LSCOMP!$D$3:$U$205,6,0)</f>
        <v>69.599999999999994</v>
      </c>
      <c r="D212" s="4"/>
      <c r="E212" s="4">
        <f>VLOOKUP($B212,[1]LSCOMP!$D$3:$U$205,7,0)</f>
        <v>65.7</v>
      </c>
      <c r="F212" s="4"/>
      <c r="G212" s="4">
        <f>VLOOKUP($B212,[1]LSCOMP!$D$3:$U$205,8,0)</f>
        <v>73.900000000000006</v>
      </c>
      <c r="H212" s="4"/>
      <c r="I212" s="4">
        <f>VLOOKUP($B212,[1]LSCOMP!$D$3:$U$205,9,0)</f>
        <v>89.3</v>
      </c>
      <c r="J212" s="4"/>
      <c r="K212" s="4">
        <f>VLOOKUP($B212,[1]LSCOMP!$D$3:$U$205,10,0)</f>
        <v>61.1</v>
      </c>
      <c r="L212" s="4"/>
      <c r="M212" s="4">
        <f>VLOOKUP($B212,[1]LSCOMP!$D$3:$U$205,11,0)</f>
        <v>44.5</v>
      </c>
      <c r="N212" s="4"/>
      <c r="O212" s="4">
        <f>VLOOKUP($B212,[1]LSCOMP!$D$3:$U$205,12,0)</f>
        <v>57.9</v>
      </c>
      <c r="P212" s="4"/>
      <c r="Q212" s="4">
        <f>VLOOKUP($B212,[1]LSCOMP!$D$3:$U$205,13,0)</f>
        <v>68.099999999999994</v>
      </c>
      <c r="R212" s="4"/>
      <c r="S212" s="4">
        <f>VLOOKUP($B212,[1]LSCOMP!$D$3:$U$205,14,0)</f>
        <v>75.5</v>
      </c>
      <c r="T212" s="4"/>
      <c r="U212" s="4">
        <f>VLOOKUP($B212,[1]LSCOMP!$D$3:$U$205,15,0)</f>
        <v>91.6</v>
      </c>
      <c r="V212" s="4"/>
      <c r="W212" s="4" t="str">
        <f>VLOOKUP($B212,[1]LSCOMP!$D$3:$U$205,18,0)</f>
        <v>MICS 2014</v>
      </c>
    </row>
    <row r="214" spans="1:23" ht="15.75" thickBot="1" x14ac:dyDescent="0.3"/>
    <row r="215" spans="1:23" x14ac:dyDescent="0.25">
      <c r="B215" s="54" t="s">
        <v>416</v>
      </c>
      <c r="C215" s="123">
        <v>70.996871711881937</v>
      </c>
      <c r="D215" s="135" t="s">
        <v>429</v>
      </c>
      <c r="E215" s="123">
        <v>67.160661763801286</v>
      </c>
      <c r="F215" s="135" t="s">
        <v>429</v>
      </c>
      <c r="G215" s="123">
        <v>74.915076490058226</v>
      </c>
      <c r="H215" s="135" t="s">
        <v>429</v>
      </c>
      <c r="I215" s="123">
        <v>81.513713762397046</v>
      </c>
      <c r="J215" s="135" t="s">
        <v>429</v>
      </c>
      <c r="K215" s="123">
        <v>61.837904657962149</v>
      </c>
      <c r="L215" s="135" t="s">
        <v>429</v>
      </c>
      <c r="M215" s="123">
        <v>44.315168570112597</v>
      </c>
      <c r="N215" s="135" t="s">
        <v>429</v>
      </c>
      <c r="O215" s="124">
        <v>61.333992799545719</v>
      </c>
      <c r="P215" s="135" t="s">
        <v>429</v>
      </c>
      <c r="Q215" s="123">
        <v>72.335508279934729</v>
      </c>
      <c r="R215" s="135" t="s">
        <v>429</v>
      </c>
      <c r="S215" s="124">
        <v>82.657227738424154</v>
      </c>
      <c r="T215" s="135" t="s">
        <v>429</v>
      </c>
      <c r="U215" s="130">
        <v>90.101839481731844</v>
      </c>
      <c r="V215" s="132" t="s">
        <v>429</v>
      </c>
    </row>
    <row r="216" spans="1:23" x14ac:dyDescent="0.25">
      <c r="B216" s="55" t="s">
        <v>417</v>
      </c>
      <c r="C216" s="125" t="s">
        <v>431</v>
      </c>
      <c r="D216" s="125"/>
      <c r="E216" s="125" t="s">
        <v>431</v>
      </c>
      <c r="F216" s="125"/>
      <c r="G216" s="125" t="s">
        <v>431</v>
      </c>
      <c r="H216" s="125"/>
      <c r="I216" s="125" t="s">
        <v>431</v>
      </c>
      <c r="J216" s="125"/>
      <c r="K216" s="125" t="s">
        <v>431</v>
      </c>
      <c r="L216" s="125"/>
      <c r="M216" s="125" t="s">
        <v>431</v>
      </c>
      <c r="N216" s="136"/>
      <c r="O216" s="126" t="s">
        <v>431</v>
      </c>
      <c r="P216" s="136"/>
      <c r="Q216" s="125" t="s">
        <v>431</v>
      </c>
      <c r="R216" s="136"/>
      <c r="S216" s="126" t="s">
        <v>431</v>
      </c>
      <c r="T216" s="136"/>
      <c r="U216" s="129" t="s">
        <v>431</v>
      </c>
      <c r="V216" s="133"/>
    </row>
    <row r="217" spans="1:23" x14ac:dyDescent="0.25">
      <c r="B217" s="55" t="s">
        <v>418</v>
      </c>
      <c r="C217" s="125" t="s">
        <v>431</v>
      </c>
      <c r="D217" s="125"/>
      <c r="E217" s="125" t="s">
        <v>431</v>
      </c>
      <c r="F217" s="125"/>
      <c r="G217" s="125" t="s">
        <v>431</v>
      </c>
      <c r="H217" s="125"/>
      <c r="I217" s="125" t="s">
        <v>431</v>
      </c>
      <c r="J217" s="125"/>
      <c r="K217" s="125" t="s">
        <v>431</v>
      </c>
      <c r="L217" s="125"/>
      <c r="M217" s="125" t="s">
        <v>431</v>
      </c>
      <c r="N217" s="136"/>
      <c r="O217" s="126" t="s">
        <v>431</v>
      </c>
      <c r="P217" s="136"/>
      <c r="Q217" s="125" t="s">
        <v>431</v>
      </c>
      <c r="R217" s="136"/>
      <c r="S217" s="126" t="s">
        <v>431</v>
      </c>
      <c r="T217" s="136"/>
      <c r="U217" s="129" t="s">
        <v>431</v>
      </c>
      <c r="V217" s="133"/>
    </row>
    <row r="218" spans="1:23" x14ac:dyDescent="0.25">
      <c r="B218" s="55" t="s">
        <v>419</v>
      </c>
      <c r="C218" s="125" t="s">
        <v>431</v>
      </c>
      <c r="D218" s="125"/>
      <c r="E218" s="125" t="s">
        <v>431</v>
      </c>
      <c r="F218" s="125"/>
      <c r="G218" s="125" t="s">
        <v>431</v>
      </c>
      <c r="H218" s="125"/>
      <c r="I218" s="125" t="s">
        <v>431</v>
      </c>
      <c r="J218" s="125"/>
      <c r="K218" s="125" t="s">
        <v>431</v>
      </c>
      <c r="L218" s="125"/>
      <c r="M218" s="125" t="s">
        <v>431</v>
      </c>
      <c r="N218" s="136"/>
      <c r="O218" s="126" t="s">
        <v>431</v>
      </c>
      <c r="P218" s="136"/>
      <c r="Q218" s="125" t="s">
        <v>431</v>
      </c>
      <c r="R218" s="136"/>
      <c r="S218" s="126" t="s">
        <v>431</v>
      </c>
      <c r="T218" s="136"/>
      <c r="U218" s="129" t="s">
        <v>431</v>
      </c>
      <c r="V218" s="133"/>
    </row>
    <row r="219" spans="1:23" x14ac:dyDescent="0.25">
      <c r="B219" s="55" t="s">
        <v>420</v>
      </c>
      <c r="C219" s="125">
        <v>77.215819475177639</v>
      </c>
      <c r="D219" s="125"/>
      <c r="E219" s="125">
        <v>74.323702848245205</v>
      </c>
      <c r="F219" s="125"/>
      <c r="G219" s="125">
        <v>80.186412493283598</v>
      </c>
      <c r="H219" s="125"/>
      <c r="I219" s="125" t="s">
        <v>431</v>
      </c>
      <c r="J219" s="125"/>
      <c r="K219" s="125">
        <v>60.328668160384339</v>
      </c>
      <c r="L219" s="125"/>
      <c r="M219" s="125" t="s">
        <v>431</v>
      </c>
      <c r="N219" s="136"/>
      <c r="O219" s="126" t="s">
        <v>431</v>
      </c>
      <c r="P219" s="136"/>
      <c r="Q219" s="125" t="s">
        <v>431</v>
      </c>
      <c r="R219" s="136"/>
      <c r="S219" s="126" t="s">
        <v>431</v>
      </c>
      <c r="T219" s="136"/>
      <c r="U219" s="129" t="s">
        <v>431</v>
      </c>
      <c r="V219" s="133"/>
    </row>
    <row r="220" spans="1:23" x14ac:dyDescent="0.25">
      <c r="B220" s="55" t="s">
        <v>421</v>
      </c>
      <c r="C220" s="125">
        <v>65.276089784577124</v>
      </c>
      <c r="D220" s="125"/>
      <c r="E220" s="125">
        <v>64.281849136402656</v>
      </c>
      <c r="F220" s="125"/>
      <c r="G220" s="125">
        <v>66.463880023525149</v>
      </c>
      <c r="H220" s="125"/>
      <c r="I220" s="125">
        <v>69.786950655151287</v>
      </c>
      <c r="J220" s="125"/>
      <c r="K220" s="125">
        <v>58.713792170375918</v>
      </c>
      <c r="L220" s="125"/>
      <c r="M220" s="125">
        <v>48.622480934133058</v>
      </c>
      <c r="N220" s="136"/>
      <c r="O220" s="126">
        <v>57.226356850470964</v>
      </c>
      <c r="P220" s="136"/>
      <c r="Q220" s="125">
        <v>64.490369611332952</v>
      </c>
      <c r="R220" s="136"/>
      <c r="S220" s="126">
        <v>70.516064308973526</v>
      </c>
      <c r="T220" s="136"/>
      <c r="U220" s="129">
        <v>84.766528598671073</v>
      </c>
      <c r="V220" s="133"/>
    </row>
    <row r="221" spans="1:23" x14ac:dyDescent="0.25">
      <c r="B221" s="55" t="s">
        <v>422</v>
      </c>
      <c r="C221" s="125" t="s">
        <v>431</v>
      </c>
      <c r="D221" s="125"/>
      <c r="E221" s="125" t="s">
        <v>431</v>
      </c>
      <c r="F221" s="125"/>
      <c r="G221" s="125" t="s">
        <v>431</v>
      </c>
      <c r="H221" s="125"/>
      <c r="I221" s="125" t="s">
        <v>431</v>
      </c>
      <c r="J221" s="125"/>
      <c r="K221" s="125" t="s">
        <v>431</v>
      </c>
      <c r="L221" s="125"/>
      <c r="M221" s="125" t="s">
        <v>431</v>
      </c>
      <c r="N221" s="136"/>
      <c r="O221" s="126" t="s">
        <v>431</v>
      </c>
      <c r="P221" s="136"/>
      <c r="Q221" s="125" t="s">
        <v>431</v>
      </c>
      <c r="R221" s="136"/>
      <c r="S221" s="126" t="s">
        <v>431</v>
      </c>
      <c r="T221" s="136"/>
      <c r="U221" s="129" t="s">
        <v>431</v>
      </c>
      <c r="V221" s="133"/>
    </row>
    <row r="222" spans="1:23" x14ac:dyDescent="0.25">
      <c r="B222" s="55" t="s">
        <v>423</v>
      </c>
      <c r="C222" s="125">
        <v>49.707061277768823</v>
      </c>
      <c r="D222" s="136" t="s">
        <v>429</v>
      </c>
      <c r="E222" s="125">
        <v>52.790705767871607</v>
      </c>
      <c r="F222" s="136" t="s">
        <v>429</v>
      </c>
      <c r="G222" s="125">
        <v>46.703189169046539</v>
      </c>
      <c r="H222" s="136" t="s">
        <v>429</v>
      </c>
      <c r="I222" s="125">
        <v>60.135333983775411</v>
      </c>
      <c r="J222" s="136" t="s">
        <v>429</v>
      </c>
      <c r="K222" s="125">
        <v>45.234227263085607</v>
      </c>
      <c r="L222" s="136" t="s">
        <v>429</v>
      </c>
      <c r="M222" s="125">
        <v>21.813328577088352</v>
      </c>
      <c r="N222" s="136" t="s">
        <v>429</v>
      </c>
      <c r="O222" s="126">
        <v>37.217699895904047</v>
      </c>
      <c r="P222" s="136" t="s">
        <v>429</v>
      </c>
      <c r="Q222" s="125">
        <v>50.6710845893288</v>
      </c>
      <c r="R222" s="136" t="s">
        <v>429</v>
      </c>
      <c r="S222" s="126">
        <v>60.023393140165879</v>
      </c>
      <c r="T222" s="136" t="s">
        <v>429</v>
      </c>
      <c r="U222" s="129">
        <v>74.55865908888174</v>
      </c>
      <c r="V222" s="133" t="s">
        <v>429</v>
      </c>
    </row>
    <row r="223" spans="1:23" x14ac:dyDescent="0.25">
      <c r="B223" s="55" t="s">
        <v>424</v>
      </c>
      <c r="C223" s="125">
        <v>33.970537363530582</v>
      </c>
      <c r="D223" s="125"/>
      <c r="E223" s="125">
        <v>37.260446450269562</v>
      </c>
      <c r="F223" s="125"/>
      <c r="G223" s="125">
        <v>31.258994364303479</v>
      </c>
      <c r="H223" s="125"/>
      <c r="I223" s="125">
        <v>55.287866743975357</v>
      </c>
      <c r="J223" s="125"/>
      <c r="K223" s="125">
        <v>19.838954811088797</v>
      </c>
      <c r="L223" s="125"/>
      <c r="M223" s="125">
        <v>9.3720954811194108</v>
      </c>
      <c r="N223" s="136"/>
      <c r="O223" s="126">
        <v>16.124174239736426</v>
      </c>
      <c r="P223" s="136"/>
      <c r="Q223" s="125">
        <v>26.808622307471278</v>
      </c>
      <c r="R223" s="136"/>
      <c r="S223" s="126">
        <v>38.650463390736839</v>
      </c>
      <c r="T223" s="136"/>
      <c r="U223" s="129">
        <v>60.818646918555565</v>
      </c>
      <c r="V223" s="133"/>
    </row>
    <row r="224" spans="1:23" x14ac:dyDescent="0.25">
      <c r="B224" s="55" t="s">
        <v>425</v>
      </c>
      <c r="C224" s="125">
        <v>30.478242513491367</v>
      </c>
      <c r="D224" s="125"/>
      <c r="E224" s="125">
        <v>30.823101154479026</v>
      </c>
      <c r="F224" s="125"/>
      <c r="G224" s="125">
        <v>30.313347296682696</v>
      </c>
      <c r="H224" s="125"/>
      <c r="I224" s="125">
        <v>50.032973608060203</v>
      </c>
      <c r="J224" s="125"/>
      <c r="K224" s="125">
        <v>17.658520282906974</v>
      </c>
      <c r="L224" s="125"/>
      <c r="M224" s="125">
        <v>8.6254049359514973</v>
      </c>
      <c r="N224" s="136"/>
      <c r="O224" s="126">
        <v>12.889661881774064</v>
      </c>
      <c r="P224" s="136"/>
      <c r="Q224" s="125">
        <v>18.612354611430437</v>
      </c>
      <c r="R224" s="136"/>
      <c r="S224" s="126">
        <v>28.073174715383445</v>
      </c>
      <c r="T224" s="136"/>
      <c r="U224" s="129">
        <v>53.579651478002575</v>
      </c>
      <c r="V224" s="133"/>
    </row>
    <row r="225" spans="1:24" x14ac:dyDescent="0.25">
      <c r="B225" s="55" t="s">
        <v>426</v>
      </c>
      <c r="C225" s="125">
        <v>37.179658859440259</v>
      </c>
      <c r="D225" s="125"/>
      <c r="E225" s="125">
        <v>43.117920466835756</v>
      </c>
      <c r="F225" s="125"/>
      <c r="G225" s="125">
        <v>32.136738729610563</v>
      </c>
      <c r="H225" s="125"/>
      <c r="I225" s="125">
        <v>57.748172170161077</v>
      </c>
      <c r="J225" s="125"/>
      <c r="K225" s="125">
        <v>22.406723252099908</v>
      </c>
      <c r="L225" s="125"/>
      <c r="M225" s="125">
        <v>10.01677382315213</v>
      </c>
      <c r="N225" s="136"/>
      <c r="O225" s="126">
        <v>18.916790374639529</v>
      </c>
      <c r="P225" s="136"/>
      <c r="Q225" s="125">
        <v>33.885123146184419</v>
      </c>
      <c r="R225" s="136"/>
      <c r="S225" s="126">
        <v>47.782692224429674</v>
      </c>
      <c r="T225" s="136"/>
      <c r="U225" s="129">
        <v>67.068657192287702</v>
      </c>
      <c r="V225" s="133"/>
    </row>
    <row r="226" spans="1:24" x14ac:dyDescent="0.25">
      <c r="B226" s="55" t="s">
        <v>427</v>
      </c>
      <c r="C226" s="125">
        <v>32.75353874268793</v>
      </c>
      <c r="D226" s="125"/>
      <c r="E226" s="125">
        <v>35.162595428584375</v>
      </c>
      <c r="F226" s="125"/>
      <c r="G226" s="125">
        <v>30.692958058757437</v>
      </c>
      <c r="H226" s="125"/>
      <c r="I226" s="125">
        <v>51.836835830190275</v>
      </c>
      <c r="J226" s="125"/>
      <c r="K226" s="125">
        <v>23.690858593476005</v>
      </c>
      <c r="L226" s="125"/>
      <c r="M226" s="125">
        <v>12.979478402579153</v>
      </c>
      <c r="N226" s="136"/>
      <c r="O226" s="126">
        <v>18.879903982908175</v>
      </c>
      <c r="P226" s="136"/>
      <c r="Q226" s="125">
        <v>26.517769565082116</v>
      </c>
      <c r="R226" s="136"/>
      <c r="S226" s="126">
        <v>36.037329834420859</v>
      </c>
      <c r="T226" s="136"/>
      <c r="U226" s="129">
        <v>57.501226158366869</v>
      </c>
      <c r="V226" s="133"/>
    </row>
    <row r="227" spans="1:24" ht="15.75" thickBot="1" x14ac:dyDescent="0.3">
      <c r="B227" s="56" t="s">
        <v>428</v>
      </c>
      <c r="C227" s="127">
        <v>55.989606921371269</v>
      </c>
      <c r="D227" s="137" t="s">
        <v>429</v>
      </c>
      <c r="E227" s="127">
        <v>56.550649522671087</v>
      </c>
      <c r="F227" s="137" t="s">
        <v>429</v>
      </c>
      <c r="G227" s="127">
        <v>55.676902285485255</v>
      </c>
      <c r="H227" s="137" t="s">
        <v>429</v>
      </c>
      <c r="I227" s="127">
        <v>70.906068565293211</v>
      </c>
      <c r="J227" s="137" t="s">
        <v>429</v>
      </c>
      <c r="K227" s="127">
        <v>40.082356142849612</v>
      </c>
      <c r="L227" s="137" t="s">
        <v>429</v>
      </c>
      <c r="M227" s="127">
        <v>30.968605568012496</v>
      </c>
      <c r="N227" s="137" t="s">
        <v>429</v>
      </c>
      <c r="O227" s="128">
        <v>42.026518198813037</v>
      </c>
      <c r="P227" s="137" t="s">
        <v>429</v>
      </c>
      <c r="Q227" s="127">
        <v>52.240322824934459</v>
      </c>
      <c r="R227" s="137" t="s">
        <v>429</v>
      </c>
      <c r="S227" s="128">
        <v>61.774265923322517</v>
      </c>
      <c r="T227" s="137" t="s">
        <v>429</v>
      </c>
      <c r="U227" s="131">
        <v>76.515898594791153</v>
      </c>
      <c r="V227" s="134" t="s">
        <v>429</v>
      </c>
    </row>
    <row r="228" spans="1:24" x14ac:dyDescent="0.25">
      <c r="B228" s="48"/>
    </row>
    <row r="230" spans="1:24" ht="30" customHeight="1" x14ac:dyDescent="0.25">
      <c r="A230" s="116"/>
      <c r="B230" s="9" t="s">
        <v>432</v>
      </c>
      <c r="C230" s="79" t="s">
        <v>474</v>
      </c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</row>
    <row r="231" spans="1:24" ht="36" customHeight="1" x14ac:dyDescent="0.25">
      <c r="A231" s="116"/>
      <c r="B231" s="60" t="s">
        <v>433</v>
      </c>
      <c r="C231" s="64" t="s">
        <v>476</v>
      </c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1:24" x14ac:dyDescent="0.25">
      <c r="A232" s="116"/>
      <c r="B232" s="60"/>
      <c r="C232" s="10" t="s">
        <v>475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spans="1:24" x14ac:dyDescent="0.25">
      <c r="A233" s="116"/>
      <c r="B233" s="60"/>
      <c r="C233" s="13" t="s">
        <v>434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x14ac:dyDescent="0.25">
      <c r="A234" s="116"/>
      <c r="B234" s="60"/>
      <c r="C234" s="65" t="s">
        <v>446</v>
      </c>
      <c r="D234" s="141"/>
      <c r="E234" s="141"/>
      <c r="F234" s="141"/>
      <c r="G234" s="141"/>
      <c r="H234" s="141"/>
      <c r="I234" s="141"/>
      <c r="J234" s="141"/>
      <c r="K234" s="141"/>
      <c r="L234" s="141"/>
      <c r="M234" s="141"/>
      <c r="N234" s="141"/>
      <c r="O234" s="141"/>
      <c r="P234" s="141"/>
      <c r="Q234" s="141"/>
      <c r="R234" s="141"/>
      <c r="S234" s="141"/>
      <c r="T234" s="141"/>
      <c r="U234" s="141"/>
      <c r="V234" s="141"/>
      <c r="W234" s="141"/>
      <c r="X234" s="141"/>
    </row>
    <row r="235" spans="1:24" ht="24.75" customHeight="1" x14ac:dyDescent="0.25">
      <c r="A235" s="116"/>
      <c r="B235" s="142"/>
      <c r="C235" s="65" t="s">
        <v>435</v>
      </c>
      <c r="D235" s="141"/>
      <c r="E235" s="141"/>
      <c r="F235" s="141"/>
      <c r="G235" s="141"/>
      <c r="H235" s="141"/>
      <c r="I235" s="141"/>
      <c r="J235" s="141"/>
      <c r="K235" s="141"/>
      <c r="L235" s="141"/>
      <c r="M235" s="141"/>
      <c r="N235" s="141"/>
      <c r="O235" s="141"/>
      <c r="P235" s="141"/>
      <c r="Q235" s="141"/>
      <c r="R235" s="141"/>
      <c r="S235" s="141"/>
      <c r="T235" s="141"/>
      <c r="U235" s="141"/>
      <c r="V235" s="141"/>
      <c r="W235" s="141"/>
      <c r="X235" s="141"/>
    </row>
    <row r="236" spans="1:24" ht="18.75" customHeight="1" x14ac:dyDescent="0.25">
      <c r="A236" s="116"/>
      <c r="B236" s="143" t="s">
        <v>12</v>
      </c>
      <c r="C236" s="15" t="s">
        <v>447</v>
      </c>
      <c r="D236" s="16"/>
      <c r="E236" s="17"/>
      <c r="F236" s="16"/>
      <c r="G236" s="17"/>
      <c r="H236" s="16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2"/>
    </row>
    <row r="237" spans="1:24" x14ac:dyDescent="0.25">
      <c r="B237" s="60"/>
      <c r="C237" s="16"/>
      <c r="D237" s="44"/>
      <c r="E237" s="16"/>
      <c r="F237" s="39"/>
      <c r="G237" s="17"/>
      <c r="H237" s="39"/>
      <c r="I237" s="17"/>
      <c r="J237" s="39"/>
      <c r="K237" s="17"/>
      <c r="L237" s="39"/>
      <c r="M237" s="17"/>
      <c r="N237" s="39"/>
      <c r="O237" s="17"/>
      <c r="P237" s="39"/>
      <c r="Q237" s="17"/>
      <c r="R237" s="39"/>
      <c r="S237" s="17"/>
      <c r="T237" s="44"/>
      <c r="U237" s="12"/>
    </row>
    <row r="238" spans="1:24" x14ac:dyDescent="0.25">
      <c r="B238" s="61"/>
      <c r="C238" s="19"/>
      <c r="D238" s="45"/>
      <c r="E238" s="19"/>
      <c r="F238" s="40"/>
      <c r="G238" s="20"/>
      <c r="H238" s="40"/>
      <c r="I238" s="20"/>
      <c r="J238" s="40"/>
      <c r="K238" s="20"/>
      <c r="L238" s="40"/>
      <c r="M238" s="20"/>
      <c r="N238" s="40"/>
      <c r="O238" s="20"/>
      <c r="P238" s="40"/>
      <c r="Q238" s="20"/>
      <c r="R238" s="40"/>
      <c r="S238" s="20"/>
      <c r="T238" s="45"/>
      <c r="U238" s="12"/>
    </row>
  </sheetData>
  <autoFilter ref="A10:X212"/>
  <mergeCells count="7">
    <mergeCell ref="B237:B238"/>
    <mergeCell ref="A1:B2"/>
    <mergeCell ref="C230:X230"/>
    <mergeCell ref="B231:B235"/>
    <mergeCell ref="C231:X231"/>
    <mergeCell ref="C234:X234"/>
    <mergeCell ref="C235:X23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38"/>
  <sheetViews>
    <sheetView tabSelected="1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W208" sqref="W208"/>
    </sheetView>
  </sheetViews>
  <sheetFormatPr defaultRowHeight="15" x14ac:dyDescent="0.25"/>
  <cols>
    <col min="2" max="2" width="28.140625" customWidth="1"/>
    <col min="3" max="3" width="8" customWidth="1"/>
    <col min="4" max="4" width="1.5703125" customWidth="1"/>
    <col min="5" max="5" width="8" customWidth="1"/>
    <col min="6" max="6" width="1.5703125" customWidth="1"/>
    <col min="7" max="7" width="8" customWidth="1"/>
    <col min="8" max="8" width="1.7109375" customWidth="1"/>
    <col min="9" max="9" width="8" customWidth="1"/>
    <col min="10" max="10" width="1.7109375" customWidth="1"/>
    <col min="11" max="11" width="8" style="35" customWidth="1"/>
    <col min="12" max="12" width="1.7109375" style="35" customWidth="1"/>
    <col min="13" max="13" width="8" style="35" customWidth="1"/>
    <col min="14" max="14" width="1.7109375" style="35" customWidth="1"/>
    <col min="15" max="15" width="8.140625" style="43" customWidth="1"/>
    <col min="16" max="16" width="1.42578125" customWidth="1"/>
    <col min="17" max="17" width="8" style="35" customWidth="1"/>
    <col min="18" max="18" width="1.42578125" style="35" customWidth="1"/>
    <col min="19" max="19" width="8" style="43" customWidth="1"/>
    <col min="20" max="20" width="1.42578125" style="35" customWidth="1"/>
    <col min="21" max="21" width="8" customWidth="1"/>
    <col min="22" max="22" width="1.42578125" style="35" customWidth="1"/>
    <col min="23" max="23" width="24.7109375" customWidth="1"/>
  </cols>
  <sheetData>
    <row r="1" spans="1:23" x14ac:dyDescent="0.25">
      <c r="A1" s="59"/>
      <c r="B1" s="59"/>
      <c r="C1" s="35"/>
      <c r="D1" s="21"/>
      <c r="E1" s="35"/>
      <c r="F1" s="21"/>
      <c r="G1" s="43"/>
      <c r="H1" s="21"/>
      <c r="I1" s="43"/>
      <c r="J1" s="21"/>
      <c r="K1" s="43"/>
      <c r="L1" s="43"/>
      <c r="M1" s="43"/>
      <c r="N1" s="43"/>
      <c r="P1" s="14"/>
      <c r="Q1" s="43"/>
    </row>
    <row r="2" spans="1:23" ht="12.75" customHeight="1" x14ac:dyDescent="0.25">
      <c r="A2" s="59"/>
      <c r="B2" s="59"/>
      <c r="C2" s="35"/>
      <c r="D2" s="21"/>
      <c r="E2" s="35"/>
      <c r="F2" s="21"/>
      <c r="G2" s="43"/>
      <c r="H2" s="21"/>
      <c r="I2" s="43"/>
      <c r="J2" s="21"/>
      <c r="K2" s="43"/>
      <c r="L2" s="43"/>
      <c r="M2" s="43"/>
      <c r="N2" s="43"/>
      <c r="P2" s="14"/>
      <c r="Q2" s="43"/>
    </row>
    <row r="3" spans="1:23" x14ac:dyDescent="0.25">
      <c r="B3" s="22"/>
      <c r="C3" s="37"/>
      <c r="D3" s="23"/>
      <c r="E3" s="37"/>
      <c r="F3" s="23"/>
      <c r="G3" s="37"/>
      <c r="H3" s="23"/>
      <c r="I3" s="37"/>
      <c r="J3" s="23"/>
      <c r="K3" s="37"/>
      <c r="L3" s="37"/>
      <c r="M3" s="37"/>
      <c r="N3" s="37"/>
      <c r="O3" s="41"/>
      <c r="P3" s="14"/>
      <c r="Q3" s="43"/>
    </row>
    <row r="4" spans="1:23" ht="21" x14ac:dyDescent="0.35">
      <c r="A4" s="24" t="s">
        <v>477</v>
      </c>
      <c r="C4" s="25"/>
      <c r="D4" s="26"/>
      <c r="E4" s="25"/>
      <c r="F4" s="26"/>
      <c r="G4" s="26"/>
      <c r="H4" s="26"/>
      <c r="I4" s="26"/>
      <c r="J4" s="26"/>
      <c r="K4" s="26"/>
      <c r="L4" s="38"/>
      <c r="M4" s="26"/>
      <c r="N4" s="38"/>
      <c r="O4" s="26"/>
      <c r="P4" s="26"/>
      <c r="Q4" s="26"/>
      <c r="R4" s="38"/>
      <c r="S4" s="26"/>
      <c r="T4" s="38"/>
      <c r="U4" s="14"/>
    </row>
    <row r="5" spans="1:23" ht="18.75" x14ac:dyDescent="0.3">
      <c r="A5" s="27"/>
      <c r="C5" s="38"/>
      <c r="D5" s="26"/>
      <c r="E5" s="38"/>
      <c r="F5" s="26"/>
      <c r="G5" s="38"/>
      <c r="H5" s="26"/>
      <c r="I5" s="38"/>
      <c r="J5" s="26"/>
      <c r="K5" s="38"/>
      <c r="L5" s="38"/>
      <c r="M5" s="38"/>
      <c r="N5" s="38"/>
      <c r="O5" s="42"/>
      <c r="P5" s="14"/>
      <c r="Q5" s="43"/>
    </row>
    <row r="6" spans="1:23" ht="16.5" x14ac:dyDescent="0.3">
      <c r="A6" s="28" t="s">
        <v>437</v>
      </c>
      <c r="C6" s="38"/>
      <c r="D6" s="26"/>
      <c r="E6" s="38"/>
      <c r="F6" s="26"/>
      <c r="G6" s="38"/>
      <c r="H6" s="26"/>
      <c r="I6" s="38"/>
      <c r="J6" s="26"/>
      <c r="K6" s="38"/>
      <c r="L6" s="38"/>
      <c r="M6" s="38"/>
      <c r="N6" s="38"/>
      <c r="O6" s="42"/>
      <c r="P6" s="14"/>
      <c r="Q6" s="43"/>
    </row>
    <row r="7" spans="1:23" ht="16.5" x14ac:dyDescent="0.3">
      <c r="A7" s="29"/>
      <c r="C7" s="38"/>
      <c r="D7" s="26"/>
      <c r="E7" s="38"/>
      <c r="F7" s="26"/>
      <c r="G7" s="38"/>
      <c r="H7" s="26"/>
      <c r="I7" s="38"/>
      <c r="J7" s="26"/>
      <c r="K7" s="38"/>
      <c r="L7" s="38"/>
      <c r="M7" s="38"/>
      <c r="N7" s="38"/>
      <c r="O7" s="42"/>
      <c r="P7" s="14"/>
      <c r="Q7" s="43"/>
    </row>
    <row r="8" spans="1:23" ht="16.5" x14ac:dyDescent="0.3">
      <c r="A8" s="28" t="s">
        <v>438</v>
      </c>
      <c r="C8" s="38"/>
      <c r="D8" s="26"/>
      <c r="E8" s="38"/>
      <c r="F8" s="26"/>
      <c r="G8" s="38"/>
      <c r="H8" s="26"/>
      <c r="I8" s="38"/>
      <c r="J8" s="26"/>
      <c r="K8" s="38"/>
      <c r="L8" s="38"/>
      <c r="M8" s="38"/>
      <c r="N8" s="38"/>
      <c r="O8" s="42"/>
      <c r="P8" s="14"/>
      <c r="Q8" s="43"/>
    </row>
    <row r="9" spans="1:23" ht="16.5" x14ac:dyDescent="0.3">
      <c r="B9" s="28"/>
      <c r="C9" s="38"/>
      <c r="D9" s="26"/>
      <c r="E9" s="38"/>
      <c r="F9" s="26"/>
      <c r="G9" s="38"/>
      <c r="H9" s="26"/>
      <c r="I9" s="38"/>
      <c r="J9" s="26"/>
      <c r="K9" s="38"/>
      <c r="L9" s="38"/>
      <c r="M9" s="38"/>
      <c r="N9" s="38"/>
      <c r="O9" s="42"/>
      <c r="P9" s="14"/>
      <c r="Q9" s="43"/>
    </row>
    <row r="10" spans="1:23" s="57" customFormat="1" ht="40.5" customHeight="1" x14ac:dyDescent="0.25">
      <c r="A10" s="30" t="s">
        <v>0</v>
      </c>
      <c r="B10" s="5" t="s">
        <v>1</v>
      </c>
      <c r="C10" s="31" t="s">
        <v>2</v>
      </c>
      <c r="D10" s="31"/>
      <c r="E10" s="31" t="s">
        <v>3</v>
      </c>
      <c r="F10" s="31"/>
      <c r="G10" s="31" t="s">
        <v>4</v>
      </c>
      <c r="H10" s="31"/>
      <c r="I10" s="31" t="s">
        <v>5</v>
      </c>
      <c r="J10" s="31"/>
      <c r="K10" s="31" t="s">
        <v>6</v>
      </c>
      <c r="L10" s="31"/>
      <c r="M10" s="31" t="s">
        <v>7</v>
      </c>
      <c r="N10" s="31"/>
      <c r="O10" s="31" t="s">
        <v>8</v>
      </c>
      <c r="P10" s="31"/>
      <c r="Q10" s="31" t="s">
        <v>9</v>
      </c>
      <c r="R10" s="31"/>
      <c r="S10" s="31" t="s">
        <v>10</v>
      </c>
      <c r="T10" s="31"/>
      <c r="U10" s="31" t="s">
        <v>11</v>
      </c>
      <c r="V10" s="31"/>
      <c r="W10" s="33" t="s">
        <v>12</v>
      </c>
    </row>
    <row r="11" spans="1:23" x14ac:dyDescent="0.25">
      <c r="A11" s="5" t="s">
        <v>185</v>
      </c>
      <c r="B11" s="7" t="s">
        <v>186</v>
      </c>
      <c r="C11" s="46">
        <v>23.5</v>
      </c>
      <c r="D11" s="46"/>
      <c r="E11" s="46">
        <v>32.9</v>
      </c>
      <c r="F11" s="46"/>
      <c r="G11" s="46">
        <v>14.9</v>
      </c>
      <c r="H11" s="46"/>
      <c r="I11" s="46">
        <v>38.9</v>
      </c>
      <c r="J11" s="46"/>
      <c r="K11" s="46">
        <v>17.2</v>
      </c>
      <c r="L11" s="46"/>
      <c r="M11" s="46">
        <v>11.9</v>
      </c>
      <c r="N11" s="46"/>
      <c r="O11" s="46">
        <v>14.6</v>
      </c>
      <c r="P11" s="46"/>
      <c r="Q11" s="46">
        <v>13.6</v>
      </c>
      <c r="R11" s="46"/>
      <c r="S11" s="46">
        <v>23.2</v>
      </c>
      <c r="T11" s="46"/>
      <c r="U11" s="46">
        <v>46</v>
      </c>
      <c r="V11" s="46"/>
      <c r="W11" s="46" t="s">
        <v>448</v>
      </c>
    </row>
    <row r="12" spans="1:23" x14ac:dyDescent="0.25">
      <c r="A12" s="5" t="s">
        <v>193</v>
      </c>
      <c r="B12" s="7" t="s">
        <v>194</v>
      </c>
      <c r="C12" s="46">
        <v>45.6</v>
      </c>
      <c r="D12" s="46" t="s">
        <v>440</v>
      </c>
      <c r="E12" s="46">
        <v>47.3</v>
      </c>
      <c r="F12" s="46" t="s">
        <v>440</v>
      </c>
      <c r="G12" s="46">
        <v>44</v>
      </c>
      <c r="H12" s="46" t="s">
        <v>440</v>
      </c>
      <c r="I12" s="46">
        <v>69.3</v>
      </c>
      <c r="J12" s="46" t="s">
        <v>440</v>
      </c>
      <c r="K12" s="46">
        <v>25</v>
      </c>
      <c r="L12" s="46" t="s">
        <v>440</v>
      </c>
      <c r="M12" s="46">
        <v>16.399999999999999</v>
      </c>
      <c r="N12" s="46" t="s">
        <v>440</v>
      </c>
      <c r="O12" s="46">
        <v>22.1</v>
      </c>
      <c r="P12" s="46" t="s">
        <v>440</v>
      </c>
      <c r="Q12" s="46">
        <v>34.4</v>
      </c>
      <c r="R12" s="46" t="s">
        <v>440</v>
      </c>
      <c r="S12" s="46">
        <v>60.6</v>
      </c>
      <c r="T12" s="46" t="s">
        <v>440</v>
      </c>
      <c r="U12" s="46">
        <v>85.6</v>
      </c>
      <c r="V12" s="46" t="s">
        <v>440</v>
      </c>
      <c r="W12" s="46" t="s">
        <v>449</v>
      </c>
    </row>
    <row r="13" spans="1:23" x14ac:dyDescent="0.25">
      <c r="A13" s="5" t="s">
        <v>95</v>
      </c>
      <c r="B13" s="7" t="s">
        <v>96</v>
      </c>
      <c r="C13" s="46">
        <v>37.799999999999997</v>
      </c>
      <c r="D13" s="46"/>
      <c r="E13" s="46">
        <v>29.5</v>
      </c>
      <c r="F13" s="46"/>
      <c r="G13" s="46">
        <v>46.5</v>
      </c>
      <c r="H13" s="46"/>
      <c r="I13" s="46">
        <v>42.6</v>
      </c>
      <c r="J13" s="46"/>
      <c r="K13" s="46">
        <v>29.7</v>
      </c>
      <c r="L13" s="46"/>
      <c r="M13" s="46">
        <v>22.2</v>
      </c>
      <c r="N13" s="46"/>
      <c r="O13" s="46">
        <v>26.8</v>
      </c>
      <c r="P13" s="46"/>
      <c r="Q13" s="46">
        <v>37.200000000000003</v>
      </c>
      <c r="R13" s="46"/>
      <c r="S13" s="46">
        <v>41.4</v>
      </c>
      <c r="T13" s="46"/>
      <c r="U13" s="46">
        <v>61.5</v>
      </c>
      <c r="V13" s="46"/>
      <c r="W13" s="46" t="s">
        <v>450</v>
      </c>
    </row>
    <row r="14" spans="1:23" x14ac:dyDescent="0.25">
      <c r="A14" s="5" t="s">
        <v>195</v>
      </c>
      <c r="B14" s="7" t="s">
        <v>196</v>
      </c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</row>
    <row r="15" spans="1:23" x14ac:dyDescent="0.25">
      <c r="A15" s="5" t="s">
        <v>57</v>
      </c>
      <c r="B15" s="7" t="s">
        <v>58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</row>
    <row r="16" spans="1:23" x14ac:dyDescent="0.25">
      <c r="A16" s="5" t="s">
        <v>191</v>
      </c>
      <c r="B16" s="7" t="s">
        <v>192</v>
      </c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</row>
    <row r="17" spans="1:23" x14ac:dyDescent="0.25">
      <c r="A17" s="5" t="s">
        <v>199</v>
      </c>
      <c r="B17" s="7" t="s">
        <v>200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</row>
    <row r="18" spans="1:23" x14ac:dyDescent="0.25">
      <c r="A18" s="5" t="s">
        <v>155</v>
      </c>
      <c r="B18" s="7" t="s">
        <v>156</v>
      </c>
      <c r="C18" s="46">
        <v>59.3</v>
      </c>
      <c r="D18" s="46"/>
      <c r="E18" s="46">
        <v>52.7</v>
      </c>
      <c r="F18" s="46"/>
      <c r="G18" s="46">
        <v>65.7</v>
      </c>
      <c r="H18" s="46"/>
      <c r="I18" s="46"/>
      <c r="J18" s="46"/>
      <c r="K18" s="46"/>
      <c r="L18" s="46"/>
      <c r="M18" s="46">
        <v>31.6</v>
      </c>
      <c r="N18" s="46"/>
      <c r="O18" s="46">
        <v>48.2</v>
      </c>
      <c r="P18" s="46"/>
      <c r="Q18" s="46">
        <v>58</v>
      </c>
      <c r="R18" s="46"/>
      <c r="S18" s="46">
        <v>77</v>
      </c>
      <c r="T18" s="46"/>
      <c r="U18" s="46">
        <v>83.4</v>
      </c>
      <c r="V18" s="46"/>
      <c r="W18" s="46" t="s">
        <v>452</v>
      </c>
    </row>
    <row r="19" spans="1:23" x14ac:dyDescent="0.25">
      <c r="A19" s="5" t="s">
        <v>139</v>
      </c>
      <c r="B19" s="7" t="s">
        <v>140</v>
      </c>
      <c r="C19" s="46">
        <v>93.1</v>
      </c>
      <c r="D19" s="46"/>
      <c r="E19" s="46">
        <v>88.4</v>
      </c>
      <c r="F19" s="46"/>
      <c r="G19" s="46">
        <v>96.4</v>
      </c>
      <c r="H19" s="46"/>
      <c r="I19" s="46">
        <v>94.9</v>
      </c>
      <c r="J19" s="46"/>
      <c r="K19" s="46">
        <v>90.4</v>
      </c>
      <c r="L19" s="46"/>
      <c r="M19" s="46">
        <v>88.1</v>
      </c>
      <c r="N19" s="46"/>
      <c r="O19" s="46">
        <v>88.8</v>
      </c>
      <c r="P19" s="46"/>
      <c r="Q19" s="46">
        <v>91.8</v>
      </c>
      <c r="R19" s="46"/>
      <c r="S19" s="46">
        <v>98.5</v>
      </c>
      <c r="T19" s="46"/>
      <c r="U19" s="46">
        <v>99</v>
      </c>
      <c r="V19" s="46"/>
      <c r="W19" s="46" t="s">
        <v>453</v>
      </c>
    </row>
    <row r="20" spans="1:23" x14ac:dyDescent="0.25">
      <c r="A20" s="5" t="s">
        <v>201</v>
      </c>
      <c r="B20" s="7" t="s">
        <v>202</v>
      </c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</row>
    <row r="21" spans="1:23" x14ac:dyDescent="0.25">
      <c r="A21" s="5" t="s">
        <v>203</v>
      </c>
      <c r="B21" s="7" t="s">
        <v>204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</row>
    <row r="22" spans="1:23" x14ac:dyDescent="0.25">
      <c r="A22" s="5" t="s">
        <v>205</v>
      </c>
      <c r="B22" s="7" t="s">
        <v>206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</row>
    <row r="23" spans="1:23" x14ac:dyDescent="0.25">
      <c r="A23" s="5" t="s">
        <v>213</v>
      </c>
      <c r="B23" s="7" t="s">
        <v>214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</row>
    <row r="24" spans="1:23" x14ac:dyDescent="0.25">
      <c r="A24" s="5" t="s">
        <v>211</v>
      </c>
      <c r="B24" s="7" t="s">
        <v>212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</row>
    <row r="25" spans="1:23" x14ac:dyDescent="0.25">
      <c r="A25" s="5" t="s">
        <v>123</v>
      </c>
      <c r="B25" s="7" t="s">
        <v>124</v>
      </c>
      <c r="C25" s="46">
        <v>28.1</v>
      </c>
      <c r="D25" s="46"/>
      <c r="E25" s="46">
        <v>31.2</v>
      </c>
      <c r="F25" s="46"/>
      <c r="G25" s="46">
        <v>26.1</v>
      </c>
      <c r="H25" s="46"/>
      <c r="I25" s="46">
        <v>35.6</v>
      </c>
      <c r="J25" s="46"/>
      <c r="K25" s="46">
        <v>24.7</v>
      </c>
      <c r="L25" s="46"/>
      <c r="M25" s="46">
        <v>6.6</v>
      </c>
      <c r="N25" s="46"/>
      <c r="O25" s="46">
        <v>14</v>
      </c>
      <c r="P25" s="46"/>
      <c r="Q25" s="46">
        <v>25.2</v>
      </c>
      <c r="R25" s="46"/>
      <c r="S25" s="46">
        <v>33.5</v>
      </c>
      <c r="T25" s="46"/>
      <c r="U25" s="46">
        <v>50.1</v>
      </c>
      <c r="V25" s="46"/>
      <c r="W25" s="46" t="s">
        <v>442</v>
      </c>
    </row>
    <row r="26" spans="1:23" x14ac:dyDescent="0.25">
      <c r="A26" s="5" t="s">
        <v>141</v>
      </c>
      <c r="B26" s="7" t="s">
        <v>142</v>
      </c>
      <c r="C26" s="46">
        <v>93.9</v>
      </c>
      <c r="D26" s="46"/>
      <c r="E26" s="46">
        <v>91.2</v>
      </c>
      <c r="F26" s="46"/>
      <c r="G26" s="46">
        <v>96.9</v>
      </c>
      <c r="H26" s="46"/>
      <c r="I26" s="46">
        <v>92.3</v>
      </c>
      <c r="J26" s="46"/>
      <c r="K26" s="46">
        <v>97.1</v>
      </c>
      <c r="L26" s="46"/>
      <c r="M26" s="46">
        <v>87.8</v>
      </c>
      <c r="N26" s="46"/>
      <c r="O26" s="46">
        <v>93</v>
      </c>
      <c r="P26" s="46"/>
      <c r="Q26" s="46">
        <v>93.6</v>
      </c>
      <c r="R26" s="46"/>
      <c r="S26" s="46">
        <v>97.2</v>
      </c>
      <c r="T26" s="46"/>
      <c r="U26" s="46">
        <v>96.8</v>
      </c>
      <c r="V26" s="46"/>
      <c r="W26" s="46" t="s">
        <v>443</v>
      </c>
    </row>
    <row r="27" spans="1:23" x14ac:dyDescent="0.25">
      <c r="A27" s="5" t="s">
        <v>151</v>
      </c>
      <c r="B27" s="7" t="s">
        <v>152</v>
      </c>
      <c r="C27" s="46">
        <v>96.9</v>
      </c>
      <c r="D27" s="46"/>
      <c r="E27" s="46">
        <v>96.2</v>
      </c>
      <c r="F27" s="46"/>
      <c r="G27" s="46">
        <v>97.7</v>
      </c>
      <c r="H27" s="46"/>
      <c r="I27" s="46">
        <v>97.8</v>
      </c>
      <c r="J27" s="46"/>
      <c r="K27" s="46">
        <v>93.9</v>
      </c>
      <c r="L27" s="46"/>
      <c r="M27" s="46">
        <v>86.3</v>
      </c>
      <c r="N27" s="46"/>
      <c r="O27" s="46">
        <v>98.9</v>
      </c>
      <c r="P27" s="46"/>
      <c r="Q27" s="46">
        <v>98.3</v>
      </c>
      <c r="R27" s="46"/>
      <c r="S27" s="46">
        <v>97.6</v>
      </c>
      <c r="T27" s="46"/>
      <c r="U27" s="46">
        <v>100</v>
      </c>
      <c r="V27" s="46"/>
      <c r="W27" s="46" t="s">
        <v>443</v>
      </c>
    </row>
    <row r="28" spans="1:23" x14ac:dyDescent="0.25">
      <c r="A28" s="5" t="s">
        <v>207</v>
      </c>
      <c r="B28" s="7" t="s">
        <v>208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</row>
    <row r="29" spans="1:23" x14ac:dyDescent="0.25">
      <c r="A29" s="5" t="s">
        <v>63</v>
      </c>
      <c r="B29" s="7" t="s">
        <v>64</v>
      </c>
      <c r="C29" s="46">
        <v>22.1</v>
      </c>
      <c r="D29" s="46"/>
      <c r="E29" s="46">
        <v>19.600000000000001</v>
      </c>
      <c r="F29" s="46"/>
      <c r="G29" s="46">
        <v>24.6</v>
      </c>
      <c r="H29" s="46"/>
      <c r="I29" s="46">
        <v>28.9</v>
      </c>
      <c r="J29" s="46"/>
      <c r="K29" s="46">
        <v>16.5</v>
      </c>
      <c r="L29" s="46"/>
      <c r="M29" s="46">
        <v>4.2</v>
      </c>
      <c r="N29" s="46"/>
      <c r="O29" s="46">
        <v>11</v>
      </c>
      <c r="P29" s="46"/>
      <c r="Q29" s="46">
        <v>18.7</v>
      </c>
      <c r="R29" s="46"/>
      <c r="S29" s="46">
        <v>24.9</v>
      </c>
      <c r="T29" s="46"/>
      <c r="U29" s="46">
        <v>52.6</v>
      </c>
      <c r="V29" s="46"/>
      <c r="W29" s="46" t="s">
        <v>454</v>
      </c>
    </row>
    <row r="30" spans="1:23" x14ac:dyDescent="0.25">
      <c r="A30" s="5" t="s">
        <v>33</v>
      </c>
      <c r="B30" s="7" t="s">
        <v>34</v>
      </c>
      <c r="C30" s="46">
        <v>14.5</v>
      </c>
      <c r="D30" s="46"/>
      <c r="E30" s="46">
        <v>22.4</v>
      </c>
      <c r="F30" s="46"/>
      <c r="G30" s="46">
        <v>8.6999999999999993</v>
      </c>
      <c r="H30" s="46"/>
      <c r="I30" s="46">
        <v>22.5</v>
      </c>
      <c r="J30" s="46"/>
      <c r="K30" s="46">
        <v>5.6</v>
      </c>
      <c r="L30" s="46"/>
      <c r="M30" s="46">
        <v>0.5</v>
      </c>
      <c r="N30" s="46"/>
      <c r="O30" s="46">
        <v>2.7</v>
      </c>
      <c r="P30" s="46"/>
      <c r="Q30" s="46">
        <v>4.9000000000000004</v>
      </c>
      <c r="R30" s="46"/>
      <c r="S30" s="46">
        <v>9.5</v>
      </c>
      <c r="T30" s="46"/>
      <c r="U30" s="46">
        <v>35.700000000000003</v>
      </c>
      <c r="V30" s="46"/>
      <c r="W30" s="46" t="s">
        <v>455</v>
      </c>
    </row>
    <row r="31" spans="1:23" x14ac:dyDescent="0.25">
      <c r="A31" s="5" t="s">
        <v>53</v>
      </c>
      <c r="B31" s="7" t="s">
        <v>54</v>
      </c>
      <c r="C31" s="46">
        <v>21.1</v>
      </c>
      <c r="D31" s="46"/>
      <c r="E31" s="46">
        <v>25.1</v>
      </c>
      <c r="F31" s="46"/>
      <c r="G31" s="46">
        <v>17.7</v>
      </c>
      <c r="H31" s="46"/>
      <c r="I31" s="46">
        <v>35.200000000000003</v>
      </c>
      <c r="J31" s="46"/>
      <c r="K31" s="46">
        <v>14.7</v>
      </c>
      <c r="L31" s="46"/>
      <c r="M31" s="46">
        <v>5.8</v>
      </c>
      <c r="N31" s="46"/>
      <c r="O31" s="46">
        <v>8.5</v>
      </c>
      <c r="P31" s="46"/>
      <c r="Q31" s="46">
        <v>13.1</v>
      </c>
      <c r="R31" s="46"/>
      <c r="S31" s="46">
        <v>22.7</v>
      </c>
      <c r="T31" s="46"/>
      <c r="U31" s="46">
        <v>53.4</v>
      </c>
      <c r="V31" s="46"/>
      <c r="W31" s="46" t="s">
        <v>456</v>
      </c>
    </row>
    <row r="32" spans="1:23" x14ac:dyDescent="0.25">
      <c r="A32" s="5" t="s">
        <v>215</v>
      </c>
      <c r="B32" s="7" t="s">
        <v>216</v>
      </c>
      <c r="C32" s="46">
        <v>59.9</v>
      </c>
      <c r="D32" s="46" t="s">
        <v>440</v>
      </c>
      <c r="E32" s="46">
        <v>63</v>
      </c>
      <c r="F32" s="46" t="s">
        <v>440</v>
      </c>
      <c r="G32" s="46">
        <v>57.2</v>
      </c>
      <c r="H32" s="46" t="s">
        <v>440</v>
      </c>
      <c r="I32" s="46">
        <v>71.599999999999994</v>
      </c>
      <c r="J32" s="46" t="s">
        <v>440</v>
      </c>
      <c r="K32" s="46">
        <v>28.7</v>
      </c>
      <c r="L32" s="46" t="s">
        <v>440</v>
      </c>
      <c r="M32" s="46">
        <v>15.2</v>
      </c>
      <c r="N32" s="46" t="s">
        <v>440</v>
      </c>
      <c r="O32" s="46">
        <v>37.200000000000003</v>
      </c>
      <c r="P32" s="46" t="s">
        <v>440</v>
      </c>
      <c r="Q32" s="46">
        <v>51.9</v>
      </c>
      <c r="R32" s="46" t="s">
        <v>440</v>
      </c>
      <c r="S32" s="46">
        <v>71.7</v>
      </c>
      <c r="T32" s="46" t="s">
        <v>440</v>
      </c>
      <c r="U32" s="46">
        <v>90.1</v>
      </c>
      <c r="V32" s="46" t="s">
        <v>440</v>
      </c>
      <c r="W32" s="46" t="s">
        <v>478</v>
      </c>
    </row>
    <row r="33" spans="1:23" x14ac:dyDescent="0.25">
      <c r="A33" s="5" t="s">
        <v>13</v>
      </c>
      <c r="B33" s="7" t="s">
        <v>14</v>
      </c>
      <c r="C33" s="46">
        <v>92.2</v>
      </c>
      <c r="D33" s="46"/>
      <c r="E33" s="46">
        <v>92.3</v>
      </c>
      <c r="F33" s="46"/>
      <c r="G33" s="46">
        <v>92</v>
      </c>
      <c r="H33" s="46"/>
      <c r="I33" s="46">
        <v>96.7</v>
      </c>
      <c r="J33" s="46"/>
      <c r="K33" s="46">
        <v>89.6</v>
      </c>
      <c r="L33" s="46"/>
      <c r="M33" s="46">
        <v>71.400000000000006</v>
      </c>
      <c r="N33" s="46"/>
      <c r="O33" s="46">
        <v>90.1</v>
      </c>
      <c r="P33" s="46"/>
      <c r="Q33" s="46">
        <v>93.4</v>
      </c>
      <c r="R33" s="46"/>
      <c r="S33" s="46">
        <v>97.2</v>
      </c>
      <c r="T33" s="46"/>
      <c r="U33" s="46">
        <v>98.1</v>
      </c>
      <c r="V33" s="46"/>
      <c r="W33" s="46" t="s">
        <v>452</v>
      </c>
    </row>
    <row r="34" spans="1:23" x14ac:dyDescent="0.25">
      <c r="A34" s="5" t="s">
        <v>221</v>
      </c>
      <c r="B34" s="7" t="s">
        <v>222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</row>
    <row r="35" spans="1:23" x14ac:dyDescent="0.25">
      <c r="A35" s="5" t="s">
        <v>217</v>
      </c>
      <c r="B35" s="7" t="s">
        <v>218</v>
      </c>
      <c r="C35" s="46">
        <v>58.7</v>
      </c>
      <c r="D35" s="46" t="s">
        <v>439</v>
      </c>
      <c r="E35" s="46">
        <v>53</v>
      </c>
      <c r="F35" s="46" t="s">
        <v>439</v>
      </c>
      <c r="G35" s="46">
        <v>64.400000000000006</v>
      </c>
      <c r="H35" s="46" t="s">
        <v>439</v>
      </c>
      <c r="I35" s="144"/>
      <c r="J35" s="46"/>
      <c r="K35" s="144"/>
      <c r="L35" s="46"/>
      <c r="M35" s="145"/>
      <c r="N35" s="46"/>
      <c r="O35" s="46"/>
      <c r="P35" s="46"/>
      <c r="Q35" s="46"/>
      <c r="R35" s="46"/>
      <c r="S35" s="46"/>
      <c r="T35" s="46"/>
      <c r="U35" s="46"/>
      <c r="V35" s="46"/>
      <c r="W35" s="46" t="s">
        <v>441</v>
      </c>
    </row>
    <row r="36" spans="1:23" x14ac:dyDescent="0.25">
      <c r="A36" s="5" t="s">
        <v>408</v>
      </c>
      <c r="B36" s="7" t="s">
        <v>409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</row>
    <row r="37" spans="1:23" x14ac:dyDescent="0.25">
      <c r="A37" s="5" t="s">
        <v>219</v>
      </c>
      <c r="B37" s="7" t="s">
        <v>220</v>
      </c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</row>
    <row r="38" spans="1:23" x14ac:dyDescent="0.25">
      <c r="A38" s="5" t="s">
        <v>209</v>
      </c>
      <c r="B38" s="7" t="s">
        <v>210</v>
      </c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</row>
    <row r="39" spans="1:23" x14ac:dyDescent="0.25">
      <c r="A39" s="5" t="s">
        <v>15</v>
      </c>
      <c r="B39" s="7" t="s">
        <v>16</v>
      </c>
      <c r="C39" s="46">
        <v>3.9</v>
      </c>
      <c r="D39" s="46"/>
      <c r="E39" s="46">
        <v>6.3</v>
      </c>
      <c r="F39" s="46"/>
      <c r="G39" s="46">
        <v>2.2999999999999998</v>
      </c>
      <c r="H39" s="46"/>
      <c r="I39" s="46">
        <v>11</v>
      </c>
      <c r="J39" s="46"/>
      <c r="K39" s="46">
        <v>0.2</v>
      </c>
      <c r="L39" s="46"/>
      <c r="M39" s="46">
        <v>0.2</v>
      </c>
      <c r="N39" s="46"/>
      <c r="O39" s="58">
        <v>0</v>
      </c>
      <c r="P39" s="46"/>
      <c r="Q39" s="46">
        <v>0.4</v>
      </c>
      <c r="R39" s="46"/>
      <c r="S39" s="46">
        <v>0.2</v>
      </c>
      <c r="T39" s="46"/>
      <c r="U39" s="46">
        <v>11.7</v>
      </c>
      <c r="V39" s="46"/>
      <c r="W39" s="46" t="s">
        <v>453</v>
      </c>
    </row>
    <row r="40" spans="1:23" x14ac:dyDescent="0.25">
      <c r="A40" s="5" t="s">
        <v>47</v>
      </c>
      <c r="B40" s="7" t="s">
        <v>48</v>
      </c>
      <c r="C40" s="46">
        <v>2.6</v>
      </c>
      <c r="D40" s="46"/>
      <c r="E40" s="46">
        <v>3.9</v>
      </c>
      <c r="F40" s="46"/>
      <c r="G40" s="46">
        <v>1.5</v>
      </c>
      <c r="H40" s="46"/>
      <c r="I40" s="46">
        <v>14.1</v>
      </c>
      <c r="J40" s="46"/>
      <c r="K40" s="46">
        <v>0.7</v>
      </c>
      <c r="L40" s="46"/>
      <c r="M40" s="46">
        <v>0.2</v>
      </c>
      <c r="N40" s="46"/>
      <c r="O40" s="46">
        <v>0.5</v>
      </c>
      <c r="P40" s="46"/>
      <c r="Q40" s="46">
        <v>0.4</v>
      </c>
      <c r="R40" s="46"/>
      <c r="S40" s="46">
        <v>1.6</v>
      </c>
      <c r="T40" s="46"/>
      <c r="U40" s="46">
        <v>8</v>
      </c>
      <c r="V40" s="46"/>
      <c r="W40" s="46" t="s">
        <v>453</v>
      </c>
    </row>
    <row r="41" spans="1:23" x14ac:dyDescent="0.25">
      <c r="A41" s="5" t="s">
        <v>233</v>
      </c>
      <c r="B41" s="7" t="s">
        <v>234</v>
      </c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</row>
    <row r="42" spans="1:23" x14ac:dyDescent="0.25">
      <c r="A42" s="5" t="s">
        <v>99</v>
      </c>
      <c r="B42" s="7" t="s">
        <v>100</v>
      </c>
      <c r="C42" s="46">
        <v>19.899999999999999</v>
      </c>
      <c r="D42" s="46"/>
      <c r="E42" s="46">
        <v>20.100000000000001</v>
      </c>
      <c r="F42" s="46"/>
      <c r="G42" s="46">
        <v>19.8</v>
      </c>
      <c r="H42" s="46"/>
      <c r="I42" s="46">
        <v>47.6</v>
      </c>
      <c r="J42" s="46"/>
      <c r="K42" s="46">
        <v>12.9</v>
      </c>
      <c r="L42" s="46"/>
      <c r="M42" s="46">
        <v>4.5</v>
      </c>
      <c r="N42" s="46"/>
      <c r="O42" s="46">
        <v>5.8</v>
      </c>
      <c r="P42" s="46"/>
      <c r="Q42" s="46">
        <v>11.1</v>
      </c>
      <c r="R42" s="46"/>
      <c r="S42" s="46">
        <v>19.899999999999999</v>
      </c>
      <c r="T42" s="46"/>
      <c r="U42" s="46">
        <v>47.5</v>
      </c>
      <c r="V42" s="46"/>
      <c r="W42" s="46" t="s">
        <v>442</v>
      </c>
    </row>
    <row r="43" spans="1:23" x14ac:dyDescent="0.25">
      <c r="A43" s="5" t="s">
        <v>55</v>
      </c>
      <c r="B43" s="7" t="s">
        <v>56</v>
      </c>
      <c r="C43" s="46">
        <v>14.7</v>
      </c>
      <c r="D43" s="46"/>
      <c r="E43" s="46">
        <v>17.5</v>
      </c>
      <c r="F43" s="46"/>
      <c r="G43" s="46">
        <v>12.3</v>
      </c>
      <c r="H43" s="46"/>
      <c r="I43" s="46">
        <v>21.7</v>
      </c>
      <c r="J43" s="46"/>
      <c r="K43" s="46">
        <v>2.6</v>
      </c>
      <c r="L43" s="46"/>
      <c r="M43" s="46">
        <v>0.2</v>
      </c>
      <c r="N43" s="46"/>
      <c r="O43" s="46">
        <v>0.9</v>
      </c>
      <c r="P43" s="46"/>
      <c r="Q43" s="46">
        <v>3.6</v>
      </c>
      <c r="R43" s="46"/>
      <c r="S43" s="46">
        <v>12.7</v>
      </c>
      <c r="T43" s="46"/>
      <c r="U43" s="46">
        <v>35.299999999999997</v>
      </c>
      <c r="V43" s="46"/>
      <c r="W43" s="46" t="s">
        <v>464</v>
      </c>
    </row>
    <row r="44" spans="1:23" x14ac:dyDescent="0.25">
      <c r="A44" s="5" t="s">
        <v>223</v>
      </c>
      <c r="B44" s="7" t="s">
        <v>224</v>
      </c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</row>
    <row r="45" spans="1:23" x14ac:dyDescent="0.25">
      <c r="A45" s="5" t="s">
        <v>61</v>
      </c>
      <c r="B45" s="7" t="s">
        <v>62</v>
      </c>
      <c r="C45" s="46">
        <v>6.7</v>
      </c>
      <c r="D45" s="46"/>
      <c r="E45" s="46">
        <v>8.1</v>
      </c>
      <c r="F45" s="46"/>
      <c r="G45" s="46">
        <v>5.7</v>
      </c>
      <c r="H45" s="46"/>
      <c r="I45" s="46">
        <v>14.2</v>
      </c>
      <c r="J45" s="46"/>
      <c r="K45" s="46">
        <v>0.5</v>
      </c>
      <c r="L45" s="46"/>
      <c r="M45" s="58">
        <v>0</v>
      </c>
      <c r="N45" s="46"/>
      <c r="O45" s="46">
        <v>0.5</v>
      </c>
      <c r="P45" s="46"/>
      <c r="Q45" s="46">
        <v>1.8</v>
      </c>
      <c r="R45" s="46"/>
      <c r="S45" s="46">
        <v>5.9</v>
      </c>
      <c r="T45" s="46"/>
      <c r="U45" s="46">
        <v>21.8</v>
      </c>
      <c r="V45" s="46"/>
      <c r="W45" s="46" t="s">
        <v>479</v>
      </c>
    </row>
    <row r="46" spans="1:23" x14ac:dyDescent="0.25">
      <c r="A46" s="5" t="s">
        <v>67</v>
      </c>
      <c r="B46" s="7" t="s">
        <v>68</v>
      </c>
      <c r="C46" s="46">
        <v>9.9</v>
      </c>
      <c r="D46" s="46"/>
      <c r="E46" s="46">
        <v>14.5</v>
      </c>
      <c r="F46" s="46"/>
      <c r="G46" s="46">
        <v>5.7</v>
      </c>
      <c r="H46" s="46"/>
      <c r="I46" s="46">
        <v>25.7</v>
      </c>
      <c r="J46" s="46"/>
      <c r="K46" s="46">
        <v>2</v>
      </c>
      <c r="L46" s="46"/>
      <c r="M46" s="46">
        <v>0.7</v>
      </c>
      <c r="N46" s="46"/>
      <c r="O46" s="46">
        <v>2.1</v>
      </c>
      <c r="P46" s="46"/>
      <c r="Q46" s="46">
        <v>2.6</v>
      </c>
      <c r="R46" s="46"/>
      <c r="S46" s="46">
        <v>3.3</v>
      </c>
      <c r="T46" s="46"/>
      <c r="U46" s="46">
        <v>27.4</v>
      </c>
      <c r="V46" s="46"/>
      <c r="W46" s="46" t="s">
        <v>458</v>
      </c>
    </row>
    <row r="47" spans="1:23" x14ac:dyDescent="0.25">
      <c r="A47" s="5" t="s">
        <v>227</v>
      </c>
      <c r="B47" s="7" t="s">
        <v>228</v>
      </c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</row>
    <row r="48" spans="1:23" x14ac:dyDescent="0.25">
      <c r="A48" s="5" t="s">
        <v>229</v>
      </c>
      <c r="B48" s="7" t="s">
        <v>230</v>
      </c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</row>
    <row r="49" spans="1:23" x14ac:dyDescent="0.25">
      <c r="A49" s="5" t="s">
        <v>173</v>
      </c>
      <c r="B49" s="7" t="s">
        <v>174</v>
      </c>
      <c r="C49" s="46">
        <v>65.8</v>
      </c>
      <c r="D49" s="46"/>
      <c r="E49" s="46">
        <v>62.4</v>
      </c>
      <c r="F49" s="46"/>
      <c r="G49" s="46">
        <v>68.900000000000006</v>
      </c>
      <c r="H49" s="46"/>
      <c r="I49" s="46">
        <v>72.7</v>
      </c>
      <c r="J49" s="46"/>
      <c r="K49" s="46">
        <v>39.299999999999997</v>
      </c>
      <c r="L49" s="46"/>
      <c r="M49" s="46">
        <v>28.6</v>
      </c>
      <c r="N49" s="46"/>
      <c r="O49" s="46">
        <v>52.6</v>
      </c>
      <c r="P49" s="46"/>
      <c r="Q49" s="46">
        <v>66.8</v>
      </c>
      <c r="R49" s="46"/>
      <c r="S49" s="46">
        <v>81.400000000000006</v>
      </c>
      <c r="T49" s="46"/>
      <c r="U49" s="46">
        <v>91.7</v>
      </c>
      <c r="V49" s="46"/>
      <c r="W49" s="46" t="s">
        <v>453</v>
      </c>
    </row>
    <row r="50" spans="1:23" x14ac:dyDescent="0.25">
      <c r="A50" s="5" t="s">
        <v>77</v>
      </c>
      <c r="B50" s="7" t="s">
        <v>78</v>
      </c>
      <c r="C50" s="46">
        <v>28.3</v>
      </c>
      <c r="D50" s="46"/>
      <c r="E50" s="46">
        <v>23.6</v>
      </c>
      <c r="F50" s="46"/>
      <c r="G50" s="46">
        <v>31.7</v>
      </c>
      <c r="H50" s="46"/>
      <c r="I50" s="46">
        <v>43</v>
      </c>
      <c r="J50" s="46"/>
      <c r="K50" s="46">
        <v>19.7</v>
      </c>
      <c r="L50" s="46"/>
      <c r="M50" s="46">
        <v>4.4000000000000004</v>
      </c>
      <c r="N50" s="46"/>
      <c r="O50" s="46">
        <v>20.8</v>
      </c>
      <c r="P50" s="46"/>
      <c r="Q50" s="46">
        <v>26.9</v>
      </c>
      <c r="R50" s="46"/>
      <c r="S50" s="46">
        <v>31.8</v>
      </c>
      <c r="T50" s="46"/>
      <c r="U50" s="46">
        <v>48.6</v>
      </c>
      <c r="V50" s="46"/>
      <c r="W50" s="46" t="s">
        <v>444</v>
      </c>
    </row>
    <row r="51" spans="1:23" x14ac:dyDescent="0.25">
      <c r="A51" s="5" t="s">
        <v>137</v>
      </c>
      <c r="B51" s="7" t="s">
        <v>138</v>
      </c>
      <c r="C51" s="46">
        <v>17.100000000000001</v>
      </c>
      <c r="D51" s="46"/>
      <c r="E51" s="46">
        <v>20.399999999999999</v>
      </c>
      <c r="F51" s="46"/>
      <c r="G51" s="46">
        <v>14.7</v>
      </c>
      <c r="H51" s="46"/>
      <c r="I51" s="46">
        <v>22</v>
      </c>
      <c r="J51" s="46"/>
      <c r="K51" s="46">
        <v>2.2000000000000002</v>
      </c>
      <c r="L51" s="46"/>
      <c r="M51" s="46">
        <v>1.1000000000000001</v>
      </c>
      <c r="N51" s="46"/>
      <c r="O51" s="46">
        <v>2.9</v>
      </c>
      <c r="P51" s="46"/>
      <c r="Q51" s="46">
        <v>10.8</v>
      </c>
      <c r="R51" s="46"/>
      <c r="S51" s="46">
        <v>21.3</v>
      </c>
      <c r="T51" s="46"/>
      <c r="U51" s="46">
        <v>40.200000000000003</v>
      </c>
      <c r="V51" s="46"/>
      <c r="W51" s="46" t="s">
        <v>455</v>
      </c>
    </row>
    <row r="52" spans="1:23" x14ac:dyDescent="0.25">
      <c r="A52" s="5" t="s">
        <v>231</v>
      </c>
      <c r="B52" s="7" t="s">
        <v>232</v>
      </c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</row>
    <row r="53" spans="1:23" x14ac:dyDescent="0.25">
      <c r="A53" s="5" t="s">
        <v>131</v>
      </c>
      <c r="B53" s="7" t="s">
        <v>132</v>
      </c>
      <c r="C53" s="46">
        <v>46.8</v>
      </c>
      <c r="D53" s="46"/>
      <c r="E53" s="46">
        <v>38</v>
      </c>
      <c r="F53" s="46"/>
      <c r="G53" s="46">
        <v>56.1</v>
      </c>
      <c r="H53" s="46"/>
      <c r="I53" s="46">
        <v>52.5</v>
      </c>
      <c r="J53" s="46"/>
      <c r="K53" s="46">
        <v>37.5</v>
      </c>
      <c r="L53" s="46"/>
      <c r="M53" s="46">
        <v>10.4</v>
      </c>
      <c r="N53" s="46"/>
      <c r="O53" s="46">
        <v>32.5</v>
      </c>
      <c r="P53" s="46"/>
      <c r="Q53" s="46">
        <v>43</v>
      </c>
      <c r="R53" s="46"/>
      <c r="S53" s="46">
        <v>57.5</v>
      </c>
      <c r="T53" s="46"/>
      <c r="U53" s="46">
        <v>86.1</v>
      </c>
      <c r="V53" s="46"/>
      <c r="W53" s="46" t="s">
        <v>454</v>
      </c>
    </row>
    <row r="54" spans="1:23" x14ac:dyDescent="0.25">
      <c r="A54" s="5" t="s">
        <v>21</v>
      </c>
      <c r="B54" s="7" t="s">
        <v>22</v>
      </c>
      <c r="C54" s="46">
        <v>13.9</v>
      </c>
      <c r="D54" s="46"/>
      <c r="E54" s="46">
        <v>16.5</v>
      </c>
      <c r="F54" s="46"/>
      <c r="G54" s="46">
        <v>11.4</v>
      </c>
      <c r="H54" s="46"/>
      <c r="I54" s="46">
        <v>22.9</v>
      </c>
      <c r="J54" s="46"/>
      <c r="K54" s="46">
        <v>2.4</v>
      </c>
      <c r="L54" s="46"/>
      <c r="M54" s="46">
        <v>0.6</v>
      </c>
      <c r="N54" s="46"/>
      <c r="O54" s="46">
        <v>2.1</v>
      </c>
      <c r="P54" s="46"/>
      <c r="Q54" s="46">
        <v>8</v>
      </c>
      <c r="R54" s="46"/>
      <c r="S54" s="46">
        <v>11.3</v>
      </c>
      <c r="T54" s="46"/>
      <c r="U54" s="46">
        <v>35.5</v>
      </c>
      <c r="V54" s="46"/>
      <c r="W54" s="46" t="s">
        <v>455</v>
      </c>
    </row>
    <row r="55" spans="1:23" x14ac:dyDescent="0.25">
      <c r="A55" s="5" t="s">
        <v>272</v>
      </c>
      <c r="B55" s="7" t="s">
        <v>273</v>
      </c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</row>
    <row r="56" spans="1:23" x14ac:dyDescent="0.25">
      <c r="A56" s="5" t="s">
        <v>189</v>
      </c>
      <c r="B56" s="7" t="s">
        <v>190</v>
      </c>
      <c r="C56" s="46">
        <v>83.3</v>
      </c>
      <c r="D56" s="46"/>
      <c r="E56" s="46">
        <v>80.599999999999994</v>
      </c>
      <c r="F56" s="46"/>
      <c r="G56" s="46">
        <v>85.5</v>
      </c>
      <c r="H56" s="46"/>
      <c r="I56" s="46">
        <v>84.1</v>
      </c>
      <c r="J56" s="46"/>
      <c r="K56" s="46">
        <v>80.5</v>
      </c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 t="s">
        <v>457</v>
      </c>
    </row>
    <row r="57" spans="1:23" x14ac:dyDescent="0.25">
      <c r="A57" s="5" t="s">
        <v>235</v>
      </c>
      <c r="B57" s="7" t="s">
        <v>236</v>
      </c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</row>
    <row r="58" spans="1:23" x14ac:dyDescent="0.25">
      <c r="A58" s="5" t="s">
        <v>237</v>
      </c>
      <c r="B58" s="108" t="s">
        <v>430</v>
      </c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</row>
    <row r="59" spans="1:23" x14ac:dyDescent="0.25">
      <c r="A59" s="5" t="s">
        <v>352</v>
      </c>
      <c r="B59" s="7" t="s">
        <v>353</v>
      </c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</row>
    <row r="60" spans="1:23" x14ac:dyDescent="0.25">
      <c r="A60" s="5" t="s">
        <v>93</v>
      </c>
      <c r="B60" s="7" t="s">
        <v>94</v>
      </c>
      <c r="C60" s="46">
        <v>25</v>
      </c>
      <c r="D60" s="46"/>
      <c r="E60" s="46">
        <v>29.6</v>
      </c>
      <c r="F60" s="46"/>
      <c r="G60" s="46">
        <v>21.2</v>
      </c>
      <c r="H60" s="46"/>
      <c r="I60" s="46">
        <v>43.6</v>
      </c>
      <c r="J60" s="46"/>
      <c r="K60" s="46">
        <v>12.2</v>
      </c>
      <c r="L60" s="46"/>
      <c r="M60" s="46">
        <v>6.9</v>
      </c>
      <c r="N60" s="46"/>
      <c r="O60" s="46">
        <v>11.4</v>
      </c>
      <c r="P60" s="46"/>
      <c r="Q60" s="46">
        <v>14.7</v>
      </c>
      <c r="R60" s="46"/>
      <c r="S60" s="46">
        <v>23</v>
      </c>
      <c r="T60" s="46"/>
      <c r="U60" s="46">
        <v>56.1</v>
      </c>
      <c r="V60" s="46"/>
      <c r="W60" s="46" t="s">
        <v>460</v>
      </c>
    </row>
    <row r="61" spans="1:23" x14ac:dyDescent="0.25">
      <c r="A61" s="5" t="s">
        <v>244</v>
      </c>
      <c r="B61" s="7" t="s">
        <v>245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</row>
    <row r="62" spans="1:23" x14ac:dyDescent="0.25">
      <c r="A62" s="5" t="s">
        <v>240</v>
      </c>
      <c r="B62" s="7" t="s">
        <v>241</v>
      </c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</row>
    <row r="63" spans="1:23" x14ac:dyDescent="0.25">
      <c r="A63" s="5" t="s">
        <v>242</v>
      </c>
      <c r="B63" s="7" t="s">
        <v>243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</row>
    <row r="64" spans="1:23" x14ac:dyDescent="0.25">
      <c r="A64" s="5" t="s">
        <v>127</v>
      </c>
      <c r="B64" s="7" t="s">
        <v>128</v>
      </c>
      <c r="C64" s="46">
        <v>57.1</v>
      </c>
      <c r="D64" s="46"/>
      <c r="E64" s="46">
        <v>48.3</v>
      </c>
      <c r="F64" s="46"/>
      <c r="G64" s="46">
        <v>65.7</v>
      </c>
      <c r="H64" s="46"/>
      <c r="I64" s="46">
        <v>61.5</v>
      </c>
      <c r="J64" s="46"/>
      <c r="K64" s="46">
        <v>43.3</v>
      </c>
      <c r="L64" s="46"/>
      <c r="M64" s="46">
        <v>24.5</v>
      </c>
      <c r="N64" s="46"/>
      <c r="O64" s="46">
        <v>42.7</v>
      </c>
      <c r="P64" s="46"/>
      <c r="Q64" s="46">
        <v>57.3</v>
      </c>
      <c r="R64" s="46"/>
      <c r="S64" s="46">
        <v>70.8</v>
      </c>
      <c r="T64" s="46"/>
      <c r="U64" s="46">
        <v>88.8</v>
      </c>
      <c r="V64" s="46"/>
      <c r="W64" s="46" t="s">
        <v>480</v>
      </c>
    </row>
    <row r="65" spans="1:23" x14ac:dyDescent="0.25">
      <c r="A65" s="5" t="s">
        <v>246</v>
      </c>
      <c r="B65" s="7" t="s">
        <v>247</v>
      </c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</row>
    <row r="66" spans="1:23" x14ac:dyDescent="0.25">
      <c r="A66" s="5" t="s">
        <v>143</v>
      </c>
      <c r="B66" s="7" t="s">
        <v>144</v>
      </c>
      <c r="C66" s="46">
        <v>69.900000000000006</v>
      </c>
      <c r="D66" s="46"/>
      <c r="E66" s="46">
        <v>71</v>
      </c>
      <c r="F66" s="46"/>
      <c r="G66" s="46">
        <v>69</v>
      </c>
      <c r="H66" s="46"/>
      <c r="I66" s="46">
        <v>78.599999999999994</v>
      </c>
      <c r="J66" s="46"/>
      <c r="K66" s="46">
        <v>64.900000000000006</v>
      </c>
      <c r="L66" s="46"/>
      <c r="M66" s="46">
        <v>55.9</v>
      </c>
      <c r="N66" s="46"/>
      <c r="O66" s="46">
        <v>58.3</v>
      </c>
      <c r="P66" s="46"/>
      <c r="Q66" s="46">
        <v>68.400000000000006</v>
      </c>
      <c r="R66" s="46"/>
      <c r="S66" s="46">
        <v>75</v>
      </c>
      <c r="T66" s="46"/>
      <c r="U66" s="46">
        <v>90.2</v>
      </c>
      <c r="V66" s="46"/>
      <c r="W66" s="46" t="s">
        <v>442</v>
      </c>
    </row>
    <row r="67" spans="1:23" x14ac:dyDescent="0.25">
      <c r="A67" s="5" t="s">
        <v>135</v>
      </c>
      <c r="B67" s="7" t="s">
        <v>136</v>
      </c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</row>
    <row r="68" spans="1:23" x14ac:dyDescent="0.25">
      <c r="A68" s="5" t="s">
        <v>266</v>
      </c>
      <c r="B68" s="7" t="s">
        <v>267</v>
      </c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</row>
    <row r="69" spans="1:23" x14ac:dyDescent="0.25">
      <c r="A69" s="5" t="s">
        <v>248</v>
      </c>
      <c r="B69" s="7" t="s">
        <v>249</v>
      </c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</row>
    <row r="70" spans="1:23" x14ac:dyDescent="0.25">
      <c r="A70" s="5" t="s">
        <v>252</v>
      </c>
      <c r="B70" s="7" t="s">
        <v>253</v>
      </c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</row>
    <row r="71" spans="1:23" x14ac:dyDescent="0.25">
      <c r="A71" s="5" t="s">
        <v>71</v>
      </c>
      <c r="B71" s="7" t="s">
        <v>72</v>
      </c>
      <c r="C71" s="46">
        <v>12.6</v>
      </c>
      <c r="D71" s="46"/>
      <c r="E71" s="46">
        <v>12.8</v>
      </c>
      <c r="F71" s="46"/>
      <c r="G71" s="46">
        <v>12.4</v>
      </c>
      <c r="H71" s="46"/>
      <c r="I71" s="46">
        <v>32</v>
      </c>
      <c r="J71" s="46"/>
      <c r="K71" s="46">
        <v>5.3</v>
      </c>
      <c r="L71" s="46"/>
      <c r="M71" s="46">
        <v>0.4</v>
      </c>
      <c r="N71" s="46"/>
      <c r="O71" s="46">
        <v>1.3</v>
      </c>
      <c r="P71" s="46"/>
      <c r="Q71" s="46">
        <v>2.4</v>
      </c>
      <c r="R71" s="46"/>
      <c r="S71" s="46">
        <v>5.9</v>
      </c>
      <c r="T71" s="46"/>
      <c r="U71" s="46">
        <v>34</v>
      </c>
      <c r="V71" s="46"/>
      <c r="W71" s="46" t="s">
        <v>464</v>
      </c>
    </row>
    <row r="72" spans="1:23" x14ac:dyDescent="0.25">
      <c r="A72" s="5" t="s">
        <v>256</v>
      </c>
      <c r="B72" s="7" t="s">
        <v>257</v>
      </c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</row>
    <row r="73" spans="1:23" x14ac:dyDescent="0.25">
      <c r="A73" s="5" t="s">
        <v>254</v>
      </c>
      <c r="B73" s="7" t="s">
        <v>255</v>
      </c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</row>
    <row r="74" spans="1:23" x14ac:dyDescent="0.25">
      <c r="A74" s="5" t="s">
        <v>258</v>
      </c>
      <c r="B74" s="7" t="s">
        <v>259</v>
      </c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</row>
    <row r="75" spans="1:23" x14ac:dyDescent="0.25">
      <c r="A75" s="5" t="s">
        <v>89</v>
      </c>
      <c r="B75" s="7" t="s">
        <v>90</v>
      </c>
      <c r="C75" s="46">
        <v>11.1</v>
      </c>
      <c r="D75" s="46"/>
      <c r="E75" s="46">
        <v>10.9</v>
      </c>
      <c r="F75" s="46"/>
      <c r="G75" s="46">
        <v>11.2</v>
      </c>
      <c r="H75" s="46"/>
      <c r="I75" s="46">
        <v>12.3</v>
      </c>
      <c r="J75" s="46"/>
      <c r="K75" s="46">
        <v>1.6</v>
      </c>
      <c r="L75" s="46"/>
      <c r="M75" s="46">
        <v>0.1</v>
      </c>
      <c r="N75" s="46"/>
      <c r="O75" s="46">
        <v>3.3</v>
      </c>
      <c r="P75" s="46"/>
      <c r="Q75" s="46">
        <v>8.6999999999999993</v>
      </c>
      <c r="R75" s="46"/>
      <c r="S75" s="46">
        <v>9.6999999999999993</v>
      </c>
      <c r="T75" s="46"/>
      <c r="U75" s="46">
        <v>31.5</v>
      </c>
      <c r="V75" s="46"/>
      <c r="W75" s="46" t="s">
        <v>444</v>
      </c>
    </row>
    <row r="76" spans="1:23" x14ac:dyDescent="0.25">
      <c r="A76" s="5" t="s">
        <v>109</v>
      </c>
      <c r="B76" s="7" t="s">
        <v>110</v>
      </c>
      <c r="C76" s="46">
        <v>28.3</v>
      </c>
      <c r="D76" s="46"/>
      <c r="E76" s="46">
        <v>28.4</v>
      </c>
      <c r="F76" s="46"/>
      <c r="G76" s="46">
        <v>28.2</v>
      </c>
      <c r="H76" s="46"/>
      <c r="I76" s="46">
        <v>37.200000000000003</v>
      </c>
      <c r="J76" s="46"/>
      <c r="K76" s="46">
        <v>12.7</v>
      </c>
      <c r="L76" s="46"/>
      <c r="M76" s="46">
        <v>12</v>
      </c>
      <c r="N76" s="46"/>
      <c r="O76" s="46">
        <v>14.1</v>
      </c>
      <c r="P76" s="46"/>
      <c r="Q76" s="46">
        <v>19.5</v>
      </c>
      <c r="R76" s="46"/>
      <c r="S76" s="46">
        <v>29.4</v>
      </c>
      <c r="T76" s="46"/>
      <c r="U76" s="46">
        <v>47.6</v>
      </c>
      <c r="V76" s="46"/>
      <c r="W76" s="46" t="s">
        <v>460</v>
      </c>
    </row>
    <row r="77" spans="1:23" x14ac:dyDescent="0.25">
      <c r="A77" s="5" t="s">
        <v>264</v>
      </c>
      <c r="B77" s="7" t="s">
        <v>265</v>
      </c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</row>
    <row r="78" spans="1:23" x14ac:dyDescent="0.25">
      <c r="A78" s="5" t="s">
        <v>238</v>
      </c>
      <c r="B78" s="7" t="s">
        <v>239</v>
      </c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</row>
    <row r="79" spans="1:23" x14ac:dyDescent="0.25">
      <c r="A79" s="5" t="s">
        <v>117</v>
      </c>
      <c r="B79" s="7" t="s">
        <v>118</v>
      </c>
      <c r="C79" s="46">
        <v>38.200000000000003</v>
      </c>
      <c r="D79" s="46"/>
      <c r="E79" s="46">
        <v>42.1</v>
      </c>
      <c r="F79" s="46"/>
      <c r="G79" s="46">
        <v>35.200000000000003</v>
      </c>
      <c r="H79" s="46"/>
      <c r="I79" s="46">
        <v>48.1</v>
      </c>
      <c r="J79" s="46"/>
      <c r="K79" s="46">
        <v>26.3</v>
      </c>
      <c r="L79" s="46"/>
      <c r="M79" s="46">
        <v>11.6</v>
      </c>
      <c r="N79" s="46"/>
      <c r="O79" s="46">
        <v>18.8</v>
      </c>
      <c r="P79" s="46"/>
      <c r="Q79" s="46">
        <v>34.1</v>
      </c>
      <c r="R79" s="46"/>
      <c r="S79" s="46">
        <v>45.1</v>
      </c>
      <c r="T79" s="46"/>
      <c r="U79" s="46">
        <v>68</v>
      </c>
      <c r="V79" s="46"/>
      <c r="W79" s="46" t="s">
        <v>442</v>
      </c>
    </row>
    <row r="80" spans="1:23" x14ac:dyDescent="0.25">
      <c r="A80" s="5" t="s">
        <v>268</v>
      </c>
      <c r="B80" s="7" t="s">
        <v>269</v>
      </c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</row>
    <row r="81" spans="1:23" x14ac:dyDescent="0.25">
      <c r="A81" s="5" t="s">
        <v>270</v>
      </c>
      <c r="B81" s="7" t="s">
        <v>271</v>
      </c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</row>
    <row r="82" spans="1:23" x14ac:dyDescent="0.25">
      <c r="A82" s="5" t="s">
        <v>147</v>
      </c>
      <c r="B82" s="7" t="s">
        <v>148</v>
      </c>
      <c r="C82" s="46">
        <v>26.2</v>
      </c>
      <c r="D82" s="46"/>
      <c r="E82" s="46">
        <v>27.1</v>
      </c>
      <c r="F82" s="46"/>
      <c r="G82" s="46">
        <v>25.4</v>
      </c>
      <c r="H82" s="46"/>
      <c r="I82" s="46">
        <v>41</v>
      </c>
      <c r="J82" s="46"/>
      <c r="K82" s="46">
        <v>14.9</v>
      </c>
      <c r="L82" s="46"/>
      <c r="M82" s="46">
        <v>2.6</v>
      </c>
      <c r="N82" s="46"/>
      <c r="O82" s="46">
        <v>7.6</v>
      </c>
      <c r="P82" s="46"/>
      <c r="Q82" s="46">
        <v>20.2</v>
      </c>
      <c r="R82" s="46"/>
      <c r="S82" s="46">
        <v>35.1</v>
      </c>
      <c r="T82" s="46"/>
      <c r="U82" s="46">
        <v>59.6</v>
      </c>
      <c r="V82" s="46"/>
      <c r="W82" s="46" t="s">
        <v>458</v>
      </c>
    </row>
    <row r="83" spans="1:23" x14ac:dyDescent="0.25">
      <c r="A83" s="5" t="s">
        <v>37</v>
      </c>
      <c r="B83" s="7" t="s">
        <v>38</v>
      </c>
      <c r="C83" s="46">
        <v>15.1</v>
      </c>
      <c r="D83" s="46"/>
      <c r="E83" s="46">
        <v>22.6</v>
      </c>
      <c r="F83" s="46"/>
      <c r="G83" s="46">
        <v>9.8000000000000007</v>
      </c>
      <c r="H83" s="46"/>
      <c r="I83" s="46">
        <v>30.2</v>
      </c>
      <c r="J83" s="46"/>
      <c r="K83" s="46">
        <v>2.8</v>
      </c>
      <c r="L83" s="46"/>
      <c r="M83" s="46">
        <v>1.8</v>
      </c>
      <c r="N83" s="46"/>
      <c r="O83" s="46">
        <v>1.1000000000000001</v>
      </c>
      <c r="P83" s="46"/>
      <c r="Q83" s="46">
        <v>2.6</v>
      </c>
      <c r="R83" s="46"/>
      <c r="S83" s="46">
        <v>17.2</v>
      </c>
      <c r="T83" s="46"/>
      <c r="U83" s="46">
        <v>36.299999999999997</v>
      </c>
      <c r="V83" s="46"/>
      <c r="W83" s="46" t="s">
        <v>444</v>
      </c>
    </row>
    <row r="84" spans="1:23" x14ac:dyDescent="0.25">
      <c r="A84" s="5" t="s">
        <v>41</v>
      </c>
      <c r="B84" s="7" t="s">
        <v>42</v>
      </c>
      <c r="C84" s="46">
        <v>9</v>
      </c>
      <c r="D84" s="46"/>
      <c r="E84" s="46">
        <v>10.6</v>
      </c>
      <c r="F84" s="46"/>
      <c r="G84" s="46">
        <v>7.5</v>
      </c>
      <c r="H84" s="46"/>
      <c r="I84" s="46">
        <v>14.5</v>
      </c>
      <c r="J84" s="46"/>
      <c r="K84" s="46">
        <v>1.6</v>
      </c>
      <c r="L84" s="46"/>
      <c r="M84" s="46">
        <v>2.1</v>
      </c>
      <c r="N84" s="46"/>
      <c r="O84" s="46">
        <v>1</v>
      </c>
      <c r="P84" s="46"/>
      <c r="Q84" s="46">
        <v>3</v>
      </c>
      <c r="R84" s="46"/>
      <c r="S84" s="46">
        <v>7.2</v>
      </c>
      <c r="T84" s="46"/>
      <c r="U84" s="46">
        <v>21.2</v>
      </c>
      <c r="V84" s="46"/>
      <c r="W84" s="46" t="s">
        <v>457</v>
      </c>
    </row>
    <row r="85" spans="1:23" x14ac:dyDescent="0.25">
      <c r="A85" s="5" t="s">
        <v>175</v>
      </c>
      <c r="B85" s="7" t="s">
        <v>176</v>
      </c>
      <c r="C85" s="46">
        <v>56.2</v>
      </c>
      <c r="D85" s="46"/>
      <c r="E85" s="46">
        <v>48.7</v>
      </c>
      <c r="F85" s="46"/>
      <c r="G85" s="46">
        <v>63.9</v>
      </c>
      <c r="H85" s="46"/>
      <c r="I85" s="46">
        <v>66.400000000000006</v>
      </c>
      <c r="J85" s="46"/>
      <c r="K85" s="46">
        <v>52.5</v>
      </c>
      <c r="L85" s="46"/>
      <c r="M85" s="46">
        <v>25.8</v>
      </c>
      <c r="N85" s="46"/>
      <c r="O85" s="46">
        <v>38.200000000000003</v>
      </c>
      <c r="P85" s="46"/>
      <c r="Q85" s="46">
        <v>61.4</v>
      </c>
      <c r="R85" s="46"/>
      <c r="S85" s="46">
        <v>71.3</v>
      </c>
      <c r="T85" s="46"/>
      <c r="U85" s="46">
        <v>79.099999999999994</v>
      </c>
      <c r="V85" s="46"/>
      <c r="W85" s="46" t="s">
        <v>457</v>
      </c>
    </row>
    <row r="86" spans="1:23" x14ac:dyDescent="0.25">
      <c r="A86" s="5" t="s">
        <v>119</v>
      </c>
      <c r="B86" s="7" t="s">
        <v>120</v>
      </c>
      <c r="C86" s="46">
        <v>10</v>
      </c>
      <c r="D86" s="46"/>
      <c r="E86" s="46">
        <v>11.7</v>
      </c>
      <c r="F86" s="46"/>
      <c r="G86" s="46">
        <v>8.5</v>
      </c>
      <c r="H86" s="46"/>
      <c r="I86" s="46">
        <v>16</v>
      </c>
      <c r="J86" s="46"/>
      <c r="K86" s="46">
        <v>3.9</v>
      </c>
      <c r="L86" s="46"/>
      <c r="M86" s="46">
        <v>1</v>
      </c>
      <c r="N86" s="46"/>
      <c r="O86" s="46">
        <v>1.1000000000000001</v>
      </c>
      <c r="P86" s="46"/>
      <c r="Q86" s="46">
        <v>4.8</v>
      </c>
      <c r="R86" s="46"/>
      <c r="S86" s="46">
        <v>7.4</v>
      </c>
      <c r="T86" s="46"/>
      <c r="U86" s="46">
        <v>26.6</v>
      </c>
      <c r="V86" s="46"/>
      <c r="W86" s="46" t="s">
        <v>444</v>
      </c>
    </row>
    <row r="87" spans="1:23" x14ac:dyDescent="0.25">
      <c r="A87" s="5" t="s">
        <v>402</v>
      </c>
      <c r="B87" s="7" t="s">
        <v>403</v>
      </c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</row>
    <row r="88" spans="1:23" x14ac:dyDescent="0.25">
      <c r="A88" s="5" t="s">
        <v>133</v>
      </c>
      <c r="B88" s="7" t="s">
        <v>134</v>
      </c>
      <c r="C88" s="46">
        <v>30.2</v>
      </c>
      <c r="D88" s="46"/>
      <c r="E88" s="46">
        <v>27.1</v>
      </c>
      <c r="F88" s="46"/>
      <c r="G88" s="46">
        <v>33.4</v>
      </c>
      <c r="H88" s="46"/>
      <c r="I88" s="46">
        <v>43.4</v>
      </c>
      <c r="J88" s="46"/>
      <c r="K88" s="46">
        <v>15.1</v>
      </c>
      <c r="L88" s="46"/>
      <c r="M88" s="46">
        <v>4.2</v>
      </c>
      <c r="N88" s="46"/>
      <c r="O88" s="46">
        <v>9.6999999999999993</v>
      </c>
      <c r="P88" s="46"/>
      <c r="Q88" s="46">
        <v>23.5</v>
      </c>
      <c r="R88" s="46"/>
      <c r="S88" s="46">
        <v>39.1</v>
      </c>
      <c r="T88" s="46"/>
      <c r="U88" s="46">
        <v>63.9</v>
      </c>
      <c r="V88" s="46"/>
      <c r="W88" s="46" t="s">
        <v>455</v>
      </c>
    </row>
    <row r="89" spans="1:23" x14ac:dyDescent="0.25">
      <c r="A89" s="5" t="s">
        <v>274</v>
      </c>
      <c r="B89" s="7" t="s">
        <v>275</v>
      </c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</row>
    <row r="90" spans="1:23" x14ac:dyDescent="0.25">
      <c r="A90" s="5" t="s">
        <v>282</v>
      </c>
      <c r="B90" s="7" t="s">
        <v>283</v>
      </c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</row>
    <row r="91" spans="1:23" x14ac:dyDescent="0.25">
      <c r="A91" s="5" t="s">
        <v>276</v>
      </c>
      <c r="B91" s="7" t="s">
        <v>277</v>
      </c>
      <c r="C91" s="46">
        <v>24.7</v>
      </c>
      <c r="D91" s="46" t="s">
        <v>440</v>
      </c>
      <c r="E91" s="46">
        <v>28.8</v>
      </c>
      <c r="F91" s="46" t="s">
        <v>440</v>
      </c>
      <c r="G91" s="46">
        <v>20.9</v>
      </c>
      <c r="H91" s="46" t="s">
        <v>440</v>
      </c>
      <c r="I91" s="46">
        <v>39</v>
      </c>
      <c r="J91" s="46" t="s">
        <v>440</v>
      </c>
      <c r="K91" s="46">
        <v>16.3</v>
      </c>
      <c r="L91" s="46" t="s">
        <v>440</v>
      </c>
      <c r="M91" s="46">
        <v>2.6</v>
      </c>
      <c r="N91" s="46" t="s">
        <v>440</v>
      </c>
      <c r="O91" s="46">
        <v>7.2</v>
      </c>
      <c r="P91" s="46" t="s">
        <v>440</v>
      </c>
      <c r="Q91" s="46">
        <v>12.9</v>
      </c>
      <c r="R91" s="46" t="s">
        <v>440</v>
      </c>
      <c r="S91" s="46">
        <v>26.4</v>
      </c>
      <c r="T91" s="46" t="s">
        <v>440</v>
      </c>
      <c r="U91" s="46">
        <v>58.2</v>
      </c>
      <c r="V91" s="46" t="s">
        <v>440</v>
      </c>
      <c r="W91" s="46" t="s">
        <v>481</v>
      </c>
    </row>
    <row r="92" spans="1:23" x14ac:dyDescent="0.25">
      <c r="A92" s="5" t="s">
        <v>149</v>
      </c>
      <c r="B92" s="7" t="s">
        <v>150</v>
      </c>
      <c r="C92" s="46">
        <v>49.9</v>
      </c>
      <c r="D92" s="46" t="s">
        <v>439</v>
      </c>
      <c r="E92" s="46">
        <v>52</v>
      </c>
      <c r="F92" s="46" t="s">
        <v>439</v>
      </c>
      <c r="G92" s="46">
        <v>48.1</v>
      </c>
      <c r="H92" s="46" t="s">
        <v>439</v>
      </c>
      <c r="I92" s="46">
        <v>65</v>
      </c>
      <c r="J92" s="46" t="s">
        <v>439</v>
      </c>
      <c r="K92" s="46">
        <v>33.200000000000003</v>
      </c>
      <c r="L92" s="46" t="s">
        <v>439</v>
      </c>
      <c r="M92" s="46">
        <v>18.7</v>
      </c>
      <c r="N92" s="46" t="s">
        <v>439</v>
      </c>
      <c r="O92" s="46">
        <v>33.700000000000003</v>
      </c>
      <c r="P92" s="46" t="s">
        <v>439</v>
      </c>
      <c r="Q92" s="46">
        <v>48</v>
      </c>
      <c r="R92" s="46" t="s">
        <v>439</v>
      </c>
      <c r="S92" s="46">
        <v>64.400000000000006</v>
      </c>
      <c r="T92" s="46" t="s">
        <v>439</v>
      </c>
      <c r="U92" s="46">
        <v>82.7</v>
      </c>
      <c r="V92" s="46" t="s">
        <v>439</v>
      </c>
      <c r="W92" s="46" t="s">
        <v>444</v>
      </c>
    </row>
    <row r="93" spans="1:23" x14ac:dyDescent="0.25">
      <c r="A93" s="5" t="s">
        <v>280</v>
      </c>
      <c r="B93" s="7" t="s">
        <v>281</v>
      </c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</row>
    <row r="94" spans="1:23" x14ac:dyDescent="0.25">
      <c r="A94" s="5" t="s">
        <v>75</v>
      </c>
      <c r="B94" s="7" t="s">
        <v>76</v>
      </c>
      <c r="C94" s="46">
        <v>34.6</v>
      </c>
      <c r="D94" s="46"/>
      <c r="E94" s="46">
        <v>36.700000000000003</v>
      </c>
      <c r="F94" s="46"/>
      <c r="G94" s="46">
        <v>32.4</v>
      </c>
      <c r="H94" s="46"/>
      <c r="I94" s="46">
        <v>40.6</v>
      </c>
      <c r="J94" s="46"/>
      <c r="K94" s="46">
        <v>18.899999999999999</v>
      </c>
      <c r="L94" s="46"/>
      <c r="M94" s="46">
        <v>11.1</v>
      </c>
      <c r="N94" s="46"/>
      <c r="O94" s="46">
        <v>19.3</v>
      </c>
      <c r="P94" s="46"/>
      <c r="Q94" s="46">
        <v>28.1</v>
      </c>
      <c r="R94" s="46"/>
      <c r="S94" s="46">
        <v>38.4</v>
      </c>
      <c r="T94" s="46"/>
      <c r="U94" s="46">
        <v>62.4</v>
      </c>
      <c r="V94" s="46"/>
      <c r="W94" s="46" t="s">
        <v>454</v>
      </c>
    </row>
    <row r="95" spans="1:23" x14ac:dyDescent="0.25">
      <c r="A95" s="5" t="s">
        <v>278</v>
      </c>
      <c r="B95" s="7" t="s">
        <v>279</v>
      </c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</row>
    <row r="96" spans="1:23" x14ac:dyDescent="0.25">
      <c r="A96" s="5" t="s">
        <v>284</v>
      </c>
      <c r="B96" s="7" t="s">
        <v>285</v>
      </c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</row>
    <row r="97" spans="1:23" x14ac:dyDescent="0.25">
      <c r="A97" s="5" t="s">
        <v>286</v>
      </c>
      <c r="B97" s="7" t="s">
        <v>287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</row>
    <row r="98" spans="1:23" x14ac:dyDescent="0.25">
      <c r="A98" s="5" t="s">
        <v>177</v>
      </c>
      <c r="B98" s="7" t="s">
        <v>178</v>
      </c>
      <c r="C98" s="46">
        <v>81.8</v>
      </c>
      <c r="D98" s="46"/>
      <c r="E98" s="46">
        <v>80.400000000000006</v>
      </c>
      <c r="F98" s="46"/>
      <c r="G98" s="46">
        <v>83.1</v>
      </c>
      <c r="H98" s="46"/>
      <c r="I98" s="46">
        <v>81.7</v>
      </c>
      <c r="J98" s="46"/>
      <c r="K98" s="46">
        <v>81.900000000000006</v>
      </c>
      <c r="L98" s="46"/>
      <c r="M98" s="46">
        <v>61.6</v>
      </c>
      <c r="N98" s="46"/>
      <c r="O98" s="46">
        <v>84.3</v>
      </c>
      <c r="P98" s="46"/>
      <c r="Q98" s="46">
        <v>80.099999999999994</v>
      </c>
      <c r="R98" s="46"/>
      <c r="S98" s="46">
        <v>91.2</v>
      </c>
      <c r="T98" s="46"/>
      <c r="U98" s="46">
        <v>93</v>
      </c>
      <c r="V98" s="46"/>
      <c r="W98" s="46" t="s">
        <v>454</v>
      </c>
    </row>
    <row r="99" spans="1:23" x14ac:dyDescent="0.25">
      <c r="A99" s="5" t="s">
        <v>288</v>
      </c>
      <c r="B99" s="7" t="s">
        <v>289</v>
      </c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</row>
    <row r="100" spans="1:23" x14ac:dyDescent="0.25">
      <c r="A100" s="5" t="s">
        <v>49</v>
      </c>
      <c r="B100" s="7" t="s">
        <v>50</v>
      </c>
      <c r="C100" s="46">
        <v>58.6</v>
      </c>
      <c r="D100" s="46"/>
      <c r="E100" s="46">
        <v>50.6</v>
      </c>
      <c r="F100" s="46"/>
      <c r="G100" s="46">
        <v>66.7</v>
      </c>
      <c r="H100" s="46"/>
      <c r="I100" s="46">
        <v>58.5</v>
      </c>
      <c r="J100" s="46"/>
      <c r="K100" s="46">
        <v>59</v>
      </c>
      <c r="L100" s="46"/>
      <c r="M100" s="46">
        <v>35.9</v>
      </c>
      <c r="N100" s="46"/>
      <c r="O100" s="46">
        <v>43.2</v>
      </c>
      <c r="P100" s="46"/>
      <c r="Q100" s="46">
        <v>57.6</v>
      </c>
      <c r="R100" s="46"/>
      <c r="S100" s="46">
        <v>69.099999999999994</v>
      </c>
      <c r="T100" s="46"/>
      <c r="U100" s="46">
        <v>79</v>
      </c>
      <c r="V100" s="46"/>
      <c r="W100" s="46" t="s">
        <v>444</v>
      </c>
    </row>
    <row r="101" spans="1:23" x14ac:dyDescent="0.25">
      <c r="A101" s="5" t="s">
        <v>183</v>
      </c>
      <c r="B101" s="7" t="s">
        <v>184</v>
      </c>
      <c r="C101" s="46">
        <v>95.2</v>
      </c>
      <c r="D101" s="46"/>
      <c r="E101" s="46">
        <v>94.7</v>
      </c>
      <c r="F101" s="46"/>
      <c r="G101" s="46">
        <v>95.7</v>
      </c>
      <c r="H101" s="46"/>
      <c r="I101" s="46">
        <v>96.8</v>
      </c>
      <c r="J101" s="46"/>
      <c r="K101" s="46">
        <v>93.1</v>
      </c>
      <c r="L101" s="46"/>
      <c r="M101" s="46">
        <v>89.3</v>
      </c>
      <c r="N101" s="46"/>
      <c r="O101" s="46">
        <v>93.8</v>
      </c>
      <c r="P101" s="46"/>
      <c r="Q101" s="46">
        <v>95.6</v>
      </c>
      <c r="R101" s="46"/>
      <c r="S101" s="46">
        <v>97.2</v>
      </c>
      <c r="T101" s="46"/>
      <c r="U101" s="46">
        <v>98.9</v>
      </c>
      <c r="V101" s="46"/>
      <c r="W101" s="46" t="s">
        <v>461</v>
      </c>
    </row>
    <row r="102" spans="1:23" x14ac:dyDescent="0.25">
      <c r="A102" s="5" t="s">
        <v>113</v>
      </c>
      <c r="B102" s="7" t="s">
        <v>114</v>
      </c>
      <c r="C102" s="46">
        <v>40.799999999999997</v>
      </c>
      <c r="D102" s="46"/>
      <c r="E102" s="46">
        <v>43.9</v>
      </c>
      <c r="F102" s="46"/>
      <c r="G102" s="46">
        <v>38.200000000000003</v>
      </c>
      <c r="H102" s="46"/>
      <c r="I102" s="46">
        <v>55.5</v>
      </c>
      <c r="J102" s="46"/>
      <c r="K102" s="46">
        <v>27.3</v>
      </c>
      <c r="L102" s="46"/>
      <c r="M102" s="46">
        <v>10.8</v>
      </c>
      <c r="N102" s="46"/>
      <c r="O102" s="46">
        <v>20.8</v>
      </c>
      <c r="P102" s="46"/>
      <c r="Q102" s="46">
        <v>32.4</v>
      </c>
      <c r="R102" s="46"/>
      <c r="S102" s="46">
        <v>47.6</v>
      </c>
      <c r="T102" s="46"/>
      <c r="U102" s="46">
        <v>68.599999999999994</v>
      </c>
      <c r="V102" s="46"/>
      <c r="W102" s="46" t="s">
        <v>442</v>
      </c>
    </row>
    <row r="103" spans="1:23" x14ac:dyDescent="0.25">
      <c r="A103" s="5" t="s">
        <v>290</v>
      </c>
      <c r="B103" s="7" t="s">
        <v>291</v>
      </c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</row>
    <row r="104" spans="1:23" x14ac:dyDescent="0.25">
      <c r="A104" s="5" t="s">
        <v>296</v>
      </c>
      <c r="B104" s="7" t="s">
        <v>297</v>
      </c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</row>
    <row r="105" spans="1:23" x14ac:dyDescent="0.25">
      <c r="A105" s="5" t="s">
        <v>163</v>
      </c>
      <c r="B105" s="7" t="s">
        <v>164</v>
      </c>
      <c r="C105" s="46">
        <v>83.4</v>
      </c>
      <c r="D105" s="46"/>
      <c r="E105" s="46">
        <v>82</v>
      </c>
      <c r="F105" s="46"/>
      <c r="G105" s="46">
        <v>84.5</v>
      </c>
      <c r="H105" s="46"/>
      <c r="I105" s="46">
        <v>85.9</v>
      </c>
      <c r="J105" s="46"/>
      <c r="K105" s="46">
        <v>82.2</v>
      </c>
      <c r="L105" s="46"/>
      <c r="M105" s="46">
        <v>83</v>
      </c>
      <c r="N105" s="46"/>
      <c r="O105" s="46">
        <v>81.7</v>
      </c>
      <c r="P105" s="46"/>
      <c r="Q105" s="46">
        <v>79.3</v>
      </c>
      <c r="R105" s="46"/>
      <c r="S105" s="46">
        <v>82.3</v>
      </c>
      <c r="T105" s="46"/>
      <c r="U105" s="46">
        <v>91.1</v>
      </c>
      <c r="V105" s="46"/>
      <c r="W105" s="46" t="s">
        <v>457</v>
      </c>
    </row>
    <row r="106" spans="1:23" x14ac:dyDescent="0.25">
      <c r="A106" s="5" t="s">
        <v>43</v>
      </c>
      <c r="B106" s="7" t="s">
        <v>44</v>
      </c>
      <c r="C106" s="46">
        <v>24.6</v>
      </c>
      <c r="D106" s="46" t="s">
        <v>439</v>
      </c>
      <c r="E106" s="46">
        <v>25</v>
      </c>
      <c r="F106" s="46" t="s">
        <v>439</v>
      </c>
      <c r="G106" s="46">
        <v>24.2</v>
      </c>
      <c r="H106" s="46" t="s">
        <v>439</v>
      </c>
      <c r="I106" s="46">
        <v>54.3</v>
      </c>
      <c r="J106" s="46" t="s">
        <v>439</v>
      </c>
      <c r="K106" s="46">
        <v>9.1999999999999993</v>
      </c>
      <c r="L106" s="46" t="s">
        <v>439</v>
      </c>
      <c r="M106" s="46">
        <v>1.1000000000000001</v>
      </c>
      <c r="N106" s="46" t="s">
        <v>439</v>
      </c>
      <c r="O106" s="46">
        <v>5.5</v>
      </c>
      <c r="P106" s="46" t="s">
        <v>439</v>
      </c>
      <c r="Q106" s="46">
        <v>12.7</v>
      </c>
      <c r="R106" s="46" t="s">
        <v>439</v>
      </c>
      <c r="S106" s="46">
        <v>26</v>
      </c>
      <c r="T106" s="46" t="s">
        <v>439</v>
      </c>
      <c r="U106" s="46">
        <v>64</v>
      </c>
      <c r="V106" s="46" t="s">
        <v>439</v>
      </c>
      <c r="W106" s="46" t="s">
        <v>482</v>
      </c>
    </row>
    <row r="107" spans="1:23" x14ac:dyDescent="0.25">
      <c r="A107" s="5" t="s">
        <v>310</v>
      </c>
      <c r="B107" s="7" t="s">
        <v>311</v>
      </c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</row>
    <row r="108" spans="1:23" x14ac:dyDescent="0.25">
      <c r="A108" s="5" t="s">
        <v>298</v>
      </c>
      <c r="B108" s="7" t="s">
        <v>299</v>
      </c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</row>
    <row r="109" spans="1:23" x14ac:dyDescent="0.25">
      <c r="A109" s="5" t="s">
        <v>125</v>
      </c>
      <c r="B109" s="7" t="s">
        <v>126</v>
      </c>
      <c r="C109" s="46">
        <v>23.8</v>
      </c>
      <c r="D109" s="46"/>
      <c r="E109" s="46">
        <v>20.399999999999999</v>
      </c>
      <c r="F109" s="46"/>
      <c r="G109" s="46">
        <v>27</v>
      </c>
      <c r="H109" s="46"/>
      <c r="I109" s="46">
        <v>39.6</v>
      </c>
      <c r="J109" s="46"/>
      <c r="K109" s="46">
        <v>16.100000000000001</v>
      </c>
      <c r="L109" s="46"/>
      <c r="M109" s="46">
        <v>3.2</v>
      </c>
      <c r="N109" s="46"/>
      <c r="O109" s="46">
        <v>6.2</v>
      </c>
      <c r="P109" s="46"/>
      <c r="Q109" s="46">
        <v>20.399999999999999</v>
      </c>
      <c r="R109" s="46"/>
      <c r="S109" s="46">
        <v>26.9</v>
      </c>
      <c r="T109" s="46"/>
      <c r="U109" s="46">
        <v>47.1</v>
      </c>
      <c r="V109" s="46"/>
      <c r="W109" s="46" t="s">
        <v>442</v>
      </c>
    </row>
    <row r="110" spans="1:23" x14ac:dyDescent="0.25">
      <c r="A110" s="5" t="s">
        <v>81</v>
      </c>
      <c r="B110" s="7" t="s">
        <v>82</v>
      </c>
      <c r="C110" s="46">
        <v>13.4</v>
      </c>
      <c r="D110" s="46"/>
      <c r="E110" s="46">
        <v>18</v>
      </c>
      <c r="F110" s="46"/>
      <c r="G110" s="46">
        <v>9.4</v>
      </c>
      <c r="H110" s="46"/>
      <c r="I110" s="46">
        <v>18.5</v>
      </c>
      <c r="J110" s="46"/>
      <c r="K110" s="46">
        <v>3.6</v>
      </c>
      <c r="L110" s="46"/>
      <c r="M110" s="46">
        <v>1.5</v>
      </c>
      <c r="N110" s="46"/>
      <c r="O110" s="46">
        <v>4.4000000000000004</v>
      </c>
      <c r="P110" s="46"/>
      <c r="Q110" s="46">
        <v>3.9</v>
      </c>
      <c r="R110" s="46"/>
      <c r="S110" s="46">
        <v>13.4</v>
      </c>
      <c r="T110" s="46"/>
      <c r="U110" s="46">
        <v>31.4</v>
      </c>
      <c r="V110" s="46"/>
      <c r="W110" s="46" t="s">
        <v>460</v>
      </c>
    </row>
    <row r="111" spans="1:23" x14ac:dyDescent="0.25">
      <c r="A111" s="5" t="s">
        <v>300</v>
      </c>
      <c r="B111" s="7" t="s">
        <v>301</v>
      </c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</row>
    <row r="112" spans="1:23" x14ac:dyDescent="0.25">
      <c r="A112" s="5" t="s">
        <v>302</v>
      </c>
      <c r="B112" s="7" t="s">
        <v>303</v>
      </c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</row>
    <row r="113" spans="1:23" x14ac:dyDescent="0.25">
      <c r="A113" s="5" t="s">
        <v>306</v>
      </c>
      <c r="B113" s="7" t="s">
        <v>307</v>
      </c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</row>
    <row r="114" spans="1:23" x14ac:dyDescent="0.25">
      <c r="A114" s="5" t="s">
        <v>308</v>
      </c>
      <c r="B114" s="7" t="s">
        <v>309</v>
      </c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</row>
    <row r="115" spans="1:23" x14ac:dyDescent="0.25">
      <c r="A115" s="5" t="s">
        <v>316</v>
      </c>
      <c r="B115" s="7" t="s">
        <v>317</v>
      </c>
      <c r="C115" s="46">
        <v>5.7</v>
      </c>
      <c r="D115" s="46" t="s">
        <v>440</v>
      </c>
      <c r="E115" s="46">
        <v>5.6</v>
      </c>
      <c r="F115" s="46" t="s">
        <v>440</v>
      </c>
      <c r="G115" s="46">
        <v>5.9</v>
      </c>
      <c r="H115" s="46" t="s">
        <v>440</v>
      </c>
      <c r="I115" s="46">
        <v>20.8</v>
      </c>
      <c r="J115" s="46" t="s">
        <v>440</v>
      </c>
      <c r="K115" s="46">
        <v>2.6</v>
      </c>
      <c r="L115" s="46" t="s">
        <v>440</v>
      </c>
      <c r="M115" s="146">
        <v>0</v>
      </c>
      <c r="N115" s="46" t="s">
        <v>440</v>
      </c>
      <c r="O115" s="46">
        <v>0.1</v>
      </c>
      <c r="P115" s="46" t="s">
        <v>440</v>
      </c>
      <c r="Q115" s="147">
        <v>0</v>
      </c>
      <c r="R115" s="46" t="s">
        <v>440</v>
      </c>
      <c r="S115" s="46">
        <v>2.8</v>
      </c>
      <c r="T115" s="46" t="s">
        <v>440</v>
      </c>
      <c r="U115" s="46">
        <v>21.9</v>
      </c>
      <c r="V115" s="46" t="s">
        <v>440</v>
      </c>
      <c r="W115" s="46" t="s">
        <v>449</v>
      </c>
    </row>
    <row r="116" spans="1:23" x14ac:dyDescent="0.25">
      <c r="A116" s="5" t="s">
        <v>85</v>
      </c>
      <c r="B116" s="7" t="s">
        <v>86</v>
      </c>
      <c r="C116" s="46">
        <v>14</v>
      </c>
      <c r="D116" s="46"/>
      <c r="E116" s="46">
        <v>15.3</v>
      </c>
      <c r="F116" s="46"/>
      <c r="G116" s="46">
        <v>12.9</v>
      </c>
      <c r="H116" s="46"/>
      <c r="I116" s="46">
        <v>34.4</v>
      </c>
      <c r="J116" s="46"/>
      <c r="K116" s="46">
        <v>9.6</v>
      </c>
      <c r="L116" s="46"/>
      <c r="M116" s="46">
        <v>2.4</v>
      </c>
      <c r="N116" s="46"/>
      <c r="O116" s="46">
        <v>5.0999999999999996</v>
      </c>
      <c r="P116" s="46"/>
      <c r="Q116" s="46">
        <v>7.5</v>
      </c>
      <c r="R116" s="46"/>
      <c r="S116" s="46">
        <v>14.8</v>
      </c>
      <c r="T116" s="46"/>
      <c r="U116" s="46">
        <v>37.1</v>
      </c>
      <c r="V116" s="46"/>
      <c r="W116" s="46" t="s">
        <v>451</v>
      </c>
    </row>
    <row r="117" spans="1:23" x14ac:dyDescent="0.25">
      <c r="A117" s="5" t="s">
        <v>328</v>
      </c>
      <c r="B117" s="7" t="s">
        <v>329</v>
      </c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</row>
    <row r="118" spans="1:23" x14ac:dyDescent="0.25">
      <c r="A118" s="5" t="s">
        <v>318</v>
      </c>
      <c r="B118" s="7" t="s">
        <v>319</v>
      </c>
      <c r="C118" s="46">
        <v>13.3</v>
      </c>
      <c r="D118" s="46" t="s">
        <v>440</v>
      </c>
      <c r="E118" s="46">
        <v>15.5</v>
      </c>
      <c r="F118" s="46" t="s">
        <v>440</v>
      </c>
      <c r="G118" s="46">
        <v>11.6</v>
      </c>
      <c r="H118" s="46" t="s">
        <v>440</v>
      </c>
      <c r="I118" s="46">
        <v>23.2</v>
      </c>
      <c r="J118" s="46" t="s">
        <v>440</v>
      </c>
      <c r="K118" s="46">
        <v>6.9</v>
      </c>
      <c r="L118" s="46" t="s">
        <v>440</v>
      </c>
      <c r="M118" s="46">
        <v>4.3</v>
      </c>
      <c r="N118" s="46" t="s">
        <v>440</v>
      </c>
      <c r="O118" s="46">
        <v>4.4000000000000004</v>
      </c>
      <c r="P118" s="46" t="s">
        <v>440</v>
      </c>
      <c r="Q118" s="46">
        <v>8.1999999999999993</v>
      </c>
      <c r="R118" s="46" t="s">
        <v>440</v>
      </c>
      <c r="S118" s="46">
        <v>14.3</v>
      </c>
      <c r="T118" s="46" t="s">
        <v>440</v>
      </c>
      <c r="U118" s="46">
        <v>28.5</v>
      </c>
      <c r="V118" s="46" t="s">
        <v>440</v>
      </c>
      <c r="W118" s="46" t="s">
        <v>445</v>
      </c>
    </row>
    <row r="119" spans="1:23" x14ac:dyDescent="0.25">
      <c r="A119" s="5" t="s">
        <v>19</v>
      </c>
      <c r="B119" s="7" t="s">
        <v>20</v>
      </c>
      <c r="C119" s="46">
        <v>8</v>
      </c>
      <c r="D119" s="46"/>
      <c r="E119" s="46">
        <v>12.2</v>
      </c>
      <c r="F119" s="46"/>
      <c r="G119" s="46">
        <v>5.0999999999999996</v>
      </c>
      <c r="H119" s="46"/>
      <c r="I119" s="46">
        <v>18.600000000000001</v>
      </c>
      <c r="J119" s="46"/>
      <c r="K119" s="46">
        <v>3.2</v>
      </c>
      <c r="L119" s="46"/>
      <c r="M119" s="147">
        <v>0</v>
      </c>
      <c r="N119" s="46"/>
      <c r="O119" s="46">
        <v>1</v>
      </c>
      <c r="P119" s="46"/>
      <c r="Q119" s="46">
        <v>2.6</v>
      </c>
      <c r="R119" s="46"/>
      <c r="S119" s="46">
        <v>6</v>
      </c>
      <c r="T119" s="46"/>
      <c r="U119" s="46">
        <v>21</v>
      </c>
      <c r="V119" s="46"/>
      <c r="W119" s="46" t="s">
        <v>462</v>
      </c>
    </row>
    <row r="120" spans="1:23" x14ac:dyDescent="0.25">
      <c r="A120" s="5" t="s">
        <v>322</v>
      </c>
      <c r="B120" s="7" t="s">
        <v>323</v>
      </c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</row>
    <row r="121" spans="1:23" x14ac:dyDescent="0.25">
      <c r="A121" s="5" t="s">
        <v>320</v>
      </c>
      <c r="B121" s="7" t="s">
        <v>321</v>
      </c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</row>
    <row r="122" spans="1:23" x14ac:dyDescent="0.25">
      <c r="A122" s="5" t="s">
        <v>27</v>
      </c>
      <c r="B122" s="7" t="s">
        <v>28</v>
      </c>
      <c r="C122" s="46">
        <v>13.4</v>
      </c>
      <c r="D122" s="46"/>
      <c r="E122" s="46">
        <v>17.600000000000001</v>
      </c>
      <c r="F122" s="46"/>
      <c r="G122" s="46">
        <v>9.8000000000000007</v>
      </c>
      <c r="H122" s="46"/>
      <c r="I122" s="46">
        <v>18.7</v>
      </c>
      <c r="J122" s="46"/>
      <c r="K122" s="46">
        <v>6.9</v>
      </c>
      <c r="L122" s="46"/>
      <c r="M122" s="46">
        <v>1.6</v>
      </c>
      <c r="N122" s="46"/>
      <c r="O122" s="46">
        <v>3.1</v>
      </c>
      <c r="P122" s="46"/>
      <c r="Q122" s="46">
        <v>6.5</v>
      </c>
      <c r="R122" s="46"/>
      <c r="S122" s="46">
        <v>12.4</v>
      </c>
      <c r="T122" s="46"/>
      <c r="U122" s="46">
        <v>29.8</v>
      </c>
      <c r="V122" s="46"/>
      <c r="W122" s="46" t="s">
        <v>454</v>
      </c>
    </row>
    <row r="123" spans="1:23" x14ac:dyDescent="0.25">
      <c r="A123" s="5" t="s">
        <v>326</v>
      </c>
      <c r="B123" s="7" t="s">
        <v>327</v>
      </c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</row>
    <row r="124" spans="1:23" x14ac:dyDescent="0.25">
      <c r="A124" s="5" t="s">
        <v>169</v>
      </c>
      <c r="B124" s="7" t="s">
        <v>170</v>
      </c>
      <c r="C124" s="46">
        <v>23.3</v>
      </c>
      <c r="D124" s="46"/>
      <c r="E124" s="46">
        <v>25.2</v>
      </c>
      <c r="F124" s="46"/>
      <c r="G124" s="46">
        <v>21.6</v>
      </c>
      <c r="H124" s="46"/>
      <c r="I124" s="46">
        <v>23.1</v>
      </c>
      <c r="J124" s="46"/>
      <c r="K124" s="46">
        <v>24</v>
      </c>
      <c r="L124" s="46"/>
      <c r="M124" s="46">
        <v>21.6</v>
      </c>
      <c r="N124" s="46"/>
      <c r="O124" s="46">
        <v>21.3</v>
      </c>
      <c r="P124" s="46"/>
      <c r="Q124" s="46">
        <v>25.8</v>
      </c>
      <c r="R124" s="46"/>
      <c r="S124" s="46">
        <v>30.3</v>
      </c>
      <c r="T124" s="46"/>
      <c r="U124" s="46">
        <v>17.2</v>
      </c>
      <c r="V124" s="46"/>
      <c r="W124" s="46" t="s">
        <v>461</v>
      </c>
    </row>
    <row r="125" spans="1:23" x14ac:dyDescent="0.25">
      <c r="A125" s="5" t="s">
        <v>260</v>
      </c>
      <c r="B125" s="7" t="s">
        <v>261</v>
      </c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</row>
    <row r="126" spans="1:23" x14ac:dyDescent="0.25">
      <c r="A126" s="5" t="s">
        <v>314</v>
      </c>
      <c r="B126" s="7" t="s">
        <v>315</v>
      </c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</row>
    <row r="127" spans="1:23" x14ac:dyDescent="0.25">
      <c r="A127" s="5" t="s">
        <v>87</v>
      </c>
      <c r="B127" s="7" t="s">
        <v>88</v>
      </c>
      <c r="C127" s="46">
        <v>70.8</v>
      </c>
      <c r="D127" s="46"/>
      <c r="E127" s="46">
        <v>63.9</v>
      </c>
      <c r="F127" s="46"/>
      <c r="G127" s="46">
        <v>78.3</v>
      </c>
      <c r="H127" s="46"/>
      <c r="I127" s="46">
        <v>81.5</v>
      </c>
      <c r="J127" s="46"/>
      <c r="K127" s="46">
        <v>42.7</v>
      </c>
      <c r="L127" s="46"/>
      <c r="M127" s="46">
        <v>32.1</v>
      </c>
      <c r="N127" s="46"/>
      <c r="O127" s="46">
        <v>58</v>
      </c>
      <c r="P127" s="46"/>
      <c r="Q127" s="46">
        <v>75</v>
      </c>
      <c r="R127" s="46"/>
      <c r="S127" s="46">
        <v>86.4</v>
      </c>
      <c r="T127" s="46"/>
      <c r="U127" s="46">
        <v>94.7</v>
      </c>
      <c r="V127" s="46"/>
      <c r="W127" s="46" t="s">
        <v>483</v>
      </c>
    </row>
    <row r="128" spans="1:23" x14ac:dyDescent="0.25">
      <c r="A128" s="5" t="s">
        <v>31</v>
      </c>
      <c r="B128" s="7" t="s">
        <v>32</v>
      </c>
      <c r="C128" s="46">
        <v>85.7</v>
      </c>
      <c r="D128" s="46"/>
      <c r="E128" s="46">
        <v>84.2</v>
      </c>
      <c r="F128" s="46"/>
      <c r="G128" s="46">
        <v>87.2</v>
      </c>
      <c r="H128" s="46"/>
      <c r="I128" s="46">
        <v>89.4</v>
      </c>
      <c r="J128" s="46"/>
      <c r="K128" s="46">
        <v>77.900000000000006</v>
      </c>
      <c r="L128" s="46"/>
      <c r="M128" s="46">
        <v>62.8</v>
      </c>
      <c r="N128" s="46"/>
      <c r="O128" s="46">
        <v>77.900000000000006</v>
      </c>
      <c r="P128" s="46"/>
      <c r="Q128" s="46">
        <v>87.2</v>
      </c>
      <c r="R128" s="46"/>
      <c r="S128" s="46">
        <v>97.3</v>
      </c>
      <c r="T128" s="46"/>
      <c r="U128" s="46">
        <v>92.5</v>
      </c>
      <c r="V128" s="46"/>
      <c r="W128" s="46" t="s">
        <v>463</v>
      </c>
    </row>
    <row r="129" spans="1:23" x14ac:dyDescent="0.25">
      <c r="A129" s="5" t="s">
        <v>324</v>
      </c>
      <c r="B129" s="7" t="s">
        <v>325</v>
      </c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</row>
    <row r="130" spans="1:23" x14ac:dyDescent="0.25">
      <c r="A130" s="5" t="s">
        <v>312</v>
      </c>
      <c r="B130" s="7" t="s">
        <v>313</v>
      </c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</row>
    <row r="131" spans="1:23" x14ac:dyDescent="0.25">
      <c r="A131" s="5" t="s">
        <v>73</v>
      </c>
      <c r="B131" s="7" t="s">
        <v>74</v>
      </c>
      <c r="C131" s="46">
        <v>5.7</v>
      </c>
      <c r="D131" s="46"/>
      <c r="E131" s="46">
        <v>7.5</v>
      </c>
      <c r="F131" s="46"/>
      <c r="G131" s="46">
        <v>4.3</v>
      </c>
      <c r="H131" s="46"/>
      <c r="I131" s="46">
        <v>12.3</v>
      </c>
      <c r="J131" s="46"/>
      <c r="K131" s="46">
        <v>0.9</v>
      </c>
      <c r="L131" s="46"/>
      <c r="M131" s="58">
        <v>0</v>
      </c>
      <c r="N131" s="46"/>
      <c r="O131" s="46">
        <v>1.3</v>
      </c>
      <c r="P131" s="46"/>
      <c r="Q131" s="46">
        <v>0.1</v>
      </c>
      <c r="R131" s="46"/>
      <c r="S131" s="46">
        <v>2.2000000000000002</v>
      </c>
      <c r="T131" s="46"/>
      <c r="U131" s="46">
        <v>17.899999999999999</v>
      </c>
      <c r="V131" s="46"/>
      <c r="W131" s="46" t="s">
        <v>464</v>
      </c>
    </row>
    <row r="132" spans="1:23" x14ac:dyDescent="0.25">
      <c r="A132" s="5" t="s">
        <v>101</v>
      </c>
      <c r="B132" s="7" t="s">
        <v>102</v>
      </c>
      <c r="C132" s="46">
        <v>15.8</v>
      </c>
      <c r="D132" s="46"/>
      <c r="E132" s="46">
        <v>13.1</v>
      </c>
      <c r="F132" s="46"/>
      <c r="G132" s="46">
        <v>18.100000000000001</v>
      </c>
      <c r="H132" s="46"/>
      <c r="I132" s="46">
        <v>30.1</v>
      </c>
      <c r="J132" s="46"/>
      <c r="K132" s="46">
        <v>9.5</v>
      </c>
      <c r="L132" s="46"/>
      <c r="M132" s="46">
        <v>1.5</v>
      </c>
      <c r="N132" s="46"/>
      <c r="O132" s="46">
        <v>5</v>
      </c>
      <c r="P132" s="46"/>
      <c r="Q132" s="46">
        <v>9</v>
      </c>
      <c r="R132" s="46"/>
      <c r="S132" s="46">
        <v>16.7</v>
      </c>
      <c r="T132" s="46"/>
      <c r="U132" s="46">
        <v>42.5</v>
      </c>
      <c r="V132" s="46"/>
      <c r="W132" s="46" t="s">
        <v>448</v>
      </c>
    </row>
    <row r="133" spans="1:23" x14ac:dyDescent="0.25">
      <c r="A133" s="5" t="s">
        <v>167</v>
      </c>
      <c r="B133" s="7" t="s">
        <v>168</v>
      </c>
      <c r="C133" s="46">
        <v>36.4</v>
      </c>
      <c r="D133" s="46"/>
      <c r="E133" s="46">
        <v>33.200000000000003</v>
      </c>
      <c r="F133" s="46"/>
      <c r="G133" s="46">
        <v>39.1</v>
      </c>
      <c r="H133" s="46"/>
      <c r="I133" s="46">
        <v>47.1</v>
      </c>
      <c r="J133" s="46"/>
      <c r="K133" s="46">
        <v>17.7</v>
      </c>
      <c r="L133" s="46"/>
      <c r="M133" s="46">
        <v>8.1</v>
      </c>
      <c r="N133" s="46"/>
      <c r="O133" s="46">
        <v>12.9</v>
      </c>
      <c r="P133" s="46"/>
      <c r="Q133" s="46">
        <v>27.4</v>
      </c>
      <c r="R133" s="46"/>
      <c r="S133" s="46">
        <v>45.9</v>
      </c>
      <c r="T133" s="46"/>
      <c r="U133" s="46">
        <v>64.900000000000006</v>
      </c>
      <c r="V133" s="46"/>
      <c r="W133" s="46" t="s">
        <v>460</v>
      </c>
    </row>
    <row r="134" spans="1:23" x14ac:dyDescent="0.25">
      <c r="A134" s="5" t="s">
        <v>338</v>
      </c>
      <c r="B134" s="7" t="s">
        <v>339</v>
      </c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</row>
    <row r="135" spans="1:23" x14ac:dyDescent="0.25">
      <c r="A135" s="5" t="s">
        <v>111</v>
      </c>
      <c r="B135" s="7" t="s">
        <v>112</v>
      </c>
      <c r="C135" s="46">
        <v>24</v>
      </c>
      <c r="D135" s="46"/>
      <c r="E135" s="46">
        <v>28.3</v>
      </c>
      <c r="F135" s="46"/>
      <c r="G135" s="46">
        <v>20.6</v>
      </c>
      <c r="H135" s="46"/>
      <c r="I135" s="46">
        <v>48.2</v>
      </c>
      <c r="J135" s="46"/>
      <c r="K135" s="46">
        <v>17.399999999999999</v>
      </c>
      <c r="L135" s="46"/>
      <c r="M135" s="46">
        <v>5</v>
      </c>
      <c r="N135" s="46"/>
      <c r="O135" s="46">
        <v>12.2</v>
      </c>
      <c r="P135" s="46"/>
      <c r="Q135" s="46">
        <v>10.5</v>
      </c>
      <c r="R135" s="46"/>
      <c r="S135" s="46">
        <v>22</v>
      </c>
      <c r="T135" s="46"/>
      <c r="U135" s="46">
        <v>58.5</v>
      </c>
      <c r="V135" s="46"/>
      <c r="W135" s="46" t="s">
        <v>457</v>
      </c>
    </row>
    <row r="136" spans="1:23" x14ac:dyDescent="0.25">
      <c r="A136" s="5" t="s">
        <v>334</v>
      </c>
      <c r="B136" s="7" t="s">
        <v>335</v>
      </c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</row>
    <row r="137" spans="1:23" x14ac:dyDescent="0.25">
      <c r="A137" s="5" t="s">
        <v>340</v>
      </c>
      <c r="B137" s="7" t="s">
        <v>341</v>
      </c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</row>
    <row r="138" spans="1:23" x14ac:dyDescent="0.25">
      <c r="A138" s="5" t="s">
        <v>330</v>
      </c>
      <c r="B138" s="7" t="s">
        <v>331</v>
      </c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</row>
    <row r="139" spans="1:23" x14ac:dyDescent="0.25">
      <c r="A139" s="5" t="s">
        <v>105</v>
      </c>
      <c r="B139" s="7" t="s">
        <v>106</v>
      </c>
      <c r="C139" s="46">
        <v>2.2000000000000002</v>
      </c>
      <c r="D139" s="46"/>
      <c r="E139" s="46">
        <v>3.9</v>
      </c>
      <c r="F139" s="46"/>
      <c r="G139" s="46">
        <v>1.4</v>
      </c>
      <c r="H139" s="46"/>
      <c r="I139" s="46">
        <v>9.3000000000000007</v>
      </c>
      <c r="J139" s="46"/>
      <c r="K139" s="46">
        <v>0.1</v>
      </c>
      <c r="L139" s="46"/>
      <c r="M139" s="46">
        <v>0.4</v>
      </c>
      <c r="N139" s="46"/>
      <c r="O139" s="58">
        <v>0</v>
      </c>
      <c r="P139" s="46"/>
      <c r="Q139" s="58">
        <v>0</v>
      </c>
      <c r="R139" s="46"/>
      <c r="S139" s="46">
        <v>0.1</v>
      </c>
      <c r="T139" s="46"/>
      <c r="U139" s="46">
        <v>7.6</v>
      </c>
      <c r="V139" s="46"/>
      <c r="W139" s="46" t="s">
        <v>444</v>
      </c>
    </row>
    <row r="140" spans="1:23" x14ac:dyDescent="0.25">
      <c r="A140" s="5" t="s">
        <v>23</v>
      </c>
      <c r="B140" s="7" t="s">
        <v>24</v>
      </c>
      <c r="C140" s="46">
        <v>48.7</v>
      </c>
      <c r="D140" s="46"/>
      <c r="E140" s="46">
        <v>56.6</v>
      </c>
      <c r="F140" s="46"/>
      <c r="G140" s="46">
        <v>42.1</v>
      </c>
      <c r="H140" s="46"/>
      <c r="I140" s="46">
        <v>67.5</v>
      </c>
      <c r="J140" s="46"/>
      <c r="K140" s="46">
        <v>32.6</v>
      </c>
      <c r="L140" s="46"/>
      <c r="M140" s="46">
        <v>7.1</v>
      </c>
      <c r="N140" s="46"/>
      <c r="O140" s="46">
        <v>17.5</v>
      </c>
      <c r="P140" s="46"/>
      <c r="Q140" s="46">
        <v>39.799999999999997</v>
      </c>
      <c r="R140" s="46"/>
      <c r="S140" s="46">
        <v>63.2</v>
      </c>
      <c r="T140" s="46"/>
      <c r="U140" s="46">
        <v>83.2</v>
      </c>
      <c r="V140" s="46"/>
      <c r="W140" s="46" t="s">
        <v>460</v>
      </c>
    </row>
    <row r="141" spans="1:23" x14ac:dyDescent="0.25">
      <c r="A141" s="5" t="s">
        <v>332</v>
      </c>
      <c r="B141" s="7" t="s">
        <v>333</v>
      </c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</row>
    <row r="142" spans="1:23" x14ac:dyDescent="0.25">
      <c r="A142" s="5" t="s">
        <v>336</v>
      </c>
      <c r="B142" s="7" t="s">
        <v>337</v>
      </c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</row>
    <row r="143" spans="1:23" x14ac:dyDescent="0.25">
      <c r="A143" s="5" t="s">
        <v>342</v>
      </c>
      <c r="B143" s="7" t="s">
        <v>343</v>
      </c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</row>
    <row r="144" spans="1:23" x14ac:dyDescent="0.25">
      <c r="A144" s="5" t="s">
        <v>45</v>
      </c>
      <c r="B144" s="7" t="s">
        <v>46</v>
      </c>
      <c r="C144" s="46">
        <v>36</v>
      </c>
      <c r="D144" s="46"/>
      <c r="E144" s="46">
        <v>40.1</v>
      </c>
      <c r="F144" s="46"/>
      <c r="G144" s="46">
        <v>32.4</v>
      </c>
      <c r="H144" s="46"/>
      <c r="I144" s="46">
        <v>52.7</v>
      </c>
      <c r="J144" s="46"/>
      <c r="K144" s="46">
        <v>27.1</v>
      </c>
      <c r="L144" s="46"/>
      <c r="M144" s="46">
        <v>6.4</v>
      </c>
      <c r="N144" s="46"/>
      <c r="O144" s="46">
        <v>18.899999999999999</v>
      </c>
      <c r="P144" s="46"/>
      <c r="Q144" s="46">
        <v>28.2</v>
      </c>
      <c r="R144" s="46"/>
      <c r="S144" s="46">
        <v>44.5</v>
      </c>
      <c r="T144" s="46"/>
      <c r="U144" s="46">
        <v>71.099999999999994</v>
      </c>
      <c r="V144" s="46"/>
      <c r="W144" s="46" t="s">
        <v>462</v>
      </c>
    </row>
    <row r="145" spans="1:23" x14ac:dyDescent="0.25">
      <c r="A145" s="5" t="s">
        <v>346</v>
      </c>
      <c r="B145" s="7" t="s">
        <v>347</v>
      </c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</row>
    <row r="146" spans="1:23" x14ac:dyDescent="0.25">
      <c r="A146" s="5" t="s">
        <v>153</v>
      </c>
      <c r="B146" s="7" t="s">
        <v>154</v>
      </c>
      <c r="C146" s="46">
        <v>62.5</v>
      </c>
      <c r="D146" s="46"/>
      <c r="E146" s="46">
        <v>56.5</v>
      </c>
      <c r="F146" s="46"/>
      <c r="G146" s="46">
        <v>68.3</v>
      </c>
      <c r="H146" s="46"/>
      <c r="I146" s="46">
        <v>72.2</v>
      </c>
      <c r="J146" s="46"/>
      <c r="K146" s="46">
        <v>38.299999999999997</v>
      </c>
      <c r="L146" s="46"/>
      <c r="M146" s="46">
        <v>21.1</v>
      </c>
      <c r="N146" s="46"/>
      <c r="O146" s="46">
        <v>44.9</v>
      </c>
      <c r="P146" s="46"/>
      <c r="Q146" s="46">
        <v>65.8</v>
      </c>
      <c r="R146" s="46"/>
      <c r="S146" s="46">
        <v>81.900000000000006</v>
      </c>
      <c r="T146" s="46"/>
      <c r="U146" s="46">
        <v>94.8</v>
      </c>
      <c r="V146" s="46"/>
      <c r="W146" s="46" t="s">
        <v>463</v>
      </c>
    </row>
    <row r="147" spans="1:23" x14ac:dyDescent="0.25">
      <c r="A147" s="5" t="s">
        <v>348</v>
      </c>
      <c r="B147" s="7" t="s">
        <v>349</v>
      </c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</row>
    <row r="148" spans="1:23" x14ac:dyDescent="0.25">
      <c r="A148" s="5" t="s">
        <v>356</v>
      </c>
      <c r="B148" s="7" t="s">
        <v>357</v>
      </c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</row>
    <row r="149" spans="1:23" x14ac:dyDescent="0.25">
      <c r="A149" s="5" t="s">
        <v>165</v>
      </c>
      <c r="B149" s="7" t="s">
        <v>166</v>
      </c>
      <c r="C149" s="46">
        <v>74.8</v>
      </c>
      <c r="D149" s="46"/>
      <c r="E149" s="46">
        <v>77.7</v>
      </c>
      <c r="F149" s="46"/>
      <c r="G149" s="46">
        <v>71.7</v>
      </c>
      <c r="H149" s="46"/>
      <c r="I149" s="46">
        <v>83.2</v>
      </c>
      <c r="J149" s="46"/>
      <c r="K149" s="46">
        <v>46.6</v>
      </c>
      <c r="L149" s="46"/>
      <c r="M149" s="46">
        <v>34.1</v>
      </c>
      <c r="N149" s="46"/>
      <c r="O149" s="46">
        <v>59.1</v>
      </c>
      <c r="P149" s="46"/>
      <c r="Q149" s="46">
        <v>78.099999999999994</v>
      </c>
      <c r="R149" s="46"/>
      <c r="S149" s="46">
        <v>88.5</v>
      </c>
      <c r="T149" s="46"/>
      <c r="U149" s="46">
        <v>94.9</v>
      </c>
      <c r="V149" s="46"/>
      <c r="W149" s="46" t="s">
        <v>444</v>
      </c>
    </row>
    <row r="150" spans="1:23" x14ac:dyDescent="0.25">
      <c r="A150" s="5" t="s">
        <v>344</v>
      </c>
      <c r="B150" s="7" t="s">
        <v>345</v>
      </c>
      <c r="C150" s="46">
        <v>67</v>
      </c>
      <c r="D150" s="46"/>
      <c r="E150" s="46">
        <v>59.1</v>
      </c>
      <c r="F150" s="46"/>
      <c r="G150" s="46">
        <v>75.5</v>
      </c>
      <c r="H150" s="46"/>
      <c r="I150" s="46">
        <v>74.5</v>
      </c>
      <c r="J150" s="46"/>
      <c r="K150" s="46">
        <v>58.5</v>
      </c>
      <c r="L150" s="46"/>
      <c r="M150" s="46">
        <v>27.9</v>
      </c>
      <c r="N150" s="46"/>
      <c r="O150" s="46">
        <v>53.1</v>
      </c>
      <c r="P150" s="46"/>
      <c r="Q150" s="46">
        <v>71.900000000000006</v>
      </c>
      <c r="R150" s="46"/>
      <c r="S150" s="46">
        <v>82.3</v>
      </c>
      <c r="T150" s="46"/>
      <c r="U150" s="46">
        <v>90.5</v>
      </c>
      <c r="V150" s="46"/>
      <c r="W150" s="46" t="s">
        <v>460</v>
      </c>
    </row>
    <row r="151" spans="1:23" x14ac:dyDescent="0.25">
      <c r="A151" s="5" t="s">
        <v>350</v>
      </c>
      <c r="B151" s="7" t="s">
        <v>351</v>
      </c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</row>
    <row r="152" spans="1:23" x14ac:dyDescent="0.25">
      <c r="A152" s="5" t="s">
        <v>354</v>
      </c>
      <c r="B152" s="7" t="s">
        <v>355</v>
      </c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</row>
    <row r="153" spans="1:23" x14ac:dyDescent="0.25">
      <c r="A153" s="5" t="s">
        <v>358</v>
      </c>
      <c r="B153" s="7" t="s">
        <v>359</v>
      </c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</row>
    <row r="154" spans="1:23" x14ac:dyDescent="0.25">
      <c r="A154" s="5" t="s">
        <v>294</v>
      </c>
      <c r="B154" s="7" t="s">
        <v>295</v>
      </c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</row>
    <row r="155" spans="1:23" x14ac:dyDescent="0.25">
      <c r="A155" s="5" t="s">
        <v>129</v>
      </c>
      <c r="B155" s="7" t="s">
        <v>130</v>
      </c>
      <c r="C155" s="46">
        <v>68.5</v>
      </c>
      <c r="D155" s="46"/>
      <c r="E155" s="46">
        <v>63.4</v>
      </c>
      <c r="F155" s="46"/>
      <c r="G155" s="46">
        <v>73.5</v>
      </c>
      <c r="H155" s="46"/>
      <c r="I155" s="46">
        <v>81.5</v>
      </c>
      <c r="J155" s="46"/>
      <c r="K155" s="46">
        <v>55.9</v>
      </c>
      <c r="L155" s="46"/>
      <c r="M155" s="46">
        <v>28.6</v>
      </c>
      <c r="N155" s="46"/>
      <c r="O155" s="46">
        <v>51.4</v>
      </c>
      <c r="P155" s="46"/>
      <c r="Q155" s="46">
        <v>65.8</v>
      </c>
      <c r="R155" s="46"/>
      <c r="S155" s="46">
        <v>80.099999999999994</v>
      </c>
      <c r="T155" s="46"/>
      <c r="U155" s="46">
        <v>86</v>
      </c>
      <c r="V155" s="46"/>
      <c r="W155" s="46" t="s">
        <v>443</v>
      </c>
    </row>
    <row r="156" spans="1:23" x14ac:dyDescent="0.25">
      <c r="A156" s="5" t="s">
        <v>360</v>
      </c>
      <c r="B156" s="7" t="s">
        <v>361</v>
      </c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</row>
    <row r="157" spans="1:23" x14ac:dyDescent="0.25">
      <c r="A157" s="5" t="s">
        <v>362</v>
      </c>
      <c r="B157" s="7" t="s">
        <v>363</v>
      </c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</row>
    <row r="158" spans="1:23" x14ac:dyDescent="0.25">
      <c r="A158" s="5" t="s">
        <v>115</v>
      </c>
      <c r="B158" s="7" t="s">
        <v>116</v>
      </c>
      <c r="C158" s="46">
        <v>17.3</v>
      </c>
      <c r="D158" s="46"/>
      <c r="E158" s="46">
        <v>19.100000000000001</v>
      </c>
      <c r="F158" s="46"/>
      <c r="G158" s="46">
        <v>15.9</v>
      </c>
      <c r="H158" s="46"/>
      <c r="I158" s="46">
        <v>38</v>
      </c>
      <c r="J158" s="46"/>
      <c r="K158" s="46">
        <v>11</v>
      </c>
      <c r="L158" s="46"/>
      <c r="M158" s="46">
        <v>3.6</v>
      </c>
      <c r="N158" s="46"/>
      <c r="O158" s="46">
        <v>4.5</v>
      </c>
      <c r="P158" s="46"/>
      <c r="Q158" s="46">
        <v>10.6</v>
      </c>
      <c r="R158" s="46"/>
      <c r="S158" s="46">
        <v>16</v>
      </c>
      <c r="T158" s="46"/>
      <c r="U158" s="46">
        <v>41.9</v>
      </c>
      <c r="V158" s="46"/>
      <c r="W158" s="46" t="s">
        <v>458</v>
      </c>
    </row>
    <row r="159" spans="1:23" x14ac:dyDescent="0.25">
      <c r="A159" s="5" t="s">
        <v>292</v>
      </c>
      <c r="B159" s="7" t="s">
        <v>293</v>
      </c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</row>
    <row r="160" spans="1:23" x14ac:dyDescent="0.25">
      <c r="A160" s="5" t="s">
        <v>187</v>
      </c>
      <c r="B160" s="7" t="s">
        <v>188</v>
      </c>
      <c r="C160" s="46">
        <v>80.400000000000006</v>
      </c>
      <c r="D160" s="46"/>
      <c r="E160" s="46">
        <v>69.599999999999994</v>
      </c>
      <c r="F160" s="46"/>
      <c r="G160" s="46">
        <v>89.7</v>
      </c>
      <c r="H160" s="46"/>
      <c r="I160" s="46">
        <v>77.3</v>
      </c>
      <c r="J160" s="46"/>
      <c r="K160" s="46">
        <v>80.900000000000006</v>
      </c>
      <c r="L160" s="46"/>
      <c r="M160" s="46">
        <v>53.8</v>
      </c>
      <c r="N160" s="46"/>
      <c r="O160" s="46">
        <v>80</v>
      </c>
      <c r="P160" s="46"/>
      <c r="Q160" s="46">
        <v>84.8</v>
      </c>
      <c r="R160" s="46"/>
      <c r="S160" s="46">
        <v>93</v>
      </c>
      <c r="T160" s="46"/>
      <c r="U160" s="46">
        <v>96.3</v>
      </c>
      <c r="V160" s="46"/>
      <c r="W160" s="46" t="s">
        <v>443</v>
      </c>
    </row>
    <row r="161" spans="1:23" x14ac:dyDescent="0.25">
      <c r="A161" s="5" t="s">
        <v>404</v>
      </c>
      <c r="B161" s="7" t="s">
        <v>405</v>
      </c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</row>
    <row r="162" spans="1:23" x14ac:dyDescent="0.25">
      <c r="A162" s="5" t="s">
        <v>412</v>
      </c>
      <c r="B162" s="7" t="s">
        <v>413</v>
      </c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</row>
    <row r="163" spans="1:23" x14ac:dyDescent="0.25">
      <c r="A163" s="5" t="s">
        <v>370</v>
      </c>
      <c r="B163" s="7" t="s">
        <v>371</v>
      </c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</row>
    <row r="164" spans="1:23" x14ac:dyDescent="0.25">
      <c r="A164" s="5" t="s">
        <v>83</v>
      </c>
      <c r="B164" s="7" t="s">
        <v>84</v>
      </c>
      <c r="C164" s="46">
        <v>12.1</v>
      </c>
      <c r="D164" s="46"/>
      <c r="E164" s="46">
        <v>12.2</v>
      </c>
      <c r="F164" s="46"/>
      <c r="G164" s="46">
        <v>11.9</v>
      </c>
      <c r="H164" s="46"/>
      <c r="I164" s="46">
        <v>12.9</v>
      </c>
      <c r="J164" s="46"/>
      <c r="K164" s="46">
        <v>10.5</v>
      </c>
      <c r="L164" s="46"/>
      <c r="M164" s="46">
        <v>5.4</v>
      </c>
      <c r="N164" s="46"/>
      <c r="O164" s="46">
        <v>5.0999999999999996</v>
      </c>
      <c r="P164" s="46"/>
      <c r="Q164" s="46">
        <v>10.9</v>
      </c>
      <c r="R164" s="46"/>
      <c r="S164" s="46">
        <v>13.4</v>
      </c>
      <c r="T164" s="46"/>
      <c r="U164" s="46">
        <v>25.3</v>
      </c>
      <c r="V164" s="46"/>
      <c r="W164" s="46" t="s">
        <v>457</v>
      </c>
    </row>
    <row r="165" spans="1:23" x14ac:dyDescent="0.25">
      <c r="A165" s="5" t="s">
        <v>364</v>
      </c>
      <c r="B165" s="7" t="s">
        <v>365</v>
      </c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</row>
    <row r="166" spans="1:23" x14ac:dyDescent="0.25">
      <c r="A166" s="5" t="s">
        <v>51</v>
      </c>
      <c r="B166" s="7" t="s">
        <v>52</v>
      </c>
      <c r="C166" s="46">
        <v>9.1999999999999993</v>
      </c>
      <c r="D166" s="46"/>
      <c r="E166" s="46">
        <v>13.6</v>
      </c>
      <c r="F166" s="46"/>
      <c r="G166" s="46">
        <v>5.5</v>
      </c>
      <c r="H166" s="46"/>
      <c r="I166" s="46">
        <v>15.8</v>
      </c>
      <c r="J166" s="46"/>
      <c r="K166" s="46">
        <v>2</v>
      </c>
      <c r="L166" s="46"/>
      <c r="M166" s="46">
        <v>0.3</v>
      </c>
      <c r="N166" s="46"/>
      <c r="O166" s="46">
        <v>2.4</v>
      </c>
      <c r="P166" s="46"/>
      <c r="Q166" s="46">
        <v>3.7</v>
      </c>
      <c r="R166" s="46"/>
      <c r="S166" s="46">
        <v>8.4</v>
      </c>
      <c r="T166" s="46"/>
      <c r="U166" s="46">
        <v>22</v>
      </c>
      <c r="V166" s="46"/>
      <c r="W166" s="46" t="s">
        <v>465</v>
      </c>
    </row>
    <row r="167" spans="1:23" x14ac:dyDescent="0.25">
      <c r="A167" s="5" t="s">
        <v>121</v>
      </c>
      <c r="B167" s="7" t="s">
        <v>122</v>
      </c>
      <c r="C167" s="46">
        <v>75.5</v>
      </c>
      <c r="D167" s="46"/>
      <c r="E167" s="46">
        <v>70.7</v>
      </c>
      <c r="F167" s="46"/>
      <c r="G167" s="46">
        <v>80.599999999999994</v>
      </c>
      <c r="H167" s="46"/>
      <c r="I167" s="46">
        <v>79.7</v>
      </c>
      <c r="J167" s="46"/>
      <c r="K167" s="46">
        <v>68.400000000000006</v>
      </c>
      <c r="L167" s="46"/>
      <c r="M167" s="46">
        <v>44</v>
      </c>
      <c r="N167" s="46"/>
      <c r="O167" s="46">
        <v>72.5</v>
      </c>
      <c r="P167" s="46"/>
      <c r="Q167" s="46">
        <v>79.400000000000006</v>
      </c>
      <c r="R167" s="46"/>
      <c r="S167" s="46">
        <v>79.900000000000006</v>
      </c>
      <c r="T167" s="46"/>
      <c r="U167" s="46">
        <v>94.8</v>
      </c>
      <c r="V167" s="46"/>
      <c r="W167" s="46" t="s">
        <v>457</v>
      </c>
    </row>
    <row r="168" spans="1:23" x14ac:dyDescent="0.25">
      <c r="A168" s="5" t="s">
        <v>380</v>
      </c>
      <c r="B168" s="7" t="s">
        <v>381</v>
      </c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</row>
    <row r="169" spans="1:23" x14ac:dyDescent="0.25">
      <c r="A169" s="5" t="s">
        <v>79</v>
      </c>
      <c r="B169" s="7" t="s">
        <v>80</v>
      </c>
      <c r="C169" s="46">
        <v>19.899999999999999</v>
      </c>
      <c r="D169" s="46"/>
      <c r="E169" s="46">
        <v>24.6</v>
      </c>
      <c r="F169" s="46"/>
      <c r="G169" s="46">
        <v>16.2</v>
      </c>
      <c r="H169" s="46"/>
      <c r="I169" s="46">
        <v>38</v>
      </c>
      <c r="J169" s="46"/>
      <c r="K169" s="46">
        <v>4.4000000000000004</v>
      </c>
      <c r="L169" s="46"/>
      <c r="M169" s="46">
        <v>1.5</v>
      </c>
      <c r="N169" s="46"/>
      <c r="O169" s="46">
        <v>3.1</v>
      </c>
      <c r="P169" s="46"/>
      <c r="Q169" s="46">
        <v>6.6</v>
      </c>
      <c r="R169" s="46"/>
      <c r="S169" s="46">
        <v>16.600000000000001</v>
      </c>
      <c r="T169" s="46"/>
      <c r="U169" s="46">
        <v>44</v>
      </c>
      <c r="V169" s="46"/>
      <c r="W169" s="46" t="s">
        <v>460</v>
      </c>
    </row>
    <row r="170" spans="1:23" x14ac:dyDescent="0.25">
      <c r="A170" s="5" t="s">
        <v>366</v>
      </c>
      <c r="B170" s="7" t="s">
        <v>367</v>
      </c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</row>
    <row r="171" spans="1:23" x14ac:dyDescent="0.25">
      <c r="A171" s="5" t="s">
        <v>374</v>
      </c>
      <c r="B171" s="7" t="s">
        <v>375</v>
      </c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</row>
    <row r="172" spans="1:23" x14ac:dyDescent="0.25">
      <c r="A172" s="5" t="s">
        <v>376</v>
      </c>
      <c r="B172" s="7" t="s">
        <v>377</v>
      </c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</row>
    <row r="173" spans="1:23" x14ac:dyDescent="0.25">
      <c r="A173" s="5" t="s">
        <v>368</v>
      </c>
      <c r="B173" s="7" t="s">
        <v>369</v>
      </c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</row>
    <row r="174" spans="1:23" x14ac:dyDescent="0.25">
      <c r="A174" s="5" t="s">
        <v>372</v>
      </c>
      <c r="B174" s="7" t="s">
        <v>373</v>
      </c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</row>
    <row r="175" spans="1:23" x14ac:dyDescent="0.25">
      <c r="A175" s="5" t="s">
        <v>414</v>
      </c>
      <c r="B175" s="7" t="s">
        <v>415</v>
      </c>
      <c r="C175" s="46">
        <v>50.1</v>
      </c>
      <c r="D175" s="46" t="s">
        <v>439</v>
      </c>
      <c r="E175" s="46">
        <v>45.5</v>
      </c>
      <c r="F175" s="46" t="s">
        <v>439</v>
      </c>
      <c r="G175" s="46">
        <v>54.7</v>
      </c>
      <c r="H175" s="46" t="s">
        <v>439</v>
      </c>
      <c r="I175" s="145"/>
      <c r="J175" s="46"/>
      <c r="K175" s="58"/>
      <c r="L175" s="46"/>
      <c r="M175" s="58"/>
      <c r="N175" s="46"/>
      <c r="O175" s="46"/>
      <c r="P175" s="46"/>
      <c r="Q175" s="46"/>
      <c r="R175" s="46"/>
      <c r="S175" s="46"/>
      <c r="T175" s="46"/>
      <c r="U175" s="46"/>
      <c r="V175" s="46"/>
      <c r="W175" s="46" t="s">
        <v>484</v>
      </c>
    </row>
    <row r="176" spans="1:23" x14ac:dyDescent="0.25">
      <c r="A176" s="5" t="s">
        <v>17</v>
      </c>
      <c r="B176" s="7" t="s">
        <v>18</v>
      </c>
      <c r="C176" s="46">
        <v>7.7</v>
      </c>
      <c r="D176" s="46"/>
      <c r="E176" s="46">
        <v>13.1</v>
      </c>
      <c r="F176" s="46"/>
      <c r="G176" s="46">
        <v>4.3</v>
      </c>
      <c r="H176" s="46"/>
      <c r="I176" s="46">
        <v>14.7</v>
      </c>
      <c r="J176" s="46"/>
      <c r="K176" s="46">
        <v>4.5999999999999996</v>
      </c>
      <c r="L176" s="46"/>
      <c r="M176" s="46">
        <v>2</v>
      </c>
      <c r="N176" s="46"/>
      <c r="O176" s="46">
        <v>1.9</v>
      </c>
      <c r="P176" s="46"/>
      <c r="Q176" s="46">
        <v>5.4</v>
      </c>
      <c r="R176" s="46"/>
      <c r="S176" s="46">
        <v>6.8</v>
      </c>
      <c r="T176" s="46"/>
      <c r="U176" s="46">
        <v>16.5</v>
      </c>
      <c r="V176" s="46"/>
      <c r="W176" s="46" t="s">
        <v>456</v>
      </c>
    </row>
    <row r="177" spans="1:23" x14ac:dyDescent="0.25">
      <c r="A177" s="5" t="s">
        <v>250</v>
      </c>
      <c r="B177" s="7" t="s">
        <v>251</v>
      </c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</row>
    <row r="178" spans="1:23" x14ac:dyDescent="0.25">
      <c r="A178" s="5" t="s">
        <v>304</v>
      </c>
      <c r="B178" s="7" t="s">
        <v>305</v>
      </c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</row>
    <row r="179" spans="1:23" x14ac:dyDescent="0.25">
      <c r="A179" s="5" t="s">
        <v>181</v>
      </c>
      <c r="B179" s="7" t="s">
        <v>182</v>
      </c>
      <c r="C179" s="46">
        <v>62.2</v>
      </c>
      <c r="D179" s="46"/>
      <c r="E179" s="46">
        <v>52.2</v>
      </c>
      <c r="F179" s="46"/>
      <c r="G179" s="46">
        <v>72.7</v>
      </c>
      <c r="H179" s="46"/>
      <c r="I179" s="46">
        <v>62.1</v>
      </c>
      <c r="J179" s="46"/>
      <c r="K179" s="46">
        <v>64</v>
      </c>
      <c r="L179" s="46"/>
      <c r="M179" s="46">
        <v>49.9</v>
      </c>
      <c r="N179" s="46"/>
      <c r="O179" s="46">
        <v>62.2</v>
      </c>
      <c r="P179" s="46"/>
      <c r="Q179" s="46">
        <v>57</v>
      </c>
      <c r="R179" s="46"/>
      <c r="S179" s="46">
        <v>62.9</v>
      </c>
      <c r="T179" s="46"/>
      <c r="U179" s="46">
        <v>79</v>
      </c>
      <c r="V179" s="46"/>
      <c r="W179" s="46" t="s">
        <v>457</v>
      </c>
    </row>
    <row r="180" spans="1:23" x14ac:dyDescent="0.25">
      <c r="A180" s="5" t="s">
        <v>29</v>
      </c>
      <c r="B180" s="7" t="s">
        <v>30</v>
      </c>
      <c r="C180" s="46">
        <v>31.488134941947628</v>
      </c>
      <c r="D180" s="46"/>
      <c r="E180" s="46">
        <v>33.998045705627689</v>
      </c>
      <c r="F180" s="46"/>
      <c r="G180" s="46">
        <v>29.121164996353404</v>
      </c>
      <c r="H180" s="46"/>
      <c r="I180" s="46">
        <v>48.711246826898893</v>
      </c>
      <c r="J180" s="46"/>
      <c r="K180" s="46">
        <v>22.426019657586473</v>
      </c>
      <c r="L180" s="46"/>
      <c r="M180" s="46">
        <v>11.178555518078499</v>
      </c>
      <c r="N180" s="46"/>
      <c r="O180" s="46">
        <v>11.447161713709839</v>
      </c>
      <c r="P180" s="46"/>
      <c r="Q180" s="46">
        <v>21.164118817295595</v>
      </c>
      <c r="R180" s="46"/>
      <c r="S180" s="46">
        <v>35.318841116620767</v>
      </c>
      <c r="T180" s="46"/>
      <c r="U180" s="46">
        <v>72.107379191110979</v>
      </c>
      <c r="V180" s="46"/>
      <c r="W180" s="46" t="s">
        <v>457</v>
      </c>
    </row>
    <row r="181" spans="1:23" x14ac:dyDescent="0.25">
      <c r="A181" s="5" t="s">
        <v>159</v>
      </c>
      <c r="B181" s="7" t="s">
        <v>160</v>
      </c>
      <c r="C181" s="46">
        <v>18.399999999999999</v>
      </c>
      <c r="D181" s="46"/>
      <c r="E181" s="46">
        <v>14.1</v>
      </c>
      <c r="F181" s="46"/>
      <c r="G181" s="46">
        <v>22.4</v>
      </c>
      <c r="H181" s="46"/>
      <c r="I181" s="46">
        <v>21.7</v>
      </c>
      <c r="J181" s="46"/>
      <c r="K181" s="46">
        <v>7.5</v>
      </c>
      <c r="L181" s="46"/>
      <c r="M181" s="46">
        <v>2</v>
      </c>
      <c r="N181" s="46"/>
      <c r="O181" s="46">
        <v>11.5</v>
      </c>
      <c r="P181" s="46"/>
      <c r="Q181" s="46">
        <v>13.8</v>
      </c>
      <c r="R181" s="46"/>
      <c r="S181" s="46">
        <v>22.7</v>
      </c>
      <c r="T181" s="46"/>
      <c r="U181" s="46">
        <v>34.4</v>
      </c>
      <c r="V181" s="46"/>
      <c r="W181" s="46" t="s">
        <v>456</v>
      </c>
    </row>
    <row r="182" spans="1:23" x14ac:dyDescent="0.25">
      <c r="A182" s="5" t="s">
        <v>103</v>
      </c>
      <c r="B182" s="7" t="s">
        <v>104</v>
      </c>
      <c r="C182" s="46">
        <v>28.1</v>
      </c>
      <c r="D182" s="46"/>
      <c r="E182" s="46">
        <v>27.4</v>
      </c>
      <c r="F182" s="46"/>
      <c r="G182" s="46">
        <v>28.7</v>
      </c>
      <c r="H182" s="46"/>
      <c r="I182" s="46">
        <v>41</v>
      </c>
      <c r="J182" s="46"/>
      <c r="K182" s="46">
        <v>22.6</v>
      </c>
      <c r="L182" s="46"/>
      <c r="M182" s="46">
        <v>8.9</v>
      </c>
      <c r="N182" s="46"/>
      <c r="O182" s="46">
        <v>18.8</v>
      </c>
      <c r="P182" s="46"/>
      <c r="Q182" s="46">
        <v>25.2</v>
      </c>
      <c r="R182" s="46"/>
      <c r="S182" s="46">
        <v>32.200000000000003</v>
      </c>
      <c r="T182" s="46"/>
      <c r="U182" s="46">
        <v>49.4</v>
      </c>
      <c r="V182" s="46"/>
      <c r="W182" s="46" t="s">
        <v>456</v>
      </c>
    </row>
    <row r="183" spans="1:23" x14ac:dyDescent="0.25">
      <c r="A183" s="5" t="s">
        <v>378</v>
      </c>
      <c r="B183" s="7" t="s">
        <v>379</v>
      </c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</row>
    <row r="184" spans="1:23" x14ac:dyDescent="0.25">
      <c r="A184" s="5" t="s">
        <v>225</v>
      </c>
      <c r="B184" s="7" t="s">
        <v>226</v>
      </c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</row>
    <row r="185" spans="1:23" x14ac:dyDescent="0.25">
      <c r="A185" s="5" t="s">
        <v>382</v>
      </c>
      <c r="B185" s="7" t="s">
        <v>383</v>
      </c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</row>
    <row r="186" spans="1:23" x14ac:dyDescent="0.25">
      <c r="A186" s="5" t="s">
        <v>157</v>
      </c>
      <c r="B186" s="7" t="s">
        <v>158</v>
      </c>
      <c r="C186" s="46">
        <v>61.6</v>
      </c>
      <c r="D186" s="46"/>
      <c r="E186" s="46">
        <v>77.8</v>
      </c>
      <c r="F186" s="46"/>
      <c r="G186" s="46">
        <v>50.4</v>
      </c>
      <c r="H186" s="46"/>
      <c r="I186" s="46">
        <v>73.5</v>
      </c>
      <c r="J186" s="46"/>
      <c r="K186" s="46">
        <v>57.7</v>
      </c>
      <c r="L186" s="46"/>
      <c r="M186" s="46">
        <v>52.6</v>
      </c>
      <c r="N186" s="46"/>
      <c r="O186" s="46">
        <v>51.4</v>
      </c>
      <c r="P186" s="46"/>
      <c r="Q186" s="46">
        <v>56.4</v>
      </c>
      <c r="R186" s="46"/>
      <c r="S186" s="46">
        <v>68.400000000000006</v>
      </c>
      <c r="T186" s="46"/>
      <c r="U186" s="46">
        <v>78.900000000000006</v>
      </c>
      <c r="V186" s="46"/>
      <c r="W186" s="46" t="s">
        <v>444</v>
      </c>
    </row>
    <row r="187" spans="1:23" x14ac:dyDescent="0.25">
      <c r="A187" s="5" t="s">
        <v>171</v>
      </c>
      <c r="B187" s="7" t="s">
        <v>172</v>
      </c>
      <c r="C187" s="46">
        <v>54.7</v>
      </c>
      <c r="D187" s="46"/>
      <c r="E187" s="46">
        <v>51.7</v>
      </c>
      <c r="F187" s="46"/>
      <c r="G187" s="46">
        <v>57.7</v>
      </c>
      <c r="H187" s="46"/>
      <c r="I187" s="46">
        <v>61.4</v>
      </c>
      <c r="J187" s="46"/>
      <c r="K187" s="46">
        <v>48.4</v>
      </c>
      <c r="L187" s="46"/>
      <c r="M187" s="46">
        <v>30.3</v>
      </c>
      <c r="N187" s="46"/>
      <c r="O187" s="46">
        <v>41.4</v>
      </c>
      <c r="P187" s="46"/>
      <c r="Q187" s="46">
        <v>50.3</v>
      </c>
      <c r="R187" s="46"/>
      <c r="S187" s="46">
        <v>63.3</v>
      </c>
      <c r="T187" s="46"/>
      <c r="U187" s="46">
        <v>81.5</v>
      </c>
      <c r="V187" s="46"/>
      <c r="W187" s="46" t="s">
        <v>450</v>
      </c>
    </row>
    <row r="188" spans="1:23" x14ac:dyDescent="0.25">
      <c r="A188" s="5" t="s">
        <v>39</v>
      </c>
      <c r="B188" s="7" t="s">
        <v>40</v>
      </c>
      <c r="C188" s="46">
        <v>74.400000000000006</v>
      </c>
      <c r="D188" s="46"/>
      <c r="E188" s="46">
        <v>79.8</v>
      </c>
      <c r="F188" s="46"/>
      <c r="G188" s="46">
        <v>68.7</v>
      </c>
      <c r="H188" s="46"/>
      <c r="I188" s="46">
        <v>87.4</v>
      </c>
      <c r="J188" s="46"/>
      <c r="K188" s="46">
        <v>60.5</v>
      </c>
      <c r="L188" s="46"/>
      <c r="M188" s="46">
        <v>34.299999999999997</v>
      </c>
      <c r="N188" s="46"/>
      <c r="O188" s="46">
        <v>64.2</v>
      </c>
      <c r="P188" s="46"/>
      <c r="Q188" s="46">
        <v>86.4</v>
      </c>
      <c r="R188" s="46"/>
      <c r="S188" s="46">
        <v>90.7</v>
      </c>
      <c r="T188" s="46"/>
      <c r="U188" s="46">
        <v>96.7</v>
      </c>
      <c r="V188" s="46"/>
      <c r="W188" s="46" t="s">
        <v>454</v>
      </c>
    </row>
    <row r="189" spans="1:23" x14ac:dyDescent="0.25">
      <c r="A189" s="5" t="s">
        <v>388</v>
      </c>
      <c r="B189" s="7" t="s">
        <v>389</v>
      </c>
      <c r="C189" s="46">
        <v>28.2</v>
      </c>
      <c r="D189" s="46" t="s">
        <v>440</v>
      </c>
      <c r="E189" s="46">
        <v>27.9</v>
      </c>
      <c r="F189" s="46" t="s">
        <v>440</v>
      </c>
      <c r="G189" s="46">
        <v>28.6</v>
      </c>
      <c r="H189" s="46" t="s">
        <v>440</v>
      </c>
      <c r="I189" s="46">
        <v>48.2</v>
      </c>
      <c r="J189" s="46" t="s">
        <v>440</v>
      </c>
      <c r="K189" s="46">
        <v>19.7</v>
      </c>
      <c r="L189" s="46" t="s">
        <v>440</v>
      </c>
      <c r="M189" s="46">
        <v>7.9</v>
      </c>
      <c r="N189" s="46" t="s">
        <v>440</v>
      </c>
      <c r="O189" s="46">
        <v>13.2</v>
      </c>
      <c r="P189" s="46" t="s">
        <v>440</v>
      </c>
      <c r="Q189" s="46">
        <v>18.899999999999999</v>
      </c>
      <c r="R189" s="46" t="s">
        <v>440</v>
      </c>
      <c r="S189" s="46">
        <v>31.5</v>
      </c>
      <c r="T189" s="46" t="s">
        <v>440</v>
      </c>
      <c r="U189" s="46">
        <v>56.9</v>
      </c>
      <c r="V189" s="46" t="s">
        <v>440</v>
      </c>
      <c r="W189" s="46" t="s">
        <v>466</v>
      </c>
    </row>
    <row r="190" spans="1:23" x14ac:dyDescent="0.25">
      <c r="A190" s="5" t="s">
        <v>97</v>
      </c>
      <c r="B190" s="7" t="s">
        <v>98</v>
      </c>
      <c r="C190" s="46">
        <v>14.7</v>
      </c>
      <c r="D190" s="46"/>
      <c r="E190" s="46">
        <v>20</v>
      </c>
      <c r="F190" s="46"/>
      <c r="G190" s="46">
        <v>9.9</v>
      </c>
      <c r="H190" s="46"/>
      <c r="I190" s="46">
        <v>24.7</v>
      </c>
      <c r="J190" s="46"/>
      <c r="K190" s="46">
        <v>3.4</v>
      </c>
      <c r="L190" s="46"/>
      <c r="M190" s="46">
        <v>0.9</v>
      </c>
      <c r="N190" s="46"/>
      <c r="O190" s="46">
        <v>3.5</v>
      </c>
      <c r="P190" s="46"/>
      <c r="Q190" s="46">
        <v>1.6</v>
      </c>
      <c r="R190" s="46"/>
      <c r="S190" s="46">
        <v>15.9</v>
      </c>
      <c r="T190" s="46"/>
      <c r="U190" s="46">
        <v>30.6</v>
      </c>
      <c r="V190" s="46"/>
      <c r="W190" s="46" t="s">
        <v>459</v>
      </c>
    </row>
    <row r="191" spans="1:23" x14ac:dyDescent="0.25">
      <c r="A191" s="5" t="s">
        <v>386</v>
      </c>
      <c r="B191" s="7" t="s">
        <v>387</v>
      </c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</row>
    <row r="192" spans="1:23" x14ac:dyDescent="0.25">
      <c r="A192" s="5" t="s">
        <v>390</v>
      </c>
      <c r="B192" s="7" t="s">
        <v>391</v>
      </c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</row>
    <row r="193" spans="1:23" x14ac:dyDescent="0.25">
      <c r="A193" s="5" t="s">
        <v>392</v>
      </c>
      <c r="B193" s="7" t="s">
        <v>393</v>
      </c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</row>
    <row r="194" spans="1:23" x14ac:dyDescent="0.25">
      <c r="A194" s="5" t="s">
        <v>91</v>
      </c>
      <c r="B194" s="7" t="s">
        <v>92</v>
      </c>
      <c r="C194" s="46">
        <v>42.3</v>
      </c>
      <c r="D194" s="46"/>
      <c r="E194" s="46">
        <v>35.9</v>
      </c>
      <c r="F194" s="46"/>
      <c r="G194" s="46">
        <v>49.3</v>
      </c>
      <c r="H194" s="46"/>
      <c r="I194" s="46">
        <v>51.4</v>
      </c>
      <c r="J194" s="46"/>
      <c r="K194" s="46">
        <v>24.1</v>
      </c>
      <c r="L194" s="46"/>
      <c r="M194" s="46">
        <v>17.600000000000001</v>
      </c>
      <c r="N194" s="46"/>
      <c r="O194" s="46">
        <v>27.5</v>
      </c>
      <c r="P194" s="46"/>
      <c r="Q194" s="46">
        <v>36.700000000000003</v>
      </c>
      <c r="R194" s="46"/>
      <c r="S194" s="46">
        <v>54.7</v>
      </c>
      <c r="T194" s="46"/>
      <c r="U194" s="46">
        <v>75.3</v>
      </c>
      <c r="V194" s="46"/>
      <c r="W194" s="46" t="s">
        <v>452</v>
      </c>
    </row>
    <row r="195" spans="1:23" x14ac:dyDescent="0.25">
      <c r="A195" s="5" t="s">
        <v>394</v>
      </c>
      <c r="B195" s="7" t="s">
        <v>395</v>
      </c>
      <c r="C195" s="46">
        <v>52.8</v>
      </c>
      <c r="D195" s="46"/>
      <c r="E195" s="46">
        <v>57.5</v>
      </c>
      <c r="F195" s="46"/>
      <c r="G195" s="46">
        <v>47.9</v>
      </c>
      <c r="H195" s="46"/>
      <c r="I195" s="46">
        <v>57.1</v>
      </c>
      <c r="J195" s="46"/>
      <c r="K195" s="46">
        <v>32.700000000000003</v>
      </c>
      <c r="L195" s="46"/>
      <c r="M195" s="46">
        <v>16.8</v>
      </c>
      <c r="N195" s="46"/>
      <c r="O195" s="46">
        <v>42.8</v>
      </c>
      <c r="P195" s="46"/>
      <c r="Q195" s="46">
        <v>53.1</v>
      </c>
      <c r="R195" s="46"/>
      <c r="S195" s="46">
        <v>65.900000000000006</v>
      </c>
      <c r="T195" s="46"/>
      <c r="U195" s="46">
        <v>85.8</v>
      </c>
      <c r="V195" s="46"/>
      <c r="W195" s="46" t="s">
        <v>485</v>
      </c>
    </row>
    <row r="196" spans="1:23" x14ac:dyDescent="0.25">
      <c r="A196" s="5" t="s">
        <v>25</v>
      </c>
      <c r="B196" s="7" t="s">
        <v>26</v>
      </c>
      <c r="C196" s="46">
        <v>81.400000000000006</v>
      </c>
      <c r="D196" s="46"/>
      <c r="E196" s="46">
        <v>82.8</v>
      </c>
      <c r="F196" s="46"/>
      <c r="G196" s="46">
        <v>80.3</v>
      </c>
      <c r="H196" s="46"/>
      <c r="I196" s="46">
        <v>74.8</v>
      </c>
      <c r="J196" s="46"/>
      <c r="K196" s="46">
        <v>85.3</v>
      </c>
      <c r="L196" s="46"/>
      <c r="M196" s="46">
        <v>81.900000000000006</v>
      </c>
      <c r="N196" s="46"/>
      <c r="O196" s="46">
        <v>85.4</v>
      </c>
      <c r="P196" s="46"/>
      <c r="Q196" s="46">
        <v>85.9</v>
      </c>
      <c r="R196" s="46"/>
      <c r="S196" s="46">
        <v>79.3</v>
      </c>
      <c r="T196" s="46"/>
      <c r="U196" s="46">
        <v>73.099999999999994</v>
      </c>
      <c r="V196" s="46"/>
      <c r="W196" s="46" t="s">
        <v>467</v>
      </c>
    </row>
    <row r="197" spans="1:23" x14ac:dyDescent="0.25">
      <c r="A197" s="5" t="s">
        <v>384</v>
      </c>
      <c r="B197" s="7" t="s">
        <v>385</v>
      </c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</row>
    <row r="198" spans="1:23" x14ac:dyDescent="0.25">
      <c r="A198" s="5" t="s">
        <v>396</v>
      </c>
      <c r="B198" s="7" t="s">
        <v>397</v>
      </c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</row>
    <row r="199" spans="1:23" x14ac:dyDescent="0.25">
      <c r="A199" s="5" t="s">
        <v>59</v>
      </c>
      <c r="B199" s="7" t="s">
        <v>60</v>
      </c>
      <c r="C199" s="46">
        <v>15.3</v>
      </c>
      <c r="D199" s="46"/>
      <c r="E199" s="46">
        <v>18.399999999999999</v>
      </c>
      <c r="F199" s="46"/>
      <c r="G199" s="46">
        <v>12.9</v>
      </c>
      <c r="H199" s="46"/>
      <c r="I199" s="46">
        <v>36.200000000000003</v>
      </c>
      <c r="J199" s="46"/>
      <c r="K199" s="46">
        <v>7.4</v>
      </c>
      <c r="L199" s="46"/>
      <c r="M199" s="46">
        <v>1.5</v>
      </c>
      <c r="N199" s="46"/>
      <c r="O199" s="46">
        <v>4.7</v>
      </c>
      <c r="P199" s="46"/>
      <c r="Q199" s="46">
        <v>5.6</v>
      </c>
      <c r="R199" s="46"/>
      <c r="S199" s="46">
        <v>8.8000000000000007</v>
      </c>
      <c r="T199" s="46"/>
      <c r="U199" s="46">
        <v>37.5</v>
      </c>
      <c r="V199" s="46"/>
      <c r="W199" s="46" t="s">
        <v>464</v>
      </c>
    </row>
    <row r="200" spans="1:23" x14ac:dyDescent="0.25">
      <c r="A200" s="5" t="s">
        <v>107</v>
      </c>
      <c r="B200" s="7" t="s">
        <v>108</v>
      </c>
      <c r="C200" s="46">
        <v>96.8</v>
      </c>
      <c r="D200" s="46"/>
      <c r="E200" s="46">
        <v>96.9</v>
      </c>
      <c r="F200" s="46"/>
      <c r="G200" s="46">
        <v>96.8</v>
      </c>
      <c r="H200" s="46"/>
      <c r="I200" s="46">
        <v>98.1</v>
      </c>
      <c r="J200" s="46"/>
      <c r="K200" s="46">
        <v>93.5</v>
      </c>
      <c r="L200" s="46"/>
      <c r="M200" s="46">
        <v>90.6</v>
      </c>
      <c r="N200" s="46"/>
      <c r="O200" s="46">
        <v>96.5</v>
      </c>
      <c r="P200" s="46"/>
      <c r="Q200" s="46">
        <v>97.8</v>
      </c>
      <c r="R200" s="46"/>
      <c r="S200" s="46">
        <v>98.1</v>
      </c>
      <c r="T200" s="46"/>
      <c r="U200" s="46">
        <v>98.9</v>
      </c>
      <c r="V200" s="46"/>
      <c r="W200" s="46" t="s">
        <v>443</v>
      </c>
    </row>
    <row r="201" spans="1:23" x14ac:dyDescent="0.25">
      <c r="A201" s="5" t="s">
        <v>197</v>
      </c>
      <c r="B201" s="7" t="s">
        <v>198</v>
      </c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</row>
    <row r="202" spans="1:23" x14ac:dyDescent="0.25">
      <c r="A202" s="5" t="s">
        <v>262</v>
      </c>
      <c r="B202" s="7" t="s">
        <v>263</v>
      </c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</row>
    <row r="203" spans="1:23" x14ac:dyDescent="0.25">
      <c r="A203" s="5" t="s">
        <v>69</v>
      </c>
      <c r="B203" s="7" t="s">
        <v>70</v>
      </c>
      <c r="C203" s="46">
        <v>29.3</v>
      </c>
      <c r="D203" s="46"/>
      <c r="E203" s="46">
        <v>32.200000000000003</v>
      </c>
      <c r="F203" s="46"/>
      <c r="G203" s="46">
        <v>26.9</v>
      </c>
      <c r="H203" s="46"/>
      <c r="I203" s="46">
        <v>48.7</v>
      </c>
      <c r="J203" s="46"/>
      <c r="K203" s="46">
        <v>16.8</v>
      </c>
      <c r="L203" s="46"/>
      <c r="M203" s="46">
        <v>6.4</v>
      </c>
      <c r="N203" s="46"/>
      <c r="O203" s="46">
        <v>7.6</v>
      </c>
      <c r="P203" s="46"/>
      <c r="Q203" s="46">
        <v>15.3</v>
      </c>
      <c r="R203" s="46"/>
      <c r="S203" s="46">
        <v>28.6</v>
      </c>
      <c r="T203" s="46"/>
      <c r="U203" s="46">
        <v>62</v>
      </c>
      <c r="V203" s="46"/>
      <c r="W203" s="46">
        <v>0</v>
      </c>
    </row>
    <row r="204" spans="1:23" x14ac:dyDescent="0.25">
      <c r="A204" s="5" t="s">
        <v>398</v>
      </c>
      <c r="B204" s="7" t="s">
        <v>399</v>
      </c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</row>
    <row r="205" spans="1:23" x14ac:dyDescent="0.25">
      <c r="A205" s="5" t="s">
        <v>179</v>
      </c>
      <c r="B205" s="7" t="s">
        <v>180</v>
      </c>
      <c r="C205" s="46">
        <v>35.4</v>
      </c>
      <c r="D205" s="46"/>
      <c r="E205" s="46">
        <v>45.2</v>
      </c>
      <c r="F205" s="46"/>
      <c r="G205" s="46">
        <v>27.7</v>
      </c>
      <c r="H205" s="46"/>
      <c r="I205" s="46">
        <v>38.299999999999997</v>
      </c>
      <c r="J205" s="46"/>
      <c r="K205" s="46">
        <v>10</v>
      </c>
      <c r="L205" s="46"/>
      <c r="M205" s="46">
        <v>1.5</v>
      </c>
      <c r="N205" s="46"/>
      <c r="O205" s="46">
        <v>9.4</v>
      </c>
      <c r="P205" s="46"/>
      <c r="Q205" s="46">
        <v>40.1</v>
      </c>
      <c r="R205" s="46"/>
      <c r="S205" s="46">
        <v>43.5</v>
      </c>
      <c r="T205" s="46"/>
      <c r="U205" s="46">
        <v>90.7</v>
      </c>
      <c r="V205" s="46"/>
      <c r="W205" s="46" t="s">
        <v>450</v>
      </c>
    </row>
    <row r="206" spans="1:23" x14ac:dyDescent="0.25">
      <c r="A206" s="5" t="s">
        <v>400</v>
      </c>
      <c r="B206" s="7" t="s">
        <v>401</v>
      </c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</row>
    <row r="207" spans="1:23" x14ac:dyDescent="0.25">
      <c r="A207" s="5" t="s">
        <v>410</v>
      </c>
      <c r="B207" s="7" t="s">
        <v>411</v>
      </c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</row>
    <row r="208" spans="1:23" x14ac:dyDescent="0.25">
      <c r="A208" s="5" t="s">
        <v>406</v>
      </c>
      <c r="B208" s="7" t="s">
        <v>407</v>
      </c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</row>
    <row r="209" spans="1:23" x14ac:dyDescent="0.25">
      <c r="A209" s="5" t="s">
        <v>161</v>
      </c>
      <c r="B209" s="7" t="s">
        <v>162</v>
      </c>
      <c r="C209" s="46">
        <v>55.5</v>
      </c>
      <c r="D209" s="46"/>
      <c r="E209" s="46">
        <v>50.3</v>
      </c>
      <c r="F209" s="46"/>
      <c r="G209" s="46">
        <v>61.1</v>
      </c>
      <c r="H209" s="46"/>
      <c r="I209" s="46">
        <v>71.099999999999994</v>
      </c>
      <c r="J209" s="46"/>
      <c r="K209" s="46">
        <v>48</v>
      </c>
      <c r="L209" s="46"/>
      <c r="M209" s="46">
        <v>19.2</v>
      </c>
      <c r="N209" s="46"/>
      <c r="O209" s="46">
        <v>43.5</v>
      </c>
      <c r="P209" s="46"/>
      <c r="Q209" s="46">
        <v>56.3</v>
      </c>
      <c r="R209" s="46"/>
      <c r="S209" s="46">
        <v>69.5</v>
      </c>
      <c r="T209" s="46"/>
      <c r="U209" s="46">
        <v>90.3</v>
      </c>
      <c r="V209" s="46"/>
      <c r="W209" s="46" t="s">
        <v>457</v>
      </c>
    </row>
    <row r="210" spans="1:23" x14ac:dyDescent="0.25">
      <c r="A210" s="5" t="s">
        <v>35</v>
      </c>
      <c r="B210" s="7" t="s">
        <v>36</v>
      </c>
      <c r="C210" s="46">
        <v>29.5</v>
      </c>
      <c r="D210" s="46"/>
      <c r="E210" s="46">
        <v>36.799999999999997</v>
      </c>
      <c r="F210" s="46"/>
      <c r="G210" s="46">
        <v>23.4</v>
      </c>
      <c r="H210" s="46"/>
      <c r="I210" s="46">
        <v>46.8</v>
      </c>
      <c r="J210" s="46"/>
      <c r="K210" s="46">
        <v>20.100000000000001</v>
      </c>
      <c r="L210" s="46"/>
      <c r="M210" s="46">
        <v>8.6999999999999993</v>
      </c>
      <c r="N210" s="46"/>
      <c r="O210" s="46">
        <v>14.7</v>
      </c>
      <c r="P210" s="46"/>
      <c r="Q210" s="46">
        <v>25</v>
      </c>
      <c r="R210" s="46"/>
      <c r="S210" s="46">
        <v>33.1</v>
      </c>
      <c r="T210" s="46"/>
      <c r="U210" s="46">
        <v>56.1</v>
      </c>
      <c r="V210" s="46"/>
      <c r="W210" s="46" t="s">
        <v>460</v>
      </c>
    </row>
    <row r="211" spans="1:23" x14ac:dyDescent="0.25">
      <c r="A211" s="5" t="s">
        <v>65</v>
      </c>
      <c r="B211" s="7" t="s">
        <v>66</v>
      </c>
      <c r="C211" s="46">
        <v>27.6</v>
      </c>
      <c r="D211" s="46"/>
      <c r="E211" s="46">
        <v>34</v>
      </c>
      <c r="F211" s="46"/>
      <c r="G211" s="46">
        <v>22.6</v>
      </c>
      <c r="H211" s="46"/>
      <c r="I211" s="46">
        <v>42.4</v>
      </c>
      <c r="J211" s="46"/>
      <c r="K211" s="46">
        <v>11.3</v>
      </c>
      <c r="L211" s="46"/>
      <c r="M211" s="46">
        <v>0.9</v>
      </c>
      <c r="N211" s="46"/>
      <c r="O211" s="46">
        <v>5.6</v>
      </c>
      <c r="P211" s="46"/>
      <c r="Q211" s="46">
        <v>16.3</v>
      </c>
      <c r="R211" s="46"/>
      <c r="S211" s="46">
        <v>28</v>
      </c>
      <c r="T211" s="46"/>
      <c r="U211" s="46">
        <v>61.3</v>
      </c>
      <c r="V211" s="46"/>
      <c r="W211" s="46" t="s">
        <v>459</v>
      </c>
    </row>
    <row r="212" spans="1:23" x14ac:dyDescent="0.25">
      <c r="A212" s="5" t="s">
        <v>145</v>
      </c>
      <c r="B212" s="7" t="s">
        <v>146</v>
      </c>
      <c r="C212" s="46">
        <v>9.8000000000000007</v>
      </c>
      <c r="D212" s="46"/>
      <c r="E212" s="46">
        <v>11.9</v>
      </c>
      <c r="F212" s="46"/>
      <c r="G212" s="46">
        <v>8.1</v>
      </c>
      <c r="H212" s="46"/>
      <c r="I212" s="46">
        <v>22</v>
      </c>
      <c r="J212" s="46"/>
      <c r="K212" s="46">
        <v>3.1</v>
      </c>
      <c r="L212" s="46"/>
      <c r="M212" s="46">
        <v>0.4</v>
      </c>
      <c r="N212" s="46"/>
      <c r="O212" s="46">
        <v>2</v>
      </c>
      <c r="P212" s="46"/>
      <c r="Q212" s="46">
        <v>3.6</v>
      </c>
      <c r="R212" s="46"/>
      <c r="S212" s="46">
        <v>6.2</v>
      </c>
      <c r="T212" s="46"/>
      <c r="U212" s="46">
        <v>28.8</v>
      </c>
      <c r="V212" s="46"/>
      <c r="W212" s="46" t="s">
        <v>457</v>
      </c>
    </row>
    <row r="214" spans="1:23" ht="15.75" thickBot="1" x14ac:dyDescent="0.3"/>
    <row r="215" spans="1:23" x14ac:dyDescent="0.25">
      <c r="B215" s="148" t="s">
        <v>416</v>
      </c>
      <c r="C215" s="123">
        <v>48.365426840231564</v>
      </c>
      <c r="D215" s="123"/>
      <c r="E215" s="123">
        <v>47.614505171864892</v>
      </c>
      <c r="F215" s="123"/>
      <c r="G215" s="123">
        <v>49.342897923852348</v>
      </c>
      <c r="H215" s="123"/>
      <c r="I215" s="123">
        <v>63.579050510561579</v>
      </c>
      <c r="J215" s="123"/>
      <c r="K215" s="123">
        <v>35.591125947217584</v>
      </c>
      <c r="L215" s="135"/>
      <c r="M215" s="123">
        <v>18.496041854850123</v>
      </c>
      <c r="N215" s="135" t="s">
        <v>429</v>
      </c>
      <c r="O215" s="124">
        <v>33.750493147819242</v>
      </c>
      <c r="P215" s="123" t="s">
        <v>429</v>
      </c>
      <c r="Q215" s="123">
        <v>46.350996515851989</v>
      </c>
      <c r="R215" s="135" t="s">
        <v>429</v>
      </c>
      <c r="S215" s="124">
        <v>60.405167986159533</v>
      </c>
      <c r="T215" s="157" t="s">
        <v>429</v>
      </c>
      <c r="U215" s="149">
        <v>79.542911638981508</v>
      </c>
      <c r="V215" s="154" t="s">
        <v>429</v>
      </c>
    </row>
    <row r="216" spans="1:23" x14ac:dyDescent="0.25">
      <c r="B216" s="150" t="s">
        <v>417</v>
      </c>
      <c r="C216" s="125" t="s">
        <v>431</v>
      </c>
      <c r="D216" s="125"/>
      <c r="E216" s="125" t="s">
        <v>431</v>
      </c>
      <c r="F216" s="125"/>
      <c r="G216" s="125" t="s">
        <v>431</v>
      </c>
      <c r="H216" s="125"/>
      <c r="I216" s="125" t="s">
        <v>431</v>
      </c>
      <c r="J216" s="125"/>
      <c r="K216" s="125" t="s">
        <v>431</v>
      </c>
      <c r="L216" s="136"/>
      <c r="M216" s="125" t="s">
        <v>431</v>
      </c>
      <c r="N216" s="136"/>
      <c r="O216" s="126" t="s">
        <v>431</v>
      </c>
      <c r="P216" s="125"/>
      <c r="Q216" s="125" t="s">
        <v>431</v>
      </c>
      <c r="R216" s="136"/>
      <c r="S216" s="126" t="s">
        <v>431</v>
      </c>
      <c r="T216" s="158"/>
      <c r="U216" s="151" t="s">
        <v>431</v>
      </c>
      <c r="V216" s="155"/>
    </row>
    <row r="217" spans="1:23" x14ac:dyDescent="0.25">
      <c r="B217" s="150" t="s">
        <v>418</v>
      </c>
      <c r="C217" s="125">
        <v>64.099605907786525</v>
      </c>
      <c r="D217" s="125"/>
      <c r="E217" s="125">
        <v>67.70681171806919</v>
      </c>
      <c r="F217" s="125"/>
      <c r="G217" s="125">
        <v>60.564861241289172</v>
      </c>
      <c r="H217" s="125"/>
      <c r="I217" s="125">
        <v>66.743061808110468</v>
      </c>
      <c r="J217" s="125"/>
      <c r="K217" s="125">
        <v>54.091639548883954</v>
      </c>
      <c r="L217" s="136"/>
      <c r="M217" s="125">
        <v>36.603813191433709</v>
      </c>
      <c r="N217" s="136"/>
      <c r="O217" s="126">
        <v>56.565264234706412</v>
      </c>
      <c r="P217" s="125"/>
      <c r="Q217" s="125">
        <v>64.490956871895804</v>
      </c>
      <c r="R217" s="136"/>
      <c r="S217" s="126">
        <v>73.794866378223574</v>
      </c>
      <c r="T217" s="158"/>
      <c r="U217" s="151">
        <v>88.325526407444656</v>
      </c>
      <c r="V217" s="155"/>
    </row>
    <row r="218" spans="1:23" x14ac:dyDescent="0.25">
      <c r="B218" s="150" t="s">
        <v>419</v>
      </c>
      <c r="C218" s="125" t="s">
        <v>431</v>
      </c>
      <c r="D218" s="125"/>
      <c r="E218" s="125" t="s">
        <v>431</v>
      </c>
      <c r="F218" s="125"/>
      <c r="G218" s="125" t="s">
        <v>431</v>
      </c>
      <c r="H218" s="125"/>
      <c r="I218" s="125" t="s">
        <v>431</v>
      </c>
      <c r="J218" s="125"/>
      <c r="K218" s="125" t="s">
        <v>431</v>
      </c>
      <c r="L218" s="136"/>
      <c r="M218" s="125" t="s">
        <v>431</v>
      </c>
      <c r="N218" s="136"/>
      <c r="O218" s="126" t="s">
        <v>431</v>
      </c>
      <c r="P218" s="125"/>
      <c r="Q218" s="125" t="s">
        <v>431</v>
      </c>
      <c r="R218" s="136"/>
      <c r="S218" s="126" t="s">
        <v>431</v>
      </c>
      <c r="T218" s="158"/>
      <c r="U218" s="151" t="s">
        <v>431</v>
      </c>
      <c r="V218" s="155"/>
    </row>
    <row r="219" spans="1:23" x14ac:dyDescent="0.25">
      <c r="B219" s="150" t="s">
        <v>420</v>
      </c>
      <c r="C219" s="125">
        <v>47.544212856111223</v>
      </c>
      <c r="D219" s="125"/>
      <c r="E219" s="125">
        <v>44.900302412314652</v>
      </c>
      <c r="F219" s="125"/>
      <c r="G219" s="125">
        <v>50.194003933646108</v>
      </c>
      <c r="H219" s="125"/>
      <c r="I219" s="125" t="s">
        <v>431</v>
      </c>
      <c r="J219" s="125"/>
      <c r="K219" s="125">
        <v>27.729648649640644</v>
      </c>
      <c r="L219" s="136"/>
      <c r="M219" s="125" t="s">
        <v>431</v>
      </c>
      <c r="N219" s="136"/>
      <c r="O219" s="126" t="s">
        <v>431</v>
      </c>
      <c r="P219" s="125"/>
      <c r="Q219" s="125" t="s">
        <v>431</v>
      </c>
      <c r="R219" s="136"/>
      <c r="S219" s="126" t="s">
        <v>431</v>
      </c>
      <c r="T219" s="158"/>
      <c r="U219" s="151" t="s">
        <v>431</v>
      </c>
      <c r="V219" s="155"/>
    </row>
    <row r="220" spans="1:23" x14ac:dyDescent="0.25">
      <c r="B220" s="150" t="s">
        <v>421</v>
      </c>
      <c r="C220" s="125">
        <v>49.99270764266921</v>
      </c>
      <c r="D220" s="125"/>
      <c r="E220" s="125">
        <v>50.037581123484571</v>
      </c>
      <c r="F220" s="125"/>
      <c r="G220" s="125">
        <v>50.301640320159038</v>
      </c>
      <c r="H220" s="125"/>
      <c r="I220" s="125" t="s">
        <v>431</v>
      </c>
      <c r="J220" s="125"/>
      <c r="K220" s="125">
        <v>43.831580288463286</v>
      </c>
      <c r="L220" s="136"/>
      <c r="M220" s="125">
        <v>32.043030174543581</v>
      </c>
      <c r="N220" s="136"/>
      <c r="O220" s="126">
        <v>37.190223608360185</v>
      </c>
      <c r="P220" s="125"/>
      <c r="Q220" s="125">
        <v>46.892943768502775</v>
      </c>
      <c r="R220" s="136"/>
      <c r="S220" s="126">
        <v>54.846204071979678</v>
      </c>
      <c r="T220" s="158"/>
      <c r="U220" s="151">
        <v>73.891394946555792</v>
      </c>
      <c r="V220" s="155"/>
    </row>
    <row r="221" spans="1:23" x14ac:dyDescent="0.25">
      <c r="B221" s="150" t="s">
        <v>422</v>
      </c>
      <c r="C221" s="125" t="s">
        <v>431</v>
      </c>
      <c r="D221" s="125"/>
      <c r="E221" s="125" t="s">
        <v>431</v>
      </c>
      <c r="F221" s="125"/>
      <c r="G221" s="125" t="s">
        <v>431</v>
      </c>
      <c r="H221" s="125"/>
      <c r="I221" s="125" t="s">
        <v>431</v>
      </c>
      <c r="J221" s="125"/>
      <c r="K221" s="125" t="s">
        <v>431</v>
      </c>
      <c r="L221" s="136"/>
      <c r="M221" s="125" t="s">
        <v>431</v>
      </c>
      <c r="N221" s="136"/>
      <c r="O221" s="126" t="s">
        <v>431</v>
      </c>
      <c r="P221" s="125"/>
      <c r="Q221" s="125" t="s">
        <v>431</v>
      </c>
      <c r="R221" s="136"/>
      <c r="S221" s="126" t="s">
        <v>431</v>
      </c>
      <c r="T221" s="158"/>
      <c r="U221" s="151" t="s">
        <v>431</v>
      </c>
      <c r="V221" s="155"/>
    </row>
    <row r="222" spans="1:23" x14ac:dyDescent="0.25">
      <c r="B222" s="150" t="s">
        <v>423</v>
      </c>
      <c r="C222" s="125">
        <v>31.06349019441403</v>
      </c>
      <c r="D222" s="136" t="s">
        <v>429</v>
      </c>
      <c r="E222" s="125">
        <v>35.200627904241266</v>
      </c>
      <c r="F222" s="136" t="s">
        <v>429</v>
      </c>
      <c r="G222" s="125">
        <v>27.718165263671501</v>
      </c>
      <c r="H222" s="136" t="s">
        <v>429</v>
      </c>
      <c r="I222" s="125">
        <v>45.131466459731932</v>
      </c>
      <c r="J222" s="136" t="s">
        <v>429</v>
      </c>
      <c r="K222" s="125">
        <v>24.397171333905437</v>
      </c>
      <c r="L222" s="136" t="s">
        <v>429</v>
      </c>
      <c r="M222" s="125">
        <v>6.7551067300296168</v>
      </c>
      <c r="N222" s="136" t="s">
        <v>429</v>
      </c>
      <c r="O222" s="126">
        <v>16.141849006583723</v>
      </c>
      <c r="P222" s="136" t="s">
        <v>429</v>
      </c>
      <c r="Q222" s="125">
        <v>24.562081618033893</v>
      </c>
      <c r="R222" s="136" t="s">
        <v>429</v>
      </c>
      <c r="S222" s="126">
        <v>36.883837063587521</v>
      </c>
      <c r="T222" s="136" t="s">
        <v>429</v>
      </c>
      <c r="U222" s="151">
        <v>60.123878248036725</v>
      </c>
      <c r="V222" s="133" t="s">
        <v>429</v>
      </c>
    </row>
    <row r="223" spans="1:23" x14ac:dyDescent="0.25">
      <c r="B223" s="150" t="s">
        <v>424</v>
      </c>
      <c r="C223" s="125">
        <v>27.305762080749179</v>
      </c>
      <c r="D223" s="125"/>
      <c r="E223" s="125">
        <v>31.156994467742855</v>
      </c>
      <c r="F223" s="125"/>
      <c r="G223" s="125">
        <v>24.140748468160368</v>
      </c>
      <c r="H223" s="125"/>
      <c r="I223" s="125">
        <v>43.450610796594866</v>
      </c>
      <c r="J223" s="125"/>
      <c r="K223" s="125">
        <v>14.185793243716484</v>
      </c>
      <c r="L223" s="136"/>
      <c r="M223" s="125">
        <v>4.7471980921580403</v>
      </c>
      <c r="N223" s="136"/>
      <c r="O223" s="126">
        <v>9.1825913789387723</v>
      </c>
      <c r="P223" s="125"/>
      <c r="Q223" s="125">
        <v>17.465209887724104</v>
      </c>
      <c r="R223" s="136"/>
      <c r="S223" s="126">
        <v>28.300398387424121</v>
      </c>
      <c r="T223" s="158"/>
      <c r="U223" s="151">
        <v>52.004137923537385</v>
      </c>
      <c r="V223" s="155"/>
    </row>
    <row r="224" spans="1:23" x14ac:dyDescent="0.25">
      <c r="B224" s="150" t="s">
        <v>425</v>
      </c>
      <c r="C224" s="125">
        <v>25.242690404809476</v>
      </c>
      <c r="D224" s="125"/>
      <c r="E224" s="125">
        <v>26.904622027540753</v>
      </c>
      <c r="F224" s="125"/>
      <c r="G224" s="125">
        <v>23.856136311238181</v>
      </c>
      <c r="H224" s="125"/>
      <c r="I224" s="125">
        <v>39.220382994991418</v>
      </c>
      <c r="J224" s="125"/>
      <c r="K224" s="125">
        <v>12.505375605040292</v>
      </c>
      <c r="L224" s="136"/>
      <c r="M224" s="125">
        <v>4.5532456817337703</v>
      </c>
      <c r="N224" s="136"/>
      <c r="O224" s="126">
        <v>7.5508257068215903</v>
      </c>
      <c r="P224" s="125"/>
      <c r="Q224" s="125">
        <v>12.98811689584079</v>
      </c>
      <c r="R224" s="136"/>
      <c r="S224" s="126">
        <v>21.158008040797334</v>
      </c>
      <c r="T224" s="158"/>
      <c r="U224" s="151">
        <v>46.829945563055539</v>
      </c>
      <c r="V224" s="155"/>
    </row>
    <row r="225" spans="1:24" x14ac:dyDescent="0.25">
      <c r="B225" s="150" t="s">
        <v>426</v>
      </c>
      <c r="C225" s="125">
        <v>28.948569291018895</v>
      </c>
      <c r="D225" s="125"/>
      <c r="E225" s="125">
        <v>34.544753603955179</v>
      </c>
      <c r="F225" s="125"/>
      <c r="G225" s="125">
        <v>24.367270721066529</v>
      </c>
      <c r="H225" s="125"/>
      <c r="I225" s="125">
        <v>45.165705842720328</v>
      </c>
      <c r="J225" s="125"/>
      <c r="K225" s="125">
        <v>15.7591079793233</v>
      </c>
      <c r="L225" s="136"/>
      <c r="M225" s="125">
        <v>4.8828878549143973</v>
      </c>
      <c r="N225" s="136"/>
      <c r="O225" s="126">
        <v>10.324180165792251</v>
      </c>
      <c r="P225" s="125"/>
      <c r="Q225" s="125">
        <v>20.597399297373133</v>
      </c>
      <c r="R225" s="136"/>
      <c r="S225" s="126">
        <v>33.297238847035224</v>
      </c>
      <c r="T225" s="158"/>
      <c r="U225" s="151">
        <v>55.624020410760586</v>
      </c>
      <c r="V225" s="155"/>
    </row>
    <row r="226" spans="1:24" x14ac:dyDescent="0.25">
      <c r="B226" s="150" t="s">
        <v>427</v>
      </c>
      <c r="C226" s="125">
        <v>20.671730095925756</v>
      </c>
      <c r="D226" s="125"/>
      <c r="E226" s="125">
        <v>24.048785085687335</v>
      </c>
      <c r="F226" s="125"/>
      <c r="G226" s="125">
        <v>18.043537393055622</v>
      </c>
      <c r="H226" s="125"/>
      <c r="I226" s="125">
        <v>34.977983097647972</v>
      </c>
      <c r="J226" s="125"/>
      <c r="K226" s="125">
        <v>13.21865459693754</v>
      </c>
      <c r="L226" s="136"/>
      <c r="M226" s="125">
        <v>4.6296815631732553</v>
      </c>
      <c r="N226" s="136"/>
      <c r="O226" s="126">
        <v>8.2491332650678277</v>
      </c>
      <c r="P226" s="125"/>
      <c r="Q226" s="125">
        <v>13.181121562627162</v>
      </c>
      <c r="R226" s="136"/>
      <c r="S226" s="126">
        <v>20.6489536736314</v>
      </c>
      <c r="T226" s="158"/>
      <c r="U226" s="151">
        <v>44.520142934061973</v>
      </c>
      <c r="V226" s="155"/>
    </row>
    <row r="227" spans="1:24" ht="15.75" thickBot="1" x14ac:dyDescent="0.3">
      <c r="B227" s="152" t="s">
        <v>428</v>
      </c>
      <c r="C227" s="127">
        <v>38.115508367344638</v>
      </c>
      <c r="D227" s="137" t="s">
        <v>429</v>
      </c>
      <c r="E227" s="127">
        <v>39.981082174335043</v>
      </c>
      <c r="F227" s="137" t="s">
        <v>429</v>
      </c>
      <c r="G227" s="127">
        <v>36.718995006407177</v>
      </c>
      <c r="H227" s="137" t="s">
        <v>429</v>
      </c>
      <c r="I227" s="127">
        <v>50.063171310686364</v>
      </c>
      <c r="J227" s="137" t="s">
        <v>429</v>
      </c>
      <c r="K227" s="127">
        <v>24.3251110700723</v>
      </c>
      <c r="L227" s="137" t="s">
        <v>429</v>
      </c>
      <c r="M227" s="127">
        <v>13.242581824546406</v>
      </c>
      <c r="N227" s="137" t="s">
        <v>429</v>
      </c>
      <c r="O227" s="128">
        <v>21.975632255778482</v>
      </c>
      <c r="P227" s="127" t="s">
        <v>429</v>
      </c>
      <c r="Q227" s="127">
        <v>31.188131857380657</v>
      </c>
      <c r="R227" s="137" t="s">
        <v>429</v>
      </c>
      <c r="S227" s="128">
        <v>42.449214616365964</v>
      </c>
      <c r="T227" s="159" t="s">
        <v>429</v>
      </c>
      <c r="U227" s="153">
        <v>62.06935312073562</v>
      </c>
      <c r="V227" s="156" t="s">
        <v>429</v>
      </c>
    </row>
    <row r="230" spans="1:24" ht="36.75" customHeight="1" x14ac:dyDescent="0.25">
      <c r="A230" s="116"/>
      <c r="B230" s="9" t="s">
        <v>432</v>
      </c>
      <c r="C230" s="79" t="s">
        <v>486</v>
      </c>
      <c r="D230" s="140"/>
      <c r="E230" s="140"/>
      <c r="F230" s="140"/>
      <c r="G230" s="140"/>
      <c r="H230" s="140"/>
      <c r="I230" s="140"/>
      <c r="J230" s="140"/>
      <c r="K230" s="140"/>
      <c r="L230" s="140"/>
      <c r="M230" s="140"/>
      <c r="N230" s="140"/>
      <c r="O230" s="140"/>
      <c r="P230" s="140"/>
      <c r="Q230" s="140"/>
      <c r="R230" s="140"/>
      <c r="S230" s="140"/>
      <c r="T230" s="140"/>
      <c r="U230" s="140"/>
      <c r="V230" s="140"/>
      <c r="W230" s="140"/>
      <c r="X230" s="140"/>
    </row>
    <row r="231" spans="1:24" ht="36" customHeight="1" x14ac:dyDescent="0.25">
      <c r="A231" s="116"/>
      <c r="B231" s="60" t="s">
        <v>433</v>
      </c>
      <c r="C231" s="64" t="s">
        <v>487</v>
      </c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spans="1:24" x14ac:dyDescent="0.25">
      <c r="A232" s="116"/>
      <c r="B232" s="60"/>
      <c r="C232" s="10" t="s">
        <v>475</v>
      </c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2"/>
    </row>
    <row r="233" spans="1:24" x14ac:dyDescent="0.25">
      <c r="A233" s="116"/>
      <c r="B233" s="60"/>
      <c r="C233" s="13" t="s">
        <v>434</v>
      </c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2"/>
    </row>
    <row r="234" spans="1:24" x14ac:dyDescent="0.25">
      <c r="A234" s="116"/>
      <c r="B234" s="60"/>
      <c r="C234" s="65" t="s">
        <v>446</v>
      </c>
      <c r="D234" s="117"/>
      <c r="E234" s="117"/>
      <c r="F234" s="117"/>
      <c r="G234" s="117"/>
      <c r="H234" s="117"/>
      <c r="I234" s="117"/>
      <c r="J234" s="117"/>
      <c r="K234" s="117"/>
      <c r="L234" s="117"/>
      <c r="M234" s="117"/>
      <c r="N234" s="117"/>
      <c r="O234" s="117"/>
      <c r="P234" s="117"/>
      <c r="Q234" s="117"/>
      <c r="R234" s="117"/>
      <c r="S234" s="117"/>
      <c r="T234" s="117"/>
      <c r="U234" s="117"/>
      <c r="V234" s="117"/>
      <c r="W234" s="117"/>
      <c r="X234" s="117"/>
    </row>
    <row r="235" spans="1:24" ht="21" customHeight="1" x14ac:dyDescent="0.25">
      <c r="A235" s="116"/>
      <c r="B235" s="61"/>
      <c r="C235" s="65" t="s">
        <v>435</v>
      </c>
      <c r="D235" s="117"/>
      <c r="E235" s="117"/>
      <c r="F235" s="117"/>
      <c r="G235" s="117"/>
      <c r="H235" s="117"/>
      <c r="I235" s="117"/>
      <c r="J235" s="117"/>
      <c r="K235" s="117"/>
      <c r="L235" s="117"/>
      <c r="M235" s="117"/>
      <c r="N235" s="117"/>
      <c r="O235" s="117"/>
      <c r="P235" s="117"/>
      <c r="Q235" s="117"/>
      <c r="R235" s="117"/>
      <c r="S235" s="117"/>
      <c r="T235" s="117"/>
      <c r="U235" s="117"/>
      <c r="V235" s="117"/>
      <c r="W235" s="117"/>
      <c r="X235" s="117"/>
    </row>
    <row r="236" spans="1:24" ht="18.75" customHeight="1" x14ac:dyDescent="0.25">
      <c r="A236" s="116"/>
      <c r="B236" s="143" t="s">
        <v>12</v>
      </c>
      <c r="C236" s="15" t="s">
        <v>447</v>
      </c>
      <c r="D236" s="16"/>
      <c r="E236" s="17"/>
      <c r="F236" s="16"/>
      <c r="G236" s="17"/>
      <c r="H236" s="16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2"/>
    </row>
    <row r="237" spans="1:24" x14ac:dyDescent="0.25">
      <c r="A237" s="116"/>
      <c r="B237" s="60"/>
      <c r="C237" s="18"/>
      <c r="D237" s="19"/>
      <c r="E237" s="20"/>
      <c r="F237" s="19"/>
      <c r="G237" s="20"/>
      <c r="H237" s="19"/>
      <c r="I237" s="20"/>
      <c r="J237" s="20"/>
      <c r="K237" s="20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12"/>
    </row>
    <row r="238" spans="1:24" x14ac:dyDescent="0.25">
      <c r="B238" s="61"/>
      <c r="C238" s="19"/>
      <c r="D238" s="45"/>
      <c r="E238" s="19"/>
      <c r="F238" s="40"/>
      <c r="G238" s="20"/>
      <c r="H238" s="40"/>
      <c r="I238" s="20"/>
      <c r="J238" s="40"/>
      <c r="K238" s="20"/>
      <c r="L238" s="40"/>
      <c r="M238" s="20"/>
      <c r="N238" s="40"/>
      <c r="O238" s="20"/>
      <c r="P238" s="40"/>
      <c r="Q238" s="20"/>
      <c r="R238" s="40"/>
      <c r="S238" s="20"/>
      <c r="T238" s="45"/>
      <c r="U238" s="12"/>
    </row>
  </sheetData>
  <autoFilter ref="A10:Z10"/>
  <mergeCells count="7">
    <mergeCell ref="B237:B238"/>
    <mergeCell ref="A1:B2"/>
    <mergeCell ref="C230:X230"/>
    <mergeCell ref="B231:B235"/>
    <mergeCell ref="C231:X231"/>
    <mergeCell ref="C234:X234"/>
    <mergeCell ref="C235:X2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 Completion</vt:lpstr>
      <vt:lpstr>Lower Secondary Completion</vt:lpstr>
      <vt:lpstr>Upper Secondary Completion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2017-11-30T20:09:40Z</dcterms:created>
  <dcterms:modified xsi:type="dcterms:W3CDTF">2017-12-12T15:46:46Z</dcterms:modified>
</cp:coreProperties>
</file>