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970" windowHeight="49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8"/>
  <sheetViews>
    <sheetView workbookViewId="0" tabSelected="1">
      <pane ySplit="1" topLeftCell="A6" activePane="bottomLeft" state="frozen"/>
      <selection pane="bottomLeft" activeCell="B13" sqref="B13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 s="2">
        <f>B18</f>
        <v>0.56888888888888889</v>
      </c>
      <c r="F2" s="2">
        <f>B18</f>
        <v>0.56888888888888889</v>
      </c>
      <c r="G2" s="2">
        <f>B18</f>
        <v>0.56888888888888889</v>
      </c>
      <c r="H2">
        <v>1</v>
      </c>
      <c r="I2">
        <v>1</v>
      </c>
      <c r="J2">
        <v>1</v>
      </c>
      <c r="K2" s="2">
        <f>C18</f>
        <v>0.55397727272727271</v>
      </c>
      <c r="L2" s="2">
        <f>C18</f>
        <v>0.55397727272727271</v>
      </c>
      <c r="M2" s="2">
        <f>C18</f>
        <v>0.55397727272727271</v>
      </c>
      <c r="N2">
        <v>1</v>
      </c>
      <c r="O2">
        <v>1</v>
      </c>
      <c r="P2">
        <v>1</v>
      </c>
      <c r="Q2" s="2">
        <f>D18</f>
        <v>0.62314814814814812</v>
      </c>
      <c r="R2" s="2">
        <f>D18</f>
        <v>0.62314814814814812</v>
      </c>
      <c r="S2" s="2">
        <f>D18</f>
        <v>0.62314814814814812</v>
      </c>
    </row>
    <row r="3" spans="1:16384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4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4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4">
      <c r="A11" t="inlineStr">
        <is>
          <t>N_tot</t>
        </is>
      </c>
      <c r="B11">
        <f>SUM(B10:S10)</f>
        <v>240.69999999999999</v>
      </c>
    </row>
    <row r="13" spans="1:16384" ht="19.5">
      <c r="A13" s="3" t="inlineStr">
        <is>
          <t>frac of school</t>
        </is>
      </c>
      <c r="B13" s="3">
        <f>B10/SUM($B10:$G10)</f>
        <v>0.21461187214611871</v>
      </c>
      <c r="C13" s="3">
        <f>C10/SUM($B10:$G10)</f>
        <v>0</v>
      </c>
      <c r="D13" s="3">
        <f>D10/SUM($B10:$G10)</f>
        <v>0.1004566210045662</v>
      </c>
      <c r="E13" s="3">
        <f>E10/SUM($B10:$G10)</f>
        <v>0.18264840182648401</v>
      </c>
      <c r="F13" s="3">
        <f>F10/SUM($B10:$G10)</f>
        <v>0.22831050228310501</v>
      </c>
      <c r="G13" s="3">
        <f>G10/SUM($B10:$G10)</f>
        <v>0.27397260273972601</v>
      </c>
      <c r="H13" s="3">
        <f>H10/SUM($H10:$M10)</f>
        <v>0.19614147909967844</v>
      </c>
      <c r="I13" s="3">
        <f>I10/SUM($H10:$M10)</f>
        <v>0.064308681672025719</v>
      </c>
      <c r="J13" s="3">
        <f>J10/SUM($H10:$M10)</f>
        <v>0.03215434083601286</v>
      </c>
      <c r="K13" s="3">
        <f>K10/SUM($H10:$M10)</f>
        <v>0.19292604501607716</v>
      </c>
      <c r="L13" s="3">
        <f>L10/SUM($H10:$M10)</f>
        <v>0.32154340836012862</v>
      </c>
      <c r="M13" s="3">
        <f>M10/SUM($H10:$M10)</f>
        <v>0.19292604501607716</v>
      </c>
      <c r="N13" s="3">
        <f>N10/SUM($N10:$S10)</f>
        <v>0.11594202898550725</v>
      </c>
      <c r="O13" s="3">
        <f>O10/SUM($N10:$S10)</f>
        <v>0.10144927536231885</v>
      </c>
      <c r="P13" s="3">
        <f>P10/SUM($N10:$S10)</f>
        <v>0.13043478260869565</v>
      </c>
      <c r="Q13" s="3">
        <f>Q10/SUM($N10:$S10)</f>
        <v>0.17391304347826086</v>
      </c>
      <c r="R13" s="3">
        <f>R10/SUM($N10:$S10)</f>
        <v>0.24637681159420291</v>
      </c>
      <c r="S13" s="3">
        <f>S10/SUM($N10:$S10)</f>
        <v>0.2318840579710145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5"/>
      <c r="XFC13" s="5"/>
      <c r="XFD13" s="5"/>
    </row>
    <row r="14" spans="1:16384" ht="19.5">
      <c r="A14" t="inlineStr">
        <is>
          <t>frac contingent</t>
        </is>
      </c>
      <c r="B14" s="3">
        <f>SUM(B13:D13)</f>
        <v>0.31506849315068491</v>
      </c>
      <c r="H14" s="3">
        <f>SUM(H13:J13)</f>
        <v>0.292604501607717</v>
      </c>
      <c r="J14" s="3"/>
      <c r="K14" s="3"/>
      <c r="N14" s="3">
        <f>SUM(N13:P13)</f>
        <v>0.34782608695652173</v>
      </c>
    </row>
    <row r="15" spans="1:16384">
      <c r="A15" t="inlineStr">
        <is>
          <t>frac visitors</t>
        </is>
      </c>
      <c r="B15" s="3">
        <f>(C10+D10+I10+J10+O10+P10)/B11</f>
        <v>0.13710012463647694</v>
      </c>
      <c r="H15" s="3"/>
      <c r="J15" s="3"/>
      <c r="K15" s="3"/>
      <c r="N15" s="3"/>
    </row>
    <row r="17" spans="1:16384">
      <c r="B17" t="inlineStr">
        <is>
          <t>AD</t>
        </is>
      </c>
      <c r="C17" t="inlineStr">
        <is>
          <t>BD</t>
        </is>
      </c>
      <c r="D17" t="inlineStr">
        <is>
          <t>SD</t>
        </is>
      </c>
    </row>
    <row r="18" spans="1:16384" customHeight="1" ht="12.75">
      <c r="A18" s="2"/>
      <c r="B18" s="2">
        <f>(75*24-776)/(75*24)</f>
        <v>0.56888888888888889</v>
      </c>
      <c r="C18" s="2">
        <f>(44*24-471)/(44*24)</f>
        <v>0.55397727272727271</v>
      </c>
      <c r="D18" s="2">
        <f>(45*24-407)/(45*24)</f>
        <v>0.62314814814814812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6"/>
      <c r="XFC18" s="6"/>
      <c r="XFD18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2018-01-18T16:17:07Z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