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esktop/University/Third Year/Dissertation/Writing/"/>
    </mc:Choice>
  </mc:AlternateContent>
  <xr:revisionPtr revIDLastSave="0" documentId="13_ncr:1_{1FDEA510-43DF-D440-919F-20B79B19EAE7}" xr6:coauthVersionLast="31" xr6:coauthVersionMax="31" xr10:uidLastSave="{00000000-0000-0000-0000-000000000000}"/>
  <bookViews>
    <workbookView xWindow="8960" yWindow="460" windowWidth="21180" windowHeight="15000" activeTab="1" xr2:uid="{2A8C6E44-6265-CD46-82BD-F19C8FC5D4D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4" i="2"/>
  <c r="E5" i="2"/>
  <c r="E6" i="2"/>
  <c r="E3" i="2"/>
  <c r="C13" i="2"/>
  <c r="D4" i="2"/>
  <c r="D5" i="2"/>
  <c r="D6" i="2"/>
  <c r="D7" i="2"/>
  <c r="D3" i="2"/>
  <c r="C4" i="2"/>
  <c r="C5" i="2"/>
  <c r="C6" i="2"/>
  <c r="C7" i="2"/>
  <c r="C3" i="2"/>
  <c r="G13" i="1"/>
  <c r="F13" i="1"/>
  <c r="E13" i="1"/>
  <c r="D13" i="1"/>
  <c r="C13" i="1"/>
  <c r="G12" i="1"/>
  <c r="G11" i="1"/>
  <c r="G10" i="1"/>
  <c r="G9" i="1"/>
  <c r="G8" i="1"/>
  <c r="G7" i="1"/>
  <c r="G6" i="1"/>
  <c r="G5" i="1"/>
  <c r="G4" i="1"/>
  <c r="G3" i="1"/>
  <c r="F12" i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  <c r="E3" i="1"/>
  <c r="D21" i="1"/>
  <c r="D12" i="1"/>
  <c r="D11" i="1"/>
  <c r="D10" i="1"/>
  <c r="D9" i="1"/>
  <c r="D8" i="1"/>
  <c r="D7" i="1"/>
  <c r="D6" i="1"/>
  <c r="D5" i="1"/>
  <c r="D4" i="1"/>
  <c r="D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<sst xmlns="http://schemas.openxmlformats.org/spreadsheetml/2006/main" count="8" uniqueCount="8">
  <si>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Payload (bytes)</t>
  </si>
  <si>
    <t>Priority</t>
  </si>
  <si>
    <t>Payload</t>
  </si>
  <si>
    <t>Timeslot</t>
  </si>
  <si>
    <t>Total Transmissions</t>
  </si>
  <si>
    <t>Transmissions</t>
  </si>
  <si>
    <t>Superframe Length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</si>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</sst>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C46E-8AA9-A444-A70E-8601F74A2A25}">
  <dimension ref="A1:G28"/>
  <sheetViews>
    <sheetView workbookViewId="0">
      <selection activeCell="G21" sqref="G21"/>
    </sheetView>
  </sheetViews>
  <sheetFormatPr baseColWidth="10" defaultRowHeight="16" x14ac:dyDescent="0.2"/>
  <sheetData>
    <row r="1" spans="1:7" ht="17" thickBot="1" x14ac:dyDescent="0.25">
      <c r="C1">
        <v>10</v>
      </c>
      <c r="D1">
        <v>23</v>
      </c>
      <c r="E1">
        <v>23</v>
      </c>
      <c r="F1">
        <v>28</v>
      </c>
      <c r="G1">
        <v>28</v>
      </c>
    </row>
    <row r="2" spans="1:7" ht="33" thickBot="1" x14ac:dyDescent="0.25">
      <c r="A2" s="1" t="s">
        <v>0</v>
      </c>
      <c r="B2" s="2" t="s">
        <v>1</v>
      </c>
      <c r="C2">
        <v>10</v>
      </c>
      <c r="D2">
        <v>20</v>
      </c>
      <c r="E2">
        <v>30</v>
      </c>
      <c r="F2">
        <v>40</v>
      </c>
      <c r="G2">
        <v>50</v>
      </c>
    </row>
    <row r="3" spans="1:7" ht="17" thickBot="1" x14ac:dyDescent="0.25">
      <c r="A3" s="3">
        <v>11</v>
      </c>
      <c r="B3" s="4">
        <v>8</v>
      </c>
      <c r="C3">
        <f>SUM(23+(CEILING(A3/C2,1)*C1))</f>
        <v>43</v>
      </c>
      <c r="D3">
        <f>SUM(23+(CEILING(A3/D2,1)*D1) )</f>
        <v>46</v>
      </c>
      <c r="E3">
        <f>SUM(23+(CEILING(A3/E2,1)*E1) )</f>
        <v>46</v>
      </c>
      <c r="F3">
        <f>SUM(23+(CEILING(A3/F2,1)*F1))</f>
        <v>51</v>
      </c>
      <c r="G3">
        <f>SUM(23+(CEILING(A3/G2,1)*G1))</f>
        <v>51</v>
      </c>
    </row>
    <row r="4" spans="1:7" ht="17" thickBot="1" x14ac:dyDescent="0.25">
      <c r="A4" s="3">
        <v>12</v>
      </c>
      <c r="B4" s="4">
        <v>4</v>
      </c>
      <c r="C4">
        <f>SUM(23+(CEILING(A4/C2,1)*C1) + C3)</f>
        <v>86</v>
      </c>
      <c r="D4">
        <f>SUM(23+(CEILING(A4/D2,1)*D1) + D3)</f>
        <v>92</v>
      </c>
      <c r="E4">
        <f>SUM(23+(CEILING(A4/E2,1)*E1) + E3)</f>
        <v>92</v>
      </c>
      <c r="F4">
        <f>SUM(23+(CEILING(A4/F2,1)*F1) + F3)</f>
        <v>102</v>
      </c>
      <c r="G4">
        <f>SUM(23+(CEILING(A4/G2,1)*G1) + G3)</f>
        <v>102</v>
      </c>
    </row>
    <row r="5" spans="1:7" ht="17" thickBot="1" x14ac:dyDescent="0.25">
      <c r="A5" s="3">
        <v>14</v>
      </c>
      <c r="B5" s="4">
        <v>7</v>
      </c>
      <c r="C5">
        <f>SUM(23+(CEILING(A5/C2,1)*C1)+C4)</f>
        <v>129</v>
      </c>
      <c r="D5">
        <f>SUM(23+(CEILING(A5/D2,1)*D1) + D4)</f>
        <v>138</v>
      </c>
      <c r="E5">
        <f>SUM(23+(CEILING(A5/E2,1)*E1) + E4)</f>
        <v>138</v>
      </c>
      <c r="F5">
        <f>SUM(23+(CEILING(A5/F2,1)*F1) + F4)</f>
        <v>153</v>
      </c>
      <c r="G5">
        <f>SUM(23+(CEILING(A5/G2,1)*G1) + G4)</f>
        <v>153</v>
      </c>
    </row>
    <row r="6" spans="1:7" ht="17" thickBot="1" x14ac:dyDescent="0.25">
      <c r="A6" s="3">
        <v>18</v>
      </c>
      <c r="B6" s="4">
        <v>9</v>
      </c>
      <c r="C6">
        <f>SUM(23+(CEILING(A6/C2,1)*C1)+C5)</f>
        <v>172</v>
      </c>
      <c r="D6">
        <f>SUM(23+(CEILING(A6/D2,1)*D1) + D5)</f>
        <v>184</v>
      </c>
      <c r="E6">
        <f>SUM(23+(CEILING(A6/E2,1)*E1) + E5)</f>
        <v>184</v>
      </c>
      <c r="F6">
        <f>SUM(23+(CEILING(A6/F2,1)*F1) + F5)</f>
        <v>204</v>
      </c>
      <c r="G6">
        <f>SUM(23+(CEILING(A6/G2,1)*G1) + G5)</f>
        <v>204</v>
      </c>
    </row>
    <row r="7" spans="1:7" ht="17" thickBot="1" x14ac:dyDescent="0.25">
      <c r="A7" s="3">
        <v>24</v>
      </c>
      <c r="B7" s="4">
        <v>3</v>
      </c>
      <c r="C7">
        <f>SUM(23+(CEILING(A7/C2,1)*C1) +C6)</f>
        <v>225</v>
      </c>
      <c r="D7">
        <f>SUM(23+(CEILING(A7/D2,1)*D1) + D6)</f>
        <v>253</v>
      </c>
      <c r="E7">
        <f>SUM(23+(CEILING(A7/E2,1)*E1) + E6)</f>
        <v>230</v>
      </c>
      <c r="F7">
        <f>SUM(23+(CEILING(A7/F2,1)*F1) + F6)</f>
        <v>255</v>
      </c>
      <c r="G7">
        <f>SUM(23+(CEILING(A7/G2,1)*G1) + G6)</f>
        <v>255</v>
      </c>
    </row>
    <row r="8" spans="1:7" ht="17" thickBot="1" x14ac:dyDescent="0.25">
      <c r="A8" s="3">
        <v>25</v>
      </c>
      <c r="B8" s="4">
        <v>6</v>
      </c>
      <c r="C8">
        <f>SUM(23+(CEILING(A8/C2,1)*C1) +C7)</f>
        <v>278</v>
      </c>
      <c r="D8">
        <f>SUM(23+(CEILING(A8/D2,1)*D1) + D7)</f>
        <v>322</v>
      </c>
      <c r="E8">
        <f>SUM(23+(CEILING(A8/E2,1)*E1) + E7)</f>
        <v>276</v>
      </c>
      <c r="F8">
        <f>SUM(23+(CEILING(A8/F2,1)*F1) + F7)</f>
        <v>306</v>
      </c>
      <c r="G8">
        <f>SUM(23+(CEILING(A8/G2,1)*G1) + G7)</f>
        <v>306</v>
      </c>
    </row>
    <row r="9" spans="1:7" ht="17" thickBot="1" x14ac:dyDescent="0.25">
      <c r="A9" s="3">
        <v>32</v>
      </c>
      <c r="B9" s="4">
        <v>10</v>
      </c>
      <c r="C9">
        <f>SUM(23+(CEILING(A9/C2,1)*C1)+C8)</f>
        <v>341</v>
      </c>
      <c r="D9">
        <f>SUM(23+(CEILING(A9/D2,1)*D1) + D8)</f>
        <v>391</v>
      </c>
      <c r="E9">
        <f>SUM(23+(CEILING(A9/E2,1)*E1) + E8)</f>
        <v>345</v>
      </c>
      <c r="F9">
        <f>SUM(23+(CEILING(A9/F2,1)*F1) + F8)</f>
        <v>357</v>
      </c>
      <c r="G9">
        <f>SUM(23+(CEILING(A9/G2,1)*G1) + G8)</f>
        <v>357</v>
      </c>
    </row>
    <row r="10" spans="1:7" ht="17" thickBot="1" x14ac:dyDescent="0.25">
      <c r="A10" s="3">
        <v>33</v>
      </c>
      <c r="B10" s="4">
        <v>2</v>
      </c>
      <c r="C10">
        <f>SUM(23+(CEILING(A10/C2,1)*C1) + C9)</f>
        <v>404</v>
      </c>
      <c r="D10">
        <f>SUM(23+(CEILING(A10/D2,1)*D1) + D9)</f>
        <v>460</v>
      </c>
      <c r="E10">
        <f>SUM(23+(CEILING(A10/E2,1)*E1) + E9)</f>
        <v>414</v>
      </c>
      <c r="F10">
        <f>SUM(23+(CEILING(A10/F2,1)*F1) + F9)</f>
        <v>408</v>
      </c>
      <c r="G10">
        <f>SUM(23+(CEILING(A10/G2,1)*G1) + G9)</f>
        <v>408</v>
      </c>
    </row>
    <row r="11" spans="1:7" ht="17" thickBot="1" x14ac:dyDescent="0.25">
      <c r="A11" s="3">
        <v>43</v>
      </c>
      <c r="B11" s="4">
        <v>1</v>
      </c>
      <c r="C11">
        <f>SUM(23+(CEILING(A11/C2,1)*C1) + C10)</f>
        <v>477</v>
      </c>
      <c r="D11">
        <f>SUM(23+(CEILING(A11/D2,1)*D1) + D10)</f>
        <v>552</v>
      </c>
      <c r="E11">
        <f>SUM(23+(CEILING(A11/E2,1)*E1)+E10)</f>
        <v>483</v>
      </c>
      <c r="F11">
        <f>SUM(23+(CEILING(A11/F2,1)*F1) + F10)</f>
        <v>487</v>
      </c>
      <c r="G11">
        <f>SUM(23+(CEILING(A11/G2,1)*G1) + G10)</f>
        <v>459</v>
      </c>
    </row>
    <row r="12" spans="1:7" ht="17" thickBot="1" x14ac:dyDescent="0.25">
      <c r="A12" s="3">
        <v>45</v>
      </c>
      <c r="B12" s="4">
        <v>5</v>
      </c>
      <c r="C12">
        <f>SUM(23+(CEILING(A12/C2,1)*C1) + C11)</f>
        <v>550</v>
      </c>
      <c r="D12">
        <f>SUM(23+(CEILING(A12/D2,1)*D1) + D11)</f>
        <v>644</v>
      </c>
      <c r="E12">
        <f>SUM(23+(CEILING(A12/E2,1)*E1) + E11)</f>
        <v>552</v>
      </c>
      <c r="F12">
        <f>SUM(23+(CEILING(A12/F2,1)*F1) + F11)</f>
        <v>566</v>
      </c>
      <c r="G12">
        <f>SUM(23+(CEILING(A12/G2,1)*G1) + G11)</f>
        <v>510</v>
      </c>
    </row>
    <row r="13" spans="1:7" x14ac:dyDescent="0.2">
      <c r="C13">
        <f>SUM(C3:C12)/10</f>
        <v>270.5</v>
      </c>
      <c r="D13">
        <f>SUM(D3:D12)/10</f>
        <v>308.2</v>
      </c>
      <c r="E13">
        <f>SUM(E3:E12)/10</f>
        <v>276</v>
      </c>
      <c r="F13">
        <f>SUM(F3:F12)/10</f>
        <v>288.89999999999998</v>
      </c>
      <c r="G13">
        <f>SUM(G3:G12)/10</f>
        <v>280.5</v>
      </c>
    </row>
    <row r="19" spans="3:4" x14ac:dyDescent="0.2">
      <c r="C19" s="5">
        <v>43</v>
      </c>
    </row>
    <row r="20" spans="3:4" x14ac:dyDescent="0.2">
      <c r="C20" s="5">
        <v>86</v>
      </c>
    </row>
    <row r="21" spans="3:4" x14ac:dyDescent="0.2">
      <c r="C21" s="5">
        <v>129</v>
      </c>
      <c r="D21">
        <f>SUM(C19:C28)/10</f>
        <v>270.5</v>
      </c>
    </row>
    <row r="22" spans="3:4" x14ac:dyDescent="0.2">
      <c r="C22" s="5">
        <v>172</v>
      </c>
    </row>
    <row r="23" spans="3:4" x14ac:dyDescent="0.2">
      <c r="C23" s="5">
        <v>225</v>
      </c>
    </row>
    <row r="24" spans="3:4" x14ac:dyDescent="0.2">
      <c r="C24" s="5">
        <v>278</v>
      </c>
    </row>
    <row r="25" spans="3:4" x14ac:dyDescent="0.2">
      <c r="C25" s="5">
        <v>341</v>
      </c>
    </row>
    <row r="26" spans="3:4" x14ac:dyDescent="0.2">
      <c r="C26" s="5">
        <v>404</v>
      </c>
    </row>
    <row r="27" spans="3:4" x14ac:dyDescent="0.2">
      <c r="C27" s="5">
        <v>477</v>
      </c>
    </row>
    <row r="28" spans="3:4" x14ac:dyDescent="0.2">
      <c r="C28" s="5">
        <v>550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8F3AB-DD6D-F445-AFC7-8224DA5E5DE2}">
  <dimension ref="A2:E20"/>
  <sheetViews>
    <sheetView tabSelected="1" workbookViewId="0">
      <selection activeCell="E9" sqref="E9"/>
    </sheetView>
  </sheetViews>
  <sheetFormatPr baseColWidth="10" defaultRowHeight="16" x14ac:dyDescent="0.2"/>
  <cols>
    <col min="3" max="3" width="17.6640625" bestFit="1" customWidth="1"/>
    <col min="4" max="4" width="17" bestFit="1" customWidth="1"/>
    <col min="5" max="5" width="21.33203125" customWidth="1"/>
  </cols>
  <sheetData>
    <row r="2" spans="1:5" x14ac:dyDescent="0.2">
      <c r="A2" t="s">
        <v>2</v>
      </c>
      <c r="B2" t="s">
        <v>3</v>
      </c>
      <c r="C2" t="s">
        <v>4</v>
      </c>
      <c r="D2" t="s">
        <v>6</v>
      </c>
      <c r="E2" t="s">
        <v>7</v>
      </c>
    </row>
    <row r="3" spans="1:5" x14ac:dyDescent="0.2">
      <c r="A3">
        <v>10</v>
      </c>
      <c r="B3">
        <v>10</v>
      </c>
      <c r="C3">
        <f>SUM(CEILING(A11/A3,1)+CEILING(A12/A3,1)+CEILING(A13/A3,1)+CEILING(A14/A3,1)+CEILING(A15/A3,1)+CEILING(A16/A3,1)+CEILING(A17/A3,1)+CEILING(A18/A3,1) + CEILING(A19/A3,1) + CEILING(A20/A3,1))</f>
        <v>32</v>
      </c>
      <c r="D3">
        <f>C3*B3</f>
        <v>320</v>
      </c>
      <c r="E3">
        <f xml:space="preserve"> 257/D3</f>
        <v>0.80312499999999998</v>
      </c>
    </row>
    <row r="4" spans="1:5" x14ac:dyDescent="0.2">
      <c r="A4">
        <v>20</v>
      </c>
      <c r="B4">
        <v>23</v>
      </c>
      <c r="C4">
        <f>SUM(CEILING(A11/A4,1)+CEILING(A12/A4,1)+CEILING(A13/A4,1)+CEILING(A14/A4,1)+CEILING(A15/A4,1)+CEILING(A16/A4,1)+CEILING(A17/A4,1)+CEILING(A18/A4,1) + CEILING(A19/A4,1) + CEILING(A20/A4,1))</f>
        <v>18</v>
      </c>
      <c r="D4">
        <f>C4*B4</f>
        <v>414</v>
      </c>
      <c r="E4">
        <f t="shared" ref="E4:E7" si="0" xml:space="preserve"> 257/D4</f>
        <v>0.62077294685990336</v>
      </c>
    </row>
    <row r="5" spans="1:5" x14ac:dyDescent="0.2">
      <c r="A5">
        <v>30</v>
      </c>
      <c r="B5">
        <v>23</v>
      </c>
      <c r="C5">
        <f>SUM(CEILING(A11/A5,1)+CEILING(A12/A5,1)+CEILING(A13/A5,1)+CEILING(A14/A5,1)+CEILING(A15/A5,1)+CEILING(A16/A5,1)+CEILING(A17/A5,1)+CEILING(A18/A5,1) + CEILING(A19/A5,1) + CEILING(A20/A5,1))</f>
        <v>14</v>
      </c>
      <c r="D5">
        <f>C5*B5</f>
        <v>322</v>
      </c>
      <c r="E5">
        <f t="shared" si="0"/>
        <v>0.79813664596273293</v>
      </c>
    </row>
    <row r="6" spans="1:5" x14ac:dyDescent="0.2">
      <c r="A6">
        <v>40</v>
      </c>
      <c r="B6">
        <v>28</v>
      </c>
      <c r="C6">
        <f>SUM(CEILING(A11/A6,1)+CEILING(A12/A6,1)+CEILING(A13/A6,1)+CEILING(A14/A6,1)+CEILING(A15/A6,1)+CEILING(A16/A6,1)+CEILING(A17/A6,1)+CEILING(A18/A6,1) + CEILING(A19/A6,1) + CEILING(A20/A6,1))</f>
        <v>12</v>
      </c>
      <c r="D6">
        <f>C6*B6</f>
        <v>336</v>
      </c>
      <c r="E6">
        <f t="shared" si="0"/>
        <v>0.76488095238095233</v>
      </c>
    </row>
    <row r="7" spans="1:5" x14ac:dyDescent="0.2">
      <c r="A7">
        <v>50</v>
      </c>
      <c r="B7">
        <v>28</v>
      </c>
      <c r="C7">
        <f>SUM(CEILING(A11/A7,1)+CEILING(A12/A7,1)+CEILING(A13/A7,1)+CEILING(A14/A7,1)+CEILING(A15/A7,1)+CEILING(A16/A7,1)+CEILING(A17/A7,1)+CEILING(A18/A7,1) + CEILING(A19/A7,1) + CEILING(A20/A7,1))</f>
        <v>10</v>
      </c>
      <c r="D7">
        <f>C7*B7</f>
        <v>280</v>
      </c>
      <c r="E7">
        <f xml:space="preserve"> 257/D7</f>
        <v>0.91785714285714282</v>
      </c>
    </row>
    <row r="10" spans="1:5" x14ac:dyDescent="0.2">
      <c r="A10" t="s">
        <v>5</v>
      </c>
    </row>
    <row r="11" spans="1:5" x14ac:dyDescent="0.2">
      <c r="A11">
        <v>43</v>
      </c>
    </row>
    <row r="12" spans="1:5" x14ac:dyDescent="0.2">
      <c r="A12">
        <v>33</v>
      </c>
    </row>
    <row r="13" spans="1:5" x14ac:dyDescent="0.2">
      <c r="A13">
        <v>24</v>
      </c>
      <c r="C13">
        <f>SUM(A11:A20)</f>
        <v>257</v>
      </c>
    </row>
    <row r="14" spans="1:5" x14ac:dyDescent="0.2">
      <c r="A14">
        <v>12</v>
      </c>
    </row>
    <row r="15" spans="1:5" x14ac:dyDescent="0.2">
      <c r="A15">
        <v>45</v>
      </c>
    </row>
    <row r="16" spans="1:5" x14ac:dyDescent="0.2">
      <c r="A16">
        <v>25</v>
      </c>
    </row>
    <row r="17" spans="1:1" x14ac:dyDescent="0.2">
      <c r="A17">
        <v>14</v>
      </c>
    </row>
    <row r="18" spans="1:1" x14ac:dyDescent="0.2">
      <c r="A18">
        <v>11</v>
      </c>
    </row>
    <row r="19" spans="1:1" x14ac:dyDescent="0.2">
      <c r="A19">
        <v>18</v>
      </c>
    </row>
    <row r="20" spans="1:1" x14ac:dyDescent="0.2">
      <c r="A20">
        <v>32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Derrick</dc:creator>
  <cp:lastModifiedBy>Jonathan Derrick</cp:lastModifiedBy>
  <dcterms:created xsi:type="dcterms:W3CDTF">2018-04-10T08:38:42Z</dcterms:created>
  <dcterms:modified xsi:type="dcterms:W3CDTF">2018-04-11T19:06:42Z</dcterms:modified>
</cp:coreProperties>
</file>