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 Usuário\Desktop\"/>
    </mc:Choice>
  </mc:AlternateContent>
  <xr:revisionPtr revIDLastSave="0" documentId="8_{EB73CDFF-4DB7-4C83-AA60-ED68C05C55A9}" xr6:coauthVersionLast="47" xr6:coauthVersionMax="47" xr10:uidLastSave="{00000000-0000-0000-0000-000000000000}"/>
  <bookViews>
    <workbookView xWindow="-108" yWindow="-108" windowWidth="23256" windowHeight="12576" activeTab="1" xr2:uid="{2CF866A9-F7B4-4377-83A7-C5FF47EF51ED}"/>
  </bookViews>
  <sheets>
    <sheet name="Exercício pág. 180" sheetId="2" r:id="rId1"/>
    <sheet name="Qmax arroio Frag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K2" i="2"/>
  <c r="J14" i="2"/>
  <c r="J2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D2" i="2"/>
  <c r="C2" i="2"/>
  <c r="M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D2" i="1"/>
  <c r="C2" i="1"/>
  <c r="I2" i="2" l="1"/>
  <c r="G2" i="2"/>
  <c r="J10" i="2"/>
  <c r="J21" i="2" l="1"/>
  <c r="J55" i="2"/>
  <c r="J23" i="2"/>
  <c r="J44" i="2"/>
  <c r="J35" i="2"/>
  <c r="J45" i="2"/>
  <c r="J48" i="2"/>
  <c r="J24" i="2"/>
  <c r="J13" i="2"/>
  <c r="J8" i="2"/>
  <c r="J37" i="2"/>
  <c r="J32" i="2"/>
  <c r="J5" i="2"/>
  <c r="J47" i="2"/>
  <c r="J15" i="2"/>
  <c r="J36" i="2"/>
  <c r="J38" i="2"/>
  <c r="J6" i="2"/>
  <c r="J27" i="2"/>
  <c r="J26" i="2"/>
  <c r="J9" i="2"/>
  <c r="J16" i="2"/>
  <c r="J40" i="2"/>
  <c r="J29" i="2"/>
  <c r="J34" i="2"/>
  <c r="J46" i="2"/>
  <c r="J3" i="2"/>
  <c r="J49" i="2"/>
  <c r="J17" i="2"/>
  <c r="J53" i="2"/>
  <c r="J12" i="2"/>
  <c r="J28" i="2"/>
  <c r="J30" i="2"/>
  <c r="J51" i="2"/>
  <c r="J19" i="2"/>
  <c r="J50" i="2"/>
  <c r="J39" i="2"/>
  <c r="J7" i="2"/>
  <c r="J4" i="2"/>
  <c r="J41" i="2"/>
  <c r="J18" i="2"/>
  <c r="J33" i="2"/>
  <c r="J31" i="2"/>
  <c r="J52" i="2"/>
  <c r="J20" i="2"/>
  <c r="J54" i="2"/>
  <c r="J22" i="2"/>
  <c r="J43" i="2"/>
  <c r="J11" i="2"/>
  <c r="J42" i="2"/>
  <c r="J25" i="2"/>
  <c r="M2" i="2" l="1"/>
</calcChain>
</file>

<file path=xl/sharedStrings.xml><?xml version="1.0" encoding="utf-8"?>
<sst xmlns="http://schemas.openxmlformats.org/spreadsheetml/2006/main" count="24" uniqueCount="12">
  <si>
    <t>Ano</t>
  </si>
  <si>
    <t>X --&gt;Vazão máxima anual (m³/s)</t>
  </si>
  <si>
    <t>Ordem</t>
  </si>
  <si>
    <t>Média</t>
  </si>
  <si>
    <t>S</t>
  </si>
  <si>
    <t>P1 (Prob não exc)</t>
  </si>
  <si>
    <t>X --&gt; Crescente</t>
  </si>
  <si>
    <t>X --&gt; Decrescente</t>
  </si>
  <si>
    <t>P2 (Prob exc)</t>
  </si>
  <si>
    <t>AD²</t>
  </si>
  <si>
    <t>Correção</t>
  </si>
  <si>
    <t>AD² corrigido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</si>
</sst>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 applyAlignment="1">
      <alignment horizontal="lef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7B10-43A1-4162-AADF-D6EB3B4B720F}">
  <dimension ref="A1:M76"/>
  <sheetViews>
    <sheetView workbookViewId="0">
      <selection activeCell="M2" sqref="M2"/>
    </sheetView>
  </sheetViews>
  <sheetFormatPr defaultRowHeight="14.4" x14ac:dyDescent="0.3"/>
  <cols>
    <col min="2" max="2" width="27.33203125" bestFit="1" customWidth="1"/>
    <col min="3" max="3" width="27.33203125" customWidth="1"/>
    <col min="6" max="6" width="27.33203125" bestFit="1" customWidth="1"/>
    <col min="7" max="7" width="15.21875" bestFit="1" customWidth="1"/>
    <col min="8" max="8" width="15.44140625" bestFit="1" customWidth="1"/>
    <col min="9" max="9" width="12" bestFit="1" customWidth="1"/>
    <col min="11" max="11" width="14.7773437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1965</v>
      </c>
      <c r="B2">
        <v>747.1</v>
      </c>
      <c r="C2">
        <f>AVERAGE(B2:B76)</f>
        <v>1458.5853333333341</v>
      </c>
      <c r="D2">
        <f>_xlfn.STDEV.S(B2:B76)</f>
        <v>298.2262444690079</v>
      </c>
      <c r="E2">
        <v>1</v>
      </c>
      <c r="F2">
        <v>747.1</v>
      </c>
      <c r="G2">
        <f>NORMDIST(F2,$C$2,$D$2,TRUE)</f>
        <v>8.5227827445578941E-3</v>
      </c>
      <c r="H2">
        <v>2485.6</v>
      </c>
      <c r="I2">
        <f>1-NORMDIST(H2,$C$2,$D$2,TRUE)</f>
        <v>2.8685994201826936E-4</v>
      </c>
      <c r="J2">
        <f>(2*E2-1)*(LN(G2)+LN(I2))</f>
        <v>-12.921528846480138</v>
      </c>
      <c r="K2" s="1">
        <f>-E76-((1/E76)*SUM(J2:J76))</f>
        <v>0.55851526492718051</v>
      </c>
      <c r="L2">
        <f>1+(0.75/E76)+(2.25/(E76^2))</f>
        <v>1.0104</v>
      </c>
      <c r="M2" s="2">
        <f>K2*L2</f>
        <v>0.56432382368242318</v>
      </c>
    </row>
    <row r="3" spans="1:13" x14ac:dyDescent="0.3">
      <c r="A3">
        <v>1966</v>
      </c>
      <c r="B3">
        <v>832.4</v>
      </c>
      <c r="E3">
        <v>2</v>
      </c>
      <c r="F3">
        <v>832.4</v>
      </c>
      <c r="G3">
        <f t="shared" ref="G3:G66" si="0">NORMDIST(F3,$C$2,$D$2,TRUE)</f>
        <v>1.7877665869091362E-2</v>
      </c>
      <c r="H3">
        <v>2130.6999999999998</v>
      </c>
      <c r="I3">
        <f t="shared" ref="I3:I66" si="1">1-NORMDIST(H3,$C$2,$D$2,TRUE)</f>
        <v>1.2107293651920981E-2</v>
      </c>
      <c r="J3">
        <f t="shared" ref="J3:J66" si="2">(2*E3-1)*(LN(G3)+LN(I3))</f>
        <v>-25.314450866463616</v>
      </c>
    </row>
    <row r="4" spans="1:13" x14ac:dyDescent="0.3">
      <c r="A4">
        <v>1967</v>
      </c>
      <c r="B4">
        <v>999.2</v>
      </c>
      <c r="E4">
        <v>3</v>
      </c>
      <c r="F4">
        <v>999.2</v>
      </c>
      <c r="G4">
        <f t="shared" si="0"/>
        <v>6.1732410168518319E-2</v>
      </c>
      <c r="H4">
        <v>2042.2</v>
      </c>
      <c r="I4">
        <f t="shared" si="1"/>
        <v>2.5176512419456287E-2</v>
      </c>
      <c r="J4">
        <f t="shared" si="2"/>
        <v>-32.333949827805675</v>
      </c>
    </row>
    <row r="5" spans="1:13" x14ac:dyDescent="0.3">
      <c r="A5">
        <v>1968</v>
      </c>
      <c r="B5">
        <v>1001.3</v>
      </c>
      <c r="E5">
        <v>4</v>
      </c>
      <c r="F5">
        <v>1001.3</v>
      </c>
      <c r="G5">
        <f t="shared" si="0"/>
        <v>6.2594770495325747E-2</v>
      </c>
      <c r="H5">
        <v>1951.8</v>
      </c>
      <c r="I5">
        <f t="shared" si="1"/>
        <v>4.9081316644020934E-2</v>
      </c>
      <c r="J5">
        <f t="shared" si="2"/>
        <v>-40.497452630532763</v>
      </c>
    </row>
    <row r="6" spans="1:13" x14ac:dyDescent="0.3">
      <c r="A6">
        <v>1969</v>
      </c>
      <c r="B6">
        <v>1068.0999999999999</v>
      </c>
      <c r="E6">
        <v>5</v>
      </c>
      <c r="F6">
        <v>1068.0999999999999</v>
      </c>
      <c r="G6">
        <f t="shared" si="0"/>
        <v>9.5206320490913737E-2</v>
      </c>
      <c r="H6">
        <v>1938</v>
      </c>
      <c r="I6">
        <f t="shared" si="1"/>
        <v>5.3966492974078295E-2</v>
      </c>
      <c r="J6">
        <f t="shared" si="2"/>
        <v>-47.43990785848824</v>
      </c>
    </row>
    <row r="7" spans="1:13" x14ac:dyDescent="0.3">
      <c r="A7">
        <v>1970</v>
      </c>
      <c r="B7">
        <v>1093.5</v>
      </c>
      <c r="E7">
        <v>6</v>
      </c>
      <c r="F7">
        <v>1093.5</v>
      </c>
      <c r="G7">
        <f t="shared" si="0"/>
        <v>0.11044044023930029</v>
      </c>
      <c r="H7">
        <v>1933.2</v>
      </c>
      <c r="I7">
        <f t="shared" si="1"/>
        <v>5.5753223376138195E-2</v>
      </c>
      <c r="J7">
        <f t="shared" si="2"/>
        <v>-55.991088533653411</v>
      </c>
    </row>
    <row r="8" spans="1:13" x14ac:dyDescent="0.3">
      <c r="A8">
        <v>1971</v>
      </c>
      <c r="B8">
        <v>1109.9000000000001</v>
      </c>
      <c r="E8">
        <v>7</v>
      </c>
      <c r="F8">
        <v>1109.9000000000001</v>
      </c>
      <c r="G8">
        <f t="shared" si="0"/>
        <v>0.12116206525741137</v>
      </c>
      <c r="H8">
        <v>1832.7</v>
      </c>
      <c r="I8">
        <f t="shared" si="1"/>
        <v>0.10483634872663194</v>
      </c>
      <c r="J8">
        <f t="shared" si="2"/>
        <v>-56.757752681505671</v>
      </c>
    </row>
    <row r="9" spans="1:13" x14ac:dyDescent="0.3">
      <c r="A9">
        <v>1972</v>
      </c>
      <c r="B9">
        <v>1170.5999999999999</v>
      </c>
      <c r="E9">
        <v>8</v>
      </c>
      <c r="F9">
        <v>1170.5999999999999</v>
      </c>
      <c r="G9">
        <f t="shared" si="0"/>
        <v>0.16710702116406631</v>
      </c>
      <c r="H9">
        <v>1820.3</v>
      </c>
      <c r="I9">
        <f t="shared" si="1"/>
        <v>0.11258655707286247</v>
      </c>
      <c r="J9">
        <f t="shared" si="2"/>
        <v>-59.597306752397976</v>
      </c>
    </row>
    <row r="10" spans="1:13" x14ac:dyDescent="0.3">
      <c r="A10">
        <v>1973</v>
      </c>
      <c r="B10">
        <v>1171.3</v>
      </c>
      <c r="E10">
        <v>9</v>
      </c>
      <c r="F10">
        <v>1171.3</v>
      </c>
      <c r="G10">
        <f t="shared" si="0"/>
        <v>0.16769513885250587</v>
      </c>
      <c r="H10">
        <v>1816.6</v>
      </c>
      <c r="I10">
        <f t="shared" si="1"/>
        <v>0.11497647167997083</v>
      </c>
      <c r="J10">
        <f t="shared" si="2"/>
        <v>-67.126801177391599</v>
      </c>
    </row>
    <row r="11" spans="1:13" x14ac:dyDescent="0.3">
      <c r="A11">
        <v>1974</v>
      </c>
      <c r="B11">
        <v>1183.2</v>
      </c>
      <c r="E11">
        <v>10</v>
      </c>
      <c r="F11">
        <v>1183.2</v>
      </c>
      <c r="G11">
        <f t="shared" si="0"/>
        <v>0.17789658426101923</v>
      </c>
      <c r="H11">
        <v>1794</v>
      </c>
      <c r="I11">
        <f t="shared" si="1"/>
        <v>0.13035836837519355</v>
      </c>
      <c r="J11">
        <f t="shared" si="2"/>
        <v>-71.516395698120135</v>
      </c>
    </row>
    <row r="12" spans="1:13" x14ac:dyDescent="0.3">
      <c r="A12">
        <v>1975</v>
      </c>
      <c r="B12">
        <v>1184.9000000000001</v>
      </c>
      <c r="E12">
        <v>11</v>
      </c>
      <c r="F12">
        <v>1184.9000000000001</v>
      </c>
      <c r="G12">
        <f t="shared" si="0"/>
        <v>0.17938524437711753</v>
      </c>
      <c r="H12">
        <v>1728.5</v>
      </c>
      <c r="I12">
        <f t="shared" si="1"/>
        <v>0.18271500507248328</v>
      </c>
      <c r="J12">
        <f t="shared" si="2"/>
        <v>-71.778992711776795</v>
      </c>
    </row>
    <row r="13" spans="1:13" x14ac:dyDescent="0.3">
      <c r="A13">
        <v>1976</v>
      </c>
      <c r="B13">
        <v>1187.7</v>
      </c>
      <c r="E13">
        <v>12</v>
      </c>
      <c r="F13">
        <v>1187.7</v>
      </c>
      <c r="G13">
        <f t="shared" si="0"/>
        <v>0.18185417234170853</v>
      </c>
      <c r="H13">
        <v>1726.6</v>
      </c>
      <c r="I13">
        <f t="shared" si="1"/>
        <v>0.18440736335208985</v>
      </c>
      <c r="J13">
        <f t="shared" si="2"/>
        <v>-78.088638627474438</v>
      </c>
    </row>
    <row r="14" spans="1:13" x14ac:dyDescent="0.3">
      <c r="A14">
        <v>1977</v>
      </c>
      <c r="B14">
        <v>1196.5999999999999</v>
      </c>
      <c r="E14">
        <v>13</v>
      </c>
      <c r="F14">
        <v>1196.5999999999999</v>
      </c>
      <c r="G14">
        <f t="shared" si="0"/>
        <v>0.18984205978298399</v>
      </c>
      <c r="H14">
        <v>1719.1</v>
      </c>
      <c r="I14">
        <f t="shared" si="1"/>
        <v>0.19118247673493827</v>
      </c>
      <c r="J14">
        <f>(2*E14-1)*(LN(G14)+LN(I14))</f>
        <v>-82.902243706354696</v>
      </c>
    </row>
    <row r="15" spans="1:13" x14ac:dyDescent="0.3">
      <c r="A15">
        <v>1978</v>
      </c>
      <c r="B15">
        <v>1204.7</v>
      </c>
      <c r="E15">
        <v>14</v>
      </c>
      <c r="F15">
        <v>1204.7</v>
      </c>
      <c r="G15">
        <f t="shared" si="0"/>
        <v>0.19729639843152849</v>
      </c>
      <c r="H15">
        <v>1705.5</v>
      </c>
      <c r="I15">
        <f t="shared" si="1"/>
        <v>0.20385107242230327</v>
      </c>
      <c r="J15">
        <f t="shared" si="2"/>
        <v>-86.762170150711796</v>
      </c>
    </row>
    <row r="16" spans="1:13" x14ac:dyDescent="0.3">
      <c r="A16">
        <v>1979</v>
      </c>
      <c r="B16">
        <v>1216.0999999999999</v>
      </c>
      <c r="E16">
        <v>15</v>
      </c>
      <c r="F16">
        <v>1216.0999999999999</v>
      </c>
      <c r="G16">
        <f t="shared" si="0"/>
        <v>0.20808269508832303</v>
      </c>
      <c r="H16">
        <v>1696</v>
      </c>
      <c r="I16">
        <f t="shared" si="1"/>
        <v>0.21299012057525379</v>
      </c>
      <c r="J16">
        <f t="shared" si="2"/>
        <v>-90.373546868904953</v>
      </c>
    </row>
    <row r="17" spans="1:10" x14ac:dyDescent="0.3">
      <c r="A17">
        <v>1980</v>
      </c>
      <c r="B17">
        <v>1216.2</v>
      </c>
      <c r="E17">
        <v>16</v>
      </c>
      <c r="F17">
        <v>1216.2</v>
      </c>
      <c r="G17">
        <f t="shared" si="0"/>
        <v>0.20817882606854099</v>
      </c>
      <c r="H17">
        <v>1689.4</v>
      </c>
      <c r="I17">
        <f t="shared" si="1"/>
        <v>0.21947773612371191</v>
      </c>
      <c r="J17">
        <f t="shared" si="2"/>
        <v>-95.661731594612363</v>
      </c>
    </row>
    <row r="18" spans="1:10" x14ac:dyDescent="0.3">
      <c r="A18">
        <v>1981</v>
      </c>
      <c r="B18">
        <v>1217.8</v>
      </c>
      <c r="E18">
        <v>17</v>
      </c>
      <c r="F18">
        <v>1217.8</v>
      </c>
      <c r="G18">
        <f t="shared" si="0"/>
        <v>0.20972048273252986</v>
      </c>
      <c r="H18">
        <v>1686.6</v>
      </c>
      <c r="I18">
        <f t="shared" si="1"/>
        <v>0.22226399230998573</v>
      </c>
      <c r="J18">
        <f t="shared" si="2"/>
        <v>-101.17368091147945</v>
      </c>
    </row>
    <row r="19" spans="1:10" x14ac:dyDescent="0.3">
      <c r="A19">
        <v>1982</v>
      </c>
      <c r="B19">
        <v>1246</v>
      </c>
      <c r="E19">
        <v>18</v>
      </c>
      <c r="F19">
        <v>1246</v>
      </c>
      <c r="G19">
        <f t="shared" si="0"/>
        <v>0.2379747330804548</v>
      </c>
      <c r="H19">
        <v>1683.5</v>
      </c>
      <c r="I19">
        <f t="shared" si="1"/>
        <v>0.22537218555832506</v>
      </c>
      <c r="J19">
        <f t="shared" si="2"/>
        <v>-102.39575009395121</v>
      </c>
    </row>
    <row r="20" spans="1:10" x14ac:dyDescent="0.3">
      <c r="A20">
        <v>1983</v>
      </c>
      <c r="B20">
        <v>1263.5</v>
      </c>
      <c r="E20">
        <v>19</v>
      </c>
      <c r="F20">
        <v>1263.5</v>
      </c>
      <c r="G20">
        <f t="shared" si="0"/>
        <v>0.25650689911865154</v>
      </c>
      <c r="H20">
        <v>1673.2</v>
      </c>
      <c r="I20">
        <f t="shared" si="1"/>
        <v>0.23587423474200042</v>
      </c>
      <c r="J20">
        <f t="shared" si="2"/>
        <v>-103.78708077714084</v>
      </c>
    </row>
    <row r="21" spans="1:10" x14ac:dyDescent="0.3">
      <c r="A21">
        <v>1984</v>
      </c>
      <c r="B21">
        <v>1266.7</v>
      </c>
      <c r="E21">
        <v>20</v>
      </c>
      <c r="F21">
        <v>1266.7</v>
      </c>
      <c r="G21">
        <f t="shared" si="0"/>
        <v>0.25997514873750643</v>
      </c>
      <c r="H21">
        <v>1665.3</v>
      </c>
      <c r="I21">
        <f t="shared" si="1"/>
        <v>0.24410861036275511</v>
      </c>
      <c r="J21">
        <f t="shared" si="2"/>
        <v>-107.53513924153917</v>
      </c>
    </row>
    <row r="22" spans="1:10" x14ac:dyDescent="0.3">
      <c r="A22">
        <v>1985</v>
      </c>
      <c r="B22">
        <v>1268.5999999999999</v>
      </c>
      <c r="E22">
        <v>21</v>
      </c>
      <c r="F22">
        <v>1268.5999999999999</v>
      </c>
      <c r="G22">
        <f t="shared" si="0"/>
        <v>0.26204580548078626</v>
      </c>
      <c r="H22">
        <v>1634.1</v>
      </c>
      <c r="I22">
        <f t="shared" si="1"/>
        <v>0.27808877984129676</v>
      </c>
      <c r="J22">
        <f t="shared" si="2"/>
        <v>-107.38108381471183</v>
      </c>
    </row>
    <row r="23" spans="1:10" x14ac:dyDescent="0.3">
      <c r="A23">
        <v>1986</v>
      </c>
      <c r="B23">
        <v>1282.5</v>
      </c>
      <c r="E23">
        <v>22</v>
      </c>
      <c r="F23">
        <v>1282.5</v>
      </c>
      <c r="G23">
        <f t="shared" si="0"/>
        <v>0.27744714264997122</v>
      </c>
      <c r="H23">
        <v>1634.1</v>
      </c>
      <c r="I23">
        <f t="shared" si="1"/>
        <v>0.27808877984129676</v>
      </c>
      <c r="J23">
        <f t="shared" si="2"/>
        <v>-110.16340732369</v>
      </c>
    </row>
    <row r="24" spans="1:10" x14ac:dyDescent="0.3">
      <c r="A24">
        <v>1987</v>
      </c>
      <c r="B24">
        <v>1288.8</v>
      </c>
      <c r="E24">
        <v>23</v>
      </c>
      <c r="F24">
        <v>1288.8</v>
      </c>
      <c r="G24">
        <f t="shared" si="0"/>
        <v>0.28457044491520012</v>
      </c>
      <c r="H24">
        <v>1590</v>
      </c>
      <c r="I24">
        <f t="shared" si="1"/>
        <v>0.32973165546975169</v>
      </c>
      <c r="J24">
        <f t="shared" si="2"/>
        <v>-106.48127551883216</v>
      </c>
    </row>
    <row r="25" spans="1:10" x14ac:dyDescent="0.3">
      <c r="A25">
        <v>1988</v>
      </c>
      <c r="B25">
        <v>1301.2</v>
      </c>
      <c r="E25">
        <v>24</v>
      </c>
      <c r="F25">
        <v>1301.2</v>
      </c>
      <c r="G25">
        <f t="shared" si="0"/>
        <v>0.29884058393098878</v>
      </c>
      <c r="H25">
        <v>1589.1</v>
      </c>
      <c r="I25">
        <f t="shared" si="1"/>
        <v>0.33082493202285668</v>
      </c>
      <c r="J25">
        <f t="shared" si="2"/>
        <v>-108.75851519919851</v>
      </c>
    </row>
    <row r="26" spans="1:10" x14ac:dyDescent="0.3">
      <c r="A26">
        <v>1989</v>
      </c>
      <c r="B26">
        <v>1313</v>
      </c>
      <c r="E26">
        <v>25</v>
      </c>
      <c r="F26">
        <v>1313</v>
      </c>
      <c r="G26">
        <f t="shared" si="0"/>
        <v>0.31271444584736829</v>
      </c>
      <c r="H26">
        <v>1585.1</v>
      </c>
      <c r="I26">
        <f t="shared" si="1"/>
        <v>0.33570130751837091</v>
      </c>
      <c r="J26">
        <f t="shared" si="2"/>
        <v>-110.44591662857812</v>
      </c>
    </row>
    <row r="27" spans="1:10" x14ac:dyDescent="0.3">
      <c r="A27">
        <v>1990</v>
      </c>
      <c r="B27">
        <v>1319.8</v>
      </c>
      <c r="E27">
        <v>26</v>
      </c>
      <c r="F27">
        <v>1319.8</v>
      </c>
      <c r="G27">
        <f t="shared" si="0"/>
        <v>0.32083351396766313</v>
      </c>
      <c r="H27">
        <v>1584.3</v>
      </c>
      <c r="I27">
        <f t="shared" si="1"/>
        <v>0.3366799447315143</v>
      </c>
      <c r="J27">
        <f t="shared" si="2"/>
        <v>-113.49822832069177</v>
      </c>
    </row>
    <row r="28" spans="1:10" x14ac:dyDescent="0.3">
      <c r="A28">
        <v>1991</v>
      </c>
      <c r="B28">
        <v>1326.6</v>
      </c>
      <c r="E28">
        <v>27</v>
      </c>
      <c r="F28">
        <v>1326.6</v>
      </c>
      <c r="G28">
        <f t="shared" si="0"/>
        <v>0.32903918933739518</v>
      </c>
      <c r="H28">
        <v>1567.4</v>
      </c>
      <c r="I28">
        <f t="shared" si="1"/>
        <v>0.35760315222554784</v>
      </c>
      <c r="J28">
        <f t="shared" si="2"/>
        <v>-113.41522149650868</v>
      </c>
    </row>
    <row r="29" spans="1:10" x14ac:dyDescent="0.3">
      <c r="A29">
        <v>1992</v>
      </c>
      <c r="B29">
        <v>1352.8</v>
      </c>
      <c r="E29">
        <v>28</v>
      </c>
      <c r="F29">
        <v>1352.8</v>
      </c>
      <c r="G29">
        <f t="shared" si="0"/>
        <v>0.36140154234151811</v>
      </c>
      <c r="H29">
        <v>1555.8</v>
      </c>
      <c r="I29">
        <f t="shared" si="1"/>
        <v>0.37222116995529242</v>
      </c>
      <c r="J29">
        <f t="shared" si="2"/>
        <v>-110.33179804001834</v>
      </c>
    </row>
    <row r="30" spans="1:10" x14ac:dyDescent="0.3">
      <c r="A30">
        <v>1993</v>
      </c>
      <c r="B30">
        <v>1353.7</v>
      </c>
      <c r="E30">
        <v>29</v>
      </c>
      <c r="F30">
        <v>1353.7</v>
      </c>
      <c r="G30">
        <f t="shared" si="0"/>
        <v>0.36253268260866855</v>
      </c>
      <c r="H30">
        <v>1496.3</v>
      </c>
      <c r="I30">
        <f t="shared" si="1"/>
        <v>0.44968261014843303</v>
      </c>
      <c r="J30">
        <f t="shared" si="2"/>
        <v>-103.38967262368658</v>
      </c>
    </row>
    <row r="31" spans="1:10" x14ac:dyDescent="0.3">
      <c r="A31">
        <v>1994</v>
      </c>
      <c r="B31">
        <v>1354.7</v>
      </c>
      <c r="E31">
        <v>30</v>
      </c>
      <c r="F31">
        <v>1354.7</v>
      </c>
      <c r="G31">
        <f t="shared" si="0"/>
        <v>0.36379091353961274</v>
      </c>
      <c r="H31">
        <v>1479.5</v>
      </c>
      <c r="I31">
        <f t="shared" si="1"/>
        <v>0.47204501421071887</v>
      </c>
      <c r="J31">
        <f t="shared" si="2"/>
        <v>-103.94955819681472</v>
      </c>
    </row>
    <row r="32" spans="1:10" x14ac:dyDescent="0.3">
      <c r="A32">
        <v>1995</v>
      </c>
      <c r="B32">
        <v>1355.7</v>
      </c>
      <c r="E32">
        <v>31</v>
      </c>
      <c r="F32">
        <v>1355.7</v>
      </c>
      <c r="G32">
        <f t="shared" si="0"/>
        <v>0.36505061500815483</v>
      </c>
      <c r="H32">
        <v>1453.4</v>
      </c>
      <c r="I32">
        <f t="shared" si="1"/>
        <v>0.50693615842561357</v>
      </c>
      <c r="J32">
        <f t="shared" si="2"/>
        <v>-102.91245750792511</v>
      </c>
    </row>
    <row r="33" spans="1:10" x14ac:dyDescent="0.3">
      <c r="A33">
        <v>1996</v>
      </c>
      <c r="B33">
        <v>1374.4</v>
      </c>
      <c r="E33">
        <v>32</v>
      </c>
      <c r="F33">
        <v>1374.4</v>
      </c>
      <c r="G33">
        <f t="shared" si="0"/>
        <v>0.38886180170486451</v>
      </c>
      <c r="H33">
        <v>1450.3</v>
      </c>
      <c r="I33">
        <f t="shared" si="1"/>
        <v>0.51108200462128051</v>
      </c>
      <c r="J33">
        <f t="shared" si="2"/>
        <v>-101.79265867901424</v>
      </c>
    </row>
    <row r="34" spans="1:10" x14ac:dyDescent="0.3">
      <c r="A34">
        <v>1997</v>
      </c>
      <c r="B34">
        <v>1377.9</v>
      </c>
      <c r="E34">
        <v>33</v>
      </c>
      <c r="F34">
        <v>1377.9</v>
      </c>
      <c r="G34">
        <f t="shared" si="0"/>
        <v>0.39336829060533013</v>
      </c>
      <c r="H34">
        <v>1448.8</v>
      </c>
      <c r="I34">
        <f t="shared" si="1"/>
        <v>0.51308765711549165</v>
      </c>
      <c r="J34">
        <f t="shared" si="2"/>
        <v>-104.02064117623068</v>
      </c>
    </row>
    <row r="35" spans="1:10" x14ac:dyDescent="0.3">
      <c r="A35">
        <v>1998</v>
      </c>
      <c r="B35">
        <v>1380.4</v>
      </c>
      <c r="E35">
        <v>34</v>
      </c>
      <c r="F35">
        <v>1380.4</v>
      </c>
      <c r="G35">
        <f t="shared" si="0"/>
        <v>0.39659601933838345</v>
      </c>
      <c r="H35">
        <v>1445.8</v>
      </c>
      <c r="I35">
        <f t="shared" si="1"/>
        <v>0.51709791851398235</v>
      </c>
      <c r="J35">
        <f t="shared" si="2"/>
        <v>-106.15212836224975</v>
      </c>
    </row>
    <row r="36" spans="1:10" x14ac:dyDescent="0.3">
      <c r="A36">
        <v>1999</v>
      </c>
      <c r="B36">
        <v>1393.6</v>
      </c>
      <c r="E36">
        <v>35</v>
      </c>
      <c r="F36">
        <v>1393.6</v>
      </c>
      <c r="G36">
        <f t="shared" si="0"/>
        <v>0.41375111689264765</v>
      </c>
      <c r="H36">
        <v>1443.4</v>
      </c>
      <c r="I36">
        <f t="shared" si="1"/>
        <v>0.52030490212351399</v>
      </c>
      <c r="J36">
        <f t="shared" si="2"/>
        <v>-105.97233498843347</v>
      </c>
    </row>
    <row r="37" spans="1:10" x14ac:dyDescent="0.3">
      <c r="A37">
        <v>2000</v>
      </c>
      <c r="B37">
        <v>1398.7</v>
      </c>
      <c r="E37">
        <v>36</v>
      </c>
      <c r="F37">
        <v>1398.7</v>
      </c>
      <c r="G37">
        <f t="shared" si="0"/>
        <v>0.42042551042322329</v>
      </c>
      <c r="H37">
        <v>1430</v>
      </c>
      <c r="I37">
        <f t="shared" si="1"/>
        <v>0.5381806101888913</v>
      </c>
      <c r="J37">
        <f t="shared" si="2"/>
        <v>-105.50948105868881</v>
      </c>
    </row>
    <row r="38" spans="1:10" x14ac:dyDescent="0.3">
      <c r="A38">
        <v>2001</v>
      </c>
      <c r="B38">
        <v>1413.1</v>
      </c>
      <c r="E38">
        <v>37</v>
      </c>
      <c r="F38">
        <v>1413.1</v>
      </c>
      <c r="G38">
        <f t="shared" si="0"/>
        <v>0.43938858511114787</v>
      </c>
      <c r="H38">
        <v>1428.1</v>
      </c>
      <c r="I38">
        <f t="shared" si="1"/>
        <v>0.54070983389087757</v>
      </c>
      <c r="J38">
        <f t="shared" si="2"/>
        <v>-104.91878229995099</v>
      </c>
    </row>
    <row r="39" spans="1:10" x14ac:dyDescent="0.3">
      <c r="A39">
        <v>2002</v>
      </c>
      <c r="B39">
        <v>1427.3</v>
      </c>
      <c r="E39">
        <v>38</v>
      </c>
      <c r="F39">
        <v>1427.3</v>
      </c>
      <c r="G39">
        <f t="shared" si="0"/>
        <v>0.45822571657351546</v>
      </c>
      <c r="H39">
        <v>1427.3</v>
      </c>
      <c r="I39">
        <f t="shared" si="1"/>
        <v>0.54177428342648448</v>
      </c>
      <c r="J39">
        <f t="shared" si="2"/>
        <v>-104.49744006358038</v>
      </c>
    </row>
    <row r="40" spans="1:10" x14ac:dyDescent="0.3">
      <c r="A40">
        <v>2003</v>
      </c>
      <c r="B40">
        <v>1428.1</v>
      </c>
      <c r="E40">
        <v>39</v>
      </c>
      <c r="F40">
        <v>1428.1</v>
      </c>
      <c r="G40">
        <f t="shared" si="0"/>
        <v>0.45929016610912238</v>
      </c>
      <c r="H40">
        <v>1413.1</v>
      </c>
      <c r="I40">
        <f t="shared" si="1"/>
        <v>0.56061141488885213</v>
      </c>
      <c r="J40">
        <f t="shared" si="2"/>
        <v>-104.47362903127885</v>
      </c>
    </row>
    <row r="41" spans="1:10" x14ac:dyDescent="0.3">
      <c r="A41">
        <v>2004</v>
      </c>
      <c r="B41">
        <v>1430</v>
      </c>
      <c r="E41">
        <v>40</v>
      </c>
      <c r="F41">
        <v>1430</v>
      </c>
      <c r="G41">
        <f t="shared" si="0"/>
        <v>0.46181938981110865</v>
      </c>
      <c r="H41">
        <v>1398.7</v>
      </c>
      <c r="I41">
        <f t="shared" si="1"/>
        <v>0.57957448957677671</v>
      </c>
      <c r="J41">
        <f t="shared" si="2"/>
        <v>-104.12535582722423</v>
      </c>
    </row>
    <row r="42" spans="1:10" x14ac:dyDescent="0.3">
      <c r="A42">
        <v>2005</v>
      </c>
      <c r="B42">
        <v>1443.4</v>
      </c>
      <c r="E42">
        <v>41</v>
      </c>
      <c r="F42">
        <v>1443.4</v>
      </c>
      <c r="G42">
        <f t="shared" si="0"/>
        <v>0.47969509787648595</v>
      </c>
      <c r="H42">
        <v>1393.6</v>
      </c>
      <c r="I42">
        <f t="shared" si="1"/>
        <v>0.58624888310735235</v>
      </c>
      <c r="J42">
        <f t="shared" si="2"/>
        <v>-102.75785177735801</v>
      </c>
    </row>
    <row r="43" spans="1:10" x14ac:dyDescent="0.3">
      <c r="A43">
        <v>2006</v>
      </c>
      <c r="B43">
        <v>1445.8</v>
      </c>
      <c r="E43">
        <v>42</v>
      </c>
      <c r="F43">
        <v>1445.8</v>
      </c>
      <c r="G43">
        <f t="shared" si="0"/>
        <v>0.48290208148601765</v>
      </c>
      <c r="H43">
        <v>1380.4</v>
      </c>
      <c r="I43">
        <f t="shared" si="1"/>
        <v>0.60340398066161649</v>
      </c>
      <c r="J43">
        <f t="shared" si="2"/>
        <v>-102.34810766892124</v>
      </c>
    </row>
    <row r="44" spans="1:10" x14ac:dyDescent="0.3">
      <c r="A44">
        <v>2008</v>
      </c>
      <c r="B44">
        <v>1448.8</v>
      </c>
      <c r="E44">
        <v>43</v>
      </c>
      <c r="F44">
        <v>1448.8</v>
      </c>
      <c r="G44">
        <f t="shared" si="0"/>
        <v>0.4869123428845083</v>
      </c>
      <c r="H44">
        <v>1377.9</v>
      </c>
      <c r="I44">
        <f t="shared" si="1"/>
        <v>0.60663170939466982</v>
      </c>
      <c r="J44">
        <f t="shared" si="2"/>
        <v>-103.65788906998472</v>
      </c>
    </row>
    <row r="45" spans="1:10" x14ac:dyDescent="0.3">
      <c r="A45">
        <v>2009</v>
      </c>
      <c r="B45">
        <v>1450.3</v>
      </c>
      <c r="E45">
        <v>44</v>
      </c>
      <c r="F45">
        <v>1450.3</v>
      </c>
      <c r="G45">
        <f t="shared" si="0"/>
        <v>0.48891799537871944</v>
      </c>
      <c r="H45">
        <v>1374.4</v>
      </c>
      <c r="I45">
        <f t="shared" si="1"/>
        <v>0.61113819829513549</v>
      </c>
      <c r="J45">
        <f t="shared" si="2"/>
        <v>-105.09536174880964</v>
      </c>
    </row>
    <row r="46" spans="1:10" x14ac:dyDescent="0.3">
      <c r="A46">
        <v>2010</v>
      </c>
      <c r="B46">
        <v>1453.4</v>
      </c>
      <c r="E46">
        <v>45</v>
      </c>
      <c r="F46">
        <v>1453.4</v>
      </c>
      <c r="G46">
        <f t="shared" si="0"/>
        <v>0.49306384157438649</v>
      </c>
      <c r="H46">
        <v>1355.7</v>
      </c>
      <c r="I46">
        <f t="shared" si="1"/>
        <v>0.63494938499184517</v>
      </c>
      <c r="J46">
        <f t="shared" si="2"/>
        <v>-103.35806821611776</v>
      </c>
    </row>
    <row r="47" spans="1:10" x14ac:dyDescent="0.3">
      <c r="A47">
        <v>2011</v>
      </c>
      <c r="B47">
        <v>1479.5</v>
      </c>
      <c r="E47">
        <v>46</v>
      </c>
      <c r="F47">
        <v>1479.5</v>
      </c>
      <c r="G47">
        <f t="shared" si="0"/>
        <v>0.52795498578928113</v>
      </c>
      <c r="H47">
        <v>1354.7</v>
      </c>
      <c r="I47">
        <f t="shared" si="1"/>
        <v>0.63620908646038732</v>
      </c>
      <c r="J47">
        <f t="shared" si="2"/>
        <v>-99.278476612787443</v>
      </c>
    </row>
    <row r="48" spans="1:10" x14ac:dyDescent="0.3">
      <c r="A48">
        <v>2012</v>
      </c>
      <c r="B48">
        <v>1496.3</v>
      </c>
      <c r="E48">
        <v>47</v>
      </c>
      <c r="F48">
        <v>1496.3</v>
      </c>
      <c r="G48">
        <f t="shared" si="0"/>
        <v>0.55031738985156697</v>
      </c>
      <c r="H48">
        <v>1353.7</v>
      </c>
      <c r="I48">
        <f t="shared" si="1"/>
        <v>0.63746731739133145</v>
      </c>
      <c r="J48">
        <f t="shared" si="2"/>
        <v>-97.41864993024825</v>
      </c>
    </row>
    <row r="49" spans="1:10" x14ac:dyDescent="0.3">
      <c r="A49">
        <v>2013</v>
      </c>
      <c r="B49">
        <v>1555.8</v>
      </c>
      <c r="E49">
        <v>48</v>
      </c>
      <c r="F49">
        <v>1555.8</v>
      </c>
      <c r="G49">
        <f t="shared" si="0"/>
        <v>0.62777883004470758</v>
      </c>
      <c r="H49">
        <v>1352.8</v>
      </c>
      <c r="I49">
        <f t="shared" si="1"/>
        <v>0.63859845765848189</v>
      </c>
      <c r="J49">
        <f t="shared" si="2"/>
        <v>-86.834443140318598</v>
      </c>
    </row>
    <row r="50" spans="1:10" x14ac:dyDescent="0.3">
      <c r="A50">
        <v>2014</v>
      </c>
      <c r="B50">
        <v>1567.4</v>
      </c>
      <c r="E50">
        <v>49</v>
      </c>
      <c r="F50">
        <v>1567.4</v>
      </c>
      <c r="G50">
        <f t="shared" si="0"/>
        <v>0.64239684777445216</v>
      </c>
      <c r="H50">
        <v>1326.6</v>
      </c>
      <c r="I50">
        <f t="shared" si="1"/>
        <v>0.67096081066260482</v>
      </c>
      <c r="J50">
        <f t="shared" si="2"/>
        <v>-81.634576426447055</v>
      </c>
    </row>
    <row r="51" spans="1:10" x14ac:dyDescent="0.3">
      <c r="A51">
        <v>2015</v>
      </c>
      <c r="B51">
        <v>1584.3</v>
      </c>
      <c r="E51">
        <v>50</v>
      </c>
      <c r="F51">
        <v>1584.3</v>
      </c>
      <c r="G51">
        <f t="shared" si="0"/>
        <v>0.6633200552684857</v>
      </c>
      <c r="H51">
        <v>1319.8</v>
      </c>
      <c r="I51">
        <f t="shared" si="1"/>
        <v>0.67916648603233687</v>
      </c>
      <c r="J51">
        <f t="shared" si="2"/>
        <v>-78.941278925701269</v>
      </c>
    </row>
    <row r="52" spans="1:10" x14ac:dyDescent="0.3">
      <c r="A52">
        <v>2016</v>
      </c>
      <c r="B52">
        <v>1585.1</v>
      </c>
      <c r="E52">
        <v>51</v>
      </c>
      <c r="F52">
        <v>1585.1</v>
      </c>
      <c r="G52">
        <f t="shared" si="0"/>
        <v>0.66429869248162909</v>
      </c>
      <c r="H52">
        <v>1313</v>
      </c>
      <c r="I52">
        <f t="shared" si="1"/>
        <v>0.68728555415263171</v>
      </c>
      <c r="J52">
        <f t="shared" si="2"/>
        <v>-79.186910002836058</v>
      </c>
    </row>
    <row r="53" spans="1:10" x14ac:dyDescent="0.3">
      <c r="A53">
        <v>2017</v>
      </c>
      <c r="B53">
        <v>1589.1</v>
      </c>
      <c r="E53">
        <v>52</v>
      </c>
      <c r="F53">
        <v>1589.1</v>
      </c>
      <c r="G53">
        <f t="shared" si="0"/>
        <v>0.66917506797714332</v>
      </c>
      <c r="H53">
        <v>1301.2</v>
      </c>
      <c r="I53">
        <f t="shared" si="1"/>
        <v>0.70115941606901122</v>
      </c>
      <c r="J53">
        <f t="shared" si="2"/>
        <v>-77.943145963218271</v>
      </c>
    </row>
    <row r="54" spans="1:10" x14ac:dyDescent="0.3">
      <c r="A54">
        <v>2018</v>
      </c>
      <c r="B54">
        <v>1590</v>
      </c>
      <c r="E54">
        <v>53</v>
      </c>
      <c r="F54">
        <v>1590</v>
      </c>
      <c r="G54">
        <f t="shared" si="0"/>
        <v>0.67026834453024831</v>
      </c>
      <c r="H54">
        <v>1288.8</v>
      </c>
      <c r="I54">
        <f t="shared" si="1"/>
        <v>0.71542955508479988</v>
      </c>
      <c r="J54">
        <f t="shared" si="2"/>
        <v>-77.169673654174304</v>
      </c>
    </row>
    <row r="55" spans="1:10" x14ac:dyDescent="0.3">
      <c r="A55">
        <v>2019</v>
      </c>
      <c r="B55">
        <v>1634.1</v>
      </c>
      <c r="E55">
        <v>54</v>
      </c>
      <c r="F55">
        <v>1634.1</v>
      </c>
      <c r="G55">
        <f t="shared" si="0"/>
        <v>0.72191122015870324</v>
      </c>
      <c r="H55">
        <v>1282.5</v>
      </c>
      <c r="I55">
        <f t="shared" si="1"/>
        <v>0.72255285735002883</v>
      </c>
      <c r="J55">
        <f t="shared" si="2"/>
        <v>-69.63750611176475</v>
      </c>
    </row>
    <row r="56" spans="1:10" x14ac:dyDescent="0.3">
      <c r="B56">
        <v>1634.1</v>
      </c>
      <c r="E56">
        <v>55</v>
      </c>
      <c r="F56">
        <v>1634.1</v>
      </c>
      <c r="G56">
        <f>NORMDIST(F56,$C$2,$D$2,TRUE)</f>
        <v>0.72191122015870324</v>
      </c>
      <c r="H56">
        <v>1268.5999999999999</v>
      </c>
      <c r="I56">
        <f>1-NORMDIST(H56,$C$2,$D$2,TRUE)</f>
        <v>0.73795419451921374</v>
      </c>
      <c r="J56">
        <f t="shared" si="2"/>
        <v>-68.640203190379438</v>
      </c>
    </row>
    <row r="57" spans="1:10" x14ac:dyDescent="0.3">
      <c r="B57">
        <v>1665.3</v>
      </c>
      <c r="E57">
        <v>56</v>
      </c>
      <c r="F57">
        <v>1665.3</v>
      </c>
      <c r="G57">
        <f t="shared" si="0"/>
        <v>0.75589138963724489</v>
      </c>
      <c r="H57">
        <v>1266.7</v>
      </c>
      <c r="I57">
        <f t="shared" si="1"/>
        <v>0.74002485126249362</v>
      </c>
      <c r="J57">
        <f t="shared" si="2"/>
        <v>-64.483128788534216</v>
      </c>
    </row>
    <row r="58" spans="1:10" x14ac:dyDescent="0.3">
      <c r="B58">
        <v>1673.2</v>
      </c>
      <c r="E58">
        <v>57</v>
      </c>
      <c r="F58">
        <v>1673.2</v>
      </c>
      <c r="G58">
        <f t="shared" si="0"/>
        <v>0.76412576525799958</v>
      </c>
      <c r="H58">
        <v>1263.5</v>
      </c>
      <c r="I58">
        <f t="shared" si="1"/>
        <v>0.74349310088134846</v>
      </c>
      <c r="J58">
        <f t="shared" si="2"/>
        <v>-63.892311011870696</v>
      </c>
    </row>
    <row r="59" spans="1:10" x14ac:dyDescent="0.3">
      <c r="B59">
        <v>1683.5</v>
      </c>
      <c r="E59">
        <v>58</v>
      </c>
      <c r="F59">
        <v>1683.5</v>
      </c>
      <c r="G59">
        <f t="shared" si="0"/>
        <v>0.77462781444167494</v>
      </c>
      <c r="H59">
        <v>1246</v>
      </c>
      <c r="I59">
        <f t="shared" si="1"/>
        <v>0.7620252669195452</v>
      </c>
      <c r="J59">
        <f t="shared" si="2"/>
        <v>-60.622039500427562</v>
      </c>
    </row>
    <row r="60" spans="1:10" x14ac:dyDescent="0.3">
      <c r="B60">
        <v>1686.6</v>
      </c>
      <c r="E60">
        <v>59</v>
      </c>
      <c r="F60">
        <v>1686.6</v>
      </c>
      <c r="G60">
        <f t="shared" si="0"/>
        <v>0.77773600769001427</v>
      </c>
      <c r="H60">
        <v>1217.8</v>
      </c>
      <c r="I60">
        <f t="shared" si="1"/>
        <v>0.79027951726747014</v>
      </c>
      <c r="J60">
        <f t="shared" si="2"/>
        <v>-56.948195174837522</v>
      </c>
    </row>
    <row r="61" spans="1:10" x14ac:dyDescent="0.3">
      <c r="B61">
        <v>1689.4</v>
      </c>
      <c r="E61">
        <v>60</v>
      </c>
      <c r="F61">
        <v>1689.4</v>
      </c>
      <c r="G61">
        <f t="shared" si="0"/>
        <v>0.78052226387628809</v>
      </c>
      <c r="H61">
        <v>1216.2</v>
      </c>
      <c r="I61">
        <f t="shared" si="1"/>
        <v>0.79182117393145901</v>
      </c>
      <c r="J61">
        <f t="shared" si="2"/>
        <v>-57.26419437541945</v>
      </c>
    </row>
    <row r="62" spans="1:10" x14ac:dyDescent="0.3">
      <c r="B62">
        <v>1696</v>
      </c>
      <c r="E62">
        <v>61</v>
      </c>
      <c r="F62">
        <v>1696</v>
      </c>
      <c r="G62">
        <f t="shared" si="0"/>
        <v>0.78700987942474621</v>
      </c>
      <c r="H62">
        <v>1216.0999999999999</v>
      </c>
      <c r="I62">
        <f t="shared" si="1"/>
        <v>0.791917304911677</v>
      </c>
      <c r="J62">
        <f t="shared" si="2"/>
        <v>-57.210346740744932</v>
      </c>
    </row>
    <row r="63" spans="1:10" x14ac:dyDescent="0.3">
      <c r="B63">
        <v>1705.5</v>
      </c>
      <c r="E63">
        <v>62</v>
      </c>
      <c r="F63">
        <v>1705.5</v>
      </c>
      <c r="G63">
        <f t="shared" si="0"/>
        <v>0.79614892757769673</v>
      </c>
      <c r="H63">
        <v>1204.7</v>
      </c>
      <c r="I63">
        <f t="shared" si="1"/>
        <v>0.80270360156847154</v>
      </c>
      <c r="J63">
        <f t="shared" si="2"/>
        <v>-55.071867815552267</v>
      </c>
    </row>
    <row r="64" spans="1:10" x14ac:dyDescent="0.3">
      <c r="B64">
        <v>1719.1</v>
      </c>
      <c r="E64">
        <v>63</v>
      </c>
      <c r="F64">
        <v>1719.1</v>
      </c>
      <c r="G64">
        <f t="shared" si="0"/>
        <v>0.80881752326506173</v>
      </c>
      <c r="H64">
        <v>1196.5999999999999</v>
      </c>
      <c r="I64">
        <f t="shared" si="1"/>
        <v>0.81015794021701604</v>
      </c>
      <c r="J64">
        <f t="shared" si="2"/>
        <v>-52.838501019208742</v>
      </c>
    </row>
    <row r="65" spans="2:10" x14ac:dyDescent="0.3">
      <c r="B65">
        <v>1726.6</v>
      </c>
      <c r="E65">
        <v>64</v>
      </c>
      <c r="F65">
        <v>1726.6</v>
      </c>
      <c r="G65">
        <f t="shared" si="0"/>
        <v>0.81559263664791015</v>
      </c>
      <c r="H65">
        <v>1187.7</v>
      </c>
      <c r="I65">
        <f t="shared" si="1"/>
        <v>0.81814582765829147</v>
      </c>
      <c r="J65">
        <f t="shared" si="2"/>
        <v>-51.378479070530076</v>
      </c>
    </row>
    <row r="66" spans="2:10" x14ac:dyDescent="0.3">
      <c r="B66">
        <v>1728.5</v>
      </c>
      <c r="E66">
        <v>65</v>
      </c>
      <c r="F66">
        <v>1728.5</v>
      </c>
      <c r="G66">
        <f t="shared" si="0"/>
        <v>0.81728499492751672</v>
      </c>
      <c r="H66">
        <v>1184.9000000000001</v>
      </c>
      <c r="I66">
        <f t="shared" si="1"/>
        <v>0.82061475562288244</v>
      </c>
      <c r="J66">
        <f t="shared" si="2"/>
        <v>-51.531492173788209</v>
      </c>
    </row>
    <row r="67" spans="2:10" x14ac:dyDescent="0.3">
      <c r="B67">
        <v>1794</v>
      </c>
      <c r="E67">
        <v>66</v>
      </c>
      <c r="F67">
        <v>1794</v>
      </c>
      <c r="G67">
        <f t="shared" ref="G67:G76" si="3">NORMDIST(F67,$C$2,$D$2,TRUE)</f>
        <v>0.86964163162480645</v>
      </c>
      <c r="H67">
        <v>1183.2</v>
      </c>
      <c r="I67">
        <f t="shared" ref="I67:I76" si="4">1-NORMDIST(H67,$C$2,$D$2,TRUE)</f>
        <v>0.82210341573898083</v>
      </c>
      <c r="J67">
        <f t="shared" ref="J67:J76" si="5">(2*E67-1)*(LN(G67)+LN(I67))</f>
        <v>-43.958772886514694</v>
      </c>
    </row>
    <row r="68" spans="2:10" x14ac:dyDescent="0.3">
      <c r="B68">
        <v>1816.6</v>
      </c>
      <c r="E68">
        <v>67</v>
      </c>
      <c r="F68">
        <v>1816.6</v>
      </c>
      <c r="G68">
        <f t="shared" si="3"/>
        <v>0.88502352832002917</v>
      </c>
      <c r="H68">
        <v>1171.3</v>
      </c>
      <c r="I68">
        <f t="shared" si="4"/>
        <v>0.83230486114749413</v>
      </c>
      <c r="J68">
        <f t="shared" si="5"/>
        <v>-40.657772059643513</v>
      </c>
    </row>
    <row r="69" spans="2:10" x14ac:dyDescent="0.3">
      <c r="B69">
        <v>1820.3</v>
      </c>
      <c r="E69">
        <v>68</v>
      </c>
      <c r="F69">
        <v>1820.3</v>
      </c>
      <c r="G69">
        <f t="shared" si="3"/>
        <v>0.88741344292713753</v>
      </c>
      <c r="H69">
        <v>1170.5999999999999</v>
      </c>
      <c r="I69">
        <f t="shared" si="4"/>
        <v>0.83289297883593372</v>
      </c>
      <c r="J69">
        <f t="shared" si="5"/>
        <v>-40.809745801137495</v>
      </c>
    </row>
    <row r="70" spans="2:10" x14ac:dyDescent="0.3">
      <c r="B70">
        <v>1832.7</v>
      </c>
      <c r="E70">
        <v>69</v>
      </c>
      <c r="F70">
        <v>1832.7</v>
      </c>
      <c r="G70">
        <f t="shared" si="3"/>
        <v>0.89516365127336806</v>
      </c>
      <c r="H70">
        <v>1109.9000000000001</v>
      </c>
      <c r="I70">
        <f t="shared" si="4"/>
        <v>0.87883793474258864</v>
      </c>
      <c r="J70">
        <f t="shared" si="5"/>
        <v>-32.86677946102305</v>
      </c>
    </row>
    <row r="71" spans="2:10" x14ac:dyDescent="0.3">
      <c r="B71">
        <v>1933.2</v>
      </c>
      <c r="E71">
        <v>70</v>
      </c>
      <c r="F71">
        <v>1933.2</v>
      </c>
      <c r="G71">
        <f t="shared" si="3"/>
        <v>0.94424677662386181</v>
      </c>
      <c r="H71">
        <v>1093.5</v>
      </c>
      <c r="I71">
        <f t="shared" si="4"/>
        <v>0.88955955976069967</v>
      </c>
      <c r="J71">
        <f t="shared" si="5"/>
        <v>-24.241119964321857</v>
      </c>
    </row>
    <row r="72" spans="2:10" x14ac:dyDescent="0.3">
      <c r="B72">
        <v>1938</v>
      </c>
      <c r="E72">
        <v>71</v>
      </c>
      <c r="F72">
        <v>1938</v>
      </c>
      <c r="G72">
        <f t="shared" si="3"/>
        <v>0.9460335070259217</v>
      </c>
      <c r="H72">
        <v>1068.0999999999999</v>
      </c>
      <c r="I72">
        <f t="shared" si="4"/>
        <v>0.90479367950908629</v>
      </c>
      <c r="J72">
        <f t="shared" si="5"/>
        <v>-21.929113912433003</v>
      </c>
    </row>
    <row r="73" spans="2:10" x14ac:dyDescent="0.3">
      <c r="B73">
        <v>1951.8</v>
      </c>
      <c r="E73">
        <v>72</v>
      </c>
      <c r="F73">
        <v>1951.8</v>
      </c>
      <c r="G73">
        <f t="shared" si="3"/>
        <v>0.95091868335597907</v>
      </c>
      <c r="H73">
        <v>1001.3</v>
      </c>
      <c r="I73">
        <f t="shared" si="4"/>
        <v>0.9374052295046742</v>
      </c>
      <c r="J73">
        <f t="shared" si="5"/>
        <v>-16.440186810037094</v>
      </c>
    </row>
    <row r="74" spans="2:10" x14ac:dyDescent="0.3">
      <c r="B74">
        <v>2042.2</v>
      </c>
      <c r="E74">
        <v>73</v>
      </c>
      <c r="F74">
        <v>2042.2</v>
      </c>
      <c r="G74">
        <f t="shared" si="3"/>
        <v>0.97482348758054371</v>
      </c>
      <c r="H74">
        <v>999.2</v>
      </c>
      <c r="I74">
        <f t="shared" si="4"/>
        <v>0.93826758983148173</v>
      </c>
      <c r="J74">
        <f t="shared" si="5"/>
        <v>-12.936748678936835</v>
      </c>
    </row>
    <row r="75" spans="2:10" x14ac:dyDescent="0.3">
      <c r="B75">
        <v>2130.6999999999998</v>
      </c>
      <c r="E75">
        <v>74</v>
      </c>
      <c r="F75">
        <v>2130.6999999999998</v>
      </c>
      <c r="G75">
        <f t="shared" si="3"/>
        <v>0.98789270634807902</v>
      </c>
      <c r="H75">
        <v>832.4</v>
      </c>
      <c r="I75">
        <f t="shared" si="4"/>
        <v>0.98212233413090866</v>
      </c>
      <c r="J75">
        <f t="shared" si="5"/>
        <v>-4.4424261160753273</v>
      </c>
    </row>
    <row r="76" spans="2:10" x14ac:dyDescent="0.3">
      <c r="B76">
        <v>2485.6</v>
      </c>
      <c r="E76">
        <v>75</v>
      </c>
      <c r="F76">
        <v>2485.6</v>
      </c>
      <c r="G76">
        <f t="shared" si="3"/>
        <v>0.99971314005798173</v>
      </c>
      <c r="H76">
        <v>747.1</v>
      </c>
      <c r="I76">
        <f t="shared" si="4"/>
        <v>0.99147721725544213</v>
      </c>
      <c r="J76">
        <f t="shared" si="5"/>
        <v>-1.3180853553422922</v>
      </c>
    </row>
  </sheetData>
  <sortState xmlns:xlrd2="http://schemas.microsoft.com/office/spreadsheetml/2017/richdata2" ref="H2:H76">
    <sortCondition descending="1" ref="H2:H7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2A6-2C4B-41BC-9D79-EAAEC6329DCE}">
  <dimension ref="A1:M55"/>
  <sheetViews>
    <sheetView tabSelected="1" workbookViewId="0">
      <selection activeCell="M3" sqref="M3"/>
    </sheetView>
  </sheetViews>
  <sheetFormatPr defaultRowHeight="14.4" x14ac:dyDescent="0.3"/>
  <cols>
    <col min="2" max="2" width="27.33203125" bestFit="1" customWidth="1"/>
    <col min="3" max="3" width="27.33203125" customWidth="1"/>
    <col min="6" max="6" width="27.33203125" bestFit="1" customWidth="1"/>
    <col min="7" max="7" width="15.21875" bestFit="1" customWidth="1"/>
    <col min="8" max="8" width="15.44140625" bestFit="1" customWidth="1"/>
    <col min="9" max="9" width="12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1965</v>
      </c>
      <c r="B2">
        <v>59.36</v>
      </c>
      <c r="C2">
        <f>AVERAGE(B2:B55)</f>
        <v>64.350185185185168</v>
      </c>
      <c r="D2">
        <f>_xlfn.STDEV.S(B2:B55)</f>
        <v>26.132669316880662</v>
      </c>
      <c r="E2">
        <v>1</v>
      </c>
      <c r="F2">
        <v>17.39</v>
      </c>
      <c r="G2">
        <f>NORMDIST(F2,$C$2,$D$2,TRUE)</f>
        <v>3.6168482920147217E-2</v>
      </c>
      <c r="H2">
        <v>133.91</v>
      </c>
      <c r="I2">
        <f>1-NORMDIST(H2,$C$2,$D$2,TRUE)</f>
        <v>3.8862571954195735E-3</v>
      </c>
      <c r="J2">
        <f>(2*E2-1)*(LN(G2)+LN(I2))</f>
        <v>-8.8698759220263153</v>
      </c>
      <c r="K2">
        <f>-E55-((1/E55)*SUM(J2:J55))</f>
        <v>0.50708356952685563</v>
      </c>
      <c r="L2">
        <f>1+(0.75/E55)+(2.25/(E55^2))</f>
        <v>1.0146604938271604</v>
      </c>
      <c r="M2">
        <f>K2*L2</f>
        <v>0.51451766506775853</v>
      </c>
    </row>
    <row r="3" spans="1:13" x14ac:dyDescent="0.3">
      <c r="A3">
        <v>1966</v>
      </c>
      <c r="B3">
        <v>59.36</v>
      </c>
      <c r="E3">
        <v>2</v>
      </c>
      <c r="F3">
        <v>24.66</v>
      </c>
      <c r="G3">
        <f t="shared" ref="G3:G55" si="0">NORMDIST(F3,$C$2,$D$2,TRUE)</f>
        <v>6.4406967207780497E-2</v>
      </c>
      <c r="H3">
        <v>129.99</v>
      </c>
      <c r="I3">
        <f t="shared" ref="I3:I55" si="1">1-NORMDIST(H3,$C$2,$D$2,TRUE)</f>
        <v>6.0060029501425305E-3</v>
      </c>
      <c r="J3">
        <f t="shared" ref="J3:J55" si="2">(2*E3-1)*(LN(G3)+LN(I3))</f>
        <v>-23.57258785046772</v>
      </c>
    </row>
    <row r="4" spans="1:13" x14ac:dyDescent="0.3">
      <c r="A4">
        <v>1967</v>
      </c>
      <c r="B4">
        <v>59.36</v>
      </c>
      <c r="E4">
        <v>3</v>
      </c>
      <c r="F4">
        <v>25.22</v>
      </c>
      <c r="G4">
        <f t="shared" si="0"/>
        <v>6.7148952100374665E-2</v>
      </c>
      <c r="H4">
        <v>111.88</v>
      </c>
      <c r="I4">
        <f t="shared" si="1"/>
        <v>3.44718039215135E-2</v>
      </c>
      <c r="J4">
        <f t="shared" si="2"/>
        <v>-30.342277641128828</v>
      </c>
    </row>
    <row r="5" spans="1:13" x14ac:dyDescent="0.3">
      <c r="A5">
        <v>1968</v>
      </c>
      <c r="B5">
        <v>25.77</v>
      </c>
      <c r="E5">
        <v>4</v>
      </c>
      <c r="F5">
        <v>25.77</v>
      </c>
      <c r="G5">
        <f t="shared" si="0"/>
        <v>6.9928989301328806E-2</v>
      </c>
      <c r="H5">
        <v>109</v>
      </c>
      <c r="I5">
        <f t="shared" si="1"/>
        <v>4.3764179885513288E-2</v>
      </c>
      <c r="J5">
        <f t="shared" si="2"/>
        <v>-40.524502181791163</v>
      </c>
    </row>
    <row r="6" spans="1:13" x14ac:dyDescent="0.3">
      <c r="A6">
        <v>1969</v>
      </c>
      <c r="B6">
        <v>41.48</v>
      </c>
      <c r="E6">
        <v>5</v>
      </c>
      <c r="F6">
        <v>26.69</v>
      </c>
      <c r="G6">
        <f t="shared" si="0"/>
        <v>7.4776079656602337E-2</v>
      </c>
      <c r="H6">
        <v>98.96</v>
      </c>
      <c r="I6">
        <f t="shared" si="1"/>
        <v>9.2686974528657373E-2</v>
      </c>
      <c r="J6">
        <f t="shared" si="2"/>
        <v>-44.74606107791098</v>
      </c>
    </row>
    <row r="7" spans="1:13" x14ac:dyDescent="0.3">
      <c r="A7">
        <v>1970</v>
      </c>
      <c r="B7">
        <v>50.35</v>
      </c>
      <c r="E7">
        <v>6</v>
      </c>
      <c r="F7">
        <v>29.66</v>
      </c>
      <c r="G7">
        <f t="shared" si="0"/>
        <v>9.2177573393463982E-2</v>
      </c>
      <c r="H7">
        <v>96</v>
      </c>
      <c r="I7">
        <f t="shared" si="1"/>
        <v>0.11292458876661571</v>
      </c>
      <c r="J7">
        <f t="shared" si="2"/>
        <v>-50.215808013669459</v>
      </c>
    </row>
    <row r="8" spans="1:13" x14ac:dyDescent="0.3">
      <c r="A8">
        <v>1971</v>
      </c>
      <c r="B8">
        <v>66.94</v>
      </c>
      <c r="E8">
        <v>7</v>
      </c>
      <c r="F8">
        <v>33.97</v>
      </c>
      <c r="G8">
        <f t="shared" si="0"/>
        <v>0.12250877834947344</v>
      </c>
      <c r="H8">
        <v>93.49</v>
      </c>
      <c r="I8">
        <f t="shared" si="1"/>
        <v>0.13240972736805767</v>
      </c>
      <c r="J8">
        <f t="shared" si="2"/>
        <v>-53.578547882597789</v>
      </c>
    </row>
    <row r="9" spans="1:13" x14ac:dyDescent="0.3">
      <c r="A9">
        <v>1972</v>
      </c>
      <c r="B9">
        <v>61.38</v>
      </c>
      <c r="E9">
        <v>8</v>
      </c>
      <c r="F9">
        <v>35.76</v>
      </c>
      <c r="G9">
        <f t="shared" si="0"/>
        <v>0.13696872063756968</v>
      </c>
      <c r="H9">
        <v>93.38</v>
      </c>
      <c r="I9">
        <f t="shared" si="1"/>
        <v>0.13331366701405611</v>
      </c>
      <c r="J9">
        <f t="shared" si="2"/>
        <v>-60.045798368279087</v>
      </c>
    </row>
    <row r="10" spans="1:13" x14ac:dyDescent="0.3">
      <c r="A10">
        <v>1973</v>
      </c>
      <c r="B10">
        <v>76.819999999999993</v>
      </c>
      <c r="E10">
        <v>9</v>
      </c>
      <c r="F10">
        <v>36.85</v>
      </c>
      <c r="G10">
        <f t="shared" si="0"/>
        <v>0.14632414508516819</v>
      </c>
      <c r="H10">
        <v>93.07</v>
      </c>
      <c r="I10">
        <f t="shared" si="1"/>
        <v>0.13588393918264341</v>
      </c>
      <c r="J10">
        <f t="shared" si="2"/>
        <v>-66.604046569939399</v>
      </c>
    </row>
    <row r="11" spans="1:13" x14ac:dyDescent="0.3">
      <c r="A11">
        <v>1974</v>
      </c>
      <c r="B11">
        <v>93.49</v>
      </c>
      <c r="E11">
        <v>10</v>
      </c>
      <c r="F11">
        <v>37.619999999999997</v>
      </c>
      <c r="G11">
        <f t="shared" si="0"/>
        <v>0.15318590887531702</v>
      </c>
      <c r="H11">
        <v>90.6</v>
      </c>
      <c r="I11">
        <f t="shared" si="1"/>
        <v>0.15757299755161835</v>
      </c>
      <c r="J11">
        <f t="shared" si="2"/>
        <v>-70.75541966584089</v>
      </c>
    </row>
    <row r="12" spans="1:13" x14ac:dyDescent="0.3">
      <c r="A12">
        <v>1975</v>
      </c>
      <c r="B12">
        <v>29.66</v>
      </c>
      <c r="E12">
        <v>11</v>
      </c>
      <c r="F12">
        <v>41.48</v>
      </c>
      <c r="G12">
        <f t="shared" si="0"/>
        <v>0.19074427746178332</v>
      </c>
      <c r="H12">
        <v>90.6</v>
      </c>
      <c r="I12">
        <f t="shared" si="1"/>
        <v>0.15757299755161835</v>
      </c>
      <c r="J12">
        <f t="shared" si="2"/>
        <v>-73.598449281803028</v>
      </c>
    </row>
    <row r="13" spans="1:13" x14ac:dyDescent="0.3">
      <c r="A13">
        <v>1976</v>
      </c>
      <c r="B13">
        <v>93.38</v>
      </c>
      <c r="E13">
        <v>12</v>
      </c>
      <c r="F13">
        <v>45.22</v>
      </c>
      <c r="G13">
        <f t="shared" si="0"/>
        <v>0.23207177392530159</v>
      </c>
      <c r="H13">
        <v>83.13</v>
      </c>
      <c r="I13">
        <f t="shared" si="1"/>
        <v>0.23618334568661559</v>
      </c>
      <c r="J13">
        <f t="shared" si="2"/>
        <v>-66.788675852984156</v>
      </c>
    </row>
    <row r="14" spans="1:13" x14ac:dyDescent="0.3">
      <c r="A14">
        <v>1977</v>
      </c>
      <c r="B14">
        <v>111.88</v>
      </c>
      <c r="E14">
        <v>13</v>
      </c>
      <c r="F14">
        <v>45.22</v>
      </c>
      <c r="G14">
        <f t="shared" si="0"/>
        <v>0.23207177392530159</v>
      </c>
      <c r="H14">
        <v>82.21</v>
      </c>
      <c r="I14">
        <f t="shared" si="1"/>
        <v>0.24716801189283411</v>
      </c>
      <c r="J14">
        <f t="shared" si="2"/>
        <v>-71.459888707325931</v>
      </c>
    </row>
    <row r="15" spans="1:13" x14ac:dyDescent="0.3">
      <c r="A15">
        <v>1978</v>
      </c>
      <c r="B15">
        <v>79.88</v>
      </c>
      <c r="E15">
        <v>14</v>
      </c>
      <c r="F15">
        <v>46.71</v>
      </c>
      <c r="G15">
        <f t="shared" si="0"/>
        <v>0.24983018300686222</v>
      </c>
      <c r="H15">
        <v>79.88</v>
      </c>
      <c r="I15">
        <f t="shared" si="1"/>
        <v>0.27616636622463608</v>
      </c>
      <c r="J15">
        <f t="shared" si="2"/>
        <v>-72.19059332178999</v>
      </c>
    </row>
    <row r="16" spans="1:13" x14ac:dyDescent="0.3">
      <c r="A16">
        <v>1979</v>
      </c>
      <c r="B16">
        <v>98.96</v>
      </c>
      <c r="E16">
        <v>15</v>
      </c>
      <c r="F16">
        <v>49.12</v>
      </c>
      <c r="G16">
        <f t="shared" si="0"/>
        <v>0.28001312864492822</v>
      </c>
      <c r="H16">
        <v>77.58</v>
      </c>
      <c r="I16">
        <f t="shared" si="1"/>
        <v>0.30633855172885749</v>
      </c>
      <c r="J16">
        <f t="shared" si="2"/>
        <v>-71.223512780009585</v>
      </c>
    </row>
    <row r="17" spans="1:10" x14ac:dyDescent="0.3">
      <c r="A17">
        <v>1980</v>
      </c>
      <c r="B17">
        <v>90.6</v>
      </c>
      <c r="E17">
        <v>16</v>
      </c>
      <c r="F17">
        <v>49.73</v>
      </c>
      <c r="G17">
        <f t="shared" si="0"/>
        <v>0.28792388518583267</v>
      </c>
      <c r="H17">
        <v>76.819999999999993</v>
      </c>
      <c r="I17">
        <f t="shared" si="1"/>
        <v>0.31661932348464839</v>
      </c>
      <c r="J17">
        <f t="shared" si="2"/>
        <v>-74.248540830646249</v>
      </c>
    </row>
    <row r="18" spans="1:10" x14ac:dyDescent="0.3">
      <c r="A18">
        <v>1981</v>
      </c>
      <c r="B18">
        <v>55.74</v>
      </c>
      <c r="E18">
        <v>17</v>
      </c>
      <c r="F18">
        <v>50.35</v>
      </c>
      <c r="G18">
        <f t="shared" si="0"/>
        <v>0.29607086079148148</v>
      </c>
      <c r="H18">
        <v>76.45</v>
      </c>
      <c r="I18">
        <f t="shared" si="1"/>
        <v>0.32167684975263855</v>
      </c>
      <c r="J18">
        <f t="shared" si="2"/>
        <v>-77.595020853663073</v>
      </c>
    </row>
    <row r="19" spans="1:10" x14ac:dyDescent="0.3">
      <c r="A19">
        <v>1982</v>
      </c>
      <c r="B19">
        <v>64.83</v>
      </c>
      <c r="E19">
        <v>18</v>
      </c>
      <c r="F19">
        <v>53.53</v>
      </c>
      <c r="G19">
        <f t="shared" si="0"/>
        <v>0.33941939691471357</v>
      </c>
      <c r="H19">
        <v>67.290000000000006</v>
      </c>
      <c r="I19">
        <f t="shared" si="1"/>
        <v>0.45521516087515757</v>
      </c>
      <c r="J19">
        <f t="shared" si="2"/>
        <v>-65.362635379011991</v>
      </c>
    </row>
    <row r="20" spans="1:10" x14ac:dyDescent="0.3">
      <c r="A20">
        <v>1983</v>
      </c>
      <c r="B20">
        <v>133.91</v>
      </c>
      <c r="E20">
        <v>19</v>
      </c>
      <c r="F20">
        <v>54.13</v>
      </c>
      <c r="G20">
        <f t="shared" si="0"/>
        <v>0.3478659281741327</v>
      </c>
      <c r="H20">
        <v>66.94</v>
      </c>
      <c r="I20">
        <f t="shared" si="1"/>
        <v>0.4605284138931065</v>
      </c>
      <c r="J20">
        <f t="shared" si="2"/>
        <v>-67.758797828636148</v>
      </c>
    </row>
    <row r="21" spans="1:10" x14ac:dyDescent="0.3">
      <c r="A21">
        <v>1984</v>
      </c>
      <c r="B21">
        <v>129.99</v>
      </c>
      <c r="E21">
        <v>20</v>
      </c>
      <c r="F21">
        <v>55.74</v>
      </c>
      <c r="G21">
        <f t="shared" si="0"/>
        <v>0.37089655115727971</v>
      </c>
      <c r="H21">
        <v>66.94</v>
      </c>
      <c r="I21">
        <f t="shared" si="1"/>
        <v>0.4605284138931065</v>
      </c>
      <c r="J21">
        <f t="shared" si="2"/>
        <v>-68.921299825299599</v>
      </c>
    </row>
    <row r="22" spans="1:10" x14ac:dyDescent="0.3">
      <c r="A22">
        <v>1985</v>
      </c>
      <c r="B22">
        <v>65.88</v>
      </c>
      <c r="E22">
        <v>21</v>
      </c>
      <c r="F22">
        <v>59.34</v>
      </c>
      <c r="G22">
        <f t="shared" si="0"/>
        <v>0.42398032243184935</v>
      </c>
      <c r="H22">
        <v>65.88</v>
      </c>
      <c r="I22">
        <f t="shared" si="1"/>
        <v>0.4766591235588733</v>
      </c>
      <c r="J22">
        <f t="shared" si="2"/>
        <v>-65.559898039774851</v>
      </c>
    </row>
    <row r="23" spans="1:10" x14ac:dyDescent="0.3">
      <c r="A23">
        <v>1986</v>
      </c>
      <c r="B23">
        <v>63.79</v>
      </c>
      <c r="E23">
        <v>22</v>
      </c>
      <c r="F23">
        <v>59.36</v>
      </c>
      <c r="G23">
        <f t="shared" si="0"/>
        <v>0.42428010503613195</v>
      </c>
      <c r="H23">
        <v>65.180000000000007</v>
      </c>
      <c r="I23">
        <f t="shared" si="1"/>
        <v>0.4873341454088409</v>
      </c>
      <c r="J23">
        <f t="shared" si="2"/>
        <v>-67.775167143592185</v>
      </c>
    </row>
    <row r="24" spans="1:10" x14ac:dyDescent="0.3">
      <c r="A24">
        <v>1987</v>
      </c>
      <c r="B24">
        <v>82.21</v>
      </c>
      <c r="E24">
        <v>23</v>
      </c>
      <c r="F24">
        <v>59.36</v>
      </c>
      <c r="G24">
        <f t="shared" si="0"/>
        <v>0.42428010503613195</v>
      </c>
      <c r="H24">
        <v>65.150000000000006</v>
      </c>
      <c r="I24">
        <f t="shared" si="1"/>
        <v>0.48779190390724037</v>
      </c>
      <c r="J24">
        <f t="shared" si="2"/>
        <v>-70.885251327412689</v>
      </c>
    </row>
    <row r="25" spans="1:10" x14ac:dyDescent="0.3">
      <c r="A25">
        <v>1988</v>
      </c>
      <c r="B25">
        <v>26.69</v>
      </c>
      <c r="E25">
        <v>24</v>
      </c>
      <c r="F25">
        <v>59.36</v>
      </c>
      <c r="G25">
        <f t="shared" si="0"/>
        <v>0.42428010503613195</v>
      </c>
      <c r="H25">
        <v>64.83</v>
      </c>
      <c r="I25">
        <f t="shared" si="1"/>
        <v>0.49267554111788037</v>
      </c>
      <c r="J25">
        <f t="shared" si="2"/>
        <v>-73.56749588960102</v>
      </c>
    </row>
    <row r="26" spans="1:10" x14ac:dyDescent="0.3">
      <c r="A26">
        <v>1989</v>
      </c>
      <c r="B26">
        <v>25.22</v>
      </c>
      <c r="E26">
        <v>25</v>
      </c>
      <c r="F26">
        <v>59.36</v>
      </c>
      <c r="G26">
        <f t="shared" si="0"/>
        <v>0.42428010503613195</v>
      </c>
      <c r="H26">
        <v>64.83</v>
      </c>
      <c r="I26">
        <f t="shared" si="1"/>
        <v>0.49267554111788037</v>
      </c>
      <c r="J26">
        <f t="shared" si="2"/>
        <v>-76.698027629584033</v>
      </c>
    </row>
    <row r="27" spans="1:10" x14ac:dyDescent="0.3">
      <c r="A27">
        <v>1990</v>
      </c>
      <c r="B27">
        <v>93.07</v>
      </c>
      <c r="E27">
        <v>26</v>
      </c>
      <c r="F27">
        <v>60.71</v>
      </c>
      <c r="G27">
        <f t="shared" si="0"/>
        <v>0.44460799104880222</v>
      </c>
      <c r="H27">
        <v>63.79</v>
      </c>
      <c r="I27">
        <f t="shared" si="1"/>
        <v>0.50855115251837923</v>
      </c>
      <c r="J27">
        <f t="shared" si="2"/>
        <v>-75.824340661388987</v>
      </c>
    </row>
    <row r="28" spans="1:10" x14ac:dyDescent="0.3">
      <c r="A28">
        <v>1991</v>
      </c>
      <c r="B28">
        <v>67.290000000000006</v>
      </c>
      <c r="E28">
        <v>27</v>
      </c>
      <c r="F28">
        <v>61.38</v>
      </c>
      <c r="G28">
        <f t="shared" si="0"/>
        <v>0.45475448037357452</v>
      </c>
      <c r="H28">
        <v>63.44</v>
      </c>
      <c r="I28">
        <f t="shared" si="1"/>
        <v>0.51389211136596247</v>
      </c>
      <c r="J28">
        <f t="shared" si="2"/>
        <v>-77.048195878080605</v>
      </c>
    </row>
    <row r="29" spans="1:10" x14ac:dyDescent="0.3">
      <c r="A29">
        <v>1992</v>
      </c>
      <c r="B29">
        <v>64.83</v>
      </c>
      <c r="E29">
        <v>28</v>
      </c>
      <c r="F29">
        <v>63.44</v>
      </c>
      <c r="G29">
        <f t="shared" si="0"/>
        <v>0.48610788863403759</v>
      </c>
      <c r="H29">
        <v>61.38</v>
      </c>
      <c r="I29">
        <f t="shared" si="1"/>
        <v>0.54524551962642542</v>
      </c>
      <c r="J29">
        <f t="shared" si="2"/>
        <v>-73.031407772295495</v>
      </c>
    </row>
    <row r="30" spans="1:10" x14ac:dyDescent="0.3">
      <c r="A30">
        <v>1993</v>
      </c>
      <c r="B30">
        <v>60.71</v>
      </c>
      <c r="E30">
        <v>29</v>
      </c>
      <c r="F30">
        <v>63.79</v>
      </c>
      <c r="G30">
        <f t="shared" si="0"/>
        <v>0.49144884748162077</v>
      </c>
      <c r="H30">
        <v>60.71</v>
      </c>
      <c r="I30">
        <f t="shared" si="1"/>
        <v>0.55539200895119778</v>
      </c>
      <c r="J30">
        <f t="shared" si="2"/>
        <v>-74.013275140696152</v>
      </c>
    </row>
    <row r="31" spans="1:10" x14ac:dyDescent="0.3">
      <c r="A31">
        <v>1994</v>
      </c>
      <c r="B31">
        <v>37.619999999999997</v>
      </c>
      <c r="E31">
        <v>30</v>
      </c>
      <c r="F31">
        <v>64.83</v>
      </c>
      <c r="G31">
        <f t="shared" si="0"/>
        <v>0.50732445888211963</v>
      </c>
      <c r="H31">
        <v>59.36</v>
      </c>
      <c r="I31">
        <f t="shared" si="1"/>
        <v>0.575719894963868</v>
      </c>
      <c r="J31">
        <f t="shared" si="2"/>
        <v>-72.613574553861596</v>
      </c>
    </row>
    <row r="32" spans="1:10" x14ac:dyDescent="0.3">
      <c r="A32">
        <v>1995</v>
      </c>
      <c r="B32">
        <v>96</v>
      </c>
      <c r="E32">
        <v>31</v>
      </c>
      <c r="F32">
        <v>64.83</v>
      </c>
      <c r="G32">
        <f t="shared" si="0"/>
        <v>0.50732445888211963</v>
      </c>
      <c r="H32">
        <v>59.36</v>
      </c>
      <c r="I32">
        <f t="shared" si="1"/>
        <v>0.575719894963868</v>
      </c>
      <c r="J32">
        <f t="shared" si="2"/>
        <v>-75.075051657382318</v>
      </c>
    </row>
    <row r="33" spans="1:10" x14ac:dyDescent="0.3">
      <c r="A33">
        <v>1996</v>
      </c>
      <c r="B33">
        <v>24.66</v>
      </c>
      <c r="E33">
        <v>32</v>
      </c>
      <c r="F33">
        <v>65.150000000000006</v>
      </c>
      <c r="G33">
        <f t="shared" si="0"/>
        <v>0.51220809609275963</v>
      </c>
      <c r="H33">
        <v>59.36</v>
      </c>
      <c r="I33">
        <f t="shared" si="1"/>
        <v>0.575719894963868</v>
      </c>
      <c r="J33">
        <f t="shared" si="2"/>
        <v>-76.932974718535718</v>
      </c>
    </row>
    <row r="34" spans="1:10" x14ac:dyDescent="0.3">
      <c r="A34">
        <v>1997</v>
      </c>
      <c r="B34">
        <v>63.44</v>
      </c>
      <c r="E34">
        <v>33</v>
      </c>
      <c r="F34">
        <v>65.180000000000007</v>
      </c>
      <c r="G34">
        <f t="shared" si="0"/>
        <v>0.5126658545911591</v>
      </c>
      <c r="H34">
        <v>59.36</v>
      </c>
      <c r="I34">
        <f t="shared" si="1"/>
        <v>0.575719894963868</v>
      </c>
      <c r="J34">
        <f t="shared" si="2"/>
        <v>-79.31722705654316</v>
      </c>
    </row>
    <row r="35" spans="1:10" x14ac:dyDescent="0.3">
      <c r="A35">
        <v>1998</v>
      </c>
      <c r="B35">
        <v>109</v>
      </c>
      <c r="E35">
        <v>34</v>
      </c>
      <c r="F35">
        <v>65.88</v>
      </c>
      <c r="G35">
        <f t="shared" si="0"/>
        <v>0.5233408764411267</v>
      </c>
      <c r="H35">
        <v>59.34</v>
      </c>
      <c r="I35">
        <f t="shared" si="1"/>
        <v>0.57601967756815065</v>
      </c>
      <c r="J35">
        <f t="shared" si="2"/>
        <v>-80.342092721089017</v>
      </c>
    </row>
    <row r="36" spans="1:10" x14ac:dyDescent="0.3">
      <c r="A36">
        <v>1999</v>
      </c>
      <c r="B36">
        <v>45.22</v>
      </c>
      <c r="E36">
        <v>35</v>
      </c>
      <c r="F36">
        <v>66.94</v>
      </c>
      <c r="G36">
        <f t="shared" si="0"/>
        <v>0.5394715861068935</v>
      </c>
      <c r="H36">
        <v>55.74</v>
      </c>
      <c r="I36">
        <f t="shared" si="1"/>
        <v>0.62910344884272029</v>
      </c>
      <c r="J36">
        <f t="shared" si="2"/>
        <v>-74.563106576534835</v>
      </c>
    </row>
    <row r="37" spans="1:10" x14ac:dyDescent="0.3">
      <c r="A37">
        <v>2000</v>
      </c>
      <c r="B37">
        <v>77.58</v>
      </c>
      <c r="E37">
        <v>36</v>
      </c>
      <c r="F37">
        <v>66.94</v>
      </c>
      <c r="G37">
        <f t="shared" si="0"/>
        <v>0.5394715861068935</v>
      </c>
      <c r="H37">
        <v>54.13</v>
      </c>
      <c r="I37">
        <f t="shared" si="1"/>
        <v>0.65213407182586725</v>
      </c>
      <c r="J37">
        <f t="shared" si="2"/>
        <v>-74.17158912152837</v>
      </c>
    </row>
    <row r="38" spans="1:10" x14ac:dyDescent="0.3">
      <c r="A38">
        <v>2001</v>
      </c>
      <c r="B38">
        <v>65.180000000000007</v>
      </c>
      <c r="E38">
        <v>37</v>
      </c>
      <c r="F38">
        <v>67.290000000000006</v>
      </c>
      <c r="G38">
        <f t="shared" si="0"/>
        <v>0.54478483912484243</v>
      </c>
      <c r="H38">
        <v>53.53</v>
      </c>
      <c r="I38">
        <f t="shared" si="1"/>
        <v>0.66058060308528643</v>
      </c>
      <c r="J38">
        <f t="shared" si="2"/>
        <v>-74.606035178250607</v>
      </c>
    </row>
    <row r="39" spans="1:10" x14ac:dyDescent="0.3">
      <c r="A39">
        <v>2002</v>
      </c>
      <c r="B39">
        <v>76.45</v>
      </c>
      <c r="E39">
        <v>38</v>
      </c>
      <c r="F39">
        <v>76.45</v>
      </c>
      <c r="G39">
        <f t="shared" si="0"/>
        <v>0.67832315024736145</v>
      </c>
      <c r="H39">
        <v>50.35</v>
      </c>
      <c r="I39">
        <f t="shared" si="1"/>
        <v>0.70392913920851852</v>
      </c>
      <c r="J39">
        <f t="shared" si="2"/>
        <v>-55.44067981725297</v>
      </c>
    </row>
    <row r="40" spans="1:10" x14ac:dyDescent="0.3">
      <c r="A40">
        <v>2003</v>
      </c>
      <c r="B40">
        <v>49.12</v>
      </c>
      <c r="E40">
        <v>39</v>
      </c>
      <c r="F40">
        <v>76.819999999999993</v>
      </c>
      <c r="G40">
        <f t="shared" si="0"/>
        <v>0.68338067651535161</v>
      </c>
      <c r="H40">
        <v>49.73</v>
      </c>
      <c r="I40">
        <f t="shared" si="1"/>
        <v>0.71207611481416733</v>
      </c>
      <c r="J40">
        <f t="shared" si="2"/>
        <v>-55.461073796382934</v>
      </c>
    </row>
    <row r="41" spans="1:10" x14ac:dyDescent="0.3">
      <c r="A41">
        <v>2004</v>
      </c>
      <c r="B41">
        <v>90.6</v>
      </c>
      <c r="E41">
        <v>40</v>
      </c>
      <c r="F41">
        <v>77.58</v>
      </c>
      <c r="G41">
        <f t="shared" si="0"/>
        <v>0.69366144827114251</v>
      </c>
      <c r="H41">
        <v>49.12</v>
      </c>
      <c r="I41">
        <f t="shared" si="1"/>
        <v>0.71998687135507178</v>
      </c>
      <c r="J41">
        <f t="shared" si="2"/>
        <v>-54.84919167983076</v>
      </c>
    </row>
    <row r="42" spans="1:10" x14ac:dyDescent="0.3">
      <c r="A42">
        <v>2005</v>
      </c>
      <c r="B42">
        <v>49.73</v>
      </c>
      <c r="E42">
        <v>41</v>
      </c>
      <c r="F42">
        <v>79.88</v>
      </c>
      <c r="G42">
        <f t="shared" si="0"/>
        <v>0.72383363377536392</v>
      </c>
      <c r="H42">
        <v>46.71</v>
      </c>
      <c r="I42">
        <f t="shared" si="1"/>
        <v>0.75016981699313778</v>
      </c>
      <c r="J42">
        <f t="shared" si="2"/>
        <v>-49.462599458327198</v>
      </c>
    </row>
    <row r="43" spans="1:10" x14ac:dyDescent="0.3">
      <c r="A43">
        <v>2006</v>
      </c>
      <c r="B43">
        <v>45.22</v>
      </c>
      <c r="E43">
        <v>42</v>
      </c>
      <c r="F43">
        <v>82.21</v>
      </c>
      <c r="G43">
        <f t="shared" si="0"/>
        <v>0.75283198810716589</v>
      </c>
      <c r="H43">
        <v>45.22</v>
      </c>
      <c r="I43">
        <f t="shared" si="1"/>
        <v>0.76792822607469846</v>
      </c>
      <c r="J43">
        <f t="shared" si="2"/>
        <v>-45.481693037844884</v>
      </c>
    </row>
    <row r="44" spans="1:10" x14ac:dyDescent="0.3">
      <c r="A44">
        <v>2008</v>
      </c>
      <c r="B44">
        <v>54.13</v>
      </c>
      <c r="E44">
        <v>43</v>
      </c>
      <c r="F44">
        <v>83.13</v>
      </c>
      <c r="G44">
        <f t="shared" si="0"/>
        <v>0.76381665431338441</v>
      </c>
      <c r="H44">
        <v>45.22</v>
      </c>
      <c r="I44">
        <f t="shared" si="1"/>
        <v>0.76792822607469846</v>
      </c>
      <c r="J44">
        <f t="shared" si="2"/>
        <v>-45.346352985736694</v>
      </c>
    </row>
    <row r="45" spans="1:10" x14ac:dyDescent="0.3">
      <c r="A45">
        <v>2009</v>
      </c>
      <c r="B45">
        <v>59.36</v>
      </c>
      <c r="E45">
        <v>44</v>
      </c>
      <c r="F45">
        <v>90.6</v>
      </c>
      <c r="G45">
        <f t="shared" si="0"/>
        <v>0.84242700244838165</v>
      </c>
      <c r="H45">
        <v>41.48</v>
      </c>
      <c r="I45">
        <f t="shared" si="1"/>
        <v>0.80925572253821665</v>
      </c>
      <c r="J45">
        <f t="shared" si="2"/>
        <v>-33.330446397255329</v>
      </c>
    </row>
    <row r="46" spans="1:10" x14ac:dyDescent="0.3">
      <c r="A46">
        <v>2010</v>
      </c>
      <c r="B46">
        <v>35.76</v>
      </c>
      <c r="E46">
        <v>45</v>
      </c>
      <c r="F46">
        <v>90.6</v>
      </c>
      <c r="G46">
        <f t="shared" si="0"/>
        <v>0.84242700244838165</v>
      </c>
      <c r="H46">
        <v>37.619999999999997</v>
      </c>
      <c r="I46">
        <f t="shared" si="1"/>
        <v>0.84681409112468298</v>
      </c>
      <c r="J46">
        <f t="shared" si="2"/>
        <v>-30.059070387756705</v>
      </c>
    </row>
    <row r="47" spans="1:10" x14ac:dyDescent="0.3">
      <c r="A47">
        <v>2011</v>
      </c>
      <c r="B47">
        <v>17.39</v>
      </c>
      <c r="E47">
        <v>46</v>
      </c>
      <c r="F47">
        <v>93.07</v>
      </c>
      <c r="G47">
        <f t="shared" si="0"/>
        <v>0.86411606081735659</v>
      </c>
      <c r="H47">
        <v>36.85</v>
      </c>
      <c r="I47">
        <f t="shared" si="1"/>
        <v>0.85367585491483178</v>
      </c>
      <c r="J47">
        <f t="shared" si="2"/>
        <v>-27.6869236083907</v>
      </c>
    </row>
    <row r="48" spans="1:10" x14ac:dyDescent="0.3">
      <c r="A48">
        <v>2012</v>
      </c>
      <c r="B48">
        <v>33.97</v>
      </c>
      <c r="E48">
        <v>47</v>
      </c>
      <c r="F48">
        <v>93.38</v>
      </c>
      <c r="G48">
        <f t="shared" si="0"/>
        <v>0.86668633298594389</v>
      </c>
      <c r="H48">
        <v>35.76</v>
      </c>
      <c r="I48">
        <f t="shared" si="1"/>
        <v>0.86303127936243029</v>
      </c>
      <c r="J48">
        <f t="shared" si="2"/>
        <v>-27.005572093673948</v>
      </c>
    </row>
    <row r="49" spans="1:10" x14ac:dyDescent="0.3">
      <c r="A49">
        <v>2013</v>
      </c>
      <c r="B49">
        <v>46.71</v>
      </c>
      <c r="E49">
        <v>48</v>
      </c>
      <c r="F49">
        <v>93.49</v>
      </c>
      <c r="G49">
        <f t="shared" si="0"/>
        <v>0.86759027263194233</v>
      </c>
      <c r="H49">
        <v>33.97</v>
      </c>
      <c r="I49">
        <f t="shared" si="1"/>
        <v>0.87749122165052662</v>
      </c>
      <c r="J49">
        <f t="shared" si="2"/>
        <v>-25.908783744277773</v>
      </c>
    </row>
    <row r="50" spans="1:10" x14ac:dyDescent="0.3">
      <c r="A50">
        <v>2014</v>
      </c>
      <c r="B50">
        <v>36.85</v>
      </c>
      <c r="E50">
        <v>49</v>
      </c>
      <c r="F50">
        <v>96</v>
      </c>
      <c r="G50">
        <f t="shared" si="0"/>
        <v>0.88707541123338429</v>
      </c>
      <c r="H50">
        <v>29.66</v>
      </c>
      <c r="I50">
        <f t="shared" si="1"/>
        <v>0.907822426606536</v>
      </c>
      <c r="J50">
        <f t="shared" si="2"/>
        <v>-21.003581389544141</v>
      </c>
    </row>
    <row r="51" spans="1:10" x14ac:dyDescent="0.3">
      <c r="A51">
        <v>2015</v>
      </c>
      <c r="B51">
        <v>65.150000000000006</v>
      </c>
      <c r="E51">
        <v>50</v>
      </c>
      <c r="F51">
        <v>98.96</v>
      </c>
      <c r="G51">
        <f t="shared" si="0"/>
        <v>0.90731302547134263</v>
      </c>
      <c r="H51">
        <v>26.69</v>
      </c>
      <c r="I51">
        <f t="shared" si="1"/>
        <v>0.92522392034339762</v>
      </c>
      <c r="J51">
        <f t="shared" si="2"/>
        <v>-17.323738871441297</v>
      </c>
    </row>
    <row r="52" spans="1:10" x14ac:dyDescent="0.3">
      <c r="A52">
        <v>2016</v>
      </c>
      <c r="B52">
        <v>59.34</v>
      </c>
      <c r="E52">
        <v>51</v>
      </c>
      <c r="F52">
        <v>109</v>
      </c>
      <c r="G52">
        <f t="shared" si="0"/>
        <v>0.95623582011448671</v>
      </c>
      <c r="H52">
        <v>25.77</v>
      </c>
      <c r="I52">
        <f t="shared" si="1"/>
        <v>0.93007101069867115</v>
      </c>
      <c r="J52">
        <f t="shared" si="2"/>
        <v>-11.841751337708409</v>
      </c>
    </row>
    <row r="53" spans="1:10" x14ac:dyDescent="0.3">
      <c r="A53">
        <v>2017</v>
      </c>
      <c r="B53">
        <v>53.53</v>
      </c>
      <c r="E53">
        <v>52</v>
      </c>
      <c r="F53">
        <v>111.88</v>
      </c>
      <c r="G53">
        <f t="shared" si="0"/>
        <v>0.9655281960784865</v>
      </c>
      <c r="H53">
        <v>25.22</v>
      </c>
      <c r="I53">
        <f t="shared" si="1"/>
        <v>0.93285104789962536</v>
      </c>
      <c r="J53">
        <f t="shared" si="2"/>
        <v>-10.772740477175775</v>
      </c>
    </row>
    <row r="54" spans="1:10" x14ac:dyDescent="0.3">
      <c r="A54">
        <v>2018</v>
      </c>
      <c r="B54">
        <v>66.94</v>
      </c>
      <c r="E54">
        <v>53</v>
      </c>
      <c r="F54">
        <v>129.99</v>
      </c>
      <c r="G54">
        <f t="shared" si="0"/>
        <v>0.99399399704985747</v>
      </c>
      <c r="H54">
        <v>24.66</v>
      </c>
      <c r="I54">
        <f t="shared" si="1"/>
        <v>0.9355930327922195</v>
      </c>
      <c r="J54">
        <f t="shared" si="2"/>
        <v>-7.6228742739801127</v>
      </c>
    </row>
    <row r="55" spans="1:10" x14ac:dyDescent="0.3">
      <c r="A55">
        <v>2019</v>
      </c>
      <c r="B55">
        <v>83.13</v>
      </c>
      <c r="E55">
        <v>54</v>
      </c>
      <c r="F55">
        <v>133.91</v>
      </c>
      <c r="G55">
        <f t="shared" si="0"/>
        <v>0.99611374280458043</v>
      </c>
      <c r="H55">
        <v>17.39</v>
      </c>
      <c r="I55">
        <f t="shared" si="1"/>
        <v>0.96383151707985282</v>
      </c>
      <c r="J55">
        <f t="shared" si="2"/>
        <v>-4.3583884968976419</v>
      </c>
    </row>
  </sheetData>
  <sortState xmlns:xlrd2="http://schemas.microsoft.com/office/spreadsheetml/2017/richdata2" ref="H2:H55">
    <sortCondition descending="1" ref="H2:H5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pág. 180</vt:lpstr>
      <vt:lpstr>Qmax arroio Fragata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Beskow</dc:creator>
  <cp:lastModifiedBy>Samuel Beskow</cp:lastModifiedBy>
  <dcterms:created xsi:type="dcterms:W3CDTF">2021-09-03T20:25:08Z</dcterms:created>
  <dcterms:modified xsi:type="dcterms:W3CDTF">2021-09-08T00:46:19Z</dcterms:modified>
</cp:coreProperties>
</file>