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o\src\scheduler-plugins\kep\260-network-aware-scheduling\figs\"/>
    </mc:Choice>
  </mc:AlternateContent>
  <xr:revisionPtr revIDLastSave="0" documentId="13_ncr:1_{7F55666E-74AE-4C50-8585-874F783E05BC}" xr6:coauthVersionLast="47" xr6:coauthVersionMax="47" xr10:uidLastSave="{00000000-0000-0000-0000-000000000000}"/>
  <bookViews>
    <workbookView xWindow="-120" yWindow="-120" windowWidth="29040" windowHeight="15840" xr2:uid="{0CB266CE-5BB6-477F-805C-8BDEE5BD8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V22" i="1"/>
  <c r="W22" i="1" s="1"/>
  <c r="V21" i="1"/>
  <c r="W21" i="1" s="1"/>
  <c r="V19" i="1"/>
  <c r="W19" i="1" s="1"/>
  <c r="V20" i="1"/>
  <c r="W20" i="1" s="1"/>
  <c r="U18" i="1"/>
  <c r="T18" i="1"/>
  <c r="V18" i="1" l="1"/>
  <c r="W18" i="1"/>
</calcChain>
</file>

<file path=xl/sharedStrings.xml><?xml version="1.0" encoding="utf-8"?>
<sst xmlns="http://schemas.openxmlformats.org/spreadsheetml/2006/main" count="100" uniqueCount="51">
  <si>
    <t>Pod demand</t>
  </si>
  <si>
    <t>Pod</t>
  </si>
  <si>
    <t>P1</t>
  </si>
  <si>
    <t>Bandwidth</t>
  </si>
  <si>
    <t>Bandwidth (in Mbps)</t>
  </si>
  <si>
    <t>Nodes</t>
  </si>
  <si>
    <t>N1</t>
  </si>
  <si>
    <t>N2</t>
  </si>
  <si>
    <t>N3</t>
  </si>
  <si>
    <t>used-mean (M)</t>
  </si>
  <si>
    <t>used-std (V)</t>
  </si>
  <si>
    <t>Risk Calculation</t>
  </si>
  <si>
    <t>Margin</t>
  </si>
  <si>
    <t>Sensitivity</t>
  </si>
  <si>
    <t>Node_Risk</t>
  </si>
  <si>
    <t>Result</t>
  </si>
  <si>
    <t>Max_Risk</t>
  </si>
  <si>
    <t>PASS</t>
  </si>
  <si>
    <t>FILTER</t>
  </si>
  <si>
    <t>Application Group</t>
  </si>
  <si>
    <t>P2</t>
  </si>
  <si>
    <t>P3</t>
  </si>
  <si>
    <t>Pod to schedule</t>
  </si>
  <si>
    <t>N4</t>
  </si>
  <si>
    <t>N5</t>
  </si>
  <si>
    <t>Candidate Nodes</t>
  </si>
  <si>
    <t>Scoring</t>
  </si>
  <si>
    <t>Allocations</t>
  </si>
  <si>
    <t>Hostname</t>
  </si>
  <si>
    <t>Accumulated cost</t>
  </si>
  <si>
    <t>MAX Cost</t>
  </si>
  <si>
    <t>MIN Cost</t>
  </si>
  <si>
    <t>Normalized Cost</t>
  </si>
  <si>
    <t xml:space="preserve">MAX Score </t>
  </si>
  <si>
    <t>Node Score</t>
  </si>
  <si>
    <t>Risk Threshold</t>
  </si>
  <si>
    <t>Capacity (in Mbps)</t>
  </si>
  <si>
    <t xml:space="preserve"> Candidate Nodes</t>
  </si>
  <si>
    <t>P4</t>
  </si>
  <si>
    <t>P5</t>
  </si>
  <si>
    <t>P6</t>
  </si>
  <si>
    <t>P7</t>
  </si>
  <si>
    <t>P8</t>
  </si>
  <si>
    <t>P9</t>
  </si>
  <si>
    <t>P10</t>
  </si>
  <si>
    <t>Topology Order</t>
  </si>
  <si>
    <t>name</t>
  </si>
  <si>
    <t>index</t>
  </si>
  <si>
    <t>pInfo1.Pod</t>
  </si>
  <si>
    <t>pInfo2.Pod</t>
  </si>
  <si>
    <t>orderP1 &gt; orderP2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</si>
</sst>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F58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8B8B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9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1" fontId="0" fillId="16" borderId="9" xfId="0" applyNumberFormat="1" applyFill="1" applyBorder="1" applyAlignment="1">
      <alignment horizontal="center"/>
    </xf>
    <xf numFmtId="1" fontId="0" fillId="16" borderId="7" xfId="0" applyNumberFormat="1" applyFill="1" applyBorder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3" fillId="23" borderId="0" xfId="0" applyFont="1" applyFill="1" applyBorder="1" applyAlignment="1">
      <alignment horizontal="center"/>
    </xf>
    <xf numFmtId="0" fontId="3" fillId="23" borderId="6" xfId="0" applyFont="1" applyFill="1" applyBorder="1" applyAlignment="1">
      <alignment horizontal="center"/>
    </xf>
    <xf numFmtId="0" fontId="3" fillId="23" borderId="13" xfId="0" applyFont="1" applyFill="1" applyBorder="1" applyAlignment="1">
      <alignment horizontal="center"/>
    </xf>
    <xf numFmtId="0" fontId="3" fillId="23" borderId="14" xfId="0" applyFont="1" applyFill="1" applyBorder="1" applyAlignment="1">
      <alignment horizontal="center"/>
    </xf>
    <xf numFmtId="0" fontId="3" fillId="24" borderId="3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/>
    </xf>
    <xf numFmtId="0" fontId="3" fillId="24" borderId="14" xfId="0" applyFont="1" applyFill="1" applyBorder="1" applyAlignment="1">
      <alignment horizontal="center"/>
    </xf>
    <xf numFmtId="0" fontId="3" fillId="2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B8B"/>
      <color rgb="FFFEC6C6"/>
      <color rgb="FFFC3924"/>
      <color rgb="FFDF58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981B-1970-4D2F-9943-A4C2D40CE3D8}">
  <dimension ref="E6:X53"/>
  <sheetViews>
    <sheetView showGridLines="0" tabSelected="1" topLeftCell="D22" workbookViewId="0">
      <selection activeCell="O40" sqref="O40"/>
    </sheetView>
  </sheetViews>
  <sheetFormatPr defaultRowHeight="15" x14ac:dyDescent="0.25"/>
  <cols>
    <col min="5" max="5" width="17.42578125" bestFit="1" customWidth="1"/>
    <col min="6" max="6" width="10.7109375" bestFit="1" customWidth="1"/>
    <col min="7" max="7" width="19.85546875" bestFit="1" customWidth="1"/>
    <col min="8" max="8" width="17" bestFit="1" customWidth="1"/>
    <col min="9" max="9" width="11.85546875" bestFit="1" customWidth="1"/>
    <col min="10" max="10" width="12" bestFit="1" customWidth="1"/>
    <col min="11" max="11" width="6.5703125" bestFit="1" customWidth="1"/>
    <col min="12" max="12" width="14" customWidth="1"/>
    <col min="13" max="13" width="12.85546875" customWidth="1"/>
    <col min="14" max="14" width="17.42578125" bestFit="1" customWidth="1"/>
    <col min="15" max="15" width="4.42578125" bestFit="1" customWidth="1"/>
    <col min="16" max="16" width="10" bestFit="1" customWidth="1"/>
    <col min="17" max="17" width="8.140625" customWidth="1"/>
    <col min="18" max="18" width="16.28515625" bestFit="1" customWidth="1"/>
    <col min="19" max="19" width="16.7109375" bestFit="1" customWidth="1"/>
    <col min="20" max="20" width="9.5703125" bestFit="1" customWidth="1"/>
    <col min="21" max="21" width="9.140625" bestFit="1" customWidth="1"/>
    <col min="22" max="22" width="15.7109375" bestFit="1" customWidth="1"/>
    <col min="23" max="23" width="11.140625" bestFit="1" customWidth="1"/>
    <col min="24" max="24" width="9.28515625" bestFit="1" customWidth="1"/>
  </cols>
  <sheetData>
    <row r="6" spans="5:24" ht="15.75" thickBot="1" x14ac:dyDescent="0.3">
      <c r="E6" s="4" t="s">
        <v>0</v>
      </c>
      <c r="F6" s="5"/>
      <c r="G6" s="5"/>
      <c r="N6" s="4" t="s">
        <v>22</v>
      </c>
      <c r="O6" s="5"/>
    </row>
    <row r="7" spans="5:24" ht="15.75" thickBot="1" x14ac:dyDescent="0.3">
      <c r="E7" s="5"/>
      <c r="F7" s="19" t="s">
        <v>1</v>
      </c>
      <c r="G7" s="20" t="s">
        <v>4</v>
      </c>
      <c r="H7" s="20" t="s">
        <v>35</v>
      </c>
      <c r="N7" s="5"/>
      <c r="O7" s="43" t="s">
        <v>1</v>
      </c>
    </row>
    <row r="8" spans="5:24" ht="15.75" thickBot="1" x14ac:dyDescent="0.3">
      <c r="E8" s="5"/>
      <c r="F8" s="68" t="s">
        <v>2</v>
      </c>
      <c r="G8" s="70">
        <v>100</v>
      </c>
      <c r="H8" s="69">
        <v>0.75</v>
      </c>
      <c r="N8" s="5"/>
      <c r="O8" s="44" t="s">
        <v>21</v>
      </c>
    </row>
    <row r="9" spans="5:24" x14ac:dyDescent="0.25">
      <c r="X9" s="11"/>
    </row>
    <row r="10" spans="5:24" ht="15.75" thickBot="1" x14ac:dyDescent="0.3">
      <c r="N10" s="1" t="s">
        <v>19</v>
      </c>
    </row>
    <row r="11" spans="5:24" ht="15.75" thickBot="1" x14ac:dyDescent="0.3">
      <c r="E11" s="4" t="s">
        <v>37</v>
      </c>
      <c r="F11" s="74" t="s">
        <v>5</v>
      </c>
      <c r="G11" s="21" t="s">
        <v>3</v>
      </c>
      <c r="H11" s="22" t="s">
        <v>9</v>
      </c>
      <c r="I11" s="22" t="s">
        <v>10</v>
      </c>
      <c r="O11" s="22" t="s">
        <v>1</v>
      </c>
    </row>
    <row r="12" spans="5:24" ht="15.75" thickBot="1" x14ac:dyDescent="0.3">
      <c r="F12" s="75"/>
      <c r="G12" s="42" t="s">
        <v>36</v>
      </c>
      <c r="H12" s="42" t="s">
        <v>3</v>
      </c>
      <c r="I12" s="42" t="s">
        <v>3</v>
      </c>
      <c r="K12" s="5"/>
      <c r="L12" s="5"/>
      <c r="O12" s="46" t="s">
        <v>2</v>
      </c>
      <c r="P12" s="12"/>
      <c r="R12" s="43" t="s">
        <v>33</v>
      </c>
    </row>
    <row r="13" spans="5:24" ht="15.75" thickBot="1" x14ac:dyDescent="0.3">
      <c r="F13" s="6" t="s">
        <v>6</v>
      </c>
      <c r="G13" s="25">
        <v>1000</v>
      </c>
      <c r="H13" s="28">
        <v>0.2</v>
      </c>
      <c r="I13" s="31">
        <v>0.2</v>
      </c>
      <c r="K13" s="5"/>
      <c r="L13" s="5"/>
      <c r="O13" s="47" t="s">
        <v>20</v>
      </c>
      <c r="R13" s="53">
        <v>100</v>
      </c>
    </row>
    <row r="14" spans="5:24" ht="15.75" thickBot="1" x14ac:dyDescent="0.3">
      <c r="F14" s="7" t="s">
        <v>7</v>
      </c>
      <c r="G14" s="26">
        <v>1000</v>
      </c>
      <c r="H14" s="29">
        <v>0.3</v>
      </c>
      <c r="I14" s="32">
        <v>0.3</v>
      </c>
      <c r="K14" s="5"/>
      <c r="L14" s="5"/>
      <c r="O14" s="48" t="s">
        <v>21</v>
      </c>
    </row>
    <row r="15" spans="5:24" ht="15.75" thickBot="1" x14ac:dyDescent="0.3">
      <c r="F15" s="9" t="s">
        <v>8</v>
      </c>
      <c r="G15" s="27">
        <v>1000</v>
      </c>
      <c r="H15" s="30">
        <v>0.8</v>
      </c>
      <c r="I15" s="33">
        <v>0.6</v>
      </c>
      <c r="K15" s="5"/>
      <c r="L15" s="5"/>
      <c r="R15" s="4" t="s">
        <v>26</v>
      </c>
      <c r="S15" s="11"/>
      <c r="T15" s="11"/>
      <c r="U15" s="11"/>
      <c r="V15" s="11"/>
      <c r="W15" s="11"/>
    </row>
    <row r="16" spans="5:24" ht="15.75" thickBot="1" x14ac:dyDescent="0.3">
      <c r="F16" s="5"/>
      <c r="G16" s="5"/>
      <c r="H16" s="5"/>
      <c r="I16" s="5"/>
      <c r="J16" s="5"/>
      <c r="K16" s="5"/>
      <c r="L16" s="5"/>
      <c r="R16" s="4"/>
    </row>
    <row r="17" spans="5:24" ht="15.75" thickBot="1" x14ac:dyDescent="0.3">
      <c r="N17" s="2" t="s">
        <v>27</v>
      </c>
      <c r="R17" s="64" t="s">
        <v>25</v>
      </c>
      <c r="S17" s="65" t="s">
        <v>29</v>
      </c>
      <c r="T17" s="65" t="s">
        <v>30</v>
      </c>
      <c r="U17" s="65" t="s">
        <v>31</v>
      </c>
      <c r="V17" s="65" t="s">
        <v>32</v>
      </c>
      <c r="W17" s="24" t="s">
        <v>34</v>
      </c>
    </row>
    <row r="18" spans="5:24" ht="15.75" thickBot="1" x14ac:dyDescent="0.3">
      <c r="E18" s="2" t="s">
        <v>11</v>
      </c>
      <c r="O18" s="43" t="s">
        <v>1</v>
      </c>
      <c r="P18" s="45" t="s">
        <v>28</v>
      </c>
      <c r="R18" s="57" t="s">
        <v>6</v>
      </c>
      <c r="S18" s="34">
        <v>9</v>
      </c>
      <c r="T18" s="66">
        <f>MAX(S18:S22)</f>
        <v>25</v>
      </c>
      <c r="U18" s="54">
        <f>MIN(S18:S22)</f>
        <v>7</v>
      </c>
      <c r="V18" s="56">
        <f>$R13*((S18-$U18)/($T18-$U18))</f>
        <v>11.111111111111111</v>
      </c>
      <c r="W18" s="71">
        <f>R13-V18</f>
        <v>88.888888888888886</v>
      </c>
    </row>
    <row r="19" spans="5:24" ht="15.75" thickBot="1" x14ac:dyDescent="0.3">
      <c r="E19" s="3"/>
      <c r="F19" s="19" t="s">
        <v>5</v>
      </c>
      <c r="G19" s="23" t="s">
        <v>12</v>
      </c>
      <c r="H19" s="23" t="s">
        <v>13</v>
      </c>
      <c r="I19" s="23" t="s">
        <v>16</v>
      </c>
      <c r="J19" s="23" t="s">
        <v>14</v>
      </c>
      <c r="K19" s="24" t="s">
        <v>15</v>
      </c>
      <c r="L19" s="18"/>
      <c r="O19" s="49" t="s">
        <v>2</v>
      </c>
      <c r="P19" s="14" t="s">
        <v>6</v>
      </c>
      <c r="R19" s="58" t="s">
        <v>7</v>
      </c>
      <c r="S19" s="34">
        <v>7</v>
      </c>
      <c r="T19" s="66">
        <v>25</v>
      </c>
      <c r="U19" s="54">
        <v>7</v>
      </c>
      <c r="V19" s="56">
        <f>$R13*((S19-$U19)/($T19-$U19))</f>
        <v>0</v>
      </c>
      <c r="W19" s="71">
        <f>R13-V19</f>
        <v>100</v>
      </c>
    </row>
    <row r="20" spans="5:24" x14ac:dyDescent="0.25">
      <c r="E20" s="3"/>
      <c r="F20" s="10" t="s">
        <v>6</v>
      </c>
      <c r="G20" s="34">
        <v>1</v>
      </c>
      <c r="H20" s="37">
        <v>2</v>
      </c>
      <c r="I20" s="39">
        <v>1</v>
      </c>
      <c r="J20" s="17">
        <f>(H13+G20*I13^(1/H20))/2</f>
        <v>0.32360679774997897</v>
      </c>
      <c r="K20" s="13" t="s">
        <v>17</v>
      </c>
      <c r="O20" s="50" t="s">
        <v>2</v>
      </c>
      <c r="P20" s="15" t="s">
        <v>7</v>
      </c>
      <c r="R20" s="59" t="s">
        <v>8</v>
      </c>
      <c r="S20" s="34">
        <v>19</v>
      </c>
      <c r="T20" s="66">
        <v>25</v>
      </c>
      <c r="U20" s="54">
        <v>7</v>
      </c>
      <c r="V20" s="56">
        <f>R13*((S20-$U20)/($T20-$U20))</f>
        <v>66.666666666666657</v>
      </c>
      <c r="W20" s="71">
        <f>R13-V20</f>
        <v>33.333333333333343</v>
      </c>
    </row>
    <row r="21" spans="5:24" x14ac:dyDescent="0.25">
      <c r="E21" s="3"/>
      <c r="F21" s="7" t="s">
        <v>7</v>
      </c>
      <c r="G21" s="34">
        <v>1</v>
      </c>
      <c r="H21" s="37">
        <v>2</v>
      </c>
      <c r="I21" s="39">
        <v>1</v>
      </c>
      <c r="J21" s="17">
        <f>(H14+G21*I14^(1/H21))/2</f>
        <v>0.42386127875258306</v>
      </c>
      <c r="K21" s="13" t="s">
        <v>17</v>
      </c>
      <c r="O21" s="51" t="s">
        <v>20</v>
      </c>
      <c r="P21" s="15" t="s">
        <v>7</v>
      </c>
      <c r="R21" s="60" t="s">
        <v>23</v>
      </c>
      <c r="S21" s="34">
        <v>19</v>
      </c>
      <c r="T21" s="66">
        <v>25</v>
      </c>
      <c r="U21" s="54">
        <v>7</v>
      </c>
      <c r="V21" s="56">
        <f>R13*((S21-$U21)/($T21-$U21))</f>
        <v>66.666666666666657</v>
      </c>
      <c r="W21" s="71">
        <f>R13-V21</f>
        <v>33.333333333333343</v>
      </c>
    </row>
    <row r="22" spans="5:24" ht="15.75" thickBot="1" x14ac:dyDescent="0.3">
      <c r="F22" s="9" t="s">
        <v>8</v>
      </c>
      <c r="G22" s="35">
        <v>1</v>
      </c>
      <c r="H22" s="38">
        <v>2</v>
      </c>
      <c r="I22" s="40">
        <v>1</v>
      </c>
      <c r="J22" s="36">
        <f>(H15+G22*I15^(1/H22))/2</f>
        <v>0.78729833462074172</v>
      </c>
      <c r="K22" s="41" t="s">
        <v>18</v>
      </c>
      <c r="O22" s="52" t="s">
        <v>20</v>
      </c>
      <c r="P22" s="55" t="s">
        <v>23</v>
      </c>
      <c r="R22" s="61" t="s">
        <v>24</v>
      </c>
      <c r="S22" s="35">
        <v>25</v>
      </c>
      <c r="T22" s="67">
        <v>25</v>
      </c>
      <c r="U22" s="62">
        <v>7</v>
      </c>
      <c r="V22" s="63">
        <f>R13*((S22-$U22)/($T22-$U22))</f>
        <v>100</v>
      </c>
      <c r="W22" s="72">
        <f>R13-V22</f>
        <v>0</v>
      </c>
    </row>
    <row r="23" spans="5:24" x14ac:dyDescent="0.25">
      <c r="J23" s="2"/>
    </row>
    <row r="24" spans="5:24" x14ac:dyDescent="0.25">
      <c r="J24" s="3"/>
      <c r="T24" s="12"/>
      <c r="U24" s="12"/>
      <c r="V24" s="12"/>
    </row>
    <row r="25" spans="5:24" x14ac:dyDescent="0.25">
      <c r="J25" s="3"/>
    </row>
    <row r="26" spans="5:24" x14ac:dyDescent="0.25">
      <c r="J26" s="3"/>
    </row>
    <row r="27" spans="5:24" x14ac:dyDescent="0.25">
      <c r="S27" s="16"/>
      <c r="T27" s="16"/>
      <c r="U27" s="16"/>
    </row>
    <row r="28" spans="5:24" x14ac:dyDescent="0.25">
      <c r="S28" s="16"/>
      <c r="T28" s="16"/>
      <c r="U28" s="16"/>
      <c r="X28" s="5"/>
    </row>
    <row r="29" spans="5:24" x14ac:dyDescent="0.25">
      <c r="O29" s="11"/>
      <c r="P29" s="11"/>
      <c r="Q29" s="11"/>
      <c r="R29" s="11"/>
      <c r="S29" s="8"/>
      <c r="T29" s="8"/>
      <c r="U29" s="8"/>
      <c r="X29" s="5"/>
    </row>
    <row r="33" spans="5:10" ht="15.75" thickBot="1" x14ac:dyDescent="0.3">
      <c r="E33" s="1" t="s">
        <v>19</v>
      </c>
      <c r="H33" s="1" t="s">
        <v>45</v>
      </c>
    </row>
    <row r="34" spans="5:10" ht="15.75" thickBot="1" x14ac:dyDescent="0.3">
      <c r="F34" s="73" t="s">
        <v>1</v>
      </c>
      <c r="I34" s="73" t="s">
        <v>46</v>
      </c>
      <c r="J34" s="73" t="s">
        <v>47</v>
      </c>
    </row>
    <row r="35" spans="5:10" x14ac:dyDescent="0.25">
      <c r="F35" s="79" t="s">
        <v>2</v>
      </c>
      <c r="I35" s="79" t="s">
        <v>2</v>
      </c>
      <c r="J35" s="86">
        <v>1</v>
      </c>
    </row>
    <row r="36" spans="5:10" x14ac:dyDescent="0.25">
      <c r="F36" s="78" t="s">
        <v>20</v>
      </c>
      <c r="I36" s="84" t="s">
        <v>44</v>
      </c>
      <c r="J36" s="87">
        <v>2</v>
      </c>
    </row>
    <row r="37" spans="5:10" x14ac:dyDescent="0.25">
      <c r="F37" s="80" t="s">
        <v>21</v>
      </c>
      <c r="I37" s="84" t="s">
        <v>43</v>
      </c>
      <c r="J37" s="87">
        <v>3</v>
      </c>
    </row>
    <row r="38" spans="5:10" x14ac:dyDescent="0.25">
      <c r="F38" s="47" t="s">
        <v>38</v>
      </c>
      <c r="I38" s="83" t="s">
        <v>42</v>
      </c>
      <c r="J38" s="87">
        <v>4</v>
      </c>
    </row>
    <row r="39" spans="5:10" x14ac:dyDescent="0.25">
      <c r="F39" s="81" t="s">
        <v>39</v>
      </c>
      <c r="I39" s="82" t="s">
        <v>41</v>
      </c>
      <c r="J39" s="87">
        <v>5</v>
      </c>
    </row>
    <row r="40" spans="5:10" x14ac:dyDescent="0.25">
      <c r="F40" s="15" t="s">
        <v>40</v>
      </c>
      <c r="I40" s="15" t="s">
        <v>40</v>
      </c>
      <c r="J40" s="87">
        <v>6</v>
      </c>
    </row>
    <row r="41" spans="5:10" x14ac:dyDescent="0.25">
      <c r="F41" s="82" t="s">
        <v>41</v>
      </c>
      <c r="I41" s="81" t="s">
        <v>39</v>
      </c>
      <c r="J41" s="87">
        <v>7</v>
      </c>
    </row>
    <row r="42" spans="5:10" x14ac:dyDescent="0.25">
      <c r="F42" s="83" t="s">
        <v>42</v>
      </c>
      <c r="I42" s="47" t="s">
        <v>38</v>
      </c>
      <c r="J42" s="87">
        <v>8</v>
      </c>
    </row>
    <row r="43" spans="5:10" x14ac:dyDescent="0.25">
      <c r="F43" s="84" t="s">
        <v>43</v>
      </c>
      <c r="I43" s="80" t="s">
        <v>21</v>
      </c>
      <c r="J43" s="87">
        <v>9</v>
      </c>
    </row>
    <row r="44" spans="5:10" ht="15.75" thickBot="1" x14ac:dyDescent="0.3">
      <c r="F44" s="85" t="s">
        <v>44</v>
      </c>
      <c r="I44" s="48" t="s">
        <v>20</v>
      </c>
      <c r="J44" s="88">
        <v>10</v>
      </c>
    </row>
    <row r="47" spans="5:10" ht="15.75" thickBot="1" x14ac:dyDescent="0.3"/>
    <row r="48" spans="5:10" ht="15.75" thickBot="1" x14ac:dyDescent="0.3">
      <c r="F48" s="90" t="s">
        <v>48</v>
      </c>
      <c r="G48" s="91" t="s">
        <v>49</v>
      </c>
      <c r="H48" s="21" t="s">
        <v>50</v>
      </c>
      <c r="I48" s="21" t="s">
        <v>15</v>
      </c>
    </row>
    <row r="49" spans="6:9" x14ac:dyDescent="0.25">
      <c r="F49" s="92" t="s">
        <v>2</v>
      </c>
      <c r="G49" s="93" t="s">
        <v>43</v>
      </c>
      <c r="H49" s="101" t="b">
        <v>0</v>
      </c>
      <c r="I49" s="99" t="b">
        <v>1</v>
      </c>
    </row>
    <row r="50" spans="6:9" x14ac:dyDescent="0.25">
      <c r="F50" s="7" t="s">
        <v>40</v>
      </c>
      <c r="G50" s="77" t="s">
        <v>20</v>
      </c>
      <c r="H50" s="102" t="b">
        <v>0</v>
      </c>
      <c r="I50" s="100" t="b">
        <v>1</v>
      </c>
    </row>
    <row r="51" spans="6:9" x14ac:dyDescent="0.25">
      <c r="F51" s="94" t="s">
        <v>42</v>
      </c>
      <c r="G51" s="89" t="s">
        <v>44</v>
      </c>
      <c r="H51" s="97" t="b">
        <v>1</v>
      </c>
      <c r="I51" s="103" t="b">
        <v>0</v>
      </c>
    </row>
    <row r="52" spans="6:9" x14ac:dyDescent="0.25">
      <c r="F52" s="51" t="s">
        <v>38</v>
      </c>
      <c r="G52" s="76" t="s">
        <v>40</v>
      </c>
      <c r="H52" s="97" t="b">
        <v>1</v>
      </c>
      <c r="I52" s="103" t="b">
        <v>0</v>
      </c>
    </row>
    <row r="53" spans="6:9" ht="15.75" thickBot="1" x14ac:dyDescent="0.3">
      <c r="F53" s="95" t="s">
        <v>20</v>
      </c>
      <c r="G53" s="96" t="s">
        <v>21</v>
      </c>
      <c r="H53" s="98" t="b">
        <v>1</v>
      </c>
      <c r="I53" s="104" t="b">
        <v>0</v>
      </c>
    </row>
  </sheetData>
  <mergeCells count="1">
    <mergeCell ref="F11:F12"/>
  </mergeCells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2021-07-27T10:21:50Z</dcterms:created>
  <dcterms:modified xsi:type="dcterms:W3CDTF">2021-09-30T14:29:55Z</dcterms:modified>
</cp:coreProperties>
</file>