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13_ncr:1_{39C42376-46F4-4E2C-841E-202DB9749FA5}" xr6:coauthVersionLast="36" xr6:coauthVersionMax="36" xr10:uidLastSave="{00000000-0000-0000-0000-000000000000}"/>
  <bookViews>
    <workbookView xWindow="0" yWindow="0" windowWidth="23040" windowHeight="9060" xr2:uid="{DCFB1008-F2BC-41A6-9F3D-16D86F8D8CC2}"/>
  </bookViews>
  <sheets>
    <sheet name="dados" sheetId="3" r:id="rId1"/>
    <sheet name="validaCPF" sheetId="4" r:id="rId2"/>
  </sheets>
  <definedNames>
    <definedName name="DadosExternos_2" localSheetId="0" hidden="1">dados!$A$1:$U$31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3" l="1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S9" i="3"/>
  <c r="S13" i="3"/>
  <c r="S14" i="3"/>
  <c r="S15" i="3"/>
  <c r="S25" i="3"/>
  <c r="S29" i="3"/>
  <c r="R3" i="3"/>
  <c r="S3" i="3" s="1"/>
  <c r="R4" i="3"/>
  <c r="S4" i="3" s="1"/>
  <c r="R5" i="3"/>
  <c r="S5" i="3" s="1"/>
  <c r="R6" i="3"/>
  <c r="S6" i="3" s="1"/>
  <c r="R7" i="3"/>
  <c r="S7" i="3" s="1"/>
  <c r="R8" i="3"/>
  <c r="S8" i="3" s="1"/>
  <c r="R9" i="3"/>
  <c r="R10" i="3"/>
  <c r="S10" i="3" s="1"/>
  <c r="R11" i="3"/>
  <c r="S11" i="3" s="1"/>
  <c r="R12" i="3"/>
  <c r="S12" i="3" s="1"/>
  <c r="R13" i="3"/>
  <c r="R14" i="3"/>
  <c r="R15" i="3"/>
  <c r="R16" i="3"/>
  <c r="S16" i="3" s="1"/>
  <c r="R17" i="3"/>
  <c r="S17" i="3" s="1"/>
  <c r="R18" i="3"/>
  <c r="S18" i="3" s="1"/>
  <c r="R19" i="3"/>
  <c r="S19" i="3" s="1"/>
  <c r="R20" i="3"/>
  <c r="S20" i="3" s="1"/>
  <c r="R21" i="3"/>
  <c r="S21" i="3" s="1"/>
  <c r="R22" i="3"/>
  <c r="S22" i="3" s="1"/>
  <c r="R23" i="3"/>
  <c r="S23" i="3" s="1"/>
  <c r="R24" i="3"/>
  <c r="S24" i="3" s="1"/>
  <c r="R25" i="3"/>
  <c r="R26" i="3"/>
  <c r="S26" i="3" s="1"/>
  <c r="R27" i="3"/>
  <c r="S27" i="3" s="1"/>
  <c r="R28" i="3"/>
  <c r="S28" i="3" s="1"/>
  <c r="R29" i="3"/>
  <c r="R2" i="3"/>
  <c r="S2" i="3" s="1"/>
  <c r="R30" i="3"/>
  <c r="S30" i="3" s="1"/>
  <c r="R31" i="3"/>
  <c r="S31" i="3" s="1"/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77572F-3660-4D08-8B5E-E0D72782CB57}" keepAlive="1" name="Consulta - data (1)" description="Conexão com a consulta 'data (1)' na pasta de trabalho." type="5" refreshedVersion="6" background="1" saveData="1">
    <dbPr connection="Provider=Microsoft.Mashup.OleDb.1;Data Source=$Workbook$;Location=data (1);Extended Properties=&quot;&quot;" command="SELECT * FROM [data (1)]"/>
  </connection>
  <connection id="2" xr16:uid="{73F851C5-690C-4E2B-8812-F964C0123C98}" keepAlive="1" name="Consulta - data (2)" description="Conexão com a consulta 'data (2)' na pasta de trabalho." type="5" refreshedVersion="6" background="1" saveData="1">
    <dbPr connection="Provider=Microsoft.Mashup.OleDb.1;Data Source=$Workbook$;Location=data (2);Extended Properties=&quot;&quot;" command="SELECT * FROM [data (2)]"/>
  </connection>
</connections>
</file>

<file path=xl/sharedStrings.xml><?xml version="1.0" encoding="utf-8"?>
<sst xmlns="http://schemas.openxmlformats.org/spreadsheetml/2006/main" count="363" uniqueCount="256">
  <si>
    <t>Alessandra Isadora Lima</t>
  </si>
  <si>
    <t>972.977.599-02</t>
  </si>
  <si>
    <t>26.795.137-1</t>
  </si>
  <si>
    <t>22/03/1958</t>
  </si>
  <si>
    <t>Feminino</t>
  </si>
  <si>
    <t>64033-540</t>
  </si>
  <si>
    <t>Teresina</t>
  </si>
  <si>
    <t>PI</t>
  </si>
  <si>
    <t>1,53</t>
  </si>
  <si>
    <t>A-</t>
  </si>
  <si>
    <t>Alessandra Simone Melissa Freitas</t>
  </si>
  <si>
    <t>325.568.812-40</t>
  </si>
  <si>
    <t>48.984.486-8</t>
  </si>
  <si>
    <t>07/02/1960</t>
  </si>
  <si>
    <t>65910-455</t>
  </si>
  <si>
    <t>Imperatriz</t>
  </si>
  <si>
    <t>MA</t>
  </si>
  <si>
    <t>1,51</t>
  </si>
  <si>
    <t>O+</t>
  </si>
  <si>
    <t>Alexandre Manuel dos Santos</t>
  </si>
  <si>
    <t>155.378.274-76</t>
  </si>
  <si>
    <t>49.420.472-2</t>
  </si>
  <si>
    <t>13/03/1955</t>
  </si>
  <si>
    <t>Masculino</t>
  </si>
  <si>
    <t>27985-973</t>
  </si>
  <si>
    <t>Glicério</t>
  </si>
  <si>
    <t>RJ</t>
  </si>
  <si>
    <t>1,82</t>
  </si>
  <si>
    <t>O-</t>
  </si>
  <si>
    <t>Breno Calebe Sebastião Silva</t>
  </si>
  <si>
    <t>168.869.006-92</t>
  </si>
  <si>
    <t>33.790.785-7</t>
  </si>
  <si>
    <t>15/03/1997</t>
  </si>
  <si>
    <t>72415-239</t>
  </si>
  <si>
    <t>Brasília</t>
  </si>
  <si>
    <t>DF</t>
  </si>
  <si>
    <t>1,76</t>
  </si>
  <si>
    <t>Bryan Eduardo Corte Real</t>
  </si>
  <si>
    <t>836.939.788-32</t>
  </si>
  <si>
    <t>10.151.281-8</t>
  </si>
  <si>
    <t>16/03/1956</t>
  </si>
  <si>
    <t>75535-020</t>
  </si>
  <si>
    <t>Itumbiara</t>
  </si>
  <si>
    <t>GO</t>
  </si>
  <si>
    <t>1,65</t>
  </si>
  <si>
    <t>Cauê Bento José Rocha</t>
  </si>
  <si>
    <t>135.657.557-92</t>
  </si>
  <si>
    <t>44.662.912-1</t>
  </si>
  <si>
    <t>19/03/1947</t>
  </si>
  <si>
    <t>69037-285</t>
  </si>
  <si>
    <t>Manaus</t>
  </si>
  <si>
    <t>AM</t>
  </si>
  <si>
    <t>B+</t>
  </si>
  <si>
    <t>Cecília Cristiane das Neves</t>
  </si>
  <si>
    <t>964.232.672-86</t>
  </si>
  <si>
    <t>30.571.818-6</t>
  </si>
  <si>
    <t>02/04/1995</t>
  </si>
  <si>
    <t>29033-350</t>
  </si>
  <si>
    <t>Vitória</t>
  </si>
  <si>
    <t>ES</t>
  </si>
  <si>
    <t>1,50</t>
  </si>
  <si>
    <t>Daniela Aurora Daniela Moreira</t>
  </si>
  <si>
    <t>527.681.725-10</t>
  </si>
  <si>
    <t>49.908.774-4</t>
  </si>
  <si>
    <t>16/02/2005</t>
  </si>
  <si>
    <t>69907-668</t>
  </si>
  <si>
    <t>Rio Branco</t>
  </si>
  <si>
    <t>AC</t>
  </si>
  <si>
    <t>1,66</t>
  </si>
  <si>
    <t>Daniela Stella Costa</t>
  </si>
  <si>
    <t>537.428.379-07</t>
  </si>
  <si>
    <t>38.419.114-9</t>
  </si>
  <si>
    <t>18/03/1971</t>
  </si>
  <si>
    <t>41620-675</t>
  </si>
  <si>
    <t>Salvador</t>
  </si>
  <si>
    <t>BA</t>
  </si>
  <si>
    <t>B-</t>
  </si>
  <si>
    <t>Danilo Igor Santos</t>
  </si>
  <si>
    <t>409.329.218-33</t>
  </si>
  <si>
    <t>16.490.076-7</t>
  </si>
  <si>
    <t>04/04/1946</t>
  </si>
  <si>
    <t>78735-563</t>
  </si>
  <si>
    <t>Rondonópolis</t>
  </si>
  <si>
    <t>MT</t>
  </si>
  <si>
    <t>1,92</t>
  </si>
  <si>
    <t>AB-</t>
  </si>
  <si>
    <t>Diego Ian Jorge da Rocha</t>
  </si>
  <si>
    <t>014.860.882-52</t>
  </si>
  <si>
    <t>33.259.753-2</t>
  </si>
  <si>
    <t>27/02/2003</t>
  </si>
  <si>
    <t>44003-000</t>
  </si>
  <si>
    <t>Feira de Santana</t>
  </si>
  <si>
    <t>1,64</t>
  </si>
  <si>
    <t>A+</t>
  </si>
  <si>
    <t>Elza Marcela Fátima Fogaça</t>
  </si>
  <si>
    <t>097.093.623-05</t>
  </si>
  <si>
    <t>45.216.348-1</t>
  </si>
  <si>
    <t>05/04/1952</t>
  </si>
  <si>
    <t>77818-470</t>
  </si>
  <si>
    <t>Araguaína</t>
  </si>
  <si>
    <t>TO</t>
  </si>
  <si>
    <t>1,81</t>
  </si>
  <si>
    <t>Enrico Marcos Vinicius Paulo Nogueira</t>
  </si>
  <si>
    <t>505.566.791-56</t>
  </si>
  <si>
    <t>44.730.577-3</t>
  </si>
  <si>
    <t>23/03/1973</t>
  </si>
  <si>
    <t>57015-105</t>
  </si>
  <si>
    <t>Maceió</t>
  </si>
  <si>
    <t>AL</t>
  </si>
  <si>
    <t>1,69</t>
  </si>
  <si>
    <t>Fernando Márcio André Silveira</t>
  </si>
  <si>
    <t>420.417.864-26</t>
  </si>
  <si>
    <t>15.671.121-7</t>
  </si>
  <si>
    <t>08/02/2000</t>
  </si>
  <si>
    <t>09435-210</t>
  </si>
  <si>
    <t>Ribeirão Pires</t>
  </si>
  <si>
    <t>SP</t>
  </si>
  <si>
    <t>1,98</t>
  </si>
  <si>
    <t>AB+</t>
  </si>
  <si>
    <t>Gabriela Daiane Dias</t>
  </si>
  <si>
    <t>799.275.782-37</t>
  </si>
  <si>
    <t>19.536.970-1</t>
  </si>
  <si>
    <t>25/02/1946</t>
  </si>
  <si>
    <t>69308-230</t>
  </si>
  <si>
    <t>Boa Vista</t>
  </si>
  <si>
    <t>RR</t>
  </si>
  <si>
    <t>1,60</t>
  </si>
  <si>
    <t>Giovana Fabiana Sandra Farias</t>
  </si>
  <si>
    <t>224.749.201-02</t>
  </si>
  <si>
    <t>50.557.946-7</t>
  </si>
  <si>
    <t>02/02/1975</t>
  </si>
  <si>
    <t>13254-260</t>
  </si>
  <si>
    <t>Itatiba</t>
  </si>
  <si>
    <t>Giovanni Márcio Pires</t>
  </si>
  <si>
    <t>172.941.969-07</t>
  </si>
  <si>
    <t>46.016.736-4</t>
  </si>
  <si>
    <t>02/02/1997</t>
  </si>
  <si>
    <t>61627-380</t>
  </si>
  <si>
    <t>Caucaia</t>
  </si>
  <si>
    <t>CE</t>
  </si>
  <si>
    <t>1,80</t>
  </si>
  <si>
    <t>Larissa Flávia Mariana Carvalho</t>
  </si>
  <si>
    <t>297.107.856-64</t>
  </si>
  <si>
    <t>27.573.889-9</t>
  </si>
  <si>
    <t>05/02/1952</t>
  </si>
  <si>
    <t>88070-620</t>
  </si>
  <si>
    <t>Florianópolis</t>
  </si>
  <si>
    <t>SC</t>
  </si>
  <si>
    <t>1,70</t>
  </si>
  <si>
    <t>Leonardo Guilherme Calebe da Luz</t>
  </si>
  <si>
    <t>729.219.477-06</t>
  </si>
  <si>
    <t>23.174.490-0</t>
  </si>
  <si>
    <t>19/04/1979</t>
  </si>
  <si>
    <t>65911-395</t>
  </si>
  <si>
    <t>1,96</t>
  </si>
  <si>
    <t>Levi César Danilo Martins</t>
  </si>
  <si>
    <t>424.368.943-10</t>
  </si>
  <si>
    <t>45.492.904-3</t>
  </si>
  <si>
    <t>26/02/1980</t>
  </si>
  <si>
    <t>58424-240</t>
  </si>
  <si>
    <t>Campina Grande</t>
  </si>
  <si>
    <t>PB</t>
  </si>
  <si>
    <t>1,88</t>
  </si>
  <si>
    <t>Lúcia Bianca Jennifer Moraes</t>
  </si>
  <si>
    <t>732.551.820-00</t>
  </si>
  <si>
    <t>22.670.028-8</t>
  </si>
  <si>
    <t>11/04/1945</t>
  </si>
  <si>
    <t>58701-072</t>
  </si>
  <si>
    <t>Patos</t>
  </si>
  <si>
    <t>1,72</t>
  </si>
  <si>
    <t>Mariane Helena Gomes</t>
  </si>
  <si>
    <t>542.687.468-97</t>
  </si>
  <si>
    <t>22.278.707-7</t>
  </si>
  <si>
    <t>07/02/1976</t>
  </si>
  <si>
    <t>72005-350</t>
  </si>
  <si>
    <t>Melissa Patrícia Isadora Ferreira</t>
  </si>
  <si>
    <t>712.288.357-48</t>
  </si>
  <si>
    <t>37.067.133-8</t>
  </si>
  <si>
    <t>20/04/2002</t>
  </si>
  <si>
    <t>40260-150</t>
  </si>
  <si>
    <t>1,63</t>
  </si>
  <si>
    <t>Mário Emanuel Renato Novaes</t>
  </si>
  <si>
    <t>297.130.791-32</t>
  </si>
  <si>
    <t>14.823.917-1</t>
  </si>
  <si>
    <t>17/01/1971</t>
  </si>
  <si>
    <t>77019-136</t>
  </si>
  <si>
    <t>Palmas</t>
  </si>
  <si>
    <t>Paulo Caleb Henrique Jesus</t>
  </si>
  <si>
    <t>437.517.949-05</t>
  </si>
  <si>
    <t>39.204.894-2</t>
  </si>
  <si>
    <t>01/04/1993</t>
  </si>
  <si>
    <t>55016-838</t>
  </si>
  <si>
    <t>Caruaru</t>
  </si>
  <si>
    <t>PE</t>
  </si>
  <si>
    <t>Pietro Fernando Ribeiro</t>
  </si>
  <si>
    <t>826.359.193-72</t>
  </si>
  <si>
    <t>22.550.899-0</t>
  </si>
  <si>
    <t>17/04/1970</t>
  </si>
  <si>
    <t>63113-430</t>
  </si>
  <si>
    <t>Crato</t>
  </si>
  <si>
    <t>1,73</t>
  </si>
  <si>
    <t>Raimunda Sophia Bianca Almeida</t>
  </si>
  <si>
    <t>789.849.000-28</t>
  </si>
  <si>
    <t>42.319.375-2</t>
  </si>
  <si>
    <t>12/03/1982</t>
  </si>
  <si>
    <t>72335-521</t>
  </si>
  <si>
    <t>1,79</t>
  </si>
  <si>
    <t>Rayssa Jéssica Valentina Lopes</t>
  </si>
  <si>
    <t>591.371.334-62</t>
  </si>
  <si>
    <t>14.819.465-5</t>
  </si>
  <si>
    <t>03/01/1953</t>
  </si>
  <si>
    <t>69312-201</t>
  </si>
  <si>
    <t>Ryan Renan Enzo Cardoso</t>
  </si>
  <si>
    <t>811.150.737-29</t>
  </si>
  <si>
    <t>22.088.773-1</t>
  </si>
  <si>
    <t>11/01/1950</t>
  </si>
  <si>
    <t>69152-160</t>
  </si>
  <si>
    <t>Parintins</t>
  </si>
  <si>
    <t>1,67</t>
  </si>
  <si>
    <t>Yasmin Marina Catarina Moura</t>
  </si>
  <si>
    <t>968.198.939-22</t>
  </si>
  <si>
    <t>42.598.594-5</t>
  </si>
  <si>
    <t>24/02/2004</t>
  </si>
  <si>
    <t>12722-470</t>
  </si>
  <si>
    <t>Cruzeiro</t>
  </si>
  <si>
    <t>1,56</t>
  </si>
  <si>
    <t>IDADE</t>
  </si>
  <si>
    <t>NASCIMENTO</t>
  </si>
  <si>
    <t>RG</t>
  </si>
  <si>
    <t>CPF</t>
  </si>
  <si>
    <t>SEXO</t>
  </si>
  <si>
    <t>CEP</t>
  </si>
  <si>
    <t>CIDADE</t>
  </si>
  <si>
    <t>ESTADO</t>
  </si>
  <si>
    <t>ALTURA</t>
  </si>
  <si>
    <t>PESO</t>
  </si>
  <si>
    <t>T SANGUINEO</t>
  </si>
  <si>
    <t>NOMES</t>
  </si>
  <si>
    <t>ANOS</t>
  </si>
  <si>
    <t>MESES</t>
  </si>
  <si>
    <t>DIAS</t>
  </si>
  <si>
    <t>SEXO2</t>
  </si>
  <si>
    <t>F</t>
  </si>
  <si>
    <t>M</t>
  </si>
  <si>
    <t>FEMININO</t>
  </si>
  <si>
    <t>MASCULINO</t>
  </si>
  <si>
    <t>STATUS</t>
  </si>
  <si>
    <t>Multiplicador</t>
  </si>
  <si>
    <t>Soma</t>
  </si>
  <si>
    <t>1 digito</t>
  </si>
  <si>
    <t>Resto divisão</t>
  </si>
  <si>
    <t>NOVO CPF</t>
  </si>
  <si>
    <t>IMC</t>
  </si>
  <si>
    <t>CLASSIFICAÇÃO</t>
  </si>
  <si>
    <t>RECOMENDAÇÕES</t>
  </si>
  <si>
    <t>2 digito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</si>
</sst>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9" fontId="0" fillId="0" borderId="0" xfId="0" applyNumberFormat="1"/>
    <xf numFmtId="0" fontId="0" fillId="3" borderId="0" xfId="0" applyFont="1" applyFill="1"/>
    <xf numFmtId="0" fontId="0" fillId="4" borderId="0" xfId="0" applyFont="1" applyFill="1"/>
    <xf numFmtId="43" fontId="0" fillId="2" borderId="0" xfId="1" applyFont="1" applyFill="1"/>
    <xf numFmtId="43" fontId="0" fillId="4" borderId="0" xfId="1" applyFont="1" applyFill="1"/>
  </cellXfs>
  <cellStyles count="2">
    <cellStyle name="Normal" xfId="0" builtinId="0"/>
    <cellStyle name="Vírgula" xfId="1" builtinId="3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DAAFF561-A46A-4252-AA21-6938780509AA}" autoFormatId="16" applyNumberFormats="0" applyBorderFormats="0" applyFontFormats="0" applyPatternFormats="0" applyAlignmentFormats="0" applyWidthHeightFormats="0">
  <queryTableRefresh nextId="36">
    <queryTableFields count="21">
      <queryTableField id="1" name="Column1.nome" tableColumnId="1"/>
      <queryTableField id="3" name="Column1.cpf" tableColumnId="3"/>
      <queryTableField id="31" dataBound="0" tableColumnId="7"/>
      <queryTableField id="30" dataBound="0" tableColumnId="2"/>
      <queryTableField id="4" name="Column1.rg" tableColumnId="4"/>
      <queryTableField id="5" name="Column1.data_nasc" tableColumnId="5"/>
      <queryTableField id="28" dataBound="0" tableColumnId="28"/>
      <queryTableField id="27" dataBound="0" tableColumnId="27"/>
      <queryTableField id="26" dataBound="0" tableColumnId="26"/>
      <queryTableField id="25" dataBound="0" tableColumnId="25"/>
      <queryTableField id="6" name="Column1.sexo" tableColumnId="6"/>
      <queryTableField id="29" dataBound="0" tableColumnId="29"/>
      <queryTableField id="12" name="Column1.cep" tableColumnId="12"/>
      <queryTableField id="16" name="Column1.cidade" tableColumnId="16"/>
      <queryTableField id="17" name="Column1.estado" tableColumnId="17"/>
      <queryTableField id="20" name="Column1.altura" tableColumnId="20"/>
      <queryTableField id="21" name="Column1.peso" tableColumnId="21"/>
      <queryTableField id="32" dataBound="0" tableColumnId="8"/>
      <queryTableField id="33" dataBound="0" tableColumnId="9"/>
      <queryTableField id="34" dataBound="0" tableColumnId="10"/>
      <queryTableField id="22" name="Column1.tipo_sanguineo" tableColumnId="22"/>
    </queryTableFields>
    <queryTableDeletedFields count="12">
      <deletedField name="Column1.idade"/>
      <deletedField name="Column1.signo"/>
      <deletedField name="Column1.mae"/>
      <deletedField name="Column1.pai"/>
      <deletedField name="Column1.senha"/>
      <deletedField name="Column1.telefone_fixo"/>
      <deletedField name="Column1.celular"/>
      <deletedField name="Column1.endereco"/>
      <deletedField name="Column1.numero"/>
      <deletedField name="Column1.bairro"/>
      <deletedField name="Column1.email"/>
      <deletedField name="Column1.c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717E68-3E97-4587-B802-E0FDD935B0EF}" name="data__2" displayName="data__2" ref="A1:U31" tableType="queryTable" totalsRowShown="0" headerRowDxfId="3" dataDxfId="22">
  <autoFilter ref="A1:U31" xr:uid="{42F82B05-5ED4-41A5-AA78-4872349431F5}"/>
  <tableColumns count="21">
    <tableColumn id="1" xr3:uid="{3E027E9A-FDE5-4822-9597-A06AC1AC0A2E}" uniqueName="1" name="NOMES" queryTableFieldId="1" dataDxfId="21"/>
    <tableColumn id="3" xr3:uid="{7B7860CE-2EF9-4F30-A7CD-2A192741AE35}" uniqueName="3" name="CPF" queryTableFieldId="3" dataDxfId="20"/>
    <tableColumn id="7" xr3:uid="{2E705D85-E7D9-439C-BF35-4561734B1174}" uniqueName="7" name="NOVO CPF" queryTableFieldId="31" dataDxfId="19">
      <calculatedColumnFormula>SUBSTITUTE(SUBSTITUTE(B2,".",""),"-","")</calculatedColumnFormula>
    </tableColumn>
    <tableColumn id="2" xr3:uid="{A073C895-EC9A-4BD4-AE33-6019F78CBA8D}" uniqueName="2" name="STATUS" queryTableFieldId="30" dataDxfId="18"/>
    <tableColumn id="4" xr3:uid="{CD004938-CD00-44F9-A366-0239BCA946A3}" uniqueName="4" name="RG" queryTableFieldId="4" dataDxfId="17"/>
    <tableColumn id="5" xr3:uid="{146BDCAF-ABF8-441E-AC9D-8ADF9CFAED1E}" uniqueName="5" name="NASCIMENTO" queryTableFieldId="5" dataDxfId="16"/>
    <tableColumn id="28" xr3:uid="{333C1894-BD5A-43FF-9BE2-1BF0083EF573}" uniqueName="28" name="ANOS" queryTableFieldId="28" dataDxfId="15">
      <calculatedColumnFormula>DATEDIF(data__2[[#This Row],[NASCIMENTO]],TODAY(),"y")</calculatedColumnFormula>
    </tableColumn>
    <tableColumn id="27" xr3:uid="{6987FFDB-30BF-47C8-AAD1-759BB6BD151B}" uniqueName="27" name="MESES" queryTableFieldId="27" dataDxfId="14">
      <calculatedColumnFormula>DATEDIF(data__2[[#This Row],[NASCIMENTO]],TODAY(), "YM")</calculatedColumnFormula>
    </tableColumn>
    <tableColumn id="26" xr3:uid="{EA115768-7AE2-45D9-9D92-8CB65DF9BD25}" uniqueName="26" name="DIAS" queryTableFieldId="26" dataDxfId="13">
      <calculatedColumnFormula>DATEDIF(data__2[[#This Row],[NASCIMENTO]],TODAY(),"MD")</calculatedColumnFormula>
    </tableColumn>
    <tableColumn id="25" xr3:uid="{75A8AF14-B928-44D3-85A5-7F4D2BBC5367}" uniqueName="25" name="IDADE" queryTableFieldId="25" dataDxfId="12"/>
    <tableColumn id="6" xr3:uid="{40FAAFF6-68D1-4574-A922-5E0BE0716B2B}" uniqueName="6" name="SEXO" queryTableFieldId="6" dataDxfId="11"/>
    <tableColumn id="29" xr3:uid="{F87F17C9-A45C-4852-A56D-39710CCFBE1E}" uniqueName="29" name="SEXO2" queryTableFieldId="29" dataDxfId="10"/>
    <tableColumn id="12" xr3:uid="{5A3D57E9-E28A-4FBF-9A7D-E973E06E9E46}" uniqueName="12" name="CEP" queryTableFieldId="12" dataDxfId="9"/>
    <tableColumn id="16" xr3:uid="{C3E04B48-EAD5-4F23-B57C-C94E5F3FBC28}" uniqueName="16" name="CIDADE" queryTableFieldId="16" dataDxfId="8"/>
    <tableColumn id="17" xr3:uid="{53DB5BB7-57F0-4114-8AF9-EF9641FCB8C1}" uniqueName="17" name="ESTADO" queryTableFieldId="17" dataDxfId="7"/>
    <tableColumn id="20" xr3:uid="{F2BD1170-A75C-4C49-8DF0-0DC63423DF53}" uniqueName="20" name="ALTURA" queryTableFieldId="20" dataDxfId="6"/>
    <tableColumn id="21" xr3:uid="{40D35994-7444-4EF3-AB35-65FEDFCB2971}" uniqueName="21" name="PESO" queryTableFieldId="21" dataDxfId="5"/>
    <tableColumn id="8" xr3:uid="{9E03DF87-C13D-4CE3-A688-ECF28CF17D35}" uniqueName="8" name="IMC" queryTableFieldId="32" dataDxfId="2">
      <calculatedColumnFormula>Q2/(P2*P2)</calculatedColumnFormula>
    </tableColumn>
    <tableColumn id="9" xr3:uid="{7C0C014D-88B1-45B7-BA1E-83B314ED98D2}" uniqueName="9" name="CLASSIFICAÇÃO" queryTableFieldId="33" dataDxfId="1">
      <calculatedColumnFormula>IF(R2&lt;18.5, "Baixo Peso", IF(AND(R2&gt;=18.5,R2&lt;=24.9), "Peso Normal", IF(AND(R2&gt;=25,R2&lt;=29.9),  "Sobrepeso", IF(AND(R2&gt;=30,R2&lt;=34.9), "Obesidade", IF(AND(R2&gt;=35,R2&lt;=39.99), "Obesidade Mórbida 1", IF(R2&gt;=40,"Obesidade Mórbida 2"))))))</calculatedColumnFormula>
    </tableColumn>
    <tableColumn id="10" xr3:uid="{3E2A3B05-6774-480F-ABBD-302DD6894BEE}" uniqueName="10" name="RECOMENDAÇÕES" queryTableFieldId="34" dataDxfId="0">
      <calculatedColumnFormula>IF(S2="Baixo Peso", "Melhore sua alimentação!", IF(S2="Peso Normal", "Continue assim!", IF(S2="Sobrepeso", "Melhore sua alimentação e faça exercícios!", IF(S2= "Obesidade", "Melhore sua alimentação e faça exercícios sob orientação médica!", IF(S2 = "Obesidade Mórbida 1", "Procure ajuda médica!", IF(S2="Obesidade Mórbida 2", "Procure urgentemente ajuda médica!"))))))</calculatedColumnFormula>
    </tableColumn>
    <tableColumn id="22" xr3:uid="{B0A81529-FFFD-4289-8019-0D1C905F66E4}" uniqueName="22" name="T SANGUINEO" queryTableFieldId="2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70B8-D895-4952-AC94-63BC98DCD267}">
  <dimension ref="A1:U35"/>
  <sheetViews>
    <sheetView tabSelected="1" topLeftCell="Q1" zoomScale="111" workbookViewId="0">
      <selection activeCell="T3" sqref="T3"/>
    </sheetView>
  </sheetViews>
  <sheetFormatPr defaultRowHeight="14.4" x14ac:dyDescent="0.3"/>
  <cols>
    <col min="1" max="1" width="32.6640625" bestFit="1" customWidth="1"/>
    <col min="2" max="2" width="14" bestFit="1" customWidth="1"/>
    <col min="3" max="3" width="14" customWidth="1"/>
    <col min="4" max="4" width="13" bestFit="1" customWidth="1"/>
    <col min="5" max="5" width="20.109375" bestFit="1" customWidth="1"/>
    <col min="6" max="9" width="20.109375" customWidth="1"/>
    <col min="10" max="10" width="15.109375" bestFit="1" customWidth="1"/>
    <col min="11" max="11" width="15.109375" customWidth="1"/>
    <col min="12" max="12" width="49" bestFit="1" customWidth="1"/>
    <col min="13" max="13" width="27.5546875" bestFit="1" customWidth="1"/>
    <col min="14" max="14" width="17.109375" bestFit="1" customWidth="1"/>
    <col min="15" max="15" width="22.6640625" bestFit="1" customWidth="1"/>
    <col min="16" max="16" width="15.44140625" bestFit="1" customWidth="1"/>
    <col min="17" max="17" width="24.6640625" bestFit="1" customWidth="1"/>
    <col min="18" max="18" width="18.33203125" customWidth="1"/>
    <col min="19" max="19" width="19.88671875" customWidth="1"/>
    <col min="20" max="20" width="58.109375" customWidth="1"/>
    <col min="21" max="21" width="16.21875" customWidth="1"/>
  </cols>
  <sheetData>
    <row r="1" spans="1:21" s="3" customFormat="1" x14ac:dyDescent="0.3">
      <c r="A1" s="3" t="s">
        <v>237</v>
      </c>
      <c r="B1" s="3" t="s">
        <v>229</v>
      </c>
      <c r="C1" s="3" t="s">
        <v>251</v>
      </c>
      <c r="D1" s="3" t="s">
        <v>246</v>
      </c>
      <c r="E1" s="3" t="s">
        <v>228</v>
      </c>
      <c r="F1" s="3" t="s">
        <v>227</v>
      </c>
      <c r="G1" s="3" t="s">
        <v>238</v>
      </c>
      <c r="H1" s="3" t="s">
        <v>239</v>
      </c>
      <c r="I1" s="3" t="s">
        <v>240</v>
      </c>
      <c r="J1" s="3" t="s">
        <v>226</v>
      </c>
      <c r="K1" s="3" t="s">
        <v>230</v>
      </c>
      <c r="L1" s="3" t="s">
        <v>241</v>
      </c>
      <c r="M1" s="3" t="s">
        <v>231</v>
      </c>
      <c r="N1" s="3" t="s">
        <v>232</v>
      </c>
      <c r="O1" s="3" t="s">
        <v>233</v>
      </c>
      <c r="P1" s="3" t="s">
        <v>234</v>
      </c>
      <c r="Q1" s="3" t="s">
        <v>235</v>
      </c>
      <c r="R1" s="3" t="s">
        <v>252</v>
      </c>
      <c r="S1" s="3" t="s">
        <v>253</v>
      </c>
      <c r="T1" s="3" t="s">
        <v>254</v>
      </c>
      <c r="U1" s="3" t="s">
        <v>236</v>
      </c>
    </row>
    <row r="2" spans="1:21" s="4" customFormat="1" x14ac:dyDescent="0.3">
      <c r="A2" s="4" t="s">
        <v>0</v>
      </c>
      <c r="B2" s="4" t="s">
        <v>1</v>
      </c>
      <c r="C2" s="4" t="str">
        <f t="shared" ref="C2:C31" si="0">SUBSTITUTE(SUBSTITUTE(B2,".",""),"-","")</f>
        <v>97297759902</v>
      </c>
      <c r="E2" s="4" t="s">
        <v>2</v>
      </c>
      <c r="F2" s="4" t="s">
        <v>3</v>
      </c>
      <c r="G2" s="4">
        <f ca="1">DATEDIF(data__2[[#This Row],[NASCIMENTO]],TODAY(),"y")</f>
        <v>65</v>
      </c>
      <c r="H2" s="4">
        <f ca="1">DATEDIF(data__2[[#This Row],[NASCIMENTO]],TODAY(), "YM")</f>
        <v>1</v>
      </c>
      <c r="I2" s="4">
        <f ca="1">DATEDIF(data__2[[#This Row],[NASCIMENTO]],TODAY(),"MD")</f>
        <v>25</v>
      </c>
      <c r="J2" s="4">
        <v>65</v>
      </c>
      <c r="K2" s="4" t="s">
        <v>4</v>
      </c>
      <c r="L2" s="4" t="s">
        <v>242</v>
      </c>
      <c r="M2" s="4" t="s">
        <v>5</v>
      </c>
      <c r="N2" s="4" t="s">
        <v>6</v>
      </c>
      <c r="O2" s="4" t="s">
        <v>7</v>
      </c>
      <c r="P2" s="4" t="s">
        <v>8</v>
      </c>
      <c r="Q2" s="4">
        <v>53</v>
      </c>
      <c r="R2" s="6">
        <f>Q2/(P2*P2)</f>
        <v>22.64086462471699</v>
      </c>
      <c r="S2" s="4" t="str">
        <f t="shared" ref="S2:S31" si="1">IF(R2&lt;18.5, "Baixo Peso", IF(AND(R2&gt;=18.5,R2&lt;=24.9), "Peso Normal", IF(AND(R2&gt;=25,R2&lt;=29.9),  "Sobrepeso", IF(AND(R2&gt;=30,R2&lt;=34.9), "Obesidade", IF(AND(R2&gt;=35,R2&lt;=39.99), "Obesidade Mórbida 1", IF(R2&gt;=40,"Obesidade Mórbida 2"))))))</f>
        <v>Peso Normal</v>
      </c>
      <c r="T2" s="4" t="str">
        <f t="shared" ref="T2:T31" si="2">IF(S2="Baixo Peso", "Melhore sua alimentação!", IF(S2="Peso Normal", "Continue assim!", IF(S2="Sobrepeso", "Melhore sua alimentação e faça exercícios!", IF(S2= "Obesidade", "Melhore sua alimentação e faça exercícios sob orientação médica!", IF(S2 = "Obesidade Mórbida 1", "Procure ajuda médica!", IF(S2="Obesidade Mórbida 2", "Procure urgentemente ajuda médica!"))))))</f>
        <v>Continue assim!</v>
      </c>
      <c r="U2" s="4" t="s">
        <v>9</v>
      </c>
    </row>
    <row r="3" spans="1:21" s="1" customFormat="1" x14ac:dyDescent="0.3">
      <c r="A3" s="1" t="s">
        <v>10</v>
      </c>
      <c r="B3" s="1" t="s">
        <v>11</v>
      </c>
      <c r="C3" s="1" t="str">
        <f t="shared" si="0"/>
        <v>32556881240</v>
      </c>
      <c r="E3" s="1" t="s">
        <v>12</v>
      </c>
      <c r="F3" s="1" t="s">
        <v>13</v>
      </c>
      <c r="G3" s="1">
        <f ca="1">DATEDIF(data__2[[#This Row],[NASCIMENTO]],TODAY(),"y")</f>
        <v>63</v>
      </c>
      <c r="H3" s="1">
        <f ca="1">DATEDIF(data__2[[#This Row],[NASCIMENTO]],TODAY(), "YM")</f>
        <v>3</v>
      </c>
      <c r="I3" s="1">
        <f ca="1">DATEDIF(data__2[[#This Row],[NASCIMENTO]],TODAY(),"MD")</f>
        <v>10</v>
      </c>
      <c r="J3" s="1">
        <v>63</v>
      </c>
      <c r="K3" s="1" t="s">
        <v>4</v>
      </c>
      <c r="L3" s="1" t="s">
        <v>242</v>
      </c>
      <c r="M3" s="1" t="s">
        <v>14</v>
      </c>
      <c r="N3" s="1" t="s">
        <v>15</v>
      </c>
      <c r="O3" s="1" t="s">
        <v>16</v>
      </c>
      <c r="P3" s="1" t="s">
        <v>17</v>
      </c>
      <c r="Q3" s="1">
        <v>67</v>
      </c>
      <c r="R3" s="5">
        <f>Q3/(P3*P3)</f>
        <v>29.384676110696898</v>
      </c>
      <c r="S3" s="1" t="str">
        <f t="shared" si="1"/>
        <v>Sobrepeso</v>
      </c>
      <c r="T3" s="1" t="str">
        <f t="shared" si="2"/>
        <v>Melhore sua alimentação e faça exercícios!</v>
      </c>
      <c r="U3" s="1" t="s">
        <v>18</v>
      </c>
    </row>
    <row r="4" spans="1:21" s="4" customFormat="1" x14ac:dyDescent="0.3">
      <c r="A4" s="4" t="s">
        <v>19</v>
      </c>
      <c r="B4" s="4" t="s">
        <v>20</v>
      </c>
      <c r="C4" s="4" t="str">
        <f t="shared" si="0"/>
        <v>15537827476</v>
      </c>
      <c r="E4" s="4" t="s">
        <v>21</v>
      </c>
      <c r="F4" s="4" t="s">
        <v>22</v>
      </c>
      <c r="G4" s="4">
        <f ca="1">DATEDIF(data__2[[#This Row],[NASCIMENTO]],TODAY(),"y")</f>
        <v>68</v>
      </c>
      <c r="H4" s="4">
        <f ca="1">DATEDIF(data__2[[#This Row],[NASCIMENTO]],TODAY(), "YM")</f>
        <v>2</v>
      </c>
      <c r="I4" s="4">
        <f ca="1">DATEDIF(data__2[[#This Row],[NASCIMENTO]],TODAY(),"MD")</f>
        <v>4</v>
      </c>
      <c r="J4" s="4">
        <v>68</v>
      </c>
      <c r="K4" s="4" t="s">
        <v>23</v>
      </c>
      <c r="L4" s="4" t="s">
        <v>243</v>
      </c>
      <c r="M4" s="4" t="s">
        <v>24</v>
      </c>
      <c r="N4" s="4" t="s">
        <v>25</v>
      </c>
      <c r="O4" s="4" t="s">
        <v>26</v>
      </c>
      <c r="P4" s="4" t="s">
        <v>27</v>
      </c>
      <c r="Q4" s="4">
        <v>69</v>
      </c>
      <c r="R4" s="6">
        <f>Q4/(P4*P4)</f>
        <v>20.830817534114235</v>
      </c>
      <c r="S4" s="4" t="str">
        <f t="shared" si="1"/>
        <v>Peso Normal</v>
      </c>
      <c r="T4" s="4" t="str">
        <f t="shared" si="2"/>
        <v>Continue assim!</v>
      </c>
      <c r="U4" s="4" t="s">
        <v>28</v>
      </c>
    </row>
    <row r="5" spans="1:21" s="1" customFormat="1" x14ac:dyDescent="0.3">
      <c r="A5" s="1" t="s">
        <v>29</v>
      </c>
      <c r="B5" s="1" t="s">
        <v>30</v>
      </c>
      <c r="C5" s="1" t="str">
        <f t="shared" si="0"/>
        <v>16886900692</v>
      </c>
      <c r="E5" s="1" t="s">
        <v>31</v>
      </c>
      <c r="F5" s="1" t="s">
        <v>32</v>
      </c>
      <c r="G5" s="1">
        <f ca="1">DATEDIF(data__2[[#This Row],[NASCIMENTO]],TODAY(),"y")</f>
        <v>26</v>
      </c>
      <c r="H5" s="1">
        <f ca="1">DATEDIF(data__2[[#This Row],[NASCIMENTO]],TODAY(), "YM")</f>
        <v>2</v>
      </c>
      <c r="I5" s="1">
        <f ca="1">DATEDIF(data__2[[#This Row],[NASCIMENTO]],TODAY(),"MD")</f>
        <v>2</v>
      </c>
      <c r="J5" s="1">
        <v>26</v>
      </c>
      <c r="K5" s="1" t="s">
        <v>23</v>
      </c>
      <c r="L5" s="1" t="s">
        <v>243</v>
      </c>
      <c r="M5" s="1" t="s">
        <v>33</v>
      </c>
      <c r="N5" s="1" t="s">
        <v>34</v>
      </c>
      <c r="O5" s="1" t="s">
        <v>35</v>
      </c>
      <c r="P5" s="1" t="s">
        <v>36</v>
      </c>
      <c r="Q5" s="1">
        <v>98</v>
      </c>
      <c r="R5" s="5">
        <f>Q5/(P5*P5)</f>
        <v>31.637396694214878</v>
      </c>
      <c r="S5" s="1" t="str">
        <f t="shared" si="1"/>
        <v>Obesidade</v>
      </c>
      <c r="T5" s="1" t="str">
        <f t="shared" si="2"/>
        <v>Melhore sua alimentação e faça exercícios sob orientação médica!</v>
      </c>
      <c r="U5" s="1" t="s">
        <v>9</v>
      </c>
    </row>
    <row r="6" spans="1:21" s="4" customFormat="1" x14ac:dyDescent="0.3">
      <c r="A6" s="4" t="s">
        <v>37</v>
      </c>
      <c r="B6" s="4" t="s">
        <v>38</v>
      </c>
      <c r="C6" s="4" t="str">
        <f t="shared" si="0"/>
        <v>83693978832</v>
      </c>
      <c r="E6" s="4" t="s">
        <v>39</v>
      </c>
      <c r="F6" s="4" t="s">
        <v>40</v>
      </c>
      <c r="G6" s="4">
        <f ca="1">DATEDIF(data__2[[#This Row],[NASCIMENTO]],TODAY(),"y")</f>
        <v>67</v>
      </c>
      <c r="H6" s="4">
        <f ca="1">DATEDIF(data__2[[#This Row],[NASCIMENTO]],TODAY(), "YM")</f>
        <v>2</v>
      </c>
      <c r="I6" s="4">
        <f ca="1">DATEDIF(data__2[[#This Row],[NASCIMENTO]],TODAY(),"MD")</f>
        <v>1</v>
      </c>
      <c r="J6" s="4">
        <v>67</v>
      </c>
      <c r="K6" s="4" t="s">
        <v>23</v>
      </c>
      <c r="L6" s="4" t="s">
        <v>243</v>
      </c>
      <c r="M6" s="4" t="s">
        <v>41</v>
      </c>
      <c r="N6" s="4" t="s">
        <v>42</v>
      </c>
      <c r="O6" s="4" t="s">
        <v>43</v>
      </c>
      <c r="P6" s="4" t="s">
        <v>44</v>
      </c>
      <c r="Q6" s="4">
        <v>55</v>
      </c>
      <c r="R6" s="6">
        <f>Q6/(P6*P6)</f>
        <v>20.202020202020204</v>
      </c>
      <c r="S6" s="4" t="str">
        <f t="shared" si="1"/>
        <v>Peso Normal</v>
      </c>
      <c r="T6" s="4" t="str">
        <f t="shared" si="2"/>
        <v>Continue assim!</v>
      </c>
      <c r="U6" s="4" t="s">
        <v>28</v>
      </c>
    </row>
    <row r="7" spans="1:21" s="1" customFormat="1" x14ac:dyDescent="0.3">
      <c r="A7" s="1" t="s">
        <v>45</v>
      </c>
      <c r="B7" s="1" t="s">
        <v>46</v>
      </c>
      <c r="C7" s="1" t="str">
        <f t="shared" si="0"/>
        <v>13565755792</v>
      </c>
      <c r="E7" s="1" t="s">
        <v>47</v>
      </c>
      <c r="F7" s="1" t="s">
        <v>48</v>
      </c>
      <c r="G7" s="1">
        <f ca="1">DATEDIF(data__2[[#This Row],[NASCIMENTO]],TODAY(),"y")</f>
        <v>76</v>
      </c>
      <c r="H7" s="1">
        <f ca="1">DATEDIF(data__2[[#This Row],[NASCIMENTO]],TODAY(), "YM")</f>
        <v>1</v>
      </c>
      <c r="I7" s="1">
        <f ca="1">DATEDIF(data__2[[#This Row],[NASCIMENTO]],TODAY(),"MD")</f>
        <v>28</v>
      </c>
      <c r="J7" s="1">
        <v>76</v>
      </c>
      <c r="K7" s="1" t="s">
        <v>23</v>
      </c>
      <c r="L7" s="1" t="s">
        <v>243</v>
      </c>
      <c r="M7" s="1" t="s">
        <v>49</v>
      </c>
      <c r="N7" s="1" t="s">
        <v>50</v>
      </c>
      <c r="O7" s="1" t="s">
        <v>51</v>
      </c>
      <c r="P7" s="1" t="s">
        <v>27</v>
      </c>
      <c r="Q7" s="1">
        <v>92</v>
      </c>
      <c r="R7" s="5">
        <f>Q7/(P7*P7)</f>
        <v>27.77442337881898</v>
      </c>
      <c r="S7" s="1" t="str">
        <f t="shared" si="1"/>
        <v>Sobrepeso</v>
      </c>
      <c r="T7" s="1" t="str">
        <f t="shared" si="2"/>
        <v>Melhore sua alimentação e faça exercícios!</v>
      </c>
      <c r="U7" s="1" t="s">
        <v>52</v>
      </c>
    </row>
    <row r="8" spans="1:21" s="4" customFormat="1" x14ac:dyDescent="0.3">
      <c r="A8" s="4" t="s">
        <v>53</v>
      </c>
      <c r="B8" s="4" t="s">
        <v>54</v>
      </c>
      <c r="C8" s="4" t="str">
        <f t="shared" si="0"/>
        <v>96423267286</v>
      </c>
      <c r="E8" s="4" t="s">
        <v>55</v>
      </c>
      <c r="F8" s="4" t="s">
        <v>56</v>
      </c>
      <c r="G8" s="4">
        <f ca="1">DATEDIF(data__2[[#This Row],[NASCIMENTO]],TODAY(),"y")</f>
        <v>28</v>
      </c>
      <c r="H8" s="4">
        <f ca="1">DATEDIF(data__2[[#This Row],[NASCIMENTO]],TODAY(), "YM")</f>
        <v>1</v>
      </c>
      <c r="I8" s="4">
        <f ca="1">DATEDIF(data__2[[#This Row],[NASCIMENTO]],TODAY(),"MD")</f>
        <v>15</v>
      </c>
      <c r="J8" s="4">
        <v>28</v>
      </c>
      <c r="K8" s="4" t="s">
        <v>4</v>
      </c>
      <c r="L8" s="4" t="s">
        <v>242</v>
      </c>
      <c r="M8" s="4" t="s">
        <v>57</v>
      </c>
      <c r="N8" s="4" t="s">
        <v>58</v>
      </c>
      <c r="O8" s="4" t="s">
        <v>59</v>
      </c>
      <c r="P8" s="4" t="s">
        <v>60</v>
      </c>
      <c r="Q8" s="4">
        <v>79</v>
      </c>
      <c r="R8" s="6">
        <f>Q8/(P8*P8)</f>
        <v>35.111111111111114</v>
      </c>
      <c r="S8" s="4" t="str">
        <f t="shared" si="1"/>
        <v>Obesidade Mórbida 1</v>
      </c>
      <c r="T8" s="4" t="str">
        <f t="shared" si="2"/>
        <v>Procure ajuda médica!</v>
      </c>
      <c r="U8" s="4" t="s">
        <v>28</v>
      </c>
    </row>
    <row r="9" spans="1:21" s="1" customFormat="1" x14ac:dyDescent="0.3">
      <c r="A9" s="1" t="s">
        <v>61</v>
      </c>
      <c r="B9" s="1" t="s">
        <v>62</v>
      </c>
      <c r="C9" s="1" t="str">
        <f t="shared" si="0"/>
        <v>52768172510</v>
      </c>
      <c r="E9" s="1" t="s">
        <v>63</v>
      </c>
      <c r="F9" s="1" t="s">
        <v>64</v>
      </c>
      <c r="G9" s="1">
        <f ca="1">DATEDIF(data__2[[#This Row],[NASCIMENTO]],TODAY(),"y")</f>
        <v>18</v>
      </c>
      <c r="H9" s="1">
        <f ca="1">DATEDIF(data__2[[#This Row],[NASCIMENTO]],TODAY(), "YM")</f>
        <v>3</v>
      </c>
      <c r="I9" s="1">
        <f ca="1">DATEDIF(data__2[[#This Row],[NASCIMENTO]],TODAY(),"MD")</f>
        <v>1</v>
      </c>
      <c r="J9" s="1">
        <v>18</v>
      </c>
      <c r="K9" s="1" t="s">
        <v>4</v>
      </c>
      <c r="L9" s="1" t="s">
        <v>242</v>
      </c>
      <c r="M9" s="1" t="s">
        <v>65</v>
      </c>
      <c r="N9" s="1" t="s">
        <v>66</v>
      </c>
      <c r="O9" s="1" t="s">
        <v>67</v>
      </c>
      <c r="P9" s="1" t="s">
        <v>68</v>
      </c>
      <c r="Q9" s="1">
        <v>68</v>
      </c>
      <c r="R9" s="5">
        <f>Q9/(P9*P9)</f>
        <v>24.677021338365513</v>
      </c>
      <c r="S9" s="1" t="str">
        <f t="shared" si="1"/>
        <v>Peso Normal</v>
      </c>
      <c r="T9" s="1" t="str">
        <f t="shared" si="2"/>
        <v>Continue assim!</v>
      </c>
      <c r="U9" s="1" t="s">
        <v>52</v>
      </c>
    </row>
    <row r="10" spans="1:21" s="4" customFormat="1" x14ac:dyDescent="0.3">
      <c r="A10" s="4" t="s">
        <v>69</v>
      </c>
      <c r="B10" s="4" t="s">
        <v>70</v>
      </c>
      <c r="C10" s="4" t="str">
        <f t="shared" si="0"/>
        <v>53742837907</v>
      </c>
      <c r="E10" s="4" t="s">
        <v>71</v>
      </c>
      <c r="F10" s="4" t="s">
        <v>72</v>
      </c>
      <c r="G10" s="4">
        <f ca="1">DATEDIF(data__2[[#This Row],[NASCIMENTO]],TODAY(),"y")</f>
        <v>52</v>
      </c>
      <c r="H10" s="4">
        <f ca="1">DATEDIF(data__2[[#This Row],[NASCIMENTO]],TODAY(), "YM")</f>
        <v>1</v>
      </c>
      <c r="I10" s="4">
        <f ca="1">DATEDIF(data__2[[#This Row],[NASCIMENTO]],TODAY(),"MD")</f>
        <v>29</v>
      </c>
      <c r="J10" s="4">
        <v>52</v>
      </c>
      <c r="K10" s="4" t="s">
        <v>4</v>
      </c>
      <c r="L10" s="4" t="s">
        <v>242</v>
      </c>
      <c r="M10" s="4" t="s">
        <v>73</v>
      </c>
      <c r="N10" s="4" t="s">
        <v>74</v>
      </c>
      <c r="O10" s="4" t="s">
        <v>75</v>
      </c>
      <c r="P10" s="4" t="s">
        <v>36</v>
      </c>
      <c r="Q10" s="4">
        <v>77</v>
      </c>
      <c r="R10" s="6">
        <f>Q10/(P10*P10)</f>
        <v>24.857954545454547</v>
      </c>
      <c r="S10" s="4" t="str">
        <f t="shared" si="1"/>
        <v>Peso Normal</v>
      </c>
      <c r="T10" s="4" t="str">
        <f t="shared" si="2"/>
        <v>Continue assim!</v>
      </c>
      <c r="U10" s="4" t="s">
        <v>76</v>
      </c>
    </row>
    <row r="11" spans="1:21" s="1" customFormat="1" x14ac:dyDescent="0.3">
      <c r="A11" s="1" t="s">
        <v>77</v>
      </c>
      <c r="B11" s="1" t="s">
        <v>78</v>
      </c>
      <c r="C11" s="1" t="str">
        <f t="shared" si="0"/>
        <v>40932921833</v>
      </c>
      <c r="E11" s="1" t="s">
        <v>79</v>
      </c>
      <c r="F11" s="1" t="s">
        <v>80</v>
      </c>
      <c r="G11" s="1">
        <f ca="1">DATEDIF(data__2[[#This Row],[NASCIMENTO]],TODAY(),"y")</f>
        <v>77</v>
      </c>
      <c r="H11" s="1">
        <f ca="1">DATEDIF(data__2[[#This Row],[NASCIMENTO]],TODAY(), "YM")</f>
        <v>1</v>
      </c>
      <c r="I11" s="1">
        <f ca="1">DATEDIF(data__2[[#This Row],[NASCIMENTO]],TODAY(),"MD")</f>
        <v>13</v>
      </c>
      <c r="J11" s="1">
        <v>77</v>
      </c>
      <c r="K11" s="1" t="s">
        <v>23</v>
      </c>
      <c r="L11" s="1" t="s">
        <v>243</v>
      </c>
      <c r="M11" s="1" t="s">
        <v>81</v>
      </c>
      <c r="N11" s="1" t="s">
        <v>82</v>
      </c>
      <c r="O11" s="1" t="s">
        <v>83</v>
      </c>
      <c r="P11" s="1" t="s">
        <v>84</v>
      </c>
      <c r="Q11" s="1">
        <v>106</v>
      </c>
      <c r="R11" s="5">
        <f>Q11/(P11*P11)</f>
        <v>28.754340277777779</v>
      </c>
      <c r="S11" s="1" t="str">
        <f t="shared" si="1"/>
        <v>Sobrepeso</v>
      </c>
      <c r="T11" s="1" t="str">
        <f t="shared" si="2"/>
        <v>Melhore sua alimentação e faça exercícios!</v>
      </c>
      <c r="U11" s="1" t="s">
        <v>85</v>
      </c>
    </row>
    <row r="12" spans="1:21" s="4" customFormat="1" x14ac:dyDescent="0.3">
      <c r="A12" s="4" t="s">
        <v>86</v>
      </c>
      <c r="B12" s="4" t="s">
        <v>87</v>
      </c>
      <c r="C12" s="4" t="str">
        <f t="shared" si="0"/>
        <v>01486088252</v>
      </c>
      <c r="E12" s="4" t="s">
        <v>88</v>
      </c>
      <c r="F12" s="4" t="s">
        <v>89</v>
      </c>
      <c r="G12" s="4">
        <f ca="1">DATEDIF(data__2[[#This Row],[NASCIMENTO]],TODAY(),"y")</f>
        <v>20</v>
      </c>
      <c r="H12" s="4">
        <f ca="1">DATEDIF(data__2[[#This Row],[NASCIMENTO]],TODAY(), "YM")</f>
        <v>2</v>
      </c>
      <c r="I12" s="4">
        <f ca="1">DATEDIF(data__2[[#This Row],[NASCIMENTO]],TODAY(),"MD")</f>
        <v>20</v>
      </c>
      <c r="J12" s="4">
        <v>20</v>
      </c>
      <c r="K12" s="4" t="s">
        <v>23</v>
      </c>
      <c r="L12" s="4" t="s">
        <v>243</v>
      </c>
      <c r="M12" s="4" t="s">
        <v>90</v>
      </c>
      <c r="N12" s="4" t="s">
        <v>91</v>
      </c>
      <c r="O12" s="4" t="s">
        <v>75</v>
      </c>
      <c r="P12" s="4" t="s">
        <v>92</v>
      </c>
      <c r="Q12" s="4">
        <v>57</v>
      </c>
      <c r="R12" s="6">
        <f>Q12/(P12*P12)</f>
        <v>21.192742415229034</v>
      </c>
      <c r="S12" s="4" t="str">
        <f t="shared" si="1"/>
        <v>Peso Normal</v>
      </c>
      <c r="T12" s="4" t="str">
        <f t="shared" si="2"/>
        <v>Continue assim!</v>
      </c>
      <c r="U12" s="4" t="s">
        <v>93</v>
      </c>
    </row>
    <row r="13" spans="1:21" s="1" customFormat="1" x14ac:dyDescent="0.3">
      <c r="A13" s="1" t="s">
        <v>94</v>
      </c>
      <c r="B13" s="1" t="s">
        <v>95</v>
      </c>
      <c r="C13" s="1" t="str">
        <f t="shared" si="0"/>
        <v>09709362305</v>
      </c>
      <c r="E13" s="1" t="s">
        <v>96</v>
      </c>
      <c r="F13" s="1" t="s">
        <v>97</v>
      </c>
      <c r="G13" s="1">
        <f ca="1">DATEDIF(data__2[[#This Row],[NASCIMENTO]],TODAY(),"y")</f>
        <v>71</v>
      </c>
      <c r="H13" s="1">
        <f ca="1">DATEDIF(data__2[[#This Row],[NASCIMENTO]],TODAY(), "YM")</f>
        <v>1</v>
      </c>
      <c r="I13" s="1">
        <f ca="1">DATEDIF(data__2[[#This Row],[NASCIMENTO]],TODAY(),"MD")</f>
        <v>12</v>
      </c>
      <c r="J13" s="1">
        <v>71</v>
      </c>
      <c r="K13" s="1" t="s">
        <v>4</v>
      </c>
      <c r="L13" s="1" t="s">
        <v>242</v>
      </c>
      <c r="M13" s="1" t="s">
        <v>98</v>
      </c>
      <c r="N13" s="1" t="s">
        <v>99</v>
      </c>
      <c r="O13" s="1" t="s">
        <v>100</v>
      </c>
      <c r="P13" s="1" t="s">
        <v>101</v>
      </c>
      <c r="Q13" s="1">
        <v>73</v>
      </c>
      <c r="R13" s="5">
        <f>Q13/(P13*P13)</f>
        <v>22.282592106468055</v>
      </c>
      <c r="S13" s="1" t="str">
        <f t="shared" si="1"/>
        <v>Peso Normal</v>
      </c>
      <c r="T13" s="1" t="str">
        <f t="shared" si="2"/>
        <v>Continue assim!</v>
      </c>
      <c r="U13" s="1" t="s">
        <v>76</v>
      </c>
    </row>
    <row r="14" spans="1:21" s="4" customFormat="1" x14ac:dyDescent="0.3">
      <c r="A14" s="4" t="s">
        <v>102</v>
      </c>
      <c r="B14" s="4" t="s">
        <v>103</v>
      </c>
      <c r="C14" s="4" t="str">
        <f t="shared" si="0"/>
        <v>50556679156</v>
      </c>
      <c r="E14" s="4" t="s">
        <v>104</v>
      </c>
      <c r="F14" s="4" t="s">
        <v>105</v>
      </c>
      <c r="G14" s="4">
        <f ca="1">DATEDIF(data__2[[#This Row],[NASCIMENTO]],TODAY(),"y")</f>
        <v>50</v>
      </c>
      <c r="H14" s="4">
        <f ca="1">DATEDIF(data__2[[#This Row],[NASCIMENTO]],TODAY(), "YM")</f>
        <v>1</v>
      </c>
      <c r="I14" s="4">
        <f ca="1">DATEDIF(data__2[[#This Row],[NASCIMENTO]],TODAY(),"MD")</f>
        <v>24</v>
      </c>
      <c r="J14" s="4">
        <v>50</v>
      </c>
      <c r="K14" s="4" t="s">
        <v>23</v>
      </c>
      <c r="L14" s="4" t="s">
        <v>243</v>
      </c>
      <c r="M14" s="4" t="s">
        <v>106</v>
      </c>
      <c r="N14" s="4" t="s">
        <v>107</v>
      </c>
      <c r="O14" s="4" t="s">
        <v>108</v>
      </c>
      <c r="P14" s="4" t="s">
        <v>109</v>
      </c>
      <c r="Q14" s="4">
        <v>57</v>
      </c>
      <c r="R14" s="6">
        <f>Q14/(P14*P14)</f>
        <v>19.957284408809219</v>
      </c>
      <c r="S14" s="4" t="str">
        <f t="shared" si="1"/>
        <v>Peso Normal</v>
      </c>
      <c r="T14" s="4" t="str">
        <f t="shared" si="2"/>
        <v>Continue assim!</v>
      </c>
      <c r="U14" s="4" t="s">
        <v>52</v>
      </c>
    </row>
    <row r="15" spans="1:21" s="1" customFormat="1" x14ac:dyDescent="0.3">
      <c r="A15" s="1" t="s">
        <v>110</v>
      </c>
      <c r="B15" s="1" t="s">
        <v>111</v>
      </c>
      <c r="C15" s="1" t="str">
        <f t="shared" si="0"/>
        <v>42041786426</v>
      </c>
      <c r="E15" s="1" t="s">
        <v>112</v>
      </c>
      <c r="F15" s="1" t="s">
        <v>113</v>
      </c>
      <c r="G15" s="1">
        <f ca="1">DATEDIF(data__2[[#This Row],[NASCIMENTO]],TODAY(),"y")</f>
        <v>23</v>
      </c>
      <c r="H15" s="1">
        <f ca="1">DATEDIF(data__2[[#This Row],[NASCIMENTO]],TODAY(), "YM")</f>
        <v>3</v>
      </c>
      <c r="I15" s="1">
        <f ca="1">DATEDIF(data__2[[#This Row],[NASCIMENTO]],TODAY(),"MD")</f>
        <v>9</v>
      </c>
      <c r="J15" s="1">
        <v>23</v>
      </c>
      <c r="K15" s="1" t="s">
        <v>23</v>
      </c>
      <c r="L15" s="1" t="s">
        <v>243</v>
      </c>
      <c r="M15" s="1" t="s">
        <v>114</v>
      </c>
      <c r="N15" s="1" t="s">
        <v>115</v>
      </c>
      <c r="O15" s="1" t="s">
        <v>116</v>
      </c>
      <c r="P15" s="1" t="s">
        <v>117</v>
      </c>
      <c r="Q15" s="1">
        <v>71</v>
      </c>
      <c r="R15" s="5">
        <f>Q15/(P15*P15)</f>
        <v>18.110396898275688</v>
      </c>
      <c r="S15" s="1" t="str">
        <f t="shared" si="1"/>
        <v>Baixo Peso</v>
      </c>
      <c r="T15" s="1" t="str">
        <f t="shared" si="2"/>
        <v>Melhore sua alimentação!</v>
      </c>
      <c r="U15" s="1" t="s">
        <v>118</v>
      </c>
    </row>
    <row r="16" spans="1:21" s="4" customFormat="1" x14ac:dyDescent="0.3">
      <c r="A16" s="4" t="s">
        <v>119</v>
      </c>
      <c r="B16" s="4" t="s">
        <v>120</v>
      </c>
      <c r="C16" s="4" t="str">
        <f t="shared" si="0"/>
        <v>79927578237</v>
      </c>
      <c r="E16" s="4" t="s">
        <v>121</v>
      </c>
      <c r="F16" s="4" t="s">
        <v>122</v>
      </c>
      <c r="G16" s="4">
        <f ca="1">DATEDIF(data__2[[#This Row],[NASCIMENTO]],TODAY(),"y")</f>
        <v>77</v>
      </c>
      <c r="H16" s="4">
        <f ca="1">DATEDIF(data__2[[#This Row],[NASCIMENTO]],TODAY(), "YM")</f>
        <v>2</v>
      </c>
      <c r="I16" s="4">
        <f ca="1">DATEDIF(data__2[[#This Row],[NASCIMENTO]],TODAY(),"MD")</f>
        <v>22</v>
      </c>
      <c r="J16" s="4">
        <v>77</v>
      </c>
      <c r="K16" s="4" t="s">
        <v>4</v>
      </c>
      <c r="L16" s="4" t="s">
        <v>242</v>
      </c>
      <c r="M16" s="4" t="s">
        <v>123</v>
      </c>
      <c r="N16" s="4" t="s">
        <v>124</v>
      </c>
      <c r="O16" s="4" t="s">
        <v>125</v>
      </c>
      <c r="P16" s="4" t="s">
        <v>126</v>
      </c>
      <c r="Q16" s="4">
        <v>87</v>
      </c>
      <c r="R16" s="6">
        <f>Q16/(P16*P16)</f>
        <v>33.984374999999993</v>
      </c>
      <c r="S16" s="4" t="str">
        <f t="shared" si="1"/>
        <v>Obesidade</v>
      </c>
      <c r="T16" s="4" t="str">
        <f t="shared" si="2"/>
        <v>Melhore sua alimentação e faça exercícios sob orientação médica!</v>
      </c>
      <c r="U16" s="4" t="s">
        <v>52</v>
      </c>
    </row>
    <row r="17" spans="1:21" s="1" customFormat="1" x14ac:dyDescent="0.3">
      <c r="A17" s="1" t="s">
        <v>127</v>
      </c>
      <c r="B17" s="1" t="s">
        <v>128</v>
      </c>
      <c r="C17" s="1" t="str">
        <f t="shared" si="0"/>
        <v>22474920102</v>
      </c>
      <c r="E17" s="1" t="s">
        <v>129</v>
      </c>
      <c r="F17" s="1" t="s">
        <v>130</v>
      </c>
      <c r="G17" s="1">
        <f ca="1">DATEDIF(data__2[[#This Row],[NASCIMENTO]],TODAY(),"y")</f>
        <v>48</v>
      </c>
      <c r="H17" s="1">
        <f ca="1">DATEDIF(data__2[[#This Row],[NASCIMENTO]],TODAY(), "YM")</f>
        <v>3</v>
      </c>
      <c r="I17" s="1">
        <f ca="1">DATEDIF(data__2[[#This Row],[NASCIMENTO]],TODAY(),"MD")</f>
        <v>15</v>
      </c>
      <c r="J17" s="1">
        <v>48</v>
      </c>
      <c r="K17" s="1" t="s">
        <v>4</v>
      </c>
      <c r="L17" s="1" t="s">
        <v>242</v>
      </c>
      <c r="M17" s="1" t="s">
        <v>131</v>
      </c>
      <c r="N17" s="1" t="s">
        <v>132</v>
      </c>
      <c r="O17" s="1" t="s">
        <v>116</v>
      </c>
      <c r="P17" s="1" t="s">
        <v>68</v>
      </c>
      <c r="Q17" s="1">
        <v>69</v>
      </c>
      <c r="R17" s="5">
        <f>Q17/(P17*P17)</f>
        <v>25.039918710988534</v>
      </c>
      <c r="S17" s="1" t="str">
        <f t="shared" si="1"/>
        <v>Sobrepeso</v>
      </c>
      <c r="T17" s="1" t="str">
        <f t="shared" si="2"/>
        <v>Melhore sua alimentação e faça exercícios!</v>
      </c>
      <c r="U17" s="1" t="s">
        <v>52</v>
      </c>
    </row>
    <row r="18" spans="1:21" s="4" customFormat="1" x14ac:dyDescent="0.3">
      <c r="A18" s="4" t="s">
        <v>133</v>
      </c>
      <c r="B18" s="4" t="s">
        <v>134</v>
      </c>
      <c r="C18" s="4" t="str">
        <f t="shared" si="0"/>
        <v>17294196907</v>
      </c>
      <c r="E18" s="4" t="s">
        <v>135</v>
      </c>
      <c r="F18" s="4" t="s">
        <v>136</v>
      </c>
      <c r="G18" s="4">
        <f ca="1">DATEDIF(data__2[[#This Row],[NASCIMENTO]],TODAY(),"y")</f>
        <v>26</v>
      </c>
      <c r="H18" s="4">
        <f ca="1">DATEDIF(data__2[[#This Row],[NASCIMENTO]],TODAY(), "YM")</f>
        <v>3</v>
      </c>
      <c r="I18" s="4">
        <f ca="1">DATEDIF(data__2[[#This Row],[NASCIMENTO]],TODAY(),"MD")</f>
        <v>15</v>
      </c>
      <c r="J18" s="4">
        <v>26</v>
      </c>
      <c r="K18" s="4" t="s">
        <v>23</v>
      </c>
      <c r="L18" s="4" t="s">
        <v>243</v>
      </c>
      <c r="M18" s="4" t="s">
        <v>137</v>
      </c>
      <c r="N18" s="4" t="s">
        <v>138</v>
      </c>
      <c r="O18" s="4" t="s">
        <v>139</v>
      </c>
      <c r="P18" s="4" t="s">
        <v>140</v>
      </c>
      <c r="Q18" s="4">
        <v>77</v>
      </c>
      <c r="R18" s="6">
        <f>Q18/(P18*P18)</f>
        <v>23.76543209876543</v>
      </c>
      <c r="S18" s="4" t="str">
        <f t="shared" si="1"/>
        <v>Peso Normal</v>
      </c>
      <c r="T18" s="4" t="str">
        <f t="shared" si="2"/>
        <v>Continue assim!</v>
      </c>
      <c r="U18" s="4" t="s">
        <v>93</v>
      </c>
    </row>
    <row r="19" spans="1:21" s="1" customFormat="1" x14ac:dyDescent="0.3">
      <c r="A19" s="1" t="s">
        <v>141</v>
      </c>
      <c r="B19" s="1" t="s">
        <v>142</v>
      </c>
      <c r="C19" s="1" t="str">
        <f t="shared" si="0"/>
        <v>29710785664</v>
      </c>
      <c r="E19" s="1" t="s">
        <v>143</v>
      </c>
      <c r="F19" s="1" t="s">
        <v>144</v>
      </c>
      <c r="G19" s="1">
        <f ca="1">DATEDIF(data__2[[#This Row],[NASCIMENTO]],TODAY(),"y")</f>
        <v>71</v>
      </c>
      <c r="H19" s="1">
        <f ca="1">DATEDIF(data__2[[#This Row],[NASCIMENTO]],TODAY(), "YM")</f>
        <v>3</v>
      </c>
      <c r="I19" s="1">
        <f ca="1">DATEDIF(data__2[[#This Row],[NASCIMENTO]],TODAY(),"MD")</f>
        <v>12</v>
      </c>
      <c r="J19" s="1">
        <v>71</v>
      </c>
      <c r="K19" s="1" t="s">
        <v>4</v>
      </c>
      <c r="L19" s="1" t="s">
        <v>242</v>
      </c>
      <c r="M19" s="1" t="s">
        <v>145</v>
      </c>
      <c r="N19" s="1" t="s">
        <v>146</v>
      </c>
      <c r="O19" s="1" t="s">
        <v>147</v>
      </c>
      <c r="P19" s="1" t="s">
        <v>148</v>
      </c>
      <c r="Q19" s="1">
        <v>52</v>
      </c>
      <c r="R19" s="5">
        <f>Q19/(P19*P19)</f>
        <v>17.993079584775089</v>
      </c>
      <c r="S19" s="1" t="str">
        <f t="shared" si="1"/>
        <v>Baixo Peso</v>
      </c>
      <c r="T19" s="1" t="str">
        <f t="shared" si="2"/>
        <v>Melhore sua alimentação!</v>
      </c>
      <c r="U19" s="1" t="s">
        <v>85</v>
      </c>
    </row>
    <row r="20" spans="1:21" s="4" customFormat="1" x14ac:dyDescent="0.3">
      <c r="A20" s="4" t="s">
        <v>149</v>
      </c>
      <c r="B20" s="4" t="s">
        <v>150</v>
      </c>
      <c r="C20" s="4" t="str">
        <f t="shared" si="0"/>
        <v>72921947706</v>
      </c>
      <c r="E20" s="4" t="s">
        <v>151</v>
      </c>
      <c r="F20" s="4" t="s">
        <v>152</v>
      </c>
      <c r="G20" s="4">
        <f ca="1">DATEDIF(data__2[[#This Row],[NASCIMENTO]],TODAY(),"y")</f>
        <v>44</v>
      </c>
      <c r="H20" s="4">
        <f ca="1">DATEDIF(data__2[[#This Row],[NASCIMENTO]],TODAY(), "YM")</f>
        <v>0</v>
      </c>
      <c r="I20" s="4">
        <f ca="1">DATEDIF(data__2[[#This Row],[NASCIMENTO]],TODAY(),"MD")</f>
        <v>28</v>
      </c>
      <c r="J20" s="4">
        <v>44</v>
      </c>
      <c r="K20" s="4" t="s">
        <v>23</v>
      </c>
      <c r="L20" s="4" t="s">
        <v>243</v>
      </c>
      <c r="M20" s="4" t="s">
        <v>153</v>
      </c>
      <c r="N20" s="4" t="s">
        <v>15</v>
      </c>
      <c r="O20" s="4" t="s">
        <v>16</v>
      </c>
      <c r="P20" s="4" t="s">
        <v>154</v>
      </c>
      <c r="Q20" s="4">
        <v>104</v>
      </c>
      <c r="R20" s="6">
        <f>Q20/(P20*P20)</f>
        <v>27.072053311120367</v>
      </c>
      <c r="S20" s="4" t="str">
        <f t="shared" si="1"/>
        <v>Sobrepeso</v>
      </c>
      <c r="T20" s="4" t="str">
        <f t="shared" si="2"/>
        <v>Melhore sua alimentação e faça exercícios!</v>
      </c>
      <c r="U20" s="4" t="s">
        <v>76</v>
      </c>
    </row>
    <row r="21" spans="1:21" s="1" customFormat="1" x14ac:dyDescent="0.3">
      <c r="A21" s="1" t="s">
        <v>155</v>
      </c>
      <c r="B21" s="1" t="s">
        <v>156</v>
      </c>
      <c r="C21" s="1" t="str">
        <f t="shared" si="0"/>
        <v>42436894310</v>
      </c>
      <c r="E21" s="1" t="s">
        <v>157</v>
      </c>
      <c r="F21" s="1" t="s">
        <v>158</v>
      </c>
      <c r="G21" s="1">
        <f ca="1">DATEDIF(data__2[[#This Row],[NASCIMENTO]],TODAY(),"y")</f>
        <v>43</v>
      </c>
      <c r="H21" s="1">
        <f ca="1">DATEDIF(data__2[[#This Row],[NASCIMENTO]],TODAY(), "YM")</f>
        <v>2</v>
      </c>
      <c r="I21" s="1">
        <f ca="1">DATEDIF(data__2[[#This Row],[NASCIMENTO]],TODAY(),"MD")</f>
        <v>21</v>
      </c>
      <c r="J21" s="1">
        <v>43</v>
      </c>
      <c r="K21" s="1" t="s">
        <v>23</v>
      </c>
      <c r="L21" s="1" t="s">
        <v>243</v>
      </c>
      <c r="M21" s="1" t="s">
        <v>159</v>
      </c>
      <c r="N21" s="1" t="s">
        <v>160</v>
      </c>
      <c r="O21" s="1" t="s">
        <v>161</v>
      </c>
      <c r="P21" s="1" t="s">
        <v>162</v>
      </c>
      <c r="Q21" s="1">
        <v>62</v>
      </c>
      <c r="R21" s="5">
        <f>Q21/(P21*P21)</f>
        <v>17.541874151199639</v>
      </c>
      <c r="S21" s="1" t="str">
        <f t="shared" si="1"/>
        <v>Baixo Peso</v>
      </c>
      <c r="T21" s="1" t="str">
        <f t="shared" si="2"/>
        <v>Melhore sua alimentação!</v>
      </c>
      <c r="U21" s="1" t="s">
        <v>76</v>
      </c>
    </row>
    <row r="22" spans="1:21" s="4" customFormat="1" x14ac:dyDescent="0.3">
      <c r="A22" s="4" t="s">
        <v>163</v>
      </c>
      <c r="B22" s="4" t="s">
        <v>164</v>
      </c>
      <c r="C22" s="4" t="str">
        <f t="shared" si="0"/>
        <v>73255182000</v>
      </c>
      <c r="E22" s="4" t="s">
        <v>165</v>
      </c>
      <c r="F22" s="4" t="s">
        <v>166</v>
      </c>
      <c r="G22" s="4">
        <f ca="1">DATEDIF(data__2[[#This Row],[NASCIMENTO]],TODAY(),"y")</f>
        <v>78</v>
      </c>
      <c r="H22" s="4">
        <f ca="1">DATEDIF(data__2[[#This Row],[NASCIMENTO]],TODAY(), "YM")</f>
        <v>1</v>
      </c>
      <c r="I22" s="4">
        <f ca="1">DATEDIF(data__2[[#This Row],[NASCIMENTO]],TODAY(),"MD")</f>
        <v>6</v>
      </c>
      <c r="J22" s="4">
        <v>78</v>
      </c>
      <c r="K22" s="4" t="s">
        <v>4</v>
      </c>
      <c r="L22" s="4" t="s">
        <v>242</v>
      </c>
      <c r="M22" s="4" t="s">
        <v>167</v>
      </c>
      <c r="N22" s="4" t="s">
        <v>168</v>
      </c>
      <c r="O22" s="4" t="s">
        <v>161</v>
      </c>
      <c r="P22" s="4" t="s">
        <v>169</v>
      </c>
      <c r="Q22" s="4">
        <v>49</v>
      </c>
      <c r="R22" s="6">
        <f>Q22/(P22*P22)</f>
        <v>16.563007030827475</v>
      </c>
      <c r="S22" s="4" t="str">
        <f t="shared" si="1"/>
        <v>Baixo Peso</v>
      </c>
      <c r="T22" s="4" t="str">
        <f t="shared" si="2"/>
        <v>Melhore sua alimentação!</v>
      </c>
      <c r="U22" s="4" t="s">
        <v>18</v>
      </c>
    </row>
    <row r="23" spans="1:21" s="1" customFormat="1" x14ac:dyDescent="0.3">
      <c r="A23" s="1" t="s">
        <v>170</v>
      </c>
      <c r="B23" s="1" t="s">
        <v>171</v>
      </c>
      <c r="C23" s="1" t="str">
        <f t="shared" si="0"/>
        <v>54268746897</v>
      </c>
      <c r="E23" s="1" t="s">
        <v>172</v>
      </c>
      <c r="F23" s="1" t="s">
        <v>173</v>
      </c>
      <c r="G23" s="1">
        <f ca="1">DATEDIF(data__2[[#This Row],[NASCIMENTO]],TODAY(),"y")</f>
        <v>47</v>
      </c>
      <c r="H23" s="1">
        <f ca="1">DATEDIF(data__2[[#This Row],[NASCIMENTO]],TODAY(), "YM")</f>
        <v>3</v>
      </c>
      <c r="I23" s="1">
        <f ca="1">DATEDIF(data__2[[#This Row],[NASCIMENTO]],TODAY(),"MD")</f>
        <v>10</v>
      </c>
      <c r="J23" s="1">
        <v>47</v>
      </c>
      <c r="K23" s="1" t="s">
        <v>4</v>
      </c>
      <c r="L23" s="1" t="s">
        <v>242</v>
      </c>
      <c r="M23" s="1" t="s">
        <v>174</v>
      </c>
      <c r="N23" s="1" t="s">
        <v>34</v>
      </c>
      <c r="O23" s="1" t="s">
        <v>35</v>
      </c>
      <c r="P23" s="1" t="s">
        <v>8</v>
      </c>
      <c r="Q23" s="1">
        <v>88</v>
      </c>
      <c r="R23" s="5">
        <f>Q23/(P23*P23)</f>
        <v>37.592378999530098</v>
      </c>
      <c r="S23" s="1" t="str">
        <f t="shared" si="1"/>
        <v>Obesidade Mórbida 1</v>
      </c>
      <c r="T23" s="1" t="str">
        <f t="shared" si="2"/>
        <v>Procure ajuda médica!</v>
      </c>
      <c r="U23" s="1" t="s">
        <v>85</v>
      </c>
    </row>
    <row r="24" spans="1:21" s="4" customFormat="1" x14ac:dyDescent="0.3">
      <c r="A24" s="4" t="s">
        <v>175</v>
      </c>
      <c r="B24" s="4" t="s">
        <v>176</v>
      </c>
      <c r="C24" s="4" t="str">
        <f t="shared" si="0"/>
        <v>71228835748</v>
      </c>
      <c r="E24" s="4" t="s">
        <v>177</v>
      </c>
      <c r="F24" s="4" t="s">
        <v>178</v>
      </c>
      <c r="G24" s="4">
        <f ca="1">DATEDIF(data__2[[#This Row],[NASCIMENTO]],TODAY(),"y")</f>
        <v>21</v>
      </c>
      <c r="H24" s="4">
        <f ca="1">DATEDIF(data__2[[#This Row],[NASCIMENTO]],TODAY(), "YM")</f>
        <v>0</v>
      </c>
      <c r="I24" s="4">
        <f ca="1">DATEDIF(data__2[[#This Row],[NASCIMENTO]],TODAY(),"MD")</f>
        <v>27</v>
      </c>
      <c r="J24" s="4">
        <v>21</v>
      </c>
      <c r="K24" s="4" t="s">
        <v>4</v>
      </c>
      <c r="L24" s="4" t="s">
        <v>242</v>
      </c>
      <c r="M24" s="4" t="s">
        <v>179</v>
      </c>
      <c r="N24" s="4" t="s">
        <v>74</v>
      </c>
      <c r="O24" s="4" t="s">
        <v>75</v>
      </c>
      <c r="P24" s="4" t="s">
        <v>180</v>
      </c>
      <c r="Q24" s="4">
        <v>90</v>
      </c>
      <c r="R24" s="6">
        <f>Q24/(P24*P24)</f>
        <v>33.874063758515568</v>
      </c>
      <c r="S24" s="4" t="str">
        <f t="shared" si="1"/>
        <v>Obesidade</v>
      </c>
      <c r="T24" s="4" t="str">
        <f t="shared" si="2"/>
        <v>Melhore sua alimentação e faça exercícios sob orientação médica!</v>
      </c>
      <c r="U24" s="4" t="s">
        <v>52</v>
      </c>
    </row>
    <row r="25" spans="1:21" s="1" customFormat="1" x14ac:dyDescent="0.3">
      <c r="A25" s="1" t="s">
        <v>181</v>
      </c>
      <c r="B25" s="1" t="s">
        <v>182</v>
      </c>
      <c r="C25" s="1" t="str">
        <f t="shared" si="0"/>
        <v>29713079132</v>
      </c>
      <c r="E25" s="1" t="s">
        <v>183</v>
      </c>
      <c r="F25" s="1" t="s">
        <v>184</v>
      </c>
      <c r="G25" s="1">
        <f ca="1">DATEDIF(data__2[[#This Row],[NASCIMENTO]],TODAY(),"y")</f>
        <v>52</v>
      </c>
      <c r="H25" s="1">
        <f ca="1">DATEDIF(data__2[[#This Row],[NASCIMENTO]],TODAY(), "YM")</f>
        <v>4</v>
      </c>
      <c r="I25" s="1">
        <f ca="1">DATEDIF(data__2[[#This Row],[NASCIMENTO]],TODAY(),"MD")</f>
        <v>0</v>
      </c>
      <c r="J25" s="1">
        <v>52</v>
      </c>
      <c r="K25" s="1" t="s">
        <v>23</v>
      </c>
      <c r="L25" s="1" t="s">
        <v>243</v>
      </c>
      <c r="M25" s="1" t="s">
        <v>185</v>
      </c>
      <c r="N25" s="1" t="s">
        <v>186</v>
      </c>
      <c r="O25" s="1" t="s">
        <v>100</v>
      </c>
      <c r="P25" s="1" t="s">
        <v>44</v>
      </c>
      <c r="Q25" s="1">
        <v>102</v>
      </c>
      <c r="R25" s="5">
        <f>Q25/(P25*P25)</f>
        <v>37.465564738292017</v>
      </c>
      <c r="S25" s="1" t="str">
        <f t="shared" si="1"/>
        <v>Obesidade Mórbida 1</v>
      </c>
      <c r="T25" s="1" t="str">
        <f t="shared" si="2"/>
        <v>Procure ajuda médica!</v>
      </c>
      <c r="U25" s="1" t="s">
        <v>52</v>
      </c>
    </row>
    <row r="26" spans="1:21" s="4" customFormat="1" x14ac:dyDescent="0.3">
      <c r="A26" s="4" t="s">
        <v>187</v>
      </c>
      <c r="B26" s="4" t="s">
        <v>188</v>
      </c>
      <c r="C26" s="4" t="str">
        <f t="shared" si="0"/>
        <v>43751794905</v>
      </c>
      <c r="E26" s="4" t="s">
        <v>189</v>
      </c>
      <c r="F26" s="4" t="s">
        <v>190</v>
      </c>
      <c r="G26" s="4">
        <f ca="1">DATEDIF(data__2[[#This Row],[NASCIMENTO]],TODAY(),"y")</f>
        <v>30</v>
      </c>
      <c r="H26" s="4">
        <f ca="1">DATEDIF(data__2[[#This Row],[NASCIMENTO]],TODAY(), "YM")</f>
        <v>1</v>
      </c>
      <c r="I26" s="4">
        <f ca="1">DATEDIF(data__2[[#This Row],[NASCIMENTO]],TODAY(),"MD")</f>
        <v>16</v>
      </c>
      <c r="J26" s="4">
        <v>30</v>
      </c>
      <c r="K26" s="4" t="s">
        <v>23</v>
      </c>
      <c r="L26" s="4" t="s">
        <v>243</v>
      </c>
      <c r="M26" s="4" t="s">
        <v>191</v>
      </c>
      <c r="N26" s="4" t="s">
        <v>192</v>
      </c>
      <c r="O26" s="4" t="s">
        <v>193</v>
      </c>
      <c r="P26" s="4" t="s">
        <v>180</v>
      </c>
      <c r="Q26" s="4">
        <v>102</v>
      </c>
      <c r="R26" s="6">
        <f>Q26/(P26*P26)</f>
        <v>38.390605592984308</v>
      </c>
      <c r="S26" s="4" t="str">
        <f t="shared" si="1"/>
        <v>Obesidade Mórbida 1</v>
      </c>
      <c r="T26" s="4" t="str">
        <f t="shared" si="2"/>
        <v>Procure ajuda médica!</v>
      </c>
      <c r="U26" s="4" t="s">
        <v>28</v>
      </c>
    </row>
    <row r="27" spans="1:21" s="1" customFormat="1" x14ac:dyDescent="0.3">
      <c r="A27" s="1" t="s">
        <v>194</v>
      </c>
      <c r="B27" s="1" t="s">
        <v>195</v>
      </c>
      <c r="C27" s="1" t="str">
        <f t="shared" si="0"/>
        <v>82635919372</v>
      </c>
      <c r="E27" s="1" t="s">
        <v>196</v>
      </c>
      <c r="F27" s="1" t="s">
        <v>197</v>
      </c>
      <c r="G27" s="1">
        <f ca="1">DATEDIF(data__2[[#This Row],[NASCIMENTO]],TODAY(),"y")</f>
        <v>53</v>
      </c>
      <c r="H27" s="1">
        <f ca="1">DATEDIF(data__2[[#This Row],[NASCIMENTO]],TODAY(), "YM")</f>
        <v>1</v>
      </c>
      <c r="I27" s="1">
        <f ca="1">DATEDIF(data__2[[#This Row],[NASCIMENTO]],TODAY(),"MD")</f>
        <v>0</v>
      </c>
      <c r="J27" s="1">
        <v>53</v>
      </c>
      <c r="K27" s="1" t="s">
        <v>23</v>
      </c>
      <c r="L27" s="1" t="s">
        <v>243</v>
      </c>
      <c r="M27" s="1" t="s">
        <v>198</v>
      </c>
      <c r="N27" s="1" t="s">
        <v>199</v>
      </c>
      <c r="O27" s="1" t="s">
        <v>139</v>
      </c>
      <c r="P27" s="1" t="s">
        <v>200</v>
      </c>
      <c r="Q27" s="1">
        <v>91</v>
      </c>
      <c r="R27" s="5">
        <f>Q27/(P27*P27)</f>
        <v>30.405292525644022</v>
      </c>
      <c r="S27" s="1" t="str">
        <f t="shared" si="1"/>
        <v>Obesidade</v>
      </c>
      <c r="T27" s="1" t="str">
        <f t="shared" si="2"/>
        <v>Melhore sua alimentação e faça exercícios sob orientação médica!</v>
      </c>
      <c r="U27" s="1" t="s">
        <v>118</v>
      </c>
    </row>
    <row r="28" spans="1:21" s="4" customFormat="1" x14ac:dyDescent="0.3">
      <c r="A28" s="4" t="s">
        <v>201</v>
      </c>
      <c r="B28" s="4" t="s">
        <v>202</v>
      </c>
      <c r="C28" s="4" t="str">
        <f t="shared" si="0"/>
        <v>78984900028</v>
      </c>
      <c r="E28" s="4" t="s">
        <v>203</v>
      </c>
      <c r="F28" s="4" t="s">
        <v>204</v>
      </c>
      <c r="G28" s="4">
        <f ca="1">DATEDIF(data__2[[#This Row],[NASCIMENTO]],TODAY(),"y")</f>
        <v>41</v>
      </c>
      <c r="H28" s="4">
        <f ca="1">DATEDIF(data__2[[#This Row],[NASCIMENTO]],TODAY(), "YM")</f>
        <v>2</v>
      </c>
      <c r="I28" s="4">
        <f ca="1">DATEDIF(data__2[[#This Row],[NASCIMENTO]],TODAY(),"MD")</f>
        <v>5</v>
      </c>
      <c r="J28" s="4">
        <v>41</v>
      </c>
      <c r="K28" s="4" t="s">
        <v>4</v>
      </c>
      <c r="L28" s="4" t="s">
        <v>242</v>
      </c>
      <c r="M28" s="4" t="s">
        <v>205</v>
      </c>
      <c r="N28" s="4" t="s">
        <v>34</v>
      </c>
      <c r="O28" s="4" t="s">
        <v>35</v>
      </c>
      <c r="P28" s="4" t="s">
        <v>206</v>
      </c>
      <c r="Q28" s="4">
        <v>77</v>
      </c>
      <c r="R28" s="6">
        <f>Q28/(P28*P28)</f>
        <v>24.031709372366656</v>
      </c>
      <c r="S28" s="4" t="str">
        <f t="shared" si="1"/>
        <v>Peso Normal</v>
      </c>
      <c r="T28" s="4" t="str">
        <f t="shared" si="2"/>
        <v>Continue assim!</v>
      </c>
      <c r="U28" s="4" t="s">
        <v>93</v>
      </c>
    </row>
    <row r="29" spans="1:21" s="1" customFormat="1" x14ac:dyDescent="0.3">
      <c r="A29" s="1" t="s">
        <v>207</v>
      </c>
      <c r="B29" s="1" t="s">
        <v>208</v>
      </c>
      <c r="C29" s="1" t="str">
        <f t="shared" si="0"/>
        <v>59137133462</v>
      </c>
      <c r="E29" s="1" t="s">
        <v>209</v>
      </c>
      <c r="F29" s="1" t="s">
        <v>210</v>
      </c>
      <c r="G29" s="1">
        <f ca="1">DATEDIF(data__2[[#This Row],[NASCIMENTO]],TODAY(),"y")</f>
        <v>70</v>
      </c>
      <c r="H29" s="1">
        <f ca="1">DATEDIF(data__2[[#This Row],[NASCIMENTO]],TODAY(), "YM")</f>
        <v>4</v>
      </c>
      <c r="I29" s="1">
        <f ca="1">DATEDIF(data__2[[#This Row],[NASCIMENTO]],TODAY(),"MD")</f>
        <v>14</v>
      </c>
      <c r="J29" s="1">
        <v>70</v>
      </c>
      <c r="K29" s="1" t="s">
        <v>4</v>
      </c>
      <c r="L29" s="1" t="s">
        <v>242</v>
      </c>
      <c r="M29" s="1" t="s">
        <v>211</v>
      </c>
      <c r="N29" s="1" t="s">
        <v>124</v>
      </c>
      <c r="O29" s="1" t="s">
        <v>125</v>
      </c>
      <c r="P29" s="1" t="s">
        <v>101</v>
      </c>
      <c r="Q29" s="1">
        <v>80</v>
      </c>
      <c r="R29" s="5">
        <f>Q29/(P29*P29)</f>
        <v>24.419279020786909</v>
      </c>
      <c r="S29" s="1" t="str">
        <f t="shared" si="1"/>
        <v>Peso Normal</v>
      </c>
      <c r="T29" s="1" t="str">
        <f t="shared" si="2"/>
        <v>Continue assim!</v>
      </c>
      <c r="U29" s="1" t="s">
        <v>93</v>
      </c>
    </row>
    <row r="30" spans="1:21" s="4" customFormat="1" x14ac:dyDescent="0.3">
      <c r="A30" s="4" t="s">
        <v>212</v>
      </c>
      <c r="B30" s="4" t="s">
        <v>213</v>
      </c>
      <c r="C30" s="4" t="str">
        <f t="shared" si="0"/>
        <v>81115073729</v>
      </c>
      <c r="E30" s="4" t="s">
        <v>214</v>
      </c>
      <c r="F30" s="4" t="s">
        <v>215</v>
      </c>
      <c r="G30" s="4">
        <f ca="1">DATEDIF(data__2[[#This Row],[NASCIMENTO]],TODAY(),"y")</f>
        <v>73</v>
      </c>
      <c r="H30" s="4">
        <f ca="1">DATEDIF(data__2[[#This Row],[NASCIMENTO]],TODAY(), "YM")</f>
        <v>4</v>
      </c>
      <c r="I30" s="4">
        <f ca="1">DATEDIF(data__2[[#This Row],[NASCIMENTO]],TODAY(),"MD")</f>
        <v>6</v>
      </c>
      <c r="J30" s="4">
        <v>73</v>
      </c>
      <c r="K30" s="4" t="s">
        <v>23</v>
      </c>
      <c r="L30" s="4" t="s">
        <v>243</v>
      </c>
      <c r="M30" s="4" t="s">
        <v>216</v>
      </c>
      <c r="N30" s="4" t="s">
        <v>217</v>
      </c>
      <c r="O30" s="4" t="s">
        <v>51</v>
      </c>
      <c r="P30" s="4" t="s">
        <v>218</v>
      </c>
      <c r="Q30" s="4">
        <v>109</v>
      </c>
      <c r="R30" s="6">
        <f>Q30/(P30*P30)</f>
        <v>39.083509627451683</v>
      </c>
      <c r="S30" s="4" t="str">
        <f t="shared" si="1"/>
        <v>Obesidade Mórbida 1</v>
      </c>
      <c r="T30" s="4" t="str">
        <f t="shared" si="2"/>
        <v>Procure ajuda médica!</v>
      </c>
      <c r="U30" s="4" t="s">
        <v>76</v>
      </c>
    </row>
    <row r="31" spans="1:21" s="1" customFormat="1" x14ac:dyDescent="0.3">
      <c r="A31" s="1" t="s">
        <v>219</v>
      </c>
      <c r="B31" s="1" t="s">
        <v>220</v>
      </c>
      <c r="C31" s="1" t="str">
        <f t="shared" si="0"/>
        <v>96819893922</v>
      </c>
      <c r="E31" s="1" t="s">
        <v>221</v>
      </c>
      <c r="F31" s="1" t="s">
        <v>222</v>
      </c>
      <c r="G31" s="1">
        <f ca="1">DATEDIF(data__2[[#This Row],[NASCIMENTO]],TODAY(),"y")</f>
        <v>19</v>
      </c>
      <c r="H31" s="1">
        <f ca="1">DATEDIF(data__2[[#This Row],[NASCIMENTO]],TODAY(), "YM")</f>
        <v>2</v>
      </c>
      <c r="I31" s="1">
        <f ca="1">DATEDIF(data__2[[#This Row],[NASCIMENTO]],TODAY(),"MD")</f>
        <v>23</v>
      </c>
      <c r="J31" s="1">
        <v>19</v>
      </c>
      <c r="K31" s="1" t="s">
        <v>4</v>
      </c>
      <c r="L31" s="1" t="s">
        <v>242</v>
      </c>
      <c r="M31" s="1" t="s">
        <v>223</v>
      </c>
      <c r="N31" s="1" t="s">
        <v>224</v>
      </c>
      <c r="O31" s="1" t="s">
        <v>116</v>
      </c>
      <c r="P31" s="1" t="s">
        <v>225</v>
      </c>
      <c r="Q31" s="1">
        <v>65</v>
      </c>
      <c r="R31" s="5">
        <f>Q31/(P31*P31)</f>
        <v>26.709401709401707</v>
      </c>
      <c r="S31" s="1" t="str">
        <f t="shared" si="1"/>
        <v>Sobrepeso</v>
      </c>
      <c r="T31" s="1" t="str">
        <f t="shared" si="2"/>
        <v>Melhore sua alimentação e faça exercícios!</v>
      </c>
      <c r="U31" s="1" t="s">
        <v>18</v>
      </c>
    </row>
    <row r="34" spans="9:11" x14ac:dyDescent="0.3">
      <c r="I34" t="s">
        <v>244</v>
      </c>
      <c r="J34">
        <v>15</v>
      </c>
      <c r="K34" s="2">
        <v>0.5</v>
      </c>
    </row>
    <row r="35" spans="9:11" x14ac:dyDescent="0.3">
      <c r="I35" t="s">
        <v>245</v>
      </c>
      <c r="J35">
        <v>15</v>
      </c>
      <c r="K35" s="2">
        <v>0.5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8593-5154-4FBC-9303-E69F7082EB3A}">
  <dimension ref="A12:A27"/>
  <sheetViews>
    <sheetView workbookViewId="0">
      <selection activeCell="B3" sqref="B3"/>
    </sheetView>
  </sheetViews>
  <sheetFormatPr defaultRowHeight="14.4" x14ac:dyDescent="0.3"/>
  <cols>
    <col min="1" max="1" width="12.6640625" customWidth="1"/>
  </cols>
  <sheetData>
    <row r="12" spans="1:1" x14ac:dyDescent="0.3">
      <c r="A12" t="s">
        <v>229</v>
      </c>
    </row>
    <row r="13" spans="1:1" x14ac:dyDescent="0.3">
      <c r="A13" t="s">
        <v>247</v>
      </c>
    </row>
    <row r="16" spans="1:1" x14ac:dyDescent="0.3">
      <c r="A16" t="s">
        <v>248</v>
      </c>
    </row>
    <row r="17" spans="1:1" x14ac:dyDescent="0.3">
      <c r="A17" t="s">
        <v>250</v>
      </c>
    </row>
    <row r="18" spans="1:1" x14ac:dyDescent="0.3">
      <c r="A18" t="s">
        <v>249</v>
      </c>
    </row>
    <row r="21" spans="1:1" x14ac:dyDescent="0.3">
      <c r="A21" t="s">
        <v>229</v>
      </c>
    </row>
    <row r="22" spans="1:1" x14ac:dyDescent="0.3">
      <c r="A22" t="s">
        <v>247</v>
      </c>
    </row>
    <row r="25" spans="1:1" x14ac:dyDescent="0.3">
      <c r="A25" t="s">
        <v>248</v>
      </c>
    </row>
    <row r="26" spans="1:1" x14ac:dyDescent="0.3">
      <c r="A26" t="s">
        <v>250</v>
      </c>
    </row>
    <row r="27" spans="1:1" x14ac:dyDescent="0.3">
      <c r="A27" t="s">
        <v>255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AC583-AF78-4FB8-83A9-FC9B2E0A3F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validaCPF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2023-04-26T17:07:21Z</dcterms:created>
  <dcterms:modified xsi:type="dcterms:W3CDTF">2023-05-17T17:41:55Z</dcterms:modified>
</cp:coreProperties>
</file>