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1" activeTab="4" autoFilterDateGrouping="1"/>
  </bookViews>
  <sheets>
    <sheet xmlns:r="http://schemas.openxmlformats.org/officeDocument/2006/relationships" name="Income Statement" sheetId="1" state="visible" r:id="rId1"/>
    <sheet xmlns:r="http://schemas.openxmlformats.org/officeDocument/2006/relationships" name="Item List" sheetId="2" state="visible" r:id="rId2"/>
    <sheet xmlns:r="http://schemas.openxmlformats.org/officeDocument/2006/relationships" name="Ordered" sheetId="3" state="visible" r:id="rId3"/>
    <sheet xmlns:r="http://schemas.openxmlformats.org/officeDocument/2006/relationships" name="Sold" sheetId="4" state="visible" r:id="rId4"/>
    <sheet xmlns:r="http://schemas.openxmlformats.org/officeDocument/2006/relationships" name="Inventory" sheetId="5" state="visible" r:id="rId5"/>
    <sheet xmlns:r="http://schemas.openxmlformats.org/officeDocument/2006/relationships" name="WH LT Data" sheetId="6" state="visible" r:id="rId6"/>
    <sheet xmlns:r="http://schemas.openxmlformats.org/officeDocument/2006/relationships" name="WH LT Total" sheetId="7" state="visible" r:id="rId7"/>
    <sheet xmlns:r="http://schemas.openxmlformats.org/officeDocument/2006/relationships" name="Parcel LT" sheetId="8" state="visible" r:id="rId8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1" applyAlignment="1" pivotButton="0" quotePrefix="1" xfId="0">
      <alignment wrapText="1"/>
    </xf>
    <xf numFmtId="164" fontId="1" fillId="0" borderId="1" applyAlignment="1" pivotButton="0" quotePrefix="1" xfId="0">
      <alignment horizontal="left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1" xfId="0">
      <alignment wrapText="1"/>
    </xf>
    <xf numFmtId="0" fontId="1" fillId="0" borderId="2" applyAlignment="1" pivotButton="0" quotePrefix="0" xfId="0">
      <alignment wrapText="1"/>
    </xf>
    <xf numFmtId="0" fontId="0" fillId="0" borderId="0" pivotButton="0" quotePrefix="0" xfId="0"/>
    <xf numFmtId="0" fontId="1" fillId="0" borderId="3" applyAlignment="1" pivotButton="0" quotePrefix="0" xfId="0">
      <alignment wrapText="1"/>
    </xf>
    <xf numFmtId="2" fontId="0" fillId="0" borderId="0" pivotButton="0" quotePrefix="0" xfId="0"/>
    <xf numFmtId="0" fontId="0" fillId="2" borderId="0" pivotButton="0" quotePrefix="0" xfId="0"/>
    <xf numFmtId="0" fontId="4" fillId="3" borderId="0" pivotButton="0" quotePrefix="0" xfId="0"/>
    <xf numFmtId="2" fontId="1" fillId="0" borderId="1" applyAlignment="1" pivotButton="0" quotePrefix="1" xfId="0">
      <alignment horizontal="left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5" fillId="0" borderId="0" applyAlignment="1" pivotButton="0" quotePrefix="0" xfId="1">
      <alignment wrapText="1"/>
    </xf>
    <xf numFmtId="16" fontId="0" fillId="0" borderId="0" pivotButton="0" quotePrefix="0" xfId="0"/>
    <xf numFmtId="0" fontId="1" fillId="0" borderId="4" applyAlignment="1" pivotButton="0" quotePrefix="0" xfId="0">
      <alignment wrapText="1"/>
    </xf>
    <xf numFmtId="0" fontId="0" fillId="4" borderId="0" pivotButton="0" quotePrefix="0" xfId="0"/>
    <xf numFmtId="0" fontId="0" fillId="2" borderId="0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164" formatCode="0.0"/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  <dxf>
      <border outline="0">
        <left/>
        <right style="medium">
          <color rgb="FFCCCCCC"/>
        </right>
        <top/>
        <bottom/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general" vertical="bottom" wrapText="1"/>
      <border outline="0">
        <left style="medium">
          <color rgb="FFCCCCCC"/>
        </left>
        <right style="medium">
          <color rgb="FFCCCCCC"/>
        </right>
        <top/>
        <bottom/>
        <diagon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Reps" displayName="Reps" ref="A1:C7" headerRowCount="1" totalsRowShown="0">
  <autoFilter ref="A1:C7"/>
  <tableColumns count="3">
    <tableColumn id="1" name="Sales Rep"/>
    <tableColumn id="2" name="Amount Sold" dataDxfId="38">
      <calculatedColumnFormula>SUMIF(Sold[Sales Rep],Reps[[#This Row],[Sales Rep]],Sold[$ Sold])</calculatedColumnFormula>
    </tableColumn>
    <tableColumn id="7" name="COGS" dataDxfId="37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tem" displayName="Item" ref="A1:J139" headerRowCount="1" totalsRowShown="0" headerRowDxfId="36" dataDxfId="35" tableBorderDxfId="34">
  <autoFilter ref="A1:J139"/>
  <tableColumns count="10">
    <tableColumn id="1" name="Item No.">
      <calculatedColumnFormula>A1+1</calculatedColumnFormula>
    </tableColumn>
    <tableColumn id="2" name="Name">
      <calculatedColumnFormula>CONCATENATE(D2, " ", E2, " ", F2, " ", G2)</calculatedColumnFormula>
    </tableColumn>
    <tableColumn id="3" name="Type" dataDxfId="33"/>
    <tableColumn id="4" name="Brand" dataDxfId="32"/>
    <tableColumn id="5" name="Color" dataDxfId="31"/>
    <tableColumn id="6" name="Version" dataDxfId="30"/>
    <tableColumn id="7" name="Size" dataDxfId="29"/>
    <tableColumn id="8" name="Price (yuan)" dataDxfId="28"/>
    <tableColumn id="9" name="Weight (kg)" dataDxfId="27"/>
    <tableColumn id="10" name="Cost (CAD)" dataDxfId="26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Ordered" displayName="Ordered" ref="A1:D123" headerRowCount="1" totalsRowShown="0">
  <autoFilter ref="A1:D123"/>
  <tableColumns count="4">
    <tableColumn id="1" name="Item No."/>
    <tableColumn id="2" name="Name" dataDxfId="25">
      <calculatedColumnFormula>VLOOKUP(Ordered[[#This Row],[Item No.]],Item[],2, FALSE)</calculatedColumnFormula>
    </tableColumn>
    <tableColumn id="3" name="Quantity"/>
    <tableColumn id="4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old" displayName="Sold" ref="A1:F24" headerRowCount="1" totalsRowShown="0">
  <autoFilter ref="A1:F24"/>
  <tableColumns count="6">
    <tableColumn id="1" name="Item No."/>
    <tableColumn id="2" name="Name" dataDxfId="24">
      <calculatedColumnFormula>VLOOKUP(Sold[[#This Row],[Item No.]],Item[],2,FALSE )</calculatedColumnFormula>
    </tableColumn>
    <tableColumn id="7" name="COGS" dataDxfId="23">
      <calculatedColumnFormula>VLOOKUP(Sold[[#This Row],[Item No.]],Item[],10,FALSE)</calculatedColumnFormula>
    </tableColumn>
    <tableColumn id="3" name="Sales Rep"/>
    <tableColumn id="6" name="$ Sold"/>
    <tableColumn id="4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6" displayName="Table6" ref="A1:E202" headerRowCount="1" totalsRowShown="0">
  <autoFilter ref="A1:E202"/>
  <tableColumns count="5">
    <tableColumn id="1" name="Item No." dataDxfId="7">
      <calculatedColumnFormula>Item[[#This Row],[Item No.]]</calculatedColumnFormula>
    </tableColumn>
    <tableColumn id="2" name="Name">
      <calculatedColumnFormula>VLOOKUP(Table6[[#This Row],[Item No.]],Item[],2,FALSE)</calculatedColumnFormula>
    </tableColumn>
    <tableColumn id="6" name="Ordered Qty" dataDxfId="6">
      <calculatedColumnFormula>SUMIF(Ordered[Name], Table6[[#This Row],[Name]], Ordered[Quantity])</calculatedColumnFormula>
    </tableColumn>
    <tableColumn id="5" name="Sold Qty" dataDxfId="5">
      <calculatedColumnFormula>SUMIF(Sold[Name], Table6[[#This Row],[Name]], Sold[Quantity])</calculatedColumnFormula>
    </tableColumn>
    <tableColumn id="3" name="Stock" dataDxfId="4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LeadtimeData" displayName="LeadtimeData" ref="A1:C240" headerRowCount="1" totalsRowShown="0">
  <autoFilter ref="A1:C240"/>
  <tableColumns count="3">
    <tableColumn id="1" name="Item No."/>
    <tableColumn id="2" name="Name" dataDxfId="3">
      <calculatedColumnFormula>VLOOKUP(LeadtimeData[[#This Row],[Item No.]],Item[],2,FALSE)</calculatedColumnFormula>
    </tableColumn>
    <tableColumn id="3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5" displayName="Table5" ref="A1:C162" headerRowCount="1" totalsRowShown="0">
  <autoFilter ref="A1:C162"/>
  <tableColumns count="3">
    <tableColumn id="1" name="Item No." dataDxfId="2">
      <calculatedColumnFormula>Item[[#This Row],[Item No.]]</calculatedColumnFormula>
    </tableColumn>
    <tableColumn id="2" name="Name" dataDxfId="1">
      <calculatedColumnFormula>VLOOKUP(Item[[#This Row],[Item No.]],Item[],2,FALSE)</calculatedColumnFormula>
    </tableColumn>
    <tableColumn id="3" name="Current Avg LT" dataDxfId="0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E13" sqref="E13"/>
    </sheetView>
  </sheetViews>
  <sheetFormatPr baseColWidth="8" defaultRowHeight="14.5"/>
  <cols>
    <col width="16.453125" customWidth="1" style="7" min="1" max="1"/>
    <col width="14.08984375" customWidth="1" style="7" min="2" max="4"/>
    <col width="12.26953125" customWidth="1" style="7" min="5" max="5"/>
    <col width="11.54296875" customWidth="1" style="7" min="6" max="7"/>
    <col width="11" customWidth="1" style="7" min="8" max="8"/>
  </cols>
  <sheetData>
    <row r="1">
      <c r="A1" t="inlineStr">
        <is>
          <t>Sales Rep</t>
        </is>
      </c>
      <c r="B1" t="inlineStr">
        <is>
          <t>Amount Sold</t>
        </is>
      </c>
      <c r="C1" t="inlineStr">
        <is>
          <t>COGS</t>
        </is>
      </c>
      <c r="D1" t="inlineStr">
        <is>
          <t>Total Profit</t>
        </is>
      </c>
      <c r="E1" t="inlineStr">
        <is>
          <t>Commissions</t>
        </is>
      </c>
      <c r="F1" t="inlineStr">
        <is>
          <t>Service Cost</t>
        </is>
      </c>
      <c r="G1" t="inlineStr">
        <is>
          <t>Amount Paid</t>
        </is>
      </c>
      <c r="H1" t="inlineStr">
        <is>
          <t>Amount Due</t>
        </is>
      </c>
    </row>
    <row r="2">
      <c r="A2" t="inlineStr">
        <is>
          <t>Filip</t>
        </is>
      </c>
      <c r="B2" s="9">
        <f>SUMIF(Sold[Sales Rep],Reps[[#This Row],[Sales Rep]],Sold[$ Sold])</f>
        <v/>
      </c>
      <c r="C2" s="9">
        <f>SUMIF(Sold[Sales Rep],Reps[[#This Row],[Sales Rep]],Sold[COGS])</f>
        <v/>
      </c>
      <c r="D2" s="9">
        <f>Reps[[#This Row],[Amount Sold]]-Reps[[#This Row],[COGS]]</f>
        <v/>
      </c>
      <c r="E2" s="9">
        <f>D2*0</f>
        <v/>
      </c>
      <c r="F2" s="9">
        <f>D2*0</f>
        <v/>
      </c>
      <c r="G2" s="9" t="n"/>
      <c r="H2" s="9">
        <f>Reps[[#This Row],[COGS]]+F2-G2</f>
        <v/>
      </c>
    </row>
    <row r="3">
      <c r="A3" t="inlineStr">
        <is>
          <t>Janessa</t>
        </is>
      </c>
      <c r="B3" s="9">
        <f>SUMIF(Sold[Sales Rep],Reps[[#This Row],[Sales Rep]],Sold[$ Sold])</f>
        <v/>
      </c>
      <c r="C3" s="9">
        <f>SUMIF(Sold[Sales Rep],Reps[[#This Row],[Sales Rep]],Sold[COGS])</f>
        <v/>
      </c>
      <c r="D3" s="9">
        <f>Reps[[#This Row],[Amount Sold]]-Reps[[#This Row],[COGS]]</f>
        <v/>
      </c>
      <c r="E3" s="9">
        <f>D3*0.5</f>
        <v/>
      </c>
      <c r="F3" s="9">
        <f>D3*0.5</f>
        <v/>
      </c>
      <c r="G3" s="9" t="n"/>
      <c r="H3" s="9">
        <f>Reps[[#This Row],[COGS]]+F3-G3</f>
        <v/>
      </c>
    </row>
    <row r="4">
      <c r="A4" t="inlineStr">
        <is>
          <t>Jonathan</t>
        </is>
      </c>
      <c r="B4" s="9">
        <f>SUMIF(Sold[Sales Rep],Reps[[#This Row],[Sales Rep]],Sold[$ Sold])</f>
        <v/>
      </c>
      <c r="C4" s="9">
        <f>SUMIF(Sold[Sales Rep],Reps[[#This Row],[Sales Rep]],Sold[COGS])</f>
        <v/>
      </c>
      <c r="D4" s="9">
        <f>Reps[[#This Row],[Amount Sold]]-Reps[[#This Row],[COGS]]</f>
        <v/>
      </c>
      <c r="E4" s="9">
        <f>D4*0.5</f>
        <v/>
      </c>
      <c r="F4" s="9">
        <f>D4*0.5</f>
        <v/>
      </c>
      <c r="G4" s="9" t="n"/>
      <c r="H4" s="9">
        <f>Reps[[#This Row],[COGS]]+F4-G4</f>
        <v/>
      </c>
    </row>
    <row r="5">
      <c r="B5">
        <f>SUMIF(Sold[Sales Rep],Reps[[#This Row],[Sales Rep]],Sold[$ Sold])</f>
        <v/>
      </c>
      <c r="C5">
        <f>SUMIF(Sold[Sales Rep],Reps[[#This Row],[Sales Rep]],Sold[COGS])</f>
        <v/>
      </c>
      <c r="D5" s="9" t="n"/>
      <c r="E5" s="9" t="n"/>
      <c r="F5" s="9" t="n"/>
      <c r="G5" s="9" t="n"/>
      <c r="H5" s="9" t="n"/>
    </row>
    <row r="6">
      <c r="B6">
        <f>SUMIF(Sold[Sales Rep],Reps[[#This Row],[Sales Rep]],Sold[$ Sold])</f>
        <v/>
      </c>
      <c r="C6">
        <f>SUMIF(Sold[Sales Rep],Reps[[#This Row],[Sales Rep]],Sold[COGS])</f>
        <v/>
      </c>
      <c r="D6" s="9" t="n"/>
      <c r="E6" s="9" t="n"/>
      <c r="F6" s="9" t="n"/>
      <c r="G6" s="9" t="n"/>
      <c r="H6" s="9" t="n"/>
    </row>
    <row r="7">
      <c r="C7">
        <f>SUMIF(Sold[Sales Rep],Reps[[#This Row],[Sales Rep]],Sold[COGS])</f>
        <v/>
      </c>
    </row>
    <row r="8">
      <c r="A8" t="inlineStr">
        <is>
          <t>Total</t>
        </is>
      </c>
      <c r="B8" s="9">
        <f>SUM(B2:B4)</f>
        <v/>
      </c>
      <c r="C8" s="9">
        <f>SUM(C2:C4)</f>
        <v/>
      </c>
      <c r="D8" s="9">
        <f>SUM(D2:D4)</f>
        <v/>
      </c>
      <c r="E8" s="9">
        <f>SUM(E2:E4)</f>
        <v/>
      </c>
      <c r="F8" s="9">
        <f>SUM(F2:F4)</f>
        <v/>
      </c>
      <c r="G8" s="9">
        <f>SUM(G2:G4)</f>
        <v/>
      </c>
      <c r="H8" s="9">
        <f>SUM(H2:H4)</f>
        <v/>
      </c>
    </row>
    <row r="10">
      <c r="A10" t="inlineStr">
        <is>
          <t>Revenue</t>
        </is>
      </c>
      <c r="B10" s="9">
        <f>B8</f>
        <v/>
      </c>
    </row>
    <row r="11">
      <c r="A11" t="inlineStr">
        <is>
          <t>COGS</t>
        </is>
      </c>
      <c r="B11" s="9">
        <f>C8</f>
        <v/>
      </c>
    </row>
    <row r="12">
      <c r="A12" t="inlineStr">
        <is>
          <t>Gross Profit</t>
        </is>
      </c>
      <c r="B12" s="9">
        <f>D8</f>
        <v/>
      </c>
    </row>
    <row r="13">
      <c r="A13" t="inlineStr">
        <is>
          <t>Less: Commissions</t>
        </is>
      </c>
      <c r="B13" s="9">
        <f>E8</f>
        <v/>
      </c>
    </row>
    <row r="14">
      <c r="A14" t="inlineStr">
        <is>
          <t>Net Income</t>
        </is>
      </c>
      <c r="B14" s="9">
        <f>H8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19"/>
  <sheetViews>
    <sheetView workbookViewId="0">
      <selection activeCell="A4" sqref="A4"/>
    </sheetView>
  </sheetViews>
  <sheetFormatPr baseColWidth="8" defaultRowHeight="15" customHeight="1"/>
  <cols>
    <col width="9.6328125" customWidth="1" style="7" min="1" max="1"/>
    <col width="33.1796875" customWidth="1" style="7" min="2" max="2"/>
    <col width="11.7265625" customWidth="1" style="7" min="3" max="3"/>
    <col width="9.36328125" customWidth="1" style="7" min="6" max="6"/>
  </cols>
  <sheetData>
    <row r="1" ht="15" customHeight="1" s="7" thickBot="1">
      <c r="A1" t="inlineStr">
        <is>
          <t>Item No.</t>
        </is>
      </c>
      <c r="B1" t="inlineStr">
        <is>
          <t>Name</t>
        </is>
      </c>
      <c r="C1" s="1" t="inlineStr">
        <is>
          <t>Type</t>
        </is>
      </c>
      <c r="D1" s="1" t="inlineStr">
        <is>
          <t>Brand</t>
        </is>
      </c>
      <c r="E1" s="1" t="inlineStr">
        <is>
          <t>Color</t>
        </is>
      </c>
      <c r="F1" s="1" t="inlineStr">
        <is>
          <t>Version</t>
        </is>
      </c>
      <c r="G1" s="6" t="inlineStr">
        <is>
          <t>Size</t>
        </is>
      </c>
      <c r="H1" s="1" t="inlineStr">
        <is>
          <t>Price (yuan)</t>
        </is>
      </c>
      <c r="I1" s="1" t="inlineStr">
        <is>
          <t>Weight (kg)</t>
        </is>
      </c>
      <c r="J1" s="1" t="inlineStr">
        <is>
          <t>Cost (CAD)</t>
        </is>
      </c>
      <c r="K1" s="11" t="inlineStr">
        <is>
          <t>Link</t>
        </is>
      </c>
      <c r="L1" t="inlineStr">
        <is>
          <t>Exchange Rate (Wegobuy)</t>
        </is>
      </c>
    </row>
    <row r="2" ht="15" customHeight="1" s="7" thickBot="1">
      <c r="A2" t="n">
        <v>1</v>
      </c>
      <c r="B2">
        <f>CONCATENATE(D2, " ", E2, " ", F2, " ", G2)</f>
        <v/>
      </c>
      <c r="C2" s="1" t="inlineStr">
        <is>
          <t>shirt</t>
        </is>
      </c>
      <c r="D2" s="1" t="inlineStr">
        <is>
          <t>cdg</t>
        </is>
      </c>
      <c r="E2" s="1" t="inlineStr">
        <is>
          <t>navy</t>
        </is>
      </c>
      <c r="F2" s="1" t="inlineStr">
        <is>
          <t>gold heart</t>
        </is>
      </c>
      <c r="G2" s="1" t="inlineStr">
        <is>
          <t>m</t>
        </is>
      </c>
      <c r="H2" s="1" t="n">
        <v>38</v>
      </c>
      <c r="I2" s="2" t="n">
        <v>0.21</v>
      </c>
      <c r="J2" s="3">
        <f>H2/$L$2 + I2*(88/$L$2)</f>
        <v/>
      </c>
      <c r="K2" s="14" t="inlineStr">
        <is>
          <t>https://item.taobao.com/item.htm?id=528341498795&amp;spm=1101.1101.N.N.1227926</t>
        </is>
      </c>
      <c r="L2" s="10" t="n">
        <v>4.35</v>
      </c>
    </row>
    <row r="3" ht="15" customHeight="1" s="7" thickBot="1">
      <c r="A3">
        <f>A2+1</f>
        <v/>
      </c>
      <c r="B3">
        <f>CONCATENATE(D3, " ", E3, " ", F3, " ", G3)</f>
        <v/>
      </c>
      <c r="C3" s="1" t="inlineStr">
        <is>
          <t>shirt</t>
        </is>
      </c>
      <c r="D3" s="1" t="inlineStr">
        <is>
          <t>cdg</t>
        </is>
      </c>
      <c r="E3" s="1" t="inlineStr">
        <is>
          <t>navy</t>
        </is>
      </c>
      <c r="F3" s="1" t="inlineStr">
        <is>
          <t>gold heart</t>
        </is>
      </c>
      <c r="G3" s="1" t="inlineStr">
        <is>
          <t>l</t>
        </is>
      </c>
      <c r="H3" s="1" t="n">
        <v>38</v>
      </c>
      <c r="I3" s="2" t="n">
        <v>0.21</v>
      </c>
      <c r="J3" s="3">
        <f>H3/$L$2 + I3*(88/$L$2)</f>
        <v/>
      </c>
      <c r="K3" s="14" t="inlineStr">
        <is>
          <t>https://item.taobao.com/item.htm?id=528341498795&amp;spm=1101.1101.N.N.1227926</t>
        </is>
      </c>
    </row>
    <row r="4" ht="15" customHeight="1" s="7" thickBot="1">
      <c r="A4">
        <f>A3+1</f>
        <v/>
      </c>
      <c r="B4">
        <f>CONCATENATE(D4, " ", E4, " ", F4, " ", G4)</f>
        <v/>
      </c>
      <c r="C4" s="1" t="inlineStr">
        <is>
          <t>shirt</t>
        </is>
      </c>
      <c r="D4" s="1" t="inlineStr">
        <is>
          <t>cdg</t>
        </is>
      </c>
      <c r="E4" s="1" t="inlineStr">
        <is>
          <t>navy</t>
        </is>
      </c>
      <c r="F4" s="1" t="inlineStr">
        <is>
          <t>gold heart</t>
        </is>
      </c>
      <c r="G4" s="1" t="inlineStr">
        <is>
          <t>xl</t>
        </is>
      </c>
      <c r="H4" s="1" t="n">
        <v>38</v>
      </c>
      <c r="I4" s="2" t="n">
        <v>0.21</v>
      </c>
      <c r="J4" s="3">
        <f>H4/$L$2 + I4*(88/$L$2)</f>
        <v/>
      </c>
      <c r="K4" s="14" t="inlineStr">
        <is>
          <t>https://item.taobao.com/item.htm?id=528341498795&amp;spm=1101.1101.N.N.1227926</t>
        </is>
      </c>
    </row>
    <row r="5" ht="15" customHeight="1" s="7" thickBot="1">
      <c r="A5">
        <f>A4+1</f>
        <v/>
      </c>
      <c r="B5">
        <f>CONCATENATE(D5, " ", E5, " ", F5, " ", G5)</f>
        <v/>
      </c>
      <c r="C5" s="1" t="inlineStr">
        <is>
          <t xml:space="preserve">shirt </t>
        </is>
      </c>
      <c r="D5" s="1" t="inlineStr">
        <is>
          <t>cdg</t>
        </is>
      </c>
      <c r="E5" s="1" t="inlineStr">
        <is>
          <t>white</t>
        </is>
      </c>
      <c r="F5" s="1" t="inlineStr">
        <is>
          <t>red heart</t>
        </is>
      </c>
      <c r="G5" s="1" t="inlineStr">
        <is>
          <t>m</t>
        </is>
      </c>
      <c r="H5" s="1" t="n">
        <v>38</v>
      </c>
      <c r="I5" s="2" t="n">
        <v>0.21</v>
      </c>
      <c r="J5" s="3">
        <f>H5/$L$2 + I5*(88/$L$2)</f>
        <v/>
      </c>
      <c r="K5" s="14" t="inlineStr">
        <is>
          <t>https://item.taobao.com/item.htm?id=528341498795&amp;spm=1101.1101.N.N.1227926</t>
        </is>
      </c>
    </row>
    <row r="6" ht="15" customHeight="1" s="7" thickBot="1">
      <c r="A6">
        <f>A5+1</f>
        <v/>
      </c>
      <c r="B6">
        <f>CONCATENATE(D6, " ", E6, " ", F6, " ", G6)</f>
        <v/>
      </c>
      <c r="C6" s="1" t="inlineStr">
        <is>
          <t xml:space="preserve">shirt </t>
        </is>
      </c>
      <c r="D6" s="1" t="inlineStr">
        <is>
          <t>cdg</t>
        </is>
      </c>
      <c r="E6" s="1" t="inlineStr">
        <is>
          <t>white</t>
        </is>
      </c>
      <c r="F6" s="1" t="inlineStr">
        <is>
          <t>red heart</t>
        </is>
      </c>
      <c r="G6" s="1" t="inlineStr">
        <is>
          <t>l</t>
        </is>
      </c>
      <c r="H6" s="1" t="n">
        <v>38</v>
      </c>
      <c r="I6" s="2" t="n">
        <v>0.21</v>
      </c>
      <c r="J6" s="3">
        <f>H6/$L$2 + I6*(88/$L$2)</f>
        <v/>
      </c>
      <c r="K6" s="14" t="inlineStr">
        <is>
          <t>https://item.taobao.com/item.htm?id=528341498795&amp;spm=1101.1101.N.N.1227926</t>
        </is>
      </c>
    </row>
    <row r="7" ht="15" customHeight="1" s="7" thickBot="1">
      <c r="A7">
        <f>A6+1</f>
        <v/>
      </c>
      <c r="B7">
        <f>CONCATENATE(D7, " ", E7, " ", F7, " ", G7)</f>
        <v/>
      </c>
      <c r="C7" s="1" t="inlineStr">
        <is>
          <t xml:space="preserve">shirt </t>
        </is>
      </c>
      <c r="D7" s="1" t="inlineStr">
        <is>
          <t>cdg</t>
        </is>
      </c>
      <c r="E7" s="1" t="inlineStr">
        <is>
          <t>white</t>
        </is>
      </c>
      <c r="F7" s="1" t="inlineStr">
        <is>
          <t>red heart</t>
        </is>
      </c>
      <c r="G7" s="1" t="inlineStr">
        <is>
          <t>xl</t>
        </is>
      </c>
      <c r="H7" s="1" t="n">
        <v>38</v>
      </c>
      <c r="I7" s="2" t="n">
        <v>0.21</v>
      </c>
      <c r="J7" s="3">
        <f>H7/$L$2 + I7*(88/$L$2)</f>
        <v/>
      </c>
      <c r="K7" s="14" t="inlineStr">
        <is>
          <t>https://item.taobao.com/item.htm?id=528341498795&amp;spm=1101.1101.N.N.1227926</t>
        </is>
      </c>
    </row>
    <row r="8" ht="15" customHeight="1" s="7" thickBot="1">
      <c r="A8">
        <f>A7+1</f>
        <v/>
      </c>
      <c r="B8">
        <f>CONCATENATE(D8, " ", E8, " ", F8, " ", G8)</f>
        <v/>
      </c>
      <c r="C8" s="1" t="inlineStr">
        <is>
          <t xml:space="preserve">shirt </t>
        </is>
      </c>
      <c r="D8" s="1" t="inlineStr">
        <is>
          <t>cdg</t>
        </is>
      </c>
      <c r="E8" s="1" t="inlineStr">
        <is>
          <t>black</t>
        </is>
      </c>
      <c r="F8" s="1" t="inlineStr">
        <is>
          <t>red heart</t>
        </is>
      </c>
      <c r="G8" s="1" t="inlineStr">
        <is>
          <t>m</t>
        </is>
      </c>
      <c r="H8" s="1" t="n">
        <v>38</v>
      </c>
      <c r="I8" s="2" t="n">
        <v>0.21</v>
      </c>
      <c r="J8" s="3">
        <f>H8/$L$2 + I8*(88/$L$2)</f>
        <v/>
      </c>
      <c r="K8" s="14" t="inlineStr">
        <is>
          <t>https://item.taobao.com/item.htm?id=528341498795&amp;spm=1101.1101.N.N.1227926</t>
        </is>
      </c>
    </row>
    <row r="9" ht="15" customHeight="1" s="7" thickBot="1">
      <c r="A9">
        <f>A8+1</f>
        <v/>
      </c>
      <c r="B9">
        <f>CONCATENATE(D9, " ", E9, " ", F9, " ", G9)</f>
        <v/>
      </c>
      <c r="C9" s="1" t="inlineStr">
        <is>
          <t xml:space="preserve">shirt </t>
        </is>
      </c>
      <c r="D9" s="1" t="inlineStr">
        <is>
          <t>cdg</t>
        </is>
      </c>
      <c r="E9" s="1" t="inlineStr">
        <is>
          <t>black</t>
        </is>
      </c>
      <c r="F9" s="1" t="inlineStr">
        <is>
          <t>red heart</t>
        </is>
      </c>
      <c r="G9" s="1" t="inlineStr">
        <is>
          <t>l</t>
        </is>
      </c>
      <c r="H9" s="1" t="n">
        <v>38</v>
      </c>
      <c r="I9" s="2" t="n">
        <v>0.21</v>
      </c>
      <c r="J9" s="3">
        <f>H9/$L$2 + I9*(88/$L$2)</f>
        <v/>
      </c>
      <c r="K9" s="14" t="inlineStr">
        <is>
          <t>https://item.taobao.com/item.htm?id=528341498795&amp;spm=1101.1101.N.N.1227926</t>
        </is>
      </c>
    </row>
    <row r="10" ht="15" customHeight="1" s="7" thickBot="1">
      <c r="A10">
        <f>A9+1</f>
        <v/>
      </c>
      <c r="B10">
        <f>CONCATENATE(D10, " ", E10, " ", F10, " ", G10)</f>
        <v/>
      </c>
      <c r="C10" s="1" t="inlineStr">
        <is>
          <t xml:space="preserve">shirt </t>
        </is>
      </c>
      <c r="D10" s="1" t="inlineStr">
        <is>
          <t>cdg</t>
        </is>
      </c>
      <c r="E10" s="1" t="inlineStr">
        <is>
          <t>black</t>
        </is>
      </c>
      <c r="F10" s="1" t="inlineStr">
        <is>
          <t>red heart</t>
        </is>
      </c>
      <c r="G10" s="1" t="inlineStr">
        <is>
          <t>xl</t>
        </is>
      </c>
      <c r="H10" s="1" t="n">
        <v>38</v>
      </c>
      <c r="I10" s="2" t="n">
        <v>0.21</v>
      </c>
      <c r="J10" s="3">
        <f>H10/$L$2 + I10*(88/$L$2)</f>
        <v/>
      </c>
      <c r="K10" s="14" t="inlineStr">
        <is>
          <t>https://item.taobao.com/item.htm?id=528341498795&amp;spm=1101.1101.N.N.1227926</t>
        </is>
      </c>
    </row>
    <row r="11" ht="15" customHeight="1" s="7" thickBot="1">
      <c r="A11">
        <f>A10+1</f>
        <v/>
      </c>
      <c r="B11">
        <f>CONCATENATE(D11, " ", E11, " ", F11, " ", G11)</f>
        <v/>
      </c>
      <c r="C11" s="1" t="inlineStr">
        <is>
          <t xml:space="preserve">shirt </t>
        </is>
      </c>
      <c r="D11" s="1" t="inlineStr">
        <is>
          <t>cdg</t>
        </is>
      </c>
      <c r="E11" s="1" t="inlineStr">
        <is>
          <t>white</t>
        </is>
      </c>
      <c r="F11" s="1" t="inlineStr">
        <is>
          <t>gold heart</t>
        </is>
      </c>
      <c r="G11" s="1" t="inlineStr">
        <is>
          <t>m</t>
        </is>
      </c>
      <c r="H11" s="1" t="n">
        <v>38</v>
      </c>
      <c r="I11" s="2" t="n">
        <v>0.21</v>
      </c>
      <c r="J11" s="3">
        <f>H11/$L$2 + I11*(88/$L$2)</f>
        <v/>
      </c>
      <c r="K11" s="14" t="inlineStr">
        <is>
          <t>https://item.taobao.com/item.htm?id=528341498795&amp;spm=1101.1101.N.N.1227926</t>
        </is>
      </c>
    </row>
    <row r="12" ht="15" customHeight="1" s="7" thickBot="1">
      <c r="A12">
        <f>A11+1</f>
        <v/>
      </c>
      <c r="B12">
        <f>CONCATENATE(D12, " ", E12, " ", F12, " ", G12)</f>
        <v/>
      </c>
      <c r="C12" s="1" t="inlineStr">
        <is>
          <t xml:space="preserve">shirt </t>
        </is>
      </c>
      <c r="D12" s="1" t="inlineStr">
        <is>
          <t>cdg</t>
        </is>
      </c>
      <c r="E12" s="1" t="inlineStr">
        <is>
          <t>white</t>
        </is>
      </c>
      <c r="F12" s="1" t="inlineStr">
        <is>
          <t>gold heart</t>
        </is>
      </c>
      <c r="G12" s="1" t="inlineStr">
        <is>
          <t>l</t>
        </is>
      </c>
      <c r="H12" s="1" t="n">
        <v>38</v>
      </c>
      <c r="I12" s="2" t="n">
        <v>0.21</v>
      </c>
      <c r="J12" s="3">
        <f>H12/$L$2 + I12*(88/$L$2)</f>
        <v/>
      </c>
      <c r="K12" s="14" t="inlineStr">
        <is>
          <t>https://item.taobao.com/item.htm?id=528341498795&amp;spm=1101.1101.N.N.1227926</t>
        </is>
      </c>
    </row>
    <row r="13" ht="15" customHeight="1" s="7" thickBot="1">
      <c r="A13">
        <f>A12+1</f>
        <v/>
      </c>
      <c r="B13">
        <f>CONCATENATE(D13, " ", E13, " ", F13, " ", G13)</f>
        <v/>
      </c>
      <c r="C13" s="1" t="inlineStr">
        <is>
          <t xml:space="preserve">shirt </t>
        </is>
      </c>
      <c r="D13" s="1" t="inlineStr">
        <is>
          <t>cdg</t>
        </is>
      </c>
      <c r="E13" s="1" t="inlineStr">
        <is>
          <t>white</t>
        </is>
      </c>
      <c r="F13" s="1" t="inlineStr">
        <is>
          <t>gold heart</t>
        </is>
      </c>
      <c r="G13" s="1" t="inlineStr">
        <is>
          <t>xl</t>
        </is>
      </c>
      <c r="H13" s="1" t="n">
        <v>38</v>
      </c>
      <c r="I13" s="2" t="n">
        <v>0.21</v>
      </c>
      <c r="J13" s="3">
        <f>H13/$L$2 + I13*(88/$L$2)</f>
        <v/>
      </c>
      <c r="K13" s="14" t="inlineStr">
        <is>
          <t>https://item.taobao.com/item.htm?id=528341498795&amp;spm=1101.1101.N.N.1227926</t>
        </is>
      </c>
    </row>
    <row r="14" ht="15" customHeight="1" s="7" thickBot="1">
      <c r="A14">
        <f>A13+1</f>
        <v/>
      </c>
      <c r="B14">
        <f>CONCATENATE(D14, " ", E14, " ", F14, " ", G14)</f>
        <v/>
      </c>
      <c r="C14" s="1" t="inlineStr">
        <is>
          <t xml:space="preserve">shirt </t>
        </is>
      </c>
      <c r="D14" s="1" t="inlineStr">
        <is>
          <t>cdg</t>
        </is>
      </c>
      <c r="E14" s="1" t="inlineStr">
        <is>
          <t>black</t>
        </is>
      </c>
      <c r="F14" s="1" t="inlineStr">
        <is>
          <t>gold heart</t>
        </is>
      </c>
      <c r="G14" s="1" t="inlineStr">
        <is>
          <t>m</t>
        </is>
      </c>
      <c r="H14" s="1" t="n">
        <v>38</v>
      </c>
      <c r="I14" s="2" t="n">
        <v>0.21</v>
      </c>
      <c r="J14" s="3">
        <f>H14/$L$2 + I14*(88/$L$2)</f>
        <v/>
      </c>
      <c r="K14" s="14" t="inlineStr">
        <is>
          <t>https://item.taobao.com/item.htm?id=528341498795&amp;spm=1101.1101.N.N.1227926</t>
        </is>
      </c>
    </row>
    <row r="15" ht="15" customHeight="1" s="7" thickBot="1">
      <c r="A15">
        <f>A14+1</f>
        <v/>
      </c>
      <c r="B15">
        <f>CONCATENATE(D15, " ", E15, " ", F15, " ", G15)</f>
        <v/>
      </c>
      <c r="C15" s="1" t="inlineStr">
        <is>
          <t xml:space="preserve">shirt </t>
        </is>
      </c>
      <c r="D15" s="1" t="inlineStr">
        <is>
          <t>cdg</t>
        </is>
      </c>
      <c r="E15" s="1" t="inlineStr">
        <is>
          <t>black</t>
        </is>
      </c>
      <c r="F15" s="1" t="inlineStr">
        <is>
          <t>gold heart</t>
        </is>
      </c>
      <c r="G15" s="1" t="inlineStr">
        <is>
          <t>l</t>
        </is>
      </c>
      <c r="H15" s="1" t="n">
        <v>38</v>
      </c>
      <c r="I15" s="2" t="n">
        <v>0.21</v>
      </c>
      <c r="J15" s="3">
        <f>H15/$L$2 + I15*(88/$L$2)</f>
        <v/>
      </c>
      <c r="K15" s="14" t="inlineStr">
        <is>
          <t>https://item.taobao.com/item.htm?id=528341498795&amp;spm=1101.1101.N.N.1227926</t>
        </is>
      </c>
    </row>
    <row r="16" ht="15" customHeight="1" s="7" thickBot="1">
      <c r="A16">
        <f>A15+1</f>
        <v/>
      </c>
      <c r="B16">
        <f>CONCATENATE(D16, " ", E16, " ", F16, " ", G16)</f>
        <v/>
      </c>
      <c r="C16" s="1" t="inlineStr">
        <is>
          <t xml:space="preserve">shirt </t>
        </is>
      </c>
      <c r="D16" s="1" t="inlineStr">
        <is>
          <t>cdg</t>
        </is>
      </c>
      <c r="E16" s="1" t="inlineStr">
        <is>
          <t>black</t>
        </is>
      </c>
      <c r="F16" s="1" t="inlineStr">
        <is>
          <t>gold heart</t>
        </is>
      </c>
      <c r="G16" s="1" t="inlineStr">
        <is>
          <t>xl</t>
        </is>
      </c>
      <c r="H16" s="1" t="n">
        <v>38</v>
      </c>
      <c r="I16" s="2" t="n">
        <v>0.21</v>
      </c>
      <c r="J16" s="3">
        <f>H16/$L$2 + I16*(88/$L$2)</f>
        <v/>
      </c>
      <c r="K16" s="14" t="inlineStr">
        <is>
          <t>https://item.taobao.com/item.htm?id=528341498795&amp;spm=1101.1101.N.N.1227926</t>
        </is>
      </c>
    </row>
    <row r="17" ht="15" customHeight="1" s="7" thickBot="1">
      <c r="A17">
        <f>A16+1</f>
        <v/>
      </c>
      <c r="B17">
        <f>CONCATENATE(D17, " ", E17, " ", F17, " ", G17)</f>
        <v/>
      </c>
      <c r="C17" s="1" t="inlineStr">
        <is>
          <t xml:space="preserve">shirt </t>
        </is>
      </c>
      <c r="D17" s="1" t="inlineStr">
        <is>
          <t>cdg</t>
        </is>
      </c>
      <c r="E17" s="1" t="inlineStr">
        <is>
          <t>white</t>
        </is>
      </c>
      <c r="F17" s="1" t="inlineStr">
        <is>
          <t>black heart</t>
        </is>
      </c>
      <c r="G17" s="1" t="inlineStr">
        <is>
          <t>m</t>
        </is>
      </c>
      <c r="H17" s="1" t="n">
        <v>38</v>
      </c>
      <c r="I17" s="2" t="n">
        <v>0.21</v>
      </c>
      <c r="J17" s="3">
        <f>H17/$L$2 + I17*(88/$L$2)</f>
        <v/>
      </c>
      <c r="K17" s="14" t="inlineStr">
        <is>
          <t>https://item.taobao.com/item.htm?id=528341498795&amp;spm=1101.1101.N.N.1227926</t>
        </is>
      </c>
    </row>
    <row r="18" ht="15" customHeight="1" s="7" thickBot="1">
      <c r="A18">
        <f>A17+1</f>
        <v/>
      </c>
      <c r="B18">
        <f>CONCATENATE(D18, " ", E18, " ", F18, " ", G18)</f>
        <v/>
      </c>
      <c r="C18" s="1" t="inlineStr">
        <is>
          <t xml:space="preserve">shirt </t>
        </is>
      </c>
      <c r="D18" s="1" t="inlineStr">
        <is>
          <t>cdg</t>
        </is>
      </c>
      <c r="E18" s="1" t="inlineStr">
        <is>
          <t>white</t>
        </is>
      </c>
      <c r="F18" s="1" t="inlineStr">
        <is>
          <t>black heart</t>
        </is>
      </c>
      <c r="G18" s="1" t="inlineStr">
        <is>
          <t>l</t>
        </is>
      </c>
      <c r="H18" s="1" t="n">
        <v>38</v>
      </c>
      <c r="I18" s="2" t="n">
        <v>0.21</v>
      </c>
      <c r="J18" s="3">
        <f>H18/$L$2 + I18*(88/$L$2)</f>
        <v/>
      </c>
      <c r="K18" s="14" t="inlineStr">
        <is>
          <t>https://item.taobao.com/item.htm?id=528341498795&amp;spm=1101.1101.N.N.1227926</t>
        </is>
      </c>
    </row>
    <row r="19" ht="15" customHeight="1" s="7" thickBot="1">
      <c r="A19">
        <f>A18+1</f>
        <v/>
      </c>
      <c r="B19">
        <f>CONCATENATE(D19, " ", E19, " ", F19, " ", G19)</f>
        <v/>
      </c>
      <c r="C19" s="1" t="inlineStr">
        <is>
          <t xml:space="preserve">shirt </t>
        </is>
      </c>
      <c r="D19" s="1" t="inlineStr">
        <is>
          <t>cdg</t>
        </is>
      </c>
      <c r="E19" s="1" t="inlineStr">
        <is>
          <t>white</t>
        </is>
      </c>
      <c r="F19" s="1" t="inlineStr">
        <is>
          <t>black heart</t>
        </is>
      </c>
      <c r="G19" s="1" t="inlineStr">
        <is>
          <t>xl</t>
        </is>
      </c>
      <c r="H19" s="1" t="n">
        <v>38</v>
      </c>
      <c r="I19" s="2" t="n">
        <v>0.21</v>
      </c>
      <c r="J19" s="3">
        <f>H19/$L$2 + I19*(88/$L$2)</f>
        <v/>
      </c>
      <c r="K19" s="14" t="inlineStr">
        <is>
          <t>https://item.taobao.com/item.htm?id=528341498795&amp;spm=1101.1101.N.N.1227926</t>
        </is>
      </c>
    </row>
    <row r="20" ht="15" customHeight="1" s="7" thickBot="1">
      <c r="A20">
        <f>A19+1</f>
        <v/>
      </c>
      <c r="B20">
        <f>CONCATENATE(D20, " ", E20, " ", F20, " ", G20)</f>
        <v/>
      </c>
      <c r="C20" s="1" t="inlineStr">
        <is>
          <t xml:space="preserve">shirt </t>
        </is>
      </c>
      <c r="D20" s="1" t="inlineStr">
        <is>
          <t>cdg</t>
        </is>
      </c>
      <c r="E20" s="1" t="inlineStr">
        <is>
          <t>black</t>
        </is>
      </c>
      <c r="F20" s="1" t="inlineStr">
        <is>
          <t>black heart</t>
        </is>
      </c>
      <c r="G20" s="1" t="inlineStr">
        <is>
          <t>m</t>
        </is>
      </c>
      <c r="H20" s="1" t="n">
        <v>38</v>
      </c>
      <c r="I20" s="2" t="n">
        <v>0.21</v>
      </c>
      <c r="J20" s="3">
        <f>H20/$L$2 + I20*(88/$L$2)</f>
        <v/>
      </c>
      <c r="K20" s="14" t="inlineStr">
        <is>
          <t>https://item.taobao.com/item.htm?id=528341498795&amp;spm=1101.1101.N.N.1227926</t>
        </is>
      </c>
    </row>
    <row r="21" ht="15" customHeight="1" s="7" thickBot="1">
      <c r="A21">
        <f>A20+1</f>
        <v/>
      </c>
      <c r="B21">
        <f>CONCATENATE(D21, " ", E21, " ", F21, " ", G21)</f>
        <v/>
      </c>
      <c r="C21" s="1" t="inlineStr">
        <is>
          <t xml:space="preserve">shirt </t>
        </is>
      </c>
      <c r="D21" s="1" t="inlineStr">
        <is>
          <t>cdg</t>
        </is>
      </c>
      <c r="E21" s="1" t="inlineStr">
        <is>
          <t>black</t>
        </is>
      </c>
      <c r="F21" s="1" t="inlineStr">
        <is>
          <t>black heart</t>
        </is>
      </c>
      <c r="G21" s="1" t="inlineStr">
        <is>
          <t>l</t>
        </is>
      </c>
      <c r="H21" s="1" t="n">
        <v>38</v>
      </c>
      <c r="I21" s="2" t="n">
        <v>0.21</v>
      </c>
      <c r="J21" s="3">
        <f>H21/$L$2 + I21*(88/$L$2)</f>
        <v/>
      </c>
      <c r="K21" s="14" t="inlineStr">
        <is>
          <t>https://item.taobao.com/item.htm?id=528341498795&amp;spm=1101.1101.N.N.1227926</t>
        </is>
      </c>
    </row>
    <row r="22" ht="15" customHeight="1" s="7" thickBot="1">
      <c r="A22">
        <f>A21+1</f>
        <v/>
      </c>
      <c r="B22">
        <f>CONCATENATE(D22, " ", E22, " ", F22, " ", G22)</f>
        <v/>
      </c>
      <c r="C22" s="1" t="inlineStr">
        <is>
          <t xml:space="preserve">shirt </t>
        </is>
      </c>
      <c r="D22" s="1" t="inlineStr">
        <is>
          <t>cdg</t>
        </is>
      </c>
      <c r="E22" s="1" t="inlineStr">
        <is>
          <t>black</t>
        </is>
      </c>
      <c r="F22" s="1" t="inlineStr">
        <is>
          <t>black heart</t>
        </is>
      </c>
      <c r="G22" s="1" t="inlineStr">
        <is>
          <t>xl</t>
        </is>
      </c>
      <c r="H22" s="1" t="n">
        <v>38</v>
      </c>
      <c r="I22" s="2" t="n">
        <v>0.21</v>
      </c>
      <c r="J22" s="3">
        <f>H22/$L$2 + I22*(88/$L$2)</f>
        <v/>
      </c>
      <c r="K22" s="14" t="inlineStr">
        <is>
          <t>https://item.taobao.com/item.htm?id=528341498795&amp;spm=1101.1101.N.N.1227926</t>
        </is>
      </c>
    </row>
    <row r="23" ht="15" customHeight="1" s="7" thickBot="1">
      <c r="A23">
        <f>A22+1</f>
        <v/>
      </c>
      <c r="B23">
        <f>CONCATENATE(D23, " ", E23, " ", F23, " ", G23)</f>
        <v/>
      </c>
      <c r="C23" s="1" t="inlineStr">
        <is>
          <t xml:space="preserve">shirt </t>
        </is>
      </c>
      <c r="D23" s="1" t="inlineStr">
        <is>
          <t>cdg</t>
        </is>
      </c>
      <c r="E23" s="1" t="inlineStr">
        <is>
          <t>gray</t>
        </is>
      </c>
      <c r="F23" s="1" t="inlineStr">
        <is>
          <t>black heart</t>
        </is>
      </c>
      <c r="G23" s="1" t="inlineStr">
        <is>
          <t>m</t>
        </is>
      </c>
      <c r="H23" s="1" t="n">
        <v>38</v>
      </c>
      <c r="I23" s="2" t="n">
        <v>0.21</v>
      </c>
      <c r="J23" s="3">
        <f>H23/$L$2 + I23*(88/$L$2)</f>
        <v/>
      </c>
      <c r="K23" s="14" t="inlineStr">
        <is>
          <t>https://item.taobao.com/item.htm?id=528341498795&amp;spm=1101.1101.N.N.1227926</t>
        </is>
      </c>
    </row>
    <row r="24" ht="15" customHeight="1" s="7" thickBot="1">
      <c r="A24">
        <f>A23+1</f>
        <v/>
      </c>
      <c r="B24">
        <f>CONCATENATE(D24, " ", E24, " ", F24, " ", G24)</f>
        <v/>
      </c>
      <c r="C24" s="1" t="inlineStr">
        <is>
          <t xml:space="preserve">shirt </t>
        </is>
      </c>
      <c r="D24" s="1" t="inlineStr">
        <is>
          <t>cdg</t>
        </is>
      </c>
      <c r="E24" s="1" t="inlineStr">
        <is>
          <t>gray</t>
        </is>
      </c>
      <c r="F24" s="1" t="inlineStr">
        <is>
          <t>black heart</t>
        </is>
      </c>
      <c r="G24" s="1" t="inlineStr">
        <is>
          <t>l</t>
        </is>
      </c>
      <c r="H24" s="1" t="n">
        <v>38</v>
      </c>
      <c r="I24" s="2" t="n">
        <v>0.21</v>
      </c>
      <c r="J24" s="3">
        <f>H24/$L$2 + I24*(88/$L$2)</f>
        <v/>
      </c>
      <c r="K24" s="14" t="inlineStr">
        <is>
          <t>https://item.taobao.com/item.htm?id=528341498795&amp;spm=1101.1101.N.N.1227926</t>
        </is>
      </c>
    </row>
    <row r="25" ht="15" customHeight="1" s="7" thickBot="1">
      <c r="A25">
        <f>A24+1</f>
        <v/>
      </c>
      <c r="B25">
        <f>CONCATENATE(D25, " ", E25, " ", F25, " ", G25)</f>
        <v/>
      </c>
      <c r="C25" s="1" t="inlineStr">
        <is>
          <t xml:space="preserve">shirt </t>
        </is>
      </c>
      <c r="D25" s="1" t="inlineStr">
        <is>
          <t>cdg</t>
        </is>
      </c>
      <c r="E25" s="1" t="inlineStr">
        <is>
          <t>gray</t>
        </is>
      </c>
      <c r="F25" s="1" t="inlineStr">
        <is>
          <t>black heart</t>
        </is>
      </c>
      <c r="G25" s="1" t="inlineStr">
        <is>
          <t>xl</t>
        </is>
      </c>
      <c r="H25" s="1" t="n">
        <v>38</v>
      </c>
      <c r="I25" s="2" t="n">
        <v>0.21</v>
      </c>
      <c r="J25" s="3">
        <f>H25/$L$2 + I25*(88/$L$2)</f>
        <v/>
      </c>
      <c r="K25" s="14" t="inlineStr">
        <is>
          <t>https://item.taobao.com/item.htm?id=528341498795&amp;spm=1101.1101.N.N.1227926</t>
        </is>
      </c>
    </row>
    <row r="26" ht="15" customHeight="1" s="7" thickBot="1">
      <c r="A26">
        <f>A25+1</f>
        <v/>
      </c>
      <c r="B26">
        <f>CONCATENATE(D26, " ", E26, " ", F26, " ", G26)</f>
        <v/>
      </c>
      <c r="C26" s="1" t="inlineStr">
        <is>
          <t xml:space="preserve">shirt </t>
        </is>
      </c>
      <c r="D26" s="1" t="inlineStr">
        <is>
          <t>cdg</t>
        </is>
      </c>
      <c r="E26" s="1" t="inlineStr">
        <is>
          <t>gray</t>
        </is>
      </c>
      <c r="F26" s="1" t="inlineStr">
        <is>
          <t>gold heart</t>
        </is>
      </c>
      <c r="G26" s="1" t="inlineStr">
        <is>
          <t>m</t>
        </is>
      </c>
      <c r="H26" s="1" t="n">
        <v>38</v>
      </c>
      <c r="I26" s="2" t="n">
        <v>0.21</v>
      </c>
      <c r="J26" s="3">
        <f>H26/$L$2 + I26*(88/$L$2)</f>
        <v/>
      </c>
      <c r="K26" s="14" t="inlineStr">
        <is>
          <t>https://item.taobao.com/item.htm?id=528341498795&amp;spm=1101.1101.N.N.1227926</t>
        </is>
      </c>
    </row>
    <row r="27" ht="15" customHeight="1" s="7" thickBot="1">
      <c r="A27">
        <f>A26+1</f>
        <v/>
      </c>
      <c r="B27">
        <f>CONCATENATE(D27, " ", E27, " ", F27, " ", G27)</f>
        <v/>
      </c>
      <c r="C27" s="1" t="inlineStr">
        <is>
          <t xml:space="preserve">shirt </t>
        </is>
      </c>
      <c r="D27" s="1" t="inlineStr">
        <is>
          <t>cdg</t>
        </is>
      </c>
      <c r="E27" s="1" t="inlineStr">
        <is>
          <t>gray</t>
        </is>
      </c>
      <c r="F27" s="1" t="inlineStr">
        <is>
          <t>gold heart</t>
        </is>
      </c>
      <c r="G27" s="1" t="inlineStr">
        <is>
          <t>l</t>
        </is>
      </c>
      <c r="H27" s="1" t="n">
        <v>38</v>
      </c>
      <c r="I27" s="2" t="n">
        <v>0.21</v>
      </c>
      <c r="J27" s="3">
        <f>H27/$L$2 + I27*(88/$L$2)</f>
        <v/>
      </c>
      <c r="K27" s="14" t="inlineStr">
        <is>
          <t>https://item.taobao.com/item.htm?id=528341498795&amp;spm=1101.1101.N.N.1227926</t>
        </is>
      </c>
    </row>
    <row r="28" ht="15" customHeight="1" s="7" thickBot="1">
      <c r="A28">
        <f>A27+1</f>
        <v/>
      </c>
      <c r="B28">
        <f>CONCATENATE(D28, " ", E28, " ", F28, " ", G28)</f>
        <v/>
      </c>
      <c r="C28" s="1" t="inlineStr">
        <is>
          <t xml:space="preserve">shirt </t>
        </is>
      </c>
      <c r="D28" s="1" t="inlineStr">
        <is>
          <t>cdg</t>
        </is>
      </c>
      <c r="E28" s="1" t="inlineStr">
        <is>
          <t>gray</t>
        </is>
      </c>
      <c r="F28" s="1" t="inlineStr">
        <is>
          <t>gold heart</t>
        </is>
      </c>
      <c r="G28" s="1" t="inlineStr">
        <is>
          <t>xl</t>
        </is>
      </c>
      <c r="H28" s="1" t="n">
        <v>38</v>
      </c>
      <c r="I28" s="2" t="n">
        <v>0.21</v>
      </c>
      <c r="J28" s="3">
        <f>H28/$L$2 + I28*(88/$L$2)</f>
        <v/>
      </c>
      <c r="K28" s="14" t="inlineStr">
        <is>
          <t>https://item.taobao.com/item.htm?id=528341498795&amp;spm=1101.1101.N.N.1227926</t>
        </is>
      </c>
    </row>
    <row r="29" ht="15" customHeight="1" s="7" thickBot="1">
      <c r="A29">
        <f>A28+1</f>
        <v/>
      </c>
      <c r="B29">
        <f>CONCATENATE(D29, " ", E29, " ", F29, " ", G29)</f>
        <v/>
      </c>
      <c r="C29" s="1" t="inlineStr">
        <is>
          <t xml:space="preserve">shirt </t>
        </is>
      </c>
      <c r="D29" s="1" t="inlineStr">
        <is>
          <t>cdg</t>
        </is>
      </c>
      <c r="E29" s="1" t="inlineStr">
        <is>
          <t>gray</t>
        </is>
      </c>
      <c r="F29" s="1" t="inlineStr">
        <is>
          <t>double heart</t>
        </is>
      </c>
      <c r="G29" s="1" t="inlineStr">
        <is>
          <t>m</t>
        </is>
      </c>
      <c r="H29" s="4" t="n">
        <v>45</v>
      </c>
      <c r="I29" s="2" t="n">
        <v>0.21</v>
      </c>
      <c r="J29" s="3">
        <f>H29/$L$2 + I29*(88/$L$2)</f>
        <v/>
      </c>
      <c r="K29" s="14" t="inlineStr">
        <is>
          <t>https://item.taobao.com/item.htm?id=528341498795&amp;spm=1101.1101.N.N.1227926</t>
        </is>
      </c>
    </row>
    <row r="30" ht="15" customHeight="1" s="7" thickBot="1">
      <c r="A30">
        <f>A29+1</f>
        <v/>
      </c>
      <c r="B30">
        <f>CONCATENATE(D30, " ", E30, " ", F30, " ", G30)</f>
        <v/>
      </c>
      <c r="C30" s="1" t="inlineStr">
        <is>
          <t xml:space="preserve">shirt </t>
        </is>
      </c>
      <c r="D30" s="1" t="inlineStr">
        <is>
          <t>cdg</t>
        </is>
      </c>
      <c r="E30" s="1" t="inlineStr">
        <is>
          <t>gray</t>
        </is>
      </c>
      <c r="F30" s="1" t="inlineStr">
        <is>
          <t>double heart</t>
        </is>
      </c>
      <c r="G30" s="1" t="inlineStr">
        <is>
          <t>l</t>
        </is>
      </c>
      <c r="H30" s="4" t="n">
        <v>45</v>
      </c>
      <c r="I30" s="2" t="n">
        <v>0.21</v>
      </c>
      <c r="J30" s="3">
        <f>H30/$L$2 + I30*(88/$L$2)</f>
        <v/>
      </c>
      <c r="K30" s="14" t="inlineStr">
        <is>
          <t>https://item.taobao.com/item.htm?id=528341498795&amp;spm=1101.1101.N.N.1227926</t>
        </is>
      </c>
    </row>
    <row r="31" ht="15" customHeight="1" s="7" thickBot="1">
      <c r="A31">
        <f>A30+1</f>
        <v/>
      </c>
      <c r="B31">
        <f>CONCATENATE(D31, " ", E31, " ", F31, " ", G31)</f>
        <v/>
      </c>
      <c r="C31" s="1" t="inlineStr">
        <is>
          <t xml:space="preserve">shirt </t>
        </is>
      </c>
      <c r="D31" s="1" t="inlineStr">
        <is>
          <t>cdg</t>
        </is>
      </c>
      <c r="E31" s="1" t="inlineStr">
        <is>
          <t>gray</t>
        </is>
      </c>
      <c r="F31" s="1" t="inlineStr">
        <is>
          <t>double heart</t>
        </is>
      </c>
      <c r="G31" s="1" t="inlineStr">
        <is>
          <t>xl</t>
        </is>
      </c>
      <c r="H31" s="4" t="n">
        <v>45</v>
      </c>
      <c r="I31" s="2" t="n">
        <v>0.21</v>
      </c>
      <c r="J31" s="3">
        <f>H31/$L$2 + I31*(88/$L$2)</f>
        <v/>
      </c>
      <c r="K31" s="14" t="inlineStr">
        <is>
          <t>https://item.taobao.com/item.htm?id=528341498795&amp;spm=1101.1101.N.N.1227926</t>
        </is>
      </c>
    </row>
    <row r="32" ht="15" customHeight="1" s="7" thickBot="1">
      <c r="A32">
        <f>A31+1</f>
        <v/>
      </c>
      <c r="B32">
        <f>CONCATENATE(D32, " ", E32, " ", F32, " ", G32)</f>
        <v/>
      </c>
      <c r="C32" s="1" t="inlineStr">
        <is>
          <t xml:space="preserve">shirt </t>
        </is>
      </c>
      <c r="D32" s="1" t="inlineStr">
        <is>
          <t>cdg</t>
        </is>
      </c>
      <c r="E32" s="1" t="inlineStr">
        <is>
          <t>white</t>
        </is>
      </c>
      <c r="F32" s="1" t="inlineStr">
        <is>
          <t>double heart</t>
        </is>
      </c>
      <c r="G32" s="1" t="inlineStr">
        <is>
          <t>m</t>
        </is>
      </c>
      <c r="H32" s="4" t="n">
        <v>45</v>
      </c>
      <c r="I32" s="2" t="n">
        <v>0.21</v>
      </c>
      <c r="J32" s="3">
        <f>H32/$L$2 + I32*(88/$L$2)</f>
        <v/>
      </c>
      <c r="K32" s="14" t="inlineStr">
        <is>
          <t>https://item.taobao.com/item.htm?id=528341498795&amp;spm=1101.1101.N.N.1227926</t>
        </is>
      </c>
    </row>
    <row r="33" ht="15" customHeight="1" s="7" thickBot="1">
      <c r="A33">
        <f>A32+1</f>
        <v/>
      </c>
      <c r="B33">
        <f>CONCATENATE(D33, " ", E33, " ", F33, " ", G33)</f>
        <v/>
      </c>
      <c r="C33" s="1" t="inlineStr">
        <is>
          <t xml:space="preserve">shirt </t>
        </is>
      </c>
      <c r="D33" s="1" t="inlineStr">
        <is>
          <t>cdg</t>
        </is>
      </c>
      <c r="E33" s="1" t="inlineStr">
        <is>
          <t>white</t>
        </is>
      </c>
      <c r="F33" s="1" t="inlineStr">
        <is>
          <t>double heart</t>
        </is>
      </c>
      <c r="G33" s="1" t="inlineStr">
        <is>
          <t>l</t>
        </is>
      </c>
      <c r="H33" s="4" t="n">
        <v>45</v>
      </c>
      <c r="I33" s="2" t="n">
        <v>0.21</v>
      </c>
      <c r="J33" s="3">
        <f>H33/$L$2 + I33*(88/$L$2)</f>
        <v/>
      </c>
      <c r="K33" s="14" t="inlineStr">
        <is>
          <t>https://item.taobao.com/item.htm?id=528341498795&amp;spm=1101.1101.N.N.1227926</t>
        </is>
      </c>
    </row>
    <row r="34" ht="15" customHeight="1" s="7" thickBot="1">
      <c r="A34">
        <f>A33+1</f>
        <v/>
      </c>
      <c r="B34">
        <f>CONCATENATE(D34, " ", E34, " ", F34, " ", G34)</f>
        <v/>
      </c>
      <c r="C34" s="1" t="inlineStr">
        <is>
          <t xml:space="preserve">shirt </t>
        </is>
      </c>
      <c r="D34" s="1" t="inlineStr">
        <is>
          <t>cdg</t>
        </is>
      </c>
      <c r="E34" s="1" t="inlineStr">
        <is>
          <t>white</t>
        </is>
      </c>
      <c r="F34" s="1" t="inlineStr">
        <is>
          <t>double heart</t>
        </is>
      </c>
      <c r="G34" s="1" t="inlineStr">
        <is>
          <t>xl</t>
        </is>
      </c>
      <c r="H34" s="4" t="n">
        <v>45</v>
      </c>
      <c r="I34" s="2" t="n">
        <v>0.21</v>
      </c>
      <c r="J34" s="3">
        <f>H34/$L$2 + I34*(88/$L$2)</f>
        <v/>
      </c>
      <c r="K34" s="14" t="inlineStr">
        <is>
          <t>https://item.taobao.com/item.htm?id=528341498795&amp;spm=1101.1101.N.N.1227926</t>
        </is>
      </c>
    </row>
    <row r="35" ht="15" customHeight="1" s="7" thickBot="1">
      <c r="A35">
        <f>A34+1</f>
        <v/>
      </c>
      <c r="B35">
        <f>CONCATENATE(D35, " ", E35, " ", F35, " ", G35)</f>
        <v/>
      </c>
      <c r="C35" s="1" t="inlineStr">
        <is>
          <t xml:space="preserve">shirt </t>
        </is>
      </c>
      <c r="D35" s="1" t="inlineStr">
        <is>
          <t>cdg</t>
        </is>
      </c>
      <c r="E35" s="1" t="inlineStr">
        <is>
          <t>black</t>
        </is>
      </c>
      <c r="F35" s="1" t="inlineStr">
        <is>
          <t>double (red + gold) heart</t>
        </is>
      </c>
      <c r="G35" s="1" t="inlineStr">
        <is>
          <t>m</t>
        </is>
      </c>
      <c r="H35" s="4" t="n">
        <v>45</v>
      </c>
      <c r="I35" s="2" t="n">
        <v>0.21</v>
      </c>
      <c r="J35" s="3">
        <f>H35/$L$2 + I35*(88/$L$2)</f>
        <v/>
      </c>
      <c r="K35" s="14" t="inlineStr">
        <is>
          <t>https://item.taobao.com/item.htm?id=528341498795&amp;spm=1101.1101.N.N.1227926</t>
        </is>
      </c>
    </row>
    <row r="36" ht="15" customHeight="1" s="7" thickBot="1">
      <c r="A36">
        <f>A35+1</f>
        <v/>
      </c>
      <c r="B36">
        <f>CONCATENATE(D36, " ", E36, " ", F36, " ", G36)</f>
        <v/>
      </c>
      <c r="C36" s="1" t="inlineStr">
        <is>
          <t xml:space="preserve">shirt </t>
        </is>
      </c>
      <c r="D36" s="1" t="inlineStr">
        <is>
          <t>cdg</t>
        </is>
      </c>
      <c r="E36" s="1" t="inlineStr">
        <is>
          <t>black</t>
        </is>
      </c>
      <c r="F36" s="1" t="inlineStr">
        <is>
          <t>double (red + gold) heart</t>
        </is>
      </c>
      <c r="G36" s="1" t="inlineStr">
        <is>
          <t>l</t>
        </is>
      </c>
      <c r="H36" s="4" t="n">
        <v>45</v>
      </c>
      <c r="I36" s="2" t="n">
        <v>0.21</v>
      </c>
      <c r="J36" s="3">
        <f>H36/$L$2 + I36*(88/$L$2)</f>
        <v/>
      </c>
      <c r="K36" s="14" t="inlineStr">
        <is>
          <t>https://item.taobao.com/item.htm?id=528341498795&amp;spm=1101.1101.N.N.1227926</t>
        </is>
      </c>
    </row>
    <row r="37" ht="15" customHeight="1" s="7" thickBot="1">
      <c r="A37">
        <f>A36+1</f>
        <v/>
      </c>
      <c r="B37">
        <f>CONCATENATE(D37, " ", E37, " ", F37, " ", G37)</f>
        <v/>
      </c>
      <c r="C37" s="1" t="inlineStr">
        <is>
          <t xml:space="preserve">shirt </t>
        </is>
      </c>
      <c r="D37" s="1" t="inlineStr">
        <is>
          <t>cdg</t>
        </is>
      </c>
      <c r="E37" s="1" t="inlineStr">
        <is>
          <t>black</t>
        </is>
      </c>
      <c r="F37" s="1" t="inlineStr">
        <is>
          <t>double (red + gold) heart</t>
        </is>
      </c>
      <c r="G37" s="1" t="inlineStr">
        <is>
          <t>xl</t>
        </is>
      </c>
      <c r="H37" s="4" t="n">
        <v>45</v>
      </c>
      <c r="I37" s="2" t="n">
        <v>0.21</v>
      </c>
      <c r="J37" s="3">
        <f>H37/$L$2 + I37*(88/$L$2)</f>
        <v/>
      </c>
      <c r="K37" s="14" t="inlineStr">
        <is>
          <t>https://item.taobao.com/item.htm?id=528341498795&amp;spm=1101.1101.N.N.1227926</t>
        </is>
      </c>
    </row>
    <row r="38" ht="15" customHeight="1" s="7" thickBot="1">
      <c r="A38" t="n">
        <v>131</v>
      </c>
      <c r="B38">
        <f>CONCATENATE(D38, " ", E38, " ", F38, " ", G38)</f>
        <v/>
      </c>
      <c r="C38" s="1" t="inlineStr">
        <is>
          <t xml:space="preserve">shirt </t>
        </is>
      </c>
      <c r="D38" s="1" t="inlineStr">
        <is>
          <t>cdg</t>
        </is>
      </c>
      <c r="E38" s="1" t="inlineStr">
        <is>
          <t>black</t>
        </is>
      </c>
      <c r="F38" s="1" t="inlineStr">
        <is>
          <t>double (red + red) heart</t>
        </is>
      </c>
      <c r="G38" s="1" t="inlineStr">
        <is>
          <t>m</t>
        </is>
      </c>
      <c r="H38" s="4" t="n">
        <v>45</v>
      </c>
      <c r="I38" s="2" t="n">
        <v>0.21</v>
      </c>
      <c r="J38" s="3">
        <f>H38/$L$2 + I38*(88/$L$2)</f>
        <v/>
      </c>
      <c r="K38" s="14" t="inlineStr">
        <is>
          <t>https://item.taobao.com/item.htm?id=528341498795&amp;spm=1101.1101.N.N.1227926</t>
        </is>
      </c>
    </row>
    <row r="39" ht="15" customHeight="1" s="7" thickBot="1">
      <c r="A39" t="n">
        <v>132</v>
      </c>
      <c r="B39">
        <f>CONCATENATE(D39, " ", E39, " ", F39, " ", G39)</f>
        <v/>
      </c>
      <c r="C39" s="1" t="inlineStr">
        <is>
          <t xml:space="preserve">shirt </t>
        </is>
      </c>
      <c r="D39" s="1" t="inlineStr">
        <is>
          <t>cdg</t>
        </is>
      </c>
      <c r="E39" s="1" t="inlineStr">
        <is>
          <t>black</t>
        </is>
      </c>
      <c r="F39" s="1" t="inlineStr">
        <is>
          <t>double (red + red) heart</t>
        </is>
      </c>
      <c r="G39" s="1" t="inlineStr">
        <is>
          <t>l</t>
        </is>
      </c>
      <c r="H39" s="4" t="n">
        <v>45</v>
      </c>
      <c r="I39" s="2" t="n">
        <v>0.21</v>
      </c>
      <c r="J39" s="3">
        <f>H39/$L$2 + I39*(88/$L$2)</f>
        <v/>
      </c>
      <c r="K39" s="14" t="inlineStr">
        <is>
          <t>https://item.taobao.com/item.htm?id=528341498795&amp;spm=1101.1101.N.N.1227926</t>
        </is>
      </c>
    </row>
    <row r="40" ht="15" customHeight="1" s="7" thickBot="1">
      <c r="A40" t="n">
        <v>133</v>
      </c>
      <c r="B40">
        <f>CONCATENATE(D40, " ", E40, " ", F40, " ", G40)</f>
        <v/>
      </c>
      <c r="C40" s="1" t="inlineStr">
        <is>
          <t xml:space="preserve">shirt </t>
        </is>
      </c>
      <c r="D40" s="1" t="inlineStr">
        <is>
          <t>cdg</t>
        </is>
      </c>
      <c r="E40" s="1" t="inlineStr">
        <is>
          <t>black</t>
        </is>
      </c>
      <c r="F40" s="1" t="inlineStr">
        <is>
          <t>double (red + red) heart</t>
        </is>
      </c>
      <c r="G40" s="1" t="inlineStr">
        <is>
          <t>xl</t>
        </is>
      </c>
      <c r="H40" s="4" t="n">
        <v>45</v>
      </c>
      <c r="I40" s="2" t="n">
        <v>0.21</v>
      </c>
      <c r="J40" s="3">
        <f>H40/$L$2 + I40*(88/$L$2)</f>
        <v/>
      </c>
      <c r="K40" s="14" t="inlineStr">
        <is>
          <t>https://item.taobao.com/item.htm?id=528341498795&amp;spm=1101.1101.N.N.1227926</t>
        </is>
      </c>
    </row>
    <row r="41" ht="15" customHeight="1" s="7" thickBot="1">
      <c r="A41">
        <f>A37+1</f>
        <v/>
      </c>
      <c r="B41">
        <f>CONCATENATE(D41, " ", E41, " ", F41, " ", G41)</f>
        <v/>
      </c>
      <c r="C41" s="1" t="inlineStr">
        <is>
          <t xml:space="preserve">shirt </t>
        </is>
      </c>
      <c r="D41" s="1" t="inlineStr">
        <is>
          <t>yeezus</t>
        </is>
      </c>
      <c r="E41" s="1" t="inlineStr">
        <is>
          <t>white</t>
        </is>
      </c>
      <c r="F41" s="1" t="inlineStr">
        <is>
          <t>chief</t>
        </is>
      </c>
      <c r="G41" s="1" t="inlineStr">
        <is>
          <t>m</t>
        </is>
      </c>
      <c r="H41" s="4" t="n">
        <v>43.8</v>
      </c>
      <c r="I41" s="5" t="n">
        <v>0.17</v>
      </c>
      <c r="J41" s="3">
        <f>H41/$L$2 + I41*(88/$L$2)</f>
        <v/>
      </c>
      <c r="K41" s="14" t="inlineStr">
        <is>
          <t>https://item.taobao.com/item.htm?id=553778141441&amp;spm=1101.1101.N.N.e96a3d7</t>
        </is>
      </c>
    </row>
    <row r="42" ht="15" customHeight="1" s="7" thickBot="1">
      <c r="A42">
        <f>A41+1</f>
        <v/>
      </c>
      <c r="B42">
        <f>CONCATENATE(D42, " ", E42, " ", F42, " ", G42)</f>
        <v/>
      </c>
      <c r="C42" s="1" t="inlineStr">
        <is>
          <t xml:space="preserve">shirt </t>
        </is>
      </c>
      <c r="D42" s="1" t="inlineStr">
        <is>
          <t>yeezus</t>
        </is>
      </c>
      <c r="E42" s="1" t="inlineStr">
        <is>
          <t>white</t>
        </is>
      </c>
      <c r="F42" s="1" t="inlineStr">
        <is>
          <t>chief</t>
        </is>
      </c>
      <c r="G42" s="1" t="inlineStr">
        <is>
          <t>l</t>
        </is>
      </c>
      <c r="H42" s="4" t="n">
        <v>43.8</v>
      </c>
      <c r="I42" s="5" t="n">
        <v>0.17</v>
      </c>
      <c r="J42" s="3">
        <f>H42/$L$2 + I42*(88/$L$2)</f>
        <v/>
      </c>
      <c r="K42" s="14" t="inlineStr">
        <is>
          <t>https://item.taobao.com/item.htm?id=553778141441&amp;spm=1101.1101.N.N.e96a3d7</t>
        </is>
      </c>
    </row>
    <row r="43" ht="15" customHeight="1" s="7" thickBot="1">
      <c r="A43">
        <f>A42+1</f>
        <v/>
      </c>
      <c r="B43">
        <f>CONCATENATE(D43, " ", E43, " ", F43, " ", G43)</f>
        <v/>
      </c>
      <c r="C43" s="1" t="inlineStr">
        <is>
          <t xml:space="preserve">shirt </t>
        </is>
      </c>
      <c r="D43" s="1" t="inlineStr">
        <is>
          <t>yeezus</t>
        </is>
      </c>
      <c r="E43" s="1" t="inlineStr">
        <is>
          <t>white</t>
        </is>
      </c>
      <c r="F43" s="1" t="inlineStr">
        <is>
          <t>chief</t>
        </is>
      </c>
      <c r="G43" s="1" t="inlineStr">
        <is>
          <t>xl</t>
        </is>
      </c>
      <c r="H43" s="4" t="n">
        <v>43.8</v>
      </c>
      <c r="I43" s="5" t="n">
        <v>0.17</v>
      </c>
      <c r="J43" s="3">
        <f>H43/$L$2 + I43*(88/$L$2)</f>
        <v/>
      </c>
      <c r="K43" s="14" t="inlineStr">
        <is>
          <t>https://item.taobao.com/item.htm?id=553778141441&amp;spm=1101.1101.N.N.e96a3d7</t>
        </is>
      </c>
    </row>
    <row r="44" ht="15" customHeight="1" s="7" thickBot="1">
      <c r="A44">
        <f>A43+1</f>
        <v/>
      </c>
      <c r="B44">
        <f>CONCATENATE(D44, " ", E44, " ", F44, " ", G44)</f>
        <v/>
      </c>
      <c r="C44" s="1" t="inlineStr">
        <is>
          <t xml:space="preserve">shirt </t>
        </is>
      </c>
      <c r="D44" s="1" t="inlineStr">
        <is>
          <t>yeezus</t>
        </is>
      </c>
      <c r="E44" s="1" t="inlineStr">
        <is>
          <t>white</t>
        </is>
      </c>
      <c r="F44" s="1" t="inlineStr">
        <is>
          <t>skull</t>
        </is>
      </c>
      <c r="G44" s="1" t="inlineStr">
        <is>
          <t>m</t>
        </is>
      </c>
      <c r="H44" s="4" t="n">
        <v>43.8</v>
      </c>
      <c r="I44" s="5" t="n">
        <v>0.17</v>
      </c>
      <c r="J44" s="3">
        <f>H44/$L$2 + I44*(88/$L$2)</f>
        <v/>
      </c>
      <c r="K44" s="14" t="inlineStr">
        <is>
          <t>https://item.taobao.com/item.htm?id=553778141441&amp;spm=1101.1101.N.N.e96a3d7</t>
        </is>
      </c>
    </row>
    <row r="45" ht="15" customHeight="1" s="7" thickBot="1">
      <c r="A45">
        <f>A44+1</f>
        <v/>
      </c>
      <c r="B45">
        <f>CONCATENATE(D45, " ", E45, " ", F45, " ", G45)</f>
        <v/>
      </c>
      <c r="C45" s="1" t="inlineStr">
        <is>
          <t xml:space="preserve">shirt </t>
        </is>
      </c>
      <c r="D45" s="1" t="inlineStr">
        <is>
          <t>yeezus</t>
        </is>
      </c>
      <c r="E45" s="1" t="inlineStr">
        <is>
          <t>white</t>
        </is>
      </c>
      <c r="F45" s="1" t="inlineStr">
        <is>
          <t>skull</t>
        </is>
      </c>
      <c r="G45" s="1" t="inlineStr">
        <is>
          <t>l</t>
        </is>
      </c>
      <c r="H45" s="4" t="n">
        <v>43.8</v>
      </c>
      <c r="I45" s="5" t="n">
        <v>0.17</v>
      </c>
      <c r="J45" s="3">
        <f>H45/$L$2 + I45*(88/$L$2)</f>
        <v/>
      </c>
      <c r="K45" s="14" t="inlineStr">
        <is>
          <t>https://item.taobao.com/item.htm?id=553778141441&amp;spm=1101.1101.N.N.e96a3d7</t>
        </is>
      </c>
    </row>
    <row r="46" ht="15" customHeight="1" s="7" thickBot="1">
      <c r="A46">
        <f>A45+1</f>
        <v/>
      </c>
      <c r="B46">
        <f>CONCATENATE(D46, " ", E46, " ", F46, " ", G46)</f>
        <v/>
      </c>
      <c r="C46" s="1" t="inlineStr">
        <is>
          <t xml:space="preserve">shirt </t>
        </is>
      </c>
      <c r="D46" s="1" t="inlineStr">
        <is>
          <t>yeezus</t>
        </is>
      </c>
      <c r="E46" s="1" t="inlineStr">
        <is>
          <t>white</t>
        </is>
      </c>
      <c r="F46" s="1" t="inlineStr">
        <is>
          <t>skull</t>
        </is>
      </c>
      <c r="G46" s="1" t="inlineStr">
        <is>
          <t>xl</t>
        </is>
      </c>
      <c r="H46" s="4" t="n">
        <v>43.8</v>
      </c>
      <c r="I46" s="5" t="n">
        <v>0.17</v>
      </c>
      <c r="J46" s="3">
        <f>H46/$L$2 + I46*(88/$L$2)</f>
        <v/>
      </c>
      <c r="K46" s="14" t="inlineStr">
        <is>
          <t>https://item.taobao.com/item.htm?id=553778141441&amp;spm=1101.1101.N.N.e96a3d7</t>
        </is>
      </c>
    </row>
    <row r="47" ht="15" customHeight="1" s="7" thickBot="1">
      <c r="A47">
        <f>A46+1</f>
        <v/>
      </c>
      <c r="B47">
        <f>CONCATENATE(D47, " ", E47, " ", F47, " ", G47)</f>
        <v/>
      </c>
      <c r="C47" s="1" t="inlineStr">
        <is>
          <t xml:space="preserve">shirt </t>
        </is>
      </c>
      <c r="D47" s="1" t="inlineStr">
        <is>
          <t>yeezus</t>
        </is>
      </c>
      <c r="E47" s="1" t="inlineStr">
        <is>
          <t>white</t>
        </is>
      </c>
      <c r="F47" s="1" t="inlineStr">
        <is>
          <t>grim</t>
        </is>
      </c>
      <c r="G47" s="1" t="inlineStr">
        <is>
          <t>m</t>
        </is>
      </c>
      <c r="H47" s="4" t="n">
        <v>43.8</v>
      </c>
      <c r="I47" s="5" t="n">
        <v>0.17</v>
      </c>
      <c r="J47" s="3">
        <f>H47/$L$2 + I47*(88/$L$2)</f>
        <v/>
      </c>
      <c r="K47" s="14" t="inlineStr">
        <is>
          <t>https://item.taobao.com/item.htm?id=553778141441&amp;spm=1101.1101.N.N.e96a3d7</t>
        </is>
      </c>
    </row>
    <row r="48" ht="15" customHeight="1" s="7" thickBot="1">
      <c r="A48">
        <f>A47+1</f>
        <v/>
      </c>
      <c r="B48">
        <f>CONCATENATE(D48, " ", E48, " ", F48, " ", G48)</f>
        <v/>
      </c>
      <c r="C48" s="1" t="inlineStr">
        <is>
          <t xml:space="preserve">shirt </t>
        </is>
      </c>
      <c r="D48" s="1" t="inlineStr">
        <is>
          <t>yeezus</t>
        </is>
      </c>
      <c r="E48" s="1" t="inlineStr">
        <is>
          <t>white</t>
        </is>
      </c>
      <c r="F48" s="1" t="inlineStr">
        <is>
          <t>grim</t>
        </is>
      </c>
      <c r="G48" s="1" t="inlineStr">
        <is>
          <t>l</t>
        </is>
      </c>
      <c r="H48" s="4" t="n">
        <v>43.8</v>
      </c>
      <c r="I48" s="5" t="n">
        <v>0.17</v>
      </c>
      <c r="J48" s="3">
        <f>H48/$L$2 + I48*(88/$L$2)</f>
        <v/>
      </c>
      <c r="K48" s="14" t="inlineStr">
        <is>
          <t>https://item.taobao.com/item.htm?id=553778141441&amp;spm=1101.1101.N.N.e96a3d7</t>
        </is>
      </c>
    </row>
    <row r="49" ht="15" customHeight="1" s="7" thickBot="1">
      <c r="A49">
        <f>A48+1</f>
        <v/>
      </c>
      <c r="B49">
        <f>CONCATENATE(D49, " ", E49, " ", F49, " ", G49)</f>
        <v/>
      </c>
      <c r="C49" s="1" t="inlineStr">
        <is>
          <t xml:space="preserve">shirt </t>
        </is>
      </c>
      <c r="D49" s="1" t="inlineStr">
        <is>
          <t>yeezus</t>
        </is>
      </c>
      <c r="E49" s="1" t="inlineStr">
        <is>
          <t>white</t>
        </is>
      </c>
      <c r="F49" s="1" t="inlineStr">
        <is>
          <t>grim</t>
        </is>
      </c>
      <c r="G49" s="1" t="inlineStr">
        <is>
          <t>xl</t>
        </is>
      </c>
      <c r="H49" s="4" t="n">
        <v>43.8</v>
      </c>
      <c r="I49" s="5" t="n">
        <v>0.17</v>
      </c>
      <c r="J49" s="3">
        <f>H49/$L$2 + I49*(88/$L$2)</f>
        <v/>
      </c>
      <c r="K49" s="14" t="inlineStr">
        <is>
          <t>https://item.taobao.com/item.htm?id=553778141441&amp;spm=1101.1101.N.N.e96a3d7</t>
        </is>
      </c>
    </row>
    <row r="50" ht="15" customHeight="1" s="7" thickBot="1">
      <c r="A50">
        <f>A49+1</f>
        <v/>
      </c>
      <c r="B50">
        <f>CONCATENATE(D50, " ", E50, " ", F50, " ", G50)</f>
        <v/>
      </c>
      <c r="C50" s="1" t="inlineStr">
        <is>
          <t xml:space="preserve">shirt </t>
        </is>
      </c>
      <c r="D50" s="1" t="inlineStr">
        <is>
          <t>yeezus</t>
        </is>
      </c>
      <c r="E50" s="1" t="inlineStr">
        <is>
          <t>black</t>
        </is>
      </c>
      <c r="F50" s="1" t="inlineStr">
        <is>
          <t>chief</t>
        </is>
      </c>
      <c r="G50" s="1" t="inlineStr">
        <is>
          <t>m</t>
        </is>
      </c>
      <c r="H50" s="4" t="n">
        <v>43.8</v>
      </c>
      <c r="I50" s="5" t="n">
        <v>0.17</v>
      </c>
      <c r="J50" s="3">
        <f>H50/$L$2 + I50*(88/$L$2)</f>
        <v/>
      </c>
      <c r="K50" s="14" t="inlineStr">
        <is>
          <t>https://item.taobao.com/item.htm?id=553778141441&amp;spm=1101.1101.N.N.e96a3d7</t>
        </is>
      </c>
    </row>
    <row r="51" ht="15" customHeight="1" s="7" thickBot="1">
      <c r="A51">
        <f>A50+1</f>
        <v/>
      </c>
      <c r="B51">
        <f>CONCATENATE(D51, " ", E51, " ", F51, " ", G51)</f>
        <v/>
      </c>
      <c r="C51" s="1" t="inlineStr">
        <is>
          <t xml:space="preserve">shirt </t>
        </is>
      </c>
      <c r="D51" s="1" t="inlineStr">
        <is>
          <t>yeezus</t>
        </is>
      </c>
      <c r="E51" s="1" t="inlineStr">
        <is>
          <t>black</t>
        </is>
      </c>
      <c r="F51" s="1" t="inlineStr">
        <is>
          <t>chief</t>
        </is>
      </c>
      <c r="G51" s="1" t="inlineStr">
        <is>
          <t>l</t>
        </is>
      </c>
      <c r="H51" s="4" t="n">
        <v>43.8</v>
      </c>
      <c r="I51" s="5" t="n">
        <v>0.17</v>
      </c>
      <c r="J51" s="3">
        <f>H51/$L$2 + I51*(88/$L$2)</f>
        <v/>
      </c>
      <c r="K51" s="14" t="inlineStr">
        <is>
          <t>https://item.taobao.com/item.htm?id=553778141441&amp;spm=1101.1101.N.N.e96a3d7</t>
        </is>
      </c>
    </row>
    <row r="52" ht="15" customHeight="1" s="7" thickBot="1">
      <c r="A52">
        <f>A51+1</f>
        <v/>
      </c>
      <c r="B52">
        <f>CONCATENATE(D52, " ", E52, " ", F52, " ", G52)</f>
        <v/>
      </c>
      <c r="C52" s="1" t="inlineStr">
        <is>
          <t xml:space="preserve">shirt </t>
        </is>
      </c>
      <c r="D52" s="1" t="inlineStr">
        <is>
          <t>yeezus</t>
        </is>
      </c>
      <c r="E52" s="1" t="inlineStr">
        <is>
          <t>black</t>
        </is>
      </c>
      <c r="F52" s="1" t="inlineStr">
        <is>
          <t>chief</t>
        </is>
      </c>
      <c r="G52" s="1" t="inlineStr">
        <is>
          <t>xl</t>
        </is>
      </c>
      <c r="H52" s="4" t="n">
        <v>43.8</v>
      </c>
      <c r="I52" s="5" t="n">
        <v>0.17</v>
      </c>
      <c r="J52" s="3">
        <f>H52/$L$2 + I52*(88/$L$2)</f>
        <v/>
      </c>
      <c r="K52" s="14" t="inlineStr">
        <is>
          <t>https://item.taobao.com/item.htm?id=553778141441&amp;spm=1101.1101.N.N.e96a3d7</t>
        </is>
      </c>
    </row>
    <row r="53" ht="15" customHeight="1" s="7" thickBot="1">
      <c r="A53">
        <f>A52+1</f>
        <v/>
      </c>
      <c r="B53">
        <f>CONCATENATE(D53, " ", E53, " ", F53, " ", G53)</f>
        <v/>
      </c>
      <c r="C53" s="1" t="inlineStr">
        <is>
          <t xml:space="preserve">shirt </t>
        </is>
      </c>
      <c r="D53" s="1" t="inlineStr">
        <is>
          <t>yeezus</t>
        </is>
      </c>
      <c r="E53" s="1" t="inlineStr">
        <is>
          <t>black</t>
        </is>
      </c>
      <c r="F53" s="1" t="inlineStr">
        <is>
          <t>skull</t>
        </is>
      </c>
      <c r="G53" s="1" t="inlineStr">
        <is>
          <t>m</t>
        </is>
      </c>
      <c r="H53" s="4" t="n">
        <v>43.8</v>
      </c>
      <c r="I53" s="5" t="n">
        <v>0.17</v>
      </c>
      <c r="J53" s="3">
        <f>H53/$L$2 + I53*(88/$L$2)</f>
        <v/>
      </c>
      <c r="K53" s="14" t="inlineStr">
        <is>
          <t>https://item.taobao.com/item.htm?id=553778141441&amp;spm=1101.1101.N.N.e96a3d7</t>
        </is>
      </c>
    </row>
    <row r="54" ht="15" customHeight="1" s="7" thickBot="1">
      <c r="A54">
        <f>A53+1</f>
        <v/>
      </c>
      <c r="B54">
        <f>CONCATENATE(D54, " ", E54, " ", F54, " ", G54)</f>
        <v/>
      </c>
      <c r="C54" s="1" t="inlineStr">
        <is>
          <t xml:space="preserve">shirt </t>
        </is>
      </c>
      <c r="D54" s="1" t="inlineStr">
        <is>
          <t>yeezus</t>
        </is>
      </c>
      <c r="E54" s="1" t="inlineStr">
        <is>
          <t>black</t>
        </is>
      </c>
      <c r="F54" s="1" t="inlineStr">
        <is>
          <t>skull</t>
        </is>
      </c>
      <c r="G54" s="1" t="inlineStr">
        <is>
          <t>l</t>
        </is>
      </c>
      <c r="H54" s="4" t="n">
        <v>43.8</v>
      </c>
      <c r="I54" s="5" t="n">
        <v>0.17</v>
      </c>
      <c r="J54" s="3">
        <f>H54/$L$2 + I54*(88/$L$2)</f>
        <v/>
      </c>
      <c r="K54" s="14" t="inlineStr">
        <is>
          <t>https://item.taobao.com/item.htm?id=553778141441&amp;spm=1101.1101.N.N.e96a3d7</t>
        </is>
      </c>
    </row>
    <row r="55" ht="15" customHeight="1" s="7" thickBot="1">
      <c r="A55">
        <f>A54+1</f>
        <v/>
      </c>
      <c r="B55">
        <f>CONCATENATE(D55, " ", E55, " ", F55, " ", G55)</f>
        <v/>
      </c>
      <c r="C55" s="1" t="inlineStr">
        <is>
          <t xml:space="preserve">shirt </t>
        </is>
      </c>
      <c r="D55" s="1" t="inlineStr">
        <is>
          <t>yeezus</t>
        </is>
      </c>
      <c r="E55" s="1" t="inlineStr">
        <is>
          <t>black</t>
        </is>
      </c>
      <c r="F55" s="1" t="inlineStr">
        <is>
          <t>skull</t>
        </is>
      </c>
      <c r="G55" s="1" t="inlineStr">
        <is>
          <t>xl</t>
        </is>
      </c>
      <c r="H55" s="4" t="n">
        <v>43.8</v>
      </c>
      <c r="I55" s="5" t="n">
        <v>0.17</v>
      </c>
      <c r="J55" s="3">
        <f>H55/$L$2 + I55*(88/$L$2)</f>
        <v/>
      </c>
      <c r="K55" s="14" t="inlineStr">
        <is>
          <t>https://item.taobao.com/item.htm?id=553778141441&amp;spm=1101.1101.N.N.e96a3d7</t>
        </is>
      </c>
    </row>
    <row r="56" ht="15" customHeight="1" s="7" thickBot="1">
      <c r="A56">
        <f>A55+1</f>
        <v/>
      </c>
      <c r="B56">
        <f>CONCATENATE(D56, " ", E56, " ", F56, " ", G56)</f>
        <v/>
      </c>
      <c r="C56" s="1" t="inlineStr">
        <is>
          <t xml:space="preserve">shirt </t>
        </is>
      </c>
      <c r="D56" s="1" t="inlineStr">
        <is>
          <t>yeezus</t>
        </is>
      </c>
      <c r="E56" s="1" t="inlineStr">
        <is>
          <t>black</t>
        </is>
      </c>
      <c r="F56" s="1" t="inlineStr">
        <is>
          <t>grim</t>
        </is>
      </c>
      <c r="G56" s="1" t="inlineStr">
        <is>
          <t>m</t>
        </is>
      </c>
      <c r="H56" s="4" t="n">
        <v>43.8</v>
      </c>
      <c r="I56" s="5" t="n">
        <v>0.17</v>
      </c>
      <c r="J56" s="3">
        <f>H56/$L$2 + I56*(88/$L$2)</f>
        <v/>
      </c>
      <c r="K56" s="14" t="inlineStr">
        <is>
          <t>https://item.taobao.com/item.htm?id=553778141441&amp;spm=1101.1101.N.N.e96a3d7</t>
        </is>
      </c>
    </row>
    <row r="57" ht="15" customHeight="1" s="7" thickBot="1">
      <c r="A57">
        <f>A56+1</f>
        <v/>
      </c>
      <c r="B57">
        <f>CONCATENATE(D57, " ", E57, " ", F57, " ", G57)</f>
        <v/>
      </c>
      <c r="C57" s="1" t="inlineStr">
        <is>
          <t xml:space="preserve">shirt </t>
        </is>
      </c>
      <c r="D57" s="1" t="inlineStr">
        <is>
          <t>yeezus</t>
        </is>
      </c>
      <c r="E57" s="1" t="inlineStr">
        <is>
          <t>black</t>
        </is>
      </c>
      <c r="F57" s="1" t="inlineStr">
        <is>
          <t>grim</t>
        </is>
      </c>
      <c r="G57" s="1" t="inlineStr">
        <is>
          <t>l</t>
        </is>
      </c>
      <c r="H57" s="4" t="n">
        <v>43.8</v>
      </c>
      <c r="I57" s="5" t="n">
        <v>0.17</v>
      </c>
      <c r="J57" s="3">
        <f>H57/$L$2 + I57*(88/$L$2)</f>
        <v/>
      </c>
      <c r="K57" s="14" t="inlineStr">
        <is>
          <t>https://item.taobao.com/item.htm?id=553778141441&amp;spm=1101.1101.N.N.e96a3d7</t>
        </is>
      </c>
    </row>
    <row r="58" ht="15" customHeight="1" s="7" thickBot="1">
      <c r="A58">
        <f>A57+1</f>
        <v/>
      </c>
      <c r="B58">
        <f>CONCATENATE(D58, " ", E58, " ", F58, " ", G58)</f>
        <v/>
      </c>
      <c r="C58" s="1" t="inlineStr">
        <is>
          <t xml:space="preserve">shirt </t>
        </is>
      </c>
      <c r="D58" s="1" t="inlineStr">
        <is>
          <t>yeezus</t>
        </is>
      </c>
      <c r="E58" s="1" t="inlineStr">
        <is>
          <t>black</t>
        </is>
      </c>
      <c r="F58" s="1" t="inlineStr">
        <is>
          <t>grim</t>
        </is>
      </c>
      <c r="G58" s="1" t="inlineStr">
        <is>
          <t>xl</t>
        </is>
      </c>
      <c r="H58" s="4" t="n">
        <v>43.8</v>
      </c>
      <c r="I58" s="5" t="n">
        <v>0.17</v>
      </c>
      <c r="J58" s="3">
        <f>H58/$L$2 + I58*(88/$L$2)</f>
        <v/>
      </c>
      <c r="K58" s="14" t="inlineStr">
        <is>
          <t>https://item.taobao.com/item.htm?id=553778141441&amp;spm=1101.1101.N.N.e96a3d7</t>
        </is>
      </c>
    </row>
    <row r="59" ht="15" customHeight="1" s="7" thickBot="1">
      <c r="A59">
        <f>A58+1</f>
        <v/>
      </c>
      <c r="B59">
        <f>CONCATENATE(D59, " ", E59, " ", F59, " ", G59)</f>
        <v/>
      </c>
      <c r="C59" s="1" t="inlineStr">
        <is>
          <t xml:space="preserve">shirt </t>
        </is>
      </c>
      <c r="D59" s="1" t="inlineStr">
        <is>
          <t>assc</t>
        </is>
      </c>
      <c r="E59" s="1" t="inlineStr">
        <is>
          <t>white</t>
        </is>
      </c>
      <c r="F59" s="1" t="inlineStr">
        <is>
          <t>kkoch</t>
        </is>
      </c>
      <c r="G59" s="1" t="inlineStr">
        <is>
          <t>m</t>
        </is>
      </c>
      <c r="H59" s="4" t="n">
        <v>65</v>
      </c>
      <c r="I59" s="5" t="n">
        <v>0.24</v>
      </c>
      <c r="J59" s="3">
        <f>H59/$L$2 + I59*(88/$L$2)</f>
        <v/>
      </c>
      <c r="K59" s="14" t="inlineStr">
        <is>
          <t>https://item.taobao.com/item.htm?id=574514049980&amp;spm=1101.1101.N.N.9b22690</t>
        </is>
      </c>
    </row>
    <row r="60" ht="15" customHeight="1" s="7" thickBot="1">
      <c r="A60">
        <f>A59+1</f>
        <v/>
      </c>
      <c r="B60">
        <f>CONCATENATE(D60, " ", E60, " ", F60, " ", G60)</f>
        <v/>
      </c>
      <c r="C60" s="1" t="inlineStr">
        <is>
          <t xml:space="preserve">shirt </t>
        </is>
      </c>
      <c r="D60" s="1" t="inlineStr">
        <is>
          <t>assc</t>
        </is>
      </c>
      <c r="E60" s="1" t="inlineStr">
        <is>
          <t>white</t>
        </is>
      </c>
      <c r="F60" s="1" t="inlineStr">
        <is>
          <t>kkoch</t>
        </is>
      </c>
      <c r="G60" s="1" t="inlineStr">
        <is>
          <t>l</t>
        </is>
      </c>
      <c r="H60" s="4" t="n">
        <v>65</v>
      </c>
      <c r="I60" s="5" t="n">
        <v>0.24</v>
      </c>
      <c r="J60" s="3">
        <f>H60/$L$2 + I60*(88/$L$2)</f>
        <v/>
      </c>
      <c r="K60" s="14" t="inlineStr">
        <is>
          <t>https://item.taobao.com/item.htm?id=574514049980&amp;spm=1101.1101.N.N.9b22690</t>
        </is>
      </c>
    </row>
    <row r="61" ht="15" customHeight="1" s="7" thickBot="1">
      <c r="A61">
        <f>A60+1</f>
        <v/>
      </c>
      <c r="B61">
        <f>CONCATENATE(D61, " ", E61, " ", F61, " ", G61)</f>
        <v/>
      </c>
      <c r="C61" s="1" t="inlineStr">
        <is>
          <t xml:space="preserve">shirt </t>
        </is>
      </c>
      <c r="D61" s="1" t="inlineStr">
        <is>
          <t>assc</t>
        </is>
      </c>
      <c r="E61" s="1" t="inlineStr">
        <is>
          <t>black</t>
        </is>
      </c>
      <c r="F61" s="1" t="inlineStr">
        <is>
          <t>kkoch</t>
        </is>
      </c>
      <c r="G61" s="1" t="inlineStr">
        <is>
          <t>m</t>
        </is>
      </c>
      <c r="H61" s="4" t="n">
        <v>65</v>
      </c>
      <c r="I61" s="5" t="n">
        <v>0.24</v>
      </c>
      <c r="J61" s="3">
        <f>H61/$L$2 + I61*(88/$L$2)</f>
        <v/>
      </c>
      <c r="K61" s="14" t="inlineStr">
        <is>
          <t>https://item.taobao.com/item.htm?id=574514049980&amp;spm=1101.1101.N.N.9b22690</t>
        </is>
      </c>
    </row>
    <row r="62" ht="15" customHeight="1" s="7" thickBot="1">
      <c r="A62">
        <f>A61+1</f>
        <v/>
      </c>
      <c r="B62">
        <f>CONCATENATE(D62, " ", E62, " ", F62, " ", G62)</f>
        <v/>
      </c>
      <c r="C62" s="1" t="inlineStr">
        <is>
          <t xml:space="preserve">shirt </t>
        </is>
      </c>
      <c r="D62" s="1" t="inlineStr">
        <is>
          <t>assc</t>
        </is>
      </c>
      <c r="E62" s="1" t="inlineStr">
        <is>
          <t>black</t>
        </is>
      </c>
      <c r="F62" s="1" t="inlineStr">
        <is>
          <t>kkoch</t>
        </is>
      </c>
      <c r="G62" s="1" t="inlineStr">
        <is>
          <t>l</t>
        </is>
      </c>
      <c r="H62" s="4" t="n">
        <v>65</v>
      </c>
      <c r="I62" s="5" t="n">
        <v>0.24</v>
      </c>
      <c r="J62" s="3">
        <f>H62/$L$2 + I62*(88/$L$2)</f>
        <v/>
      </c>
      <c r="K62" s="14" t="inlineStr">
        <is>
          <t>https://item.taobao.com/item.htm?id=574514049980&amp;spm=1101.1101.N.N.9b22690</t>
        </is>
      </c>
    </row>
    <row r="63" ht="15" customHeight="1" s="7" thickBot="1">
      <c r="A63">
        <f>A62+1</f>
        <v/>
      </c>
      <c r="B63">
        <f>CONCATENATE(D63, " ", E63, " ", F63, " ", G63)</f>
        <v/>
      </c>
      <c r="C63" s="1" t="inlineStr">
        <is>
          <t xml:space="preserve">shirt </t>
        </is>
      </c>
      <c r="D63" s="1" t="inlineStr">
        <is>
          <t>assc</t>
        </is>
      </c>
      <c r="E63" s="1" t="inlineStr">
        <is>
          <t>white</t>
        </is>
      </c>
      <c r="F63" s="1" t="inlineStr">
        <is>
          <t>cherry</t>
        </is>
      </c>
      <c r="G63" s="1" t="inlineStr">
        <is>
          <t>m</t>
        </is>
      </c>
      <c r="H63" s="4" t="n">
        <v>65</v>
      </c>
      <c r="I63" s="5" t="n">
        <v>0.24</v>
      </c>
      <c r="J63" s="3">
        <f>H63/$L$2 + I63*(88/$L$2)</f>
        <v/>
      </c>
      <c r="K63" s="14" t="inlineStr">
        <is>
          <t>https://item.taobao.com/item.htm?id=574514049980&amp;spm=1101.1101.N.N.9b22690</t>
        </is>
      </c>
    </row>
    <row r="64" ht="15" customHeight="1" s="7" thickBot="1">
      <c r="A64">
        <f>A63+1</f>
        <v/>
      </c>
      <c r="B64">
        <f>CONCATENATE(D64, " ", E64, " ", F64, " ", G64)</f>
        <v/>
      </c>
      <c r="C64" s="1" t="inlineStr">
        <is>
          <t xml:space="preserve">shirt </t>
        </is>
      </c>
      <c r="D64" s="1" t="inlineStr">
        <is>
          <t>assc</t>
        </is>
      </c>
      <c r="E64" s="1" t="inlineStr">
        <is>
          <t>white</t>
        </is>
      </c>
      <c r="F64" s="1" t="inlineStr">
        <is>
          <t>cherry</t>
        </is>
      </c>
      <c r="G64" s="1" t="inlineStr">
        <is>
          <t>l</t>
        </is>
      </c>
      <c r="H64" s="4" t="n">
        <v>65</v>
      </c>
      <c r="I64" s="5" t="n">
        <v>0.24</v>
      </c>
      <c r="J64" s="3">
        <f>H64/$L$2 + I64*(88/$L$2)</f>
        <v/>
      </c>
      <c r="K64" s="14" t="inlineStr">
        <is>
          <t>https://item.taobao.com/item.htm?id=574514049980&amp;spm=1101.1101.N.N.9b22690</t>
        </is>
      </c>
    </row>
    <row r="65" ht="15" customHeight="1" s="7" thickBot="1">
      <c r="A65">
        <f>A64+1</f>
        <v/>
      </c>
      <c r="B65">
        <f>CONCATENATE(D65, " ", E65, " ", F65, " ", G65)</f>
        <v/>
      </c>
      <c r="C65" s="1" t="inlineStr">
        <is>
          <t xml:space="preserve">shirt </t>
        </is>
      </c>
      <c r="D65" s="1" t="inlineStr">
        <is>
          <t>assc</t>
        </is>
      </c>
      <c r="E65" s="1" t="inlineStr">
        <is>
          <t>black</t>
        </is>
      </c>
      <c r="F65" s="1" t="inlineStr">
        <is>
          <t>cherry</t>
        </is>
      </c>
      <c r="G65" s="1" t="inlineStr">
        <is>
          <t>m</t>
        </is>
      </c>
      <c r="H65" s="4" t="n">
        <v>65</v>
      </c>
      <c r="I65" s="5" t="n">
        <v>0.24</v>
      </c>
      <c r="J65" s="3">
        <f>H65/$L$2 + I65*(88/$L$2)</f>
        <v/>
      </c>
      <c r="K65" s="14" t="inlineStr">
        <is>
          <t>https://item.taobao.com/item.htm?id=574514049980&amp;spm=1101.1101.N.N.9b22690</t>
        </is>
      </c>
    </row>
    <row r="66" ht="15" customHeight="1" s="7" thickBot="1">
      <c r="A66">
        <f>A65+1</f>
        <v/>
      </c>
      <c r="B66">
        <f>CONCATENATE(D66, " ", E66, " ", F66, " ", G66)</f>
        <v/>
      </c>
      <c r="C66" s="1" t="inlineStr">
        <is>
          <t xml:space="preserve">shirt </t>
        </is>
      </c>
      <c r="D66" s="1" t="inlineStr">
        <is>
          <t>assc</t>
        </is>
      </c>
      <c r="E66" s="1" t="inlineStr">
        <is>
          <t>black</t>
        </is>
      </c>
      <c r="F66" s="1" t="inlineStr">
        <is>
          <t>cherry</t>
        </is>
      </c>
      <c r="G66" s="1" t="inlineStr">
        <is>
          <t>l</t>
        </is>
      </c>
      <c r="H66" s="4" t="n">
        <v>65</v>
      </c>
      <c r="I66" s="5" t="n">
        <v>0.24</v>
      </c>
      <c r="J66" s="3">
        <f>H66/$L$2 + I66*(88/$L$2)</f>
        <v/>
      </c>
      <c r="K66" s="14" t="inlineStr">
        <is>
          <t>https://item.taobao.com/item.htm?id=574514049980&amp;spm=1101.1101.N.N.9b22690</t>
        </is>
      </c>
    </row>
    <row r="67" ht="15" customHeight="1" s="7" thickBot="1">
      <c r="A67">
        <f>A66+1</f>
        <v/>
      </c>
      <c r="B67">
        <f>CONCATENATE(D67, " ", E67, " ", F67, " ", G67)</f>
        <v/>
      </c>
      <c r="C67" s="1" t="inlineStr">
        <is>
          <t xml:space="preserve">shirt </t>
        </is>
      </c>
      <c r="D67" s="1" t="inlineStr">
        <is>
          <t>assc</t>
        </is>
      </c>
      <c r="E67" s="1" t="inlineStr">
        <is>
          <t>white</t>
        </is>
      </c>
      <c r="F67" s="1" t="inlineStr">
        <is>
          <t>cs</t>
        </is>
      </c>
      <c r="G67" s="1" t="inlineStr">
        <is>
          <t>m</t>
        </is>
      </c>
      <c r="H67" s="4" t="n">
        <v>29</v>
      </c>
      <c r="I67" s="5" t="n">
        <v>0.2</v>
      </c>
      <c r="J67" s="3">
        <f>H67/$L$2 + I67*(88/$L$2)</f>
        <v/>
      </c>
      <c r="K67" s="14" t="inlineStr">
        <is>
          <t>https://item.taobao.com/item.htm?id=598202503601&amp;spm=1101.1101.N.N.8997a1c</t>
        </is>
      </c>
    </row>
    <row r="68" ht="15" customHeight="1" s="7" thickBot="1">
      <c r="A68">
        <f>A67+1</f>
        <v/>
      </c>
      <c r="B68">
        <f>CONCATENATE(D68, " ", E68, " ", F68, " ", G68)</f>
        <v/>
      </c>
      <c r="C68" s="1" t="inlineStr">
        <is>
          <t xml:space="preserve">shirt </t>
        </is>
      </c>
      <c r="D68" s="1" t="inlineStr">
        <is>
          <t>assc</t>
        </is>
      </c>
      <c r="E68" s="1" t="inlineStr">
        <is>
          <t>white</t>
        </is>
      </c>
      <c r="F68" s="1" t="inlineStr">
        <is>
          <t>cs</t>
        </is>
      </c>
      <c r="G68" s="1" t="inlineStr">
        <is>
          <t>l</t>
        </is>
      </c>
      <c r="H68" s="4" t="n">
        <v>29</v>
      </c>
      <c r="I68" s="5" t="n">
        <v>0.2</v>
      </c>
      <c r="J68" s="3">
        <f>H68/$L$2 + I68*(88/$L$2)</f>
        <v/>
      </c>
      <c r="K68" s="14" t="inlineStr">
        <is>
          <t>https://item.taobao.com/item.htm?id=598202503601&amp;spm=1101.1101.N.N.8997a1c</t>
        </is>
      </c>
    </row>
    <row r="69" ht="15" customHeight="1" s="7" thickBot="1">
      <c r="A69">
        <f>A68+1</f>
        <v/>
      </c>
      <c r="B69">
        <f>CONCATENATE(D69, " ", E69, " ", F69, " ", G69)</f>
        <v/>
      </c>
      <c r="C69" s="1" t="inlineStr">
        <is>
          <t xml:space="preserve">shirt </t>
        </is>
      </c>
      <c r="D69" s="1" t="inlineStr">
        <is>
          <t>assc</t>
        </is>
      </c>
      <c r="E69" s="1" t="inlineStr">
        <is>
          <t>black</t>
        </is>
      </c>
      <c r="F69" s="1" t="inlineStr">
        <is>
          <t>cs</t>
        </is>
      </c>
      <c r="G69" s="1" t="inlineStr">
        <is>
          <t>m</t>
        </is>
      </c>
      <c r="H69" s="4" t="n">
        <v>29</v>
      </c>
      <c r="I69" s="5" t="n">
        <v>0.2</v>
      </c>
      <c r="J69" s="3">
        <f>H69/$L$2 + I69*(88/$L$2)</f>
        <v/>
      </c>
      <c r="K69" s="14" t="inlineStr">
        <is>
          <t>https://item.taobao.com/item.htm?id=598202503601&amp;spm=1101.1101.N.N.8997a1c</t>
        </is>
      </c>
    </row>
    <row r="70" ht="15" customHeight="1" s="7" thickBot="1">
      <c r="A70">
        <f>A69+1</f>
        <v/>
      </c>
      <c r="B70">
        <f>CONCATENATE(D70, " ", E70, " ", F70, " ", G70)</f>
        <v/>
      </c>
      <c r="C70" s="1" t="inlineStr">
        <is>
          <t xml:space="preserve">shirt </t>
        </is>
      </c>
      <c r="D70" s="1" t="inlineStr">
        <is>
          <t>assc</t>
        </is>
      </c>
      <c r="E70" s="1" t="inlineStr">
        <is>
          <t>black</t>
        </is>
      </c>
      <c r="F70" s="1" t="inlineStr">
        <is>
          <t>cs</t>
        </is>
      </c>
      <c r="G70" s="1" t="inlineStr">
        <is>
          <t>l</t>
        </is>
      </c>
      <c r="H70" s="4" t="n">
        <v>29</v>
      </c>
      <c r="I70" s="5" t="n">
        <v>0.2</v>
      </c>
      <c r="J70" s="3">
        <f>H70/$L$2 + I70*(88/$L$2)</f>
        <v/>
      </c>
      <c r="K70" s="14" t="inlineStr">
        <is>
          <t>https://item.taobao.com/item.htm?id=598202503601&amp;spm=1101.1101.N.N.8997a1c</t>
        </is>
      </c>
    </row>
    <row r="71" ht="15" customHeight="1" s="7" thickBot="1">
      <c r="A71">
        <f>A70+1</f>
        <v/>
      </c>
      <c r="B71">
        <f>CONCATENATE(D71, " ", E71, " ", F71, " ", G71)</f>
        <v/>
      </c>
      <c r="C71" s="1" t="inlineStr">
        <is>
          <t>shoe</t>
        </is>
      </c>
      <c r="D71" s="1" t="inlineStr">
        <is>
          <t>adidas</t>
        </is>
      </c>
      <c r="E71" s="1" t="inlineStr">
        <is>
          <t>triple white</t>
        </is>
      </c>
      <c r="F71" s="1" t="n">
        <v>4</v>
      </c>
      <c r="G71" s="1" t="n">
        <v>40</v>
      </c>
      <c r="H71" s="4" t="n">
        <v>196</v>
      </c>
      <c r="I71" s="5" t="n">
        <v>0.9</v>
      </c>
      <c r="J71" s="3">
        <f>H71/$L$2 + I71*(88/$L$2)</f>
        <v/>
      </c>
      <c r="K71" s="14" t="inlineStr">
        <is>
      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      </is>
      </c>
    </row>
    <row r="72" ht="15" customHeight="1" s="7" thickBot="1">
      <c r="A72">
        <f>A71+1</f>
        <v/>
      </c>
      <c r="B72">
        <f>CONCATENATE(D72, " ", E72, " ", F72, " ", G72)</f>
        <v/>
      </c>
      <c r="C72" s="1" t="inlineStr">
        <is>
          <t>shoe</t>
        </is>
      </c>
      <c r="D72" s="1" t="inlineStr">
        <is>
          <t>adidas</t>
        </is>
      </c>
      <c r="E72" s="1" t="inlineStr">
        <is>
          <t>triple white</t>
        </is>
      </c>
      <c r="F72" s="1" t="n">
        <v>4</v>
      </c>
      <c r="G72" s="1" t="n">
        <v>41</v>
      </c>
      <c r="H72" s="4" t="n">
        <v>196</v>
      </c>
      <c r="I72" s="5" t="n">
        <v>0.9</v>
      </c>
      <c r="J72" s="3">
        <f>H72/$L$2 + I72*(88/$L$2)</f>
        <v/>
      </c>
      <c r="K72" s="14" t="inlineStr">
        <is>
          <t>https://www.cnfashionpub.com/product/boost-master-lin-tosub4-0-%e3%80%90ad0sk%e3%80%91%e6%96%b0%e7%99%bd%e9%9d%a2%e9%bb%91%e5%ba%95-adidas-ultra-boost-4-0-triple-white-real-boost-bb6168/?spm=1101.1101.N.N.16318b2</t>
        </is>
      </c>
    </row>
    <row r="73" ht="15" customHeight="1" s="7" thickBot="1">
      <c r="A73">
        <f>A72+1</f>
        <v/>
      </c>
      <c r="B73">
        <f>CONCATENATE(D73, " ", E73, " ", F73, " ", G73)</f>
        <v/>
      </c>
      <c r="C73" s="1" t="inlineStr">
        <is>
          <t>shoe</t>
        </is>
      </c>
      <c r="D73" s="1" t="inlineStr">
        <is>
          <t>adidas</t>
        </is>
      </c>
      <c r="E73" s="1" t="inlineStr">
        <is>
          <t>triple white</t>
        </is>
      </c>
      <c r="F73" s="1" t="n">
        <v>4</v>
      </c>
      <c r="G73" s="1" t="n">
        <v>42</v>
      </c>
      <c r="H73" s="4" t="n">
        <v>196</v>
      </c>
      <c r="I73" s="5" t="n">
        <v>0.9</v>
      </c>
      <c r="J73" s="3">
        <f>H73/$L$2 + I73*(88/$L$2)</f>
        <v/>
      </c>
      <c r="K73" s="14" t="inlineStr">
        <is>
          <t>https://www.cnfashionpub.com/product/boost-master-lin-tosub4-0-%e3%80%90ad0sk%e3%80%91%e6%96%b0%e7%99%bd%e9%9d%a2%e9%bb%91%e5%ba%95-adidas-ultra-boost-4-0-triple-white-real-boost-bb6168/?spm=1101.1101.N.N.16318b2</t>
        </is>
      </c>
    </row>
    <row r="74" ht="15" customHeight="1" s="7" thickBot="1">
      <c r="A74">
        <f>A73+1</f>
        <v/>
      </c>
      <c r="B74">
        <f>CONCATENATE(D74, " ", E74, " ", F74, " ", G74)</f>
        <v/>
      </c>
      <c r="C74" s="1" t="inlineStr">
        <is>
          <t>shoe</t>
        </is>
      </c>
      <c r="D74" s="1" t="inlineStr">
        <is>
          <t>adidas</t>
        </is>
      </c>
      <c r="E74" s="1" t="inlineStr">
        <is>
          <t>triple white</t>
        </is>
      </c>
      <c r="F74" s="1" t="n">
        <v>4</v>
      </c>
      <c r="G74" s="1" t="n">
        <v>43</v>
      </c>
      <c r="H74" s="4" t="n">
        <v>196</v>
      </c>
      <c r="I74" s="5" t="n">
        <v>0.9</v>
      </c>
      <c r="J74" s="3">
        <f>H74/$L$2 + I74*(88/$L$2)</f>
        <v/>
      </c>
      <c r="K74" s="14" t="inlineStr">
        <is>
          <t>https://www.cnfashionpub.com/product/boost-master-lin-tosub4-0-%e3%80%90ad0sk%e3%80%91%e6%96%b0%e7%99%bd%e9%9d%a2%e9%bb%91%e5%ba%95-adidas-ultra-boost-4-0-triple-white-real-boost-bb6168/?spm=1101.1101.N.N.16318b2</t>
        </is>
      </c>
    </row>
    <row r="75" ht="15" customHeight="1" s="7" thickBot="1">
      <c r="A75">
        <f>A74+1</f>
        <v/>
      </c>
      <c r="B75">
        <f>CONCATENATE(D75, " ", E75, " ", F75, " ", G75)</f>
        <v/>
      </c>
      <c r="C75" s="1" t="inlineStr">
        <is>
          <t>shoe</t>
        </is>
      </c>
      <c r="D75" s="1" t="inlineStr">
        <is>
          <t>adidas</t>
        </is>
      </c>
      <c r="E75" s="1" t="inlineStr">
        <is>
          <t>triple white</t>
        </is>
      </c>
      <c r="F75" s="1" t="n">
        <v>4</v>
      </c>
      <c r="G75" s="1" t="n">
        <v>44</v>
      </c>
      <c r="H75" s="4" t="n">
        <v>196</v>
      </c>
      <c r="I75" s="5" t="n">
        <v>0.9</v>
      </c>
      <c r="J75" s="3">
        <f>H75/$L$2 + I75*(88/$L$2)</f>
        <v/>
      </c>
      <c r="K75" s="14" t="inlineStr">
        <is>
          <t>https://www.cnfashionpub.com/product/boost-master-lin-tosub4-0-%e3%80%90ad0sk%e3%80%91%e6%96%b0%e7%99%bd%e9%9d%a2%e9%bb%91%e5%ba%95-adidas-ultra-boost-4-0-triple-white-real-boost-bb6168/?spm=1101.1101.N.N.16318b2</t>
        </is>
      </c>
    </row>
    <row r="76" ht="15" customHeight="1" s="7" thickBot="1">
      <c r="A76">
        <f>A75+1</f>
        <v/>
      </c>
      <c r="B76">
        <f>CONCATENATE(D76, " ", E76, " ", F76, " ", G76)</f>
        <v/>
      </c>
      <c r="C76" s="1" t="inlineStr">
        <is>
          <t>shoe</t>
        </is>
      </c>
      <c r="D76" s="1" t="inlineStr">
        <is>
          <t>adidas</t>
        </is>
      </c>
      <c r="E76" s="1" t="inlineStr">
        <is>
          <t>core black</t>
        </is>
      </c>
      <c r="F76" s="1" t="n">
        <v>4</v>
      </c>
      <c r="G76" s="1" t="n">
        <v>40</v>
      </c>
      <c r="H76" s="4" t="n">
        <v>196</v>
      </c>
      <c r="I76" s="5" t="n">
        <v>0.9</v>
      </c>
      <c r="J76" s="3">
        <f>H76/$L$2 + I76*(88/$L$2)</f>
        <v/>
      </c>
      <c r="K76" s="14" t="inlineStr">
        <is>
          <t>https://www.cnfashionpub.com/product/boost-master-lin-tosub4-0-%e3%80%90ad0sk%e3%80%91%e9%bb%91%e7%99%bd-ad-ultra-boost-4-0-black-white-real-boost-bb6166/?spm=1101.1101.N.N.9272f63</t>
        </is>
      </c>
    </row>
    <row r="77" ht="15" customHeight="1" s="7" thickBot="1">
      <c r="A77">
        <f>A76+1</f>
        <v/>
      </c>
      <c r="B77">
        <f>CONCATENATE(D77, " ", E77, " ", F77, " ", G77)</f>
        <v/>
      </c>
      <c r="C77" s="1" t="inlineStr">
        <is>
          <t>shoe</t>
        </is>
      </c>
      <c r="D77" s="1" t="inlineStr">
        <is>
          <t>adidas</t>
        </is>
      </c>
      <c r="E77" s="1" t="inlineStr">
        <is>
          <t>core black</t>
        </is>
      </c>
      <c r="F77" s="1" t="n">
        <v>4</v>
      </c>
      <c r="G77" s="1" t="n">
        <v>41</v>
      </c>
      <c r="H77" s="4" t="n">
        <v>196</v>
      </c>
      <c r="I77" s="5" t="n">
        <v>0.9</v>
      </c>
      <c r="J77" s="3">
        <f>H77/$L$2 + I77*(88/$L$2)</f>
        <v/>
      </c>
      <c r="K77" s="15" t="inlineStr">
        <is>
          <t>https://www.cnfashionpub.com/product/boost-master-lin-tosub4-0-%e3%80%90ad0sk%e3%80%91%e9%bb%91%e7%99%bd-ad-ultra-boost-4-0-black-white-real-boost-bb6166/?spm=1101.1101.N.N.9272f63</t>
        </is>
      </c>
    </row>
    <row r="78" ht="15" customHeight="1" s="7" thickBot="1">
      <c r="A78">
        <f>A77+1</f>
        <v/>
      </c>
      <c r="B78">
        <f>CONCATENATE(D78, " ", E78, " ", F78, " ", G78)</f>
        <v/>
      </c>
      <c r="C78" s="1" t="inlineStr">
        <is>
          <t>shoe</t>
        </is>
      </c>
      <c r="D78" s="1" t="inlineStr">
        <is>
          <t>adidas</t>
        </is>
      </c>
      <c r="E78" s="1" t="inlineStr">
        <is>
          <t>core black</t>
        </is>
      </c>
      <c r="F78" s="1" t="n">
        <v>4</v>
      </c>
      <c r="G78" s="1" t="n">
        <v>42</v>
      </c>
      <c r="H78" s="4" t="n">
        <v>196</v>
      </c>
      <c r="I78" s="5" t="n">
        <v>0.9</v>
      </c>
      <c r="J78" s="3">
        <f>H78/$L$2 + I78*(88/$L$2)</f>
        <v/>
      </c>
      <c r="K78" s="15" t="inlineStr">
        <is>
          <t>https://www.cnfashionpub.com/product/boost-master-lin-tosub4-0-%e3%80%90ad0sk%e3%80%91%e9%bb%91%e7%99%bd-ad-ultra-boost-4-0-black-white-real-boost-bb6166/?spm=1101.1101.N.N.9272f63</t>
        </is>
      </c>
    </row>
    <row r="79" ht="15" customHeight="1" s="7" thickBot="1">
      <c r="A79">
        <f>A78+1</f>
        <v/>
      </c>
      <c r="B79">
        <f>CONCATENATE(D79, " ", E79, " ", F79, " ", G79)</f>
        <v/>
      </c>
      <c r="C79" s="1" t="inlineStr">
        <is>
          <t>shoe</t>
        </is>
      </c>
      <c r="D79" s="1" t="inlineStr">
        <is>
          <t>adidas</t>
        </is>
      </c>
      <c r="E79" s="1" t="inlineStr">
        <is>
          <t>core black</t>
        </is>
      </c>
      <c r="F79" s="1" t="n">
        <v>4</v>
      </c>
      <c r="G79" s="1" t="n">
        <v>43</v>
      </c>
      <c r="H79" s="4" t="n">
        <v>196</v>
      </c>
      <c r="I79" s="5" t="n">
        <v>0.9</v>
      </c>
      <c r="J79" s="3">
        <f>H79/$L$2 + I79*(88/$L$2)</f>
        <v/>
      </c>
      <c r="K79" s="15" t="inlineStr">
        <is>
          <t>https://www.cnfashionpub.com/product/boost-master-lin-tosub4-0-%e3%80%90ad0sk%e3%80%91%e9%bb%91%e7%99%bd-ad-ultra-boost-4-0-black-white-real-boost-bb6166/?spm=1101.1101.N.N.9272f63</t>
        </is>
      </c>
    </row>
    <row r="80" ht="15" customHeight="1" s="7" thickBot="1">
      <c r="A80">
        <f>A79+1</f>
        <v/>
      </c>
      <c r="B80">
        <f>CONCATENATE(D80, " ", E80, " ", F80, " ", G80)</f>
        <v/>
      </c>
      <c r="C80" s="1" t="inlineStr">
        <is>
          <t>shoe</t>
        </is>
      </c>
      <c r="D80" s="1" t="inlineStr">
        <is>
          <t>adidas</t>
        </is>
      </c>
      <c r="E80" s="1" t="inlineStr">
        <is>
          <t>core black</t>
        </is>
      </c>
      <c r="F80" s="1" t="n">
        <v>4</v>
      </c>
      <c r="G80" s="1" t="n">
        <v>44</v>
      </c>
      <c r="H80" s="4" t="n">
        <v>196</v>
      </c>
      <c r="I80" s="5" t="n">
        <v>0.9</v>
      </c>
      <c r="J80" s="3">
        <f>H80/$L$2 + I80*(88/$L$2)</f>
        <v/>
      </c>
      <c r="K80" s="15" t="inlineStr">
        <is>
          <t>https://www.cnfashionpub.com/product/boost-master-lin-tosub4-0-%e3%80%90ad0sk%e3%80%91%e9%bb%91%e7%99%bd-ad-ultra-boost-4-0-black-white-real-boost-bb6166/?spm=1101.1101.N.N.9272f63</t>
        </is>
      </c>
    </row>
    <row r="81" ht="15" customHeight="1" s="7" thickBot="1">
      <c r="A81">
        <f>A80+1</f>
        <v/>
      </c>
      <c r="B81">
        <f>CONCATENATE(D81, " ", E81, " ", F81, " ", G81)</f>
        <v/>
      </c>
      <c r="C81" s="1" t="inlineStr">
        <is>
          <t>shoe</t>
        </is>
      </c>
      <c r="D81" s="1" t="inlineStr">
        <is>
          <t>adidas</t>
        </is>
      </c>
      <c r="E81" s="1" t="inlineStr">
        <is>
          <t>gray multicolor</t>
        </is>
      </c>
      <c r="F81" s="1" t="n">
        <v>4</v>
      </c>
      <c r="G81" s="1" t="n">
        <v>40</v>
      </c>
      <c r="H81" s="4" t="n">
        <v>196</v>
      </c>
      <c r="I81" s="5" t="n">
        <v>0.9</v>
      </c>
      <c r="J81" s="3">
        <f>H81/$L$2 + I81*(88/$L$2)</f>
        <v/>
      </c>
      <c r="K81" s="14" t="inlineStr">
        <is>
          <t>https://www.cnfashionpub.com/product/boost-master-lin-tosub4-0-%e3%80%90ad0sk%e3%80%91%e7%81%b0%e7%82%ab%e5%bd%a9-ub4-0%e7%9c%9f%e7%88%86%e7%b1%b3%e8%8a%b1-ad-ultra-boost-4-0-grey-multicolorcm8109/?spm=1101.1101.N.N.93c11af</t>
        </is>
      </c>
    </row>
    <row r="82" ht="15" customHeight="1" s="7" thickBot="1">
      <c r="A82">
        <f>A81+1</f>
        <v/>
      </c>
      <c r="B82">
        <f>CONCATENATE(D82, " ", E82, " ", F82, " ", G82)</f>
        <v/>
      </c>
      <c r="C82" s="1" t="inlineStr">
        <is>
          <t>shoe</t>
        </is>
      </c>
      <c r="D82" s="1" t="inlineStr">
        <is>
          <t>adidas</t>
        </is>
      </c>
      <c r="E82" s="1" t="inlineStr">
        <is>
          <t>gray multicolor</t>
        </is>
      </c>
      <c r="F82" s="1" t="n">
        <v>4</v>
      </c>
      <c r="G82" s="1" t="n">
        <v>41</v>
      </c>
      <c r="H82" s="4" t="n">
        <v>196</v>
      </c>
      <c r="I82" s="5" t="n">
        <v>0.9</v>
      </c>
      <c r="J82" s="3">
        <f>H82/$L$2 + I82*(88/$L$2)</f>
        <v/>
      </c>
      <c r="K82" s="14" t="inlineStr">
        <is>
          <t>https://www.cnfashionpub.com/product/boost-master-lin-tosub4-0-%e3%80%90ad0sk%e3%80%91%e7%81%b0%e7%82%ab%e5%bd%a9-ub4-0%e7%9c%9f%e7%88%86%e7%b1%b3%e8%8a%b1-ad-ultra-boost-4-0-grey-multicolorcm8109/?spm=1101.1101.N.N.93c11af</t>
        </is>
      </c>
    </row>
    <row r="83" ht="15" customHeight="1" s="7" thickBot="1">
      <c r="A83">
        <f>A82+1</f>
        <v/>
      </c>
      <c r="B83">
        <f>CONCATENATE(D83, " ", E83, " ", F83, " ", G83)</f>
        <v/>
      </c>
      <c r="C83" s="1" t="inlineStr">
        <is>
          <t>shoe</t>
        </is>
      </c>
      <c r="D83" s="1" t="inlineStr">
        <is>
          <t>adidas</t>
        </is>
      </c>
      <c r="E83" s="1" t="inlineStr">
        <is>
          <t>gray multicolor</t>
        </is>
      </c>
      <c r="F83" s="1" t="n">
        <v>4</v>
      </c>
      <c r="G83" s="1" t="n">
        <v>42</v>
      </c>
      <c r="H83" s="4" t="n">
        <v>196</v>
      </c>
      <c r="I83" s="5" t="n">
        <v>0.9</v>
      </c>
      <c r="J83" s="3">
        <f>H83/$L$2 + I83*(88/$L$2)</f>
        <v/>
      </c>
      <c r="K83" s="14" t="inlineStr">
        <is>
          <t>https://www.cnfashionpub.com/product/boost-master-lin-tosub4-0-%e3%80%90ad0sk%e3%80%91%e7%81%b0%e7%82%ab%e5%bd%a9-ub4-0%e7%9c%9f%e7%88%86%e7%b1%b3%e8%8a%b1-ad-ultra-boost-4-0-grey-multicolorcm8109/?spm=1101.1101.N.N.93c11af</t>
        </is>
      </c>
    </row>
    <row r="84" ht="15" customHeight="1" s="7" thickBot="1">
      <c r="A84">
        <f>A83+1</f>
        <v/>
      </c>
      <c r="B84">
        <f>CONCATENATE(D84, " ", E84, " ", F84, " ", G84)</f>
        <v/>
      </c>
      <c r="C84" s="1" t="inlineStr">
        <is>
          <t>shoe</t>
        </is>
      </c>
      <c r="D84" s="1" t="inlineStr">
        <is>
          <t>adidas</t>
        </is>
      </c>
      <c r="E84" s="1" t="inlineStr">
        <is>
          <t>gray multicolor</t>
        </is>
      </c>
      <c r="F84" s="1" t="n">
        <v>4</v>
      </c>
      <c r="G84" s="1" t="n">
        <v>43</v>
      </c>
      <c r="H84" s="4" t="n">
        <v>196</v>
      </c>
      <c r="I84" s="5" t="n">
        <v>0.9</v>
      </c>
      <c r="J84" s="3">
        <f>H84/$L$2 + I84*(88/$L$2)</f>
        <v/>
      </c>
      <c r="K84" s="14" t="inlineStr">
        <is>
          <t>https://www.cnfashionpub.com/product/boost-master-lin-tosub4-0-%e3%80%90ad0sk%e3%80%91%e7%81%b0%e7%82%ab%e5%bd%a9-ub4-0%e7%9c%9f%e7%88%86%e7%b1%b3%e8%8a%b1-ad-ultra-boost-4-0-grey-multicolorcm8109/?spm=1101.1101.N.N.93c11af</t>
        </is>
      </c>
    </row>
    <row r="85" ht="15" customHeight="1" s="7" thickBot="1">
      <c r="A85">
        <f>A84+1</f>
        <v/>
      </c>
      <c r="B85">
        <f>CONCATENATE(D85, " ", E85, " ", F85, " ", G85)</f>
        <v/>
      </c>
      <c r="C85" s="1" t="inlineStr">
        <is>
          <t>shoe</t>
        </is>
      </c>
      <c r="D85" s="1" t="inlineStr">
        <is>
          <t>adidas</t>
        </is>
      </c>
      <c r="E85" s="1" t="inlineStr">
        <is>
          <t>gray multicolor</t>
        </is>
      </c>
      <c r="F85" s="1" t="n">
        <v>4</v>
      </c>
      <c r="G85" s="1" t="n">
        <v>44</v>
      </c>
      <c r="H85" s="4" t="n">
        <v>196</v>
      </c>
      <c r="I85" s="5" t="n">
        <v>0.9</v>
      </c>
      <c r="J85" s="3">
        <f>H85/$L$2 + I85*(88/$L$2)</f>
        <v/>
      </c>
      <c r="K85" s="14" t="inlineStr">
        <is>
          <t>https://www.cnfashionpub.com/product/boost-master-lin-tosub4-0-%e3%80%90ad0sk%e3%80%91%e7%81%b0%e7%82%ab%e5%bd%a9-ub4-0%e7%9c%9f%e7%88%86%e7%b1%b3%e8%8a%b1-ad-ultra-boost-4-0-grey-multicolorcm8109/?spm=1101.1101.N.N.93c11af</t>
        </is>
      </c>
    </row>
    <row r="86" ht="15" customHeight="1" s="7" thickBot="1">
      <c r="A86">
        <f>A85+1</f>
        <v/>
      </c>
      <c r="B86">
        <f>CONCATENATE(D86, " ", E86, " ", F86, " ", G86)</f>
        <v/>
      </c>
      <c r="C86" s="1" t="inlineStr">
        <is>
          <t>shoe</t>
        </is>
      </c>
      <c r="D86" s="1" t="inlineStr">
        <is>
          <t>cdg</t>
        </is>
      </c>
      <c r="E86" s="1" t="inlineStr">
        <is>
          <t>cream</t>
        </is>
      </c>
      <c r="F86" s="1" t="inlineStr">
        <is>
          <t>high</t>
        </is>
      </c>
      <c r="G86" s="1" t="n">
        <v>40</v>
      </c>
      <c r="H86" s="4" t="n">
        <v>188</v>
      </c>
      <c r="I86" s="5" t="n">
        <v>1.5</v>
      </c>
      <c r="J86" s="3">
        <f>H86/$L$2 + I86*(88/$L$2)</f>
        <v/>
      </c>
      <c r="K86" s="14" t="inlineStr">
        <is>
          <t>https://item.taobao.com/item.htm?id=598975205997&amp;spm=1101.1101.N.N.c56c32e</t>
        </is>
      </c>
    </row>
    <row r="87" ht="15" customHeight="1" s="7" thickBot="1">
      <c r="A87">
        <f>A86+1</f>
        <v/>
      </c>
      <c r="B87">
        <f>CONCATENATE(D87, " ", E87, " ", F87, " ", G87)</f>
        <v/>
      </c>
      <c r="C87" s="1" t="inlineStr">
        <is>
          <t>shoe</t>
        </is>
      </c>
      <c r="D87" s="1" t="inlineStr">
        <is>
          <t>cdg</t>
        </is>
      </c>
      <c r="E87" s="1" t="inlineStr">
        <is>
          <t>cream</t>
        </is>
      </c>
      <c r="F87" s="1" t="inlineStr">
        <is>
          <t>high</t>
        </is>
      </c>
      <c r="G87" s="1" t="n">
        <v>41</v>
      </c>
      <c r="H87" s="4" t="n">
        <v>188</v>
      </c>
      <c r="I87" s="5" t="n">
        <v>1.5</v>
      </c>
      <c r="J87" s="3">
        <f>H87/$L$2 + I87*(88/$L$2)</f>
        <v/>
      </c>
      <c r="K87" s="14" t="inlineStr">
        <is>
          <t>https://item.taobao.com/item.htm?id=598975205997&amp;spm=1101.1101.N.N.c56c32e</t>
        </is>
      </c>
    </row>
    <row r="88" ht="15" customHeight="1" s="7" thickBot="1">
      <c r="A88">
        <f>A87+1</f>
        <v/>
      </c>
      <c r="B88">
        <f>CONCATENATE(D88, " ", E88, " ", F88, " ", G88)</f>
        <v/>
      </c>
      <c r="C88" s="1" t="inlineStr">
        <is>
          <t>shoe</t>
        </is>
      </c>
      <c r="D88" s="1" t="inlineStr">
        <is>
          <t>cdg</t>
        </is>
      </c>
      <c r="E88" s="1" t="inlineStr">
        <is>
          <t>cream</t>
        </is>
      </c>
      <c r="F88" s="1" t="inlineStr">
        <is>
          <t>high</t>
        </is>
      </c>
      <c r="G88" s="1" t="n">
        <v>42</v>
      </c>
      <c r="H88" s="4" t="n">
        <v>188</v>
      </c>
      <c r="I88" s="5" t="n">
        <v>1.5</v>
      </c>
      <c r="J88" s="3">
        <f>H88/$L$2 + I88*(88/$L$2)</f>
        <v/>
      </c>
      <c r="K88" s="14" t="inlineStr">
        <is>
          <t>https://item.taobao.com/item.htm?id=598975205997&amp;spm=1101.1101.N.N.c56c32e</t>
        </is>
      </c>
    </row>
    <row r="89" ht="15" customHeight="1" s="7" thickBot="1">
      <c r="A89">
        <f>A88+1</f>
        <v/>
      </c>
      <c r="B89">
        <f>CONCATENATE(D89, " ", E89, " ", F89, " ", G89)</f>
        <v/>
      </c>
      <c r="C89" s="1" t="inlineStr">
        <is>
          <t>shoe</t>
        </is>
      </c>
      <c r="D89" s="1" t="inlineStr">
        <is>
          <t>cdg</t>
        </is>
      </c>
      <c r="E89" s="1" t="inlineStr">
        <is>
          <t>cream</t>
        </is>
      </c>
      <c r="F89" s="1" t="inlineStr">
        <is>
          <t>high</t>
        </is>
      </c>
      <c r="G89" s="1" t="n">
        <v>43</v>
      </c>
      <c r="H89" s="4" t="n">
        <v>188</v>
      </c>
      <c r="I89" s="5" t="n">
        <v>1.5</v>
      </c>
      <c r="J89" s="3">
        <f>H89/$L$2 + I89*(88/$L$2)</f>
        <v/>
      </c>
      <c r="K89" s="14" t="inlineStr">
        <is>
          <t>https://item.taobao.com/item.htm?id=598975205997&amp;spm=1101.1101.N.N.c56c32e</t>
        </is>
      </c>
    </row>
    <row r="90" ht="15" customHeight="1" s="7" thickBot="1">
      <c r="A90">
        <f>A89+1</f>
        <v/>
      </c>
      <c r="B90">
        <f>CONCATENATE(D90, " ", E90, " ", F90, " ", G90)</f>
        <v/>
      </c>
      <c r="C90" s="1" t="inlineStr">
        <is>
          <t>shoe</t>
        </is>
      </c>
      <c r="D90" s="1" t="inlineStr">
        <is>
          <t>cdg</t>
        </is>
      </c>
      <c r="E90" s="1" t="inlineStr">
        <is>
          <t>cream</t>
        </is>
      </c>
      <c r="F90" s="1" t="inlineStr">
        <is>
          <t>high</t>
        </is>
      </c>
      <c r="G90" s="1" t="n">
        <v>44</v>
      </c>
      <c r="H90" s="4" t="n">
        <v>188</v>
      </c>
      <c r="I90" s="5" t="n">
        <v>1.5</v>
      </c>
      <c r="J90" s="3">
        <f>H90/$L$2 + I90*(88/$L$2)</f>
        <v/>
      </c>
      <c r="K90" s="14" t="inlineStr">
        <is>
          <t>https://item.taobao.com/item.htm?id=598975205997&amp;spm=1101.1101.N.N.c56c32e</t>
        </is>
      </c>
    </row>
    <row r="91" ht="15" customHeight="1" s="7" thickBot="1">
      <c r="A91">
        <f>A90+1</f>
        <v/>
      </c>
      <c r="B91">
        <f>CONCATENATE(D91, " ", E91, " ", F91, " ", G91)</f>
        <v/>
      </c>
      <c r="C91" s="1" t="inlineStr">
        <is>
          <t>shoe</t>
        </is>
      </c>
      <c r="D91" s="1" t="inlineStr">
        <is>
          <t>cdg</t>
        </is>
      </c>
      <c r="E91" s="1" t="inlineStr">
        <is>
          <t>black</t>
        </is>
      </c>
      <c r="F91" s="1" t="inlineStr">
        <is>
          <t>high</t>
        </is>
      </c>
      <c r="G91" s="1" t="n">
        <v>40</v>
      </c>
      <c r="H91" s="4" t="n">
        <v>188</v>
      </c>
      <c r="I91" s="5" t="n">
        <v>1.5</v>
      </c>
      <c r="J91" s="3">
        <f>H91/$L$2 + I91*(88/$L$2)</f>
        <v/>
      </c>
      <c r="K91" s="14" t="inlineStr">
        <is>
          <t>https://item.taobao.com/item.htm?id=598975205997&amp;spm=1101.1101.N.N.c56c32e</t>
        </is>
      </c>
    </row>
    <row r="92" ht="15" customHeight="1" s="7" thickBot="1">
      <c r="A92">
        <f>A91+1</f>
        <v/>
      </c>
      <c r="B92">
        <f>CONCATENATE(D92, " ", E92, " ", F92, " ", G92)</f>
        <v/>
      </c>
      <c r="C92" s="1" t="inlineStr">
        <is>
          <t>shoe</t>
        </is>
      </c>
      <c r="D92" s="1" t="inlineStr">
        <is>
          <t>cdg</t>
        </is>
      </c>
      <c r="E92" s="1" t="inlineStr">
        <is>
          <t>black</t>
        </is>
      </c>
      <c r="F92" s="1" t="inlineStr">
        <is>
          <t>high</t>
        </is>
      </c>
      <c r="G92" s="1" t="n">
        <v>41</v>
      </c>
      <c r="H92" s="4" t="n">
        <v>188</v>
      </c>
      <c r="I92" s="5" t="n">
        <v>1.5</v>
      </c>
      <c r="J92" s="3">
        <f>H92/$L$2 + I92*(88/$L$2)</f>
        <v/>
      </c>
      <c r="K92" s="14" t="inlineStr">
        <is>
          <t>https://item.taobao.com/item.htm?id=598975205997&amp;spm=1101.1101.N.N.c56c32e</t>
        </is>
      </c>
    </row>
    <row r="93" ht="15" customHeight="1" s="7" thickBot="1">
      <c r="A93">
        <f>A92+1</f>
        <v/>
      </c>
      <c r="B93">
        <f>CONCATENATE(D93, " ", E93, " ", F93, " ", G93)</f>
        <v/>
      </c>
      <c r="C93" s="1" t="inlineStr">
        <is>
          <t>shoe</t>
        </is>
      </c>
      <c r="D93" s="1" t="inlineStr">
        <is>
          <t>cdg</t>
        </is>
      </c>
      <c r="E93" s="1" t="inlineStr">
        <is>
          <t>black</t>
        </is>
      </c>
      <c r="F93" s="1" t="inlineStr">
        <is>
          <t>high</t>
        </is>
      </c>
      <c r="G93" s="1" t="n">
        <v>42</v>
      </c>
      <c r="H93" s="4" t="n">
        <v>188</v>
      </c>
      <c r="I93" s="5" t="n">
        <v>1.5</v>
      </c>
      <c r="J93" s="3">
        <f>H93/$L$2 + I93*(88/$L$2)</f>
        <v/>
      </c>
      <c r="K93" s="14" t="inlineStr">
        <is>
          <t>https://item.taobao.com/item.htm?id=598975205997&amp;spm=1101.1101.N.N.c56c32e</t>
        </is>
      </c>
    </row>
    <row r="94" ht="15" customHeight="1" s="7" thickBot="1">
      <c r="A94">
        <f>A93+1</f>
        <v/>
      </c>
      <c r="B94">
        <f>CONCATENATE(D94, " ", E94, " ", F94, " ", G94)</f>
        <v/>
      </c>
      <c r="C94" s="1" t="inlineStr">
        <is>
          <t>shoe</t>
        </is>
      </c>
      <c r="D94" s="1" t="inlineStr">
        <is>
          <t>cdg</t>
        </is>
      </c>
      <c r="E94" s="1" t="inlineStr">
        <is>
          <t>black</t>
        </is>
      </c>
      <c r="F94" s="1" t="inlineStr">
        <is>
          <t>high</t>
        </is>
      </c>
      <c r="G94" s="1" t="n">
        <v>43</v>
      </c>
      <c r="H94" s="4" t="n">
        <v>188</v>
      </c>
      <c r="I94" s="5" t="n">
        <v>1.5</v>
      </c>
      <c r="J94" s="3">
        <f>H94/$L$2 + I94*(88/$L$2)</f>
        <v/>
      </c>
      <c r="K94" s="14" t="inlineStr">
        <is>
          <t>https://item.taobao.com/item.htm?id=598975205997&amp;spm=1101.1101.N.N.c56c32e</t>
        </is>
      </c>
    </row>
    <row r="95" ht="15" customHeight="1" s="7" thickBot="1">
      <c r="A95">
        <f>A94+1</f>
        <v/>
      </c>
      <c r="B95">
        <f>CONCATENATE(D95, " ", E95, " ", F95, " ", G95)</f>
        <v/>
      </c>
      <c r="C95" s="1" t="inlineStr">
        <is>
          <t>shoe</t>
        </is>
      </c>
      <c r="D95" s="1" t="inlineStr">
        <is>
          <t>cdg</t>
        </is>
      </c>
      <c r="E95" s="1" t="inlineStr">
        <is>
          <t>black</t>
        </is>
      </c>
      <c r="F95" s="1" t="inlineStr">
        <is>
          <t>high</t>
        </is>
      </c>
      <c r="G95" s="1" t="n">
        <v>44</v>
      </c>
      <c r="H95" s="4" t="n">
        <v>188</v>
      </c>
      <c r="I95" s="5" t="n">
        <v>1.5</v>
      </c>
      <c r="J95" s="3">
        <f>H95/$L$2 + I95*(88/$L$2)</f>
        <v/>
      </c>
      <c r="K95" s="14" t="inlineStr">
        <is>
          <t>https://item.taobao.com/item.htm?id=598975205997&amp;spm=1101.1101.N.N.c56c32e</t>
        </is>
      </c>
    </row>
    <row r="96" ht="15" customHeight="1" s="7" thickBot="1">
      <c r="A96">
        <f>A95+1</f>
        <v/>
      </c>
      <c r="B96">
        <f>CONCATENATE(D96, " ", E96, " ", F96, " ", G96)</f>
        <v/>
      </c>
      <c r="C96" s="1" t="inlineStr">
        <is>
          <t>shoe</t>
        </is>
      </c>
      <c r="D96" s="1" t="inlineStr">
        <is>
          <t>cdg</t>
        </is>
      </c>
      <c r="E96" s="1" t="inlineStr">
        <is>
          <t>cream</t>
        </is>
      </c>
      <c r="F96" s="1" t="inlineStr">
        <is>
          <t>low</t>
        </is>
      </c>
      <c r="G96" s="1" t="n">
        <v>40</v>
      </c>
      <c r="H96" s="4" t="n">
        <v>188</v>
      </c>
      <c r="I96" s="5" t="n">
        <v>1.4</v>
      </c>
      <c r="J96" s="3">
        <f>H96/$L$2 + I96*(88/$L$2)</f>
        <v/>
      </c>
      <c r="K96" s="14" t="inlineStr">
        <is>
          <t>https://item.taobao.com/item.htm?id=598975205997&amp;spm=1101.1101.N.N.c56c32e</t>
        </is>
      </c>
    </row>
    <row r="97" ht="15" customHeight="1" s="7" thickBot="1">
      <c r="A97">
        <f>A96+1</f>
        <v/>
      </c>
      <c r="B97">
        <f>CONCATENATE(D97, " ", E97, " ", F97, " ", G97)</f>
        <v/>
      </c>
      <c r="C97" s="1" t="inlineStr">
        <is>
          <t>shoe</t>
        </is>
      </c>
      <c r="D97" s="1" t="inlineStr">
        <is>
          <t>cdg</t>
        </is>
      </c>
      <c r="E97" s="1" t="inlineStr">
        <is>
          <t>cream</t>
        </is>
      </c>
      <c r="F97" s="1" t="inlineStr">
        <is>
          <t>low</t>
        </is>
      </c>
      <c r="G97" s="1" t="n">
        <v>41</v>
      </c>
      <c r="H97" s="4" t="n">
        <v>188</v>
      </c>
      <c r="I97" s="5" t="n">
        <v>1.4</v>
      </c>
      <c r="J97" s="3">
        <f>H97/$L$2 + I97*(88/$L$2)</f>
        <v/>
      </c>
      <c r="K97" s="14" t="inlineStr">
        <is>
          <t>https://item.taobao.com/item.htm?id=598975205997&amp;spm=1101.1101.N.N.c56c32e</t>
        </is>
      </c>
    </row>
    <row r="98" ht="15" customHeight="1" s="7" thickBot="1">
      <c r="A98">
        <f>A97+1</f>
        <v/>
      </c>
      <c r="B98">
        <f>CONCATENATE(D98, " ", E98, " ", F98, " ", G98)</f>
        <v/>
      </c>
      <c r="C98" s="1" t="inlineStr">
        <is>
          <t>shoe</t>
        </is>
      </c>
      <c r="D98" s="1" t="inlineStr">
        <is>
          <t>cdg</t>
        </is>
      </c>
      <c r="E98" s="1" t="inlineStr">
        <is>
          <t>cream</t>
        </is>
      </c>
      <c r="F98" s="1" t="inlineStr">
        <is>
          <t>low</t>
        </is>
      </c>
      <c r="G98" s="1" t="n">
        <v>42</v>
      </c>
      <c r="H98" s="4" t="n">
        <v>188</v>
      </c>
      <c r="I98" s="5" t="n">
        <v>1.4</v>
      </c>
      <c r="J98" s="3">
        <f>H98/$L$2 + I98*(88/$L$2)</f>
        <v/>
      </c>
      <c r="K98" s="14" t="inlineStr">
        <is>
          <t>https://item.taobao.com/item.htm?id=598975205997&amp;spm=1101.1101.N.N.c56c32e</t>
        </is>
      </c>
    </row>
    <row r="99" ht="15" customHeight="1" s="7" thickBot="1">
      <c r="A99">
        <f>A98+1</f>
        <v/>
      </c>
      <c r="B99">
        <f>CONCATENATE(D99, " ", E99, " ", F99, " ", G99)</f>
        <v/>
      </c>
      <c r="C99" s="1" t="inlineStr">
        <is>
          <t>shoe</t>
        </is>
      </c>
      <c r="D99" s="1" t="inlineStr">
        <is>
          <t>cdg</t>
        </is>
      </c>
      <c r="E99" s="1" t="inlineStr">
        <is>
          <t>cream</t>
        </is>
      </c>
      <c r="F99" s="1" t="inlineStr">
        <is>
          <t>low</t>
        </is>
      </c>
      <c r="G99" s="1" t="n">
        <v>43</v>
      </c>
      <c r="H99" s="4" t="n">
        <v>188</v>
      </c>
      <c r="I99" s="5" t="n">
        <v>1.4</v>
      </c>
      <c r="J99" s="3">
        <f>H99/$L$2 + I99*(88/$L$2)</f>
        <v/>
      </c>
      <c r="K99" s="14" t="inlineStr">
        <is>
          <t>https://item.taobao.com/item.htm?id=598975205997&amp;spm=1101.1101.N.N.c56c32e</t>
        </is>
      </c>
    </row>
    <row r="100" ht="15" customHeight="1" s="7" thickBot="1">
      <c r="A100">
        <f>A99+1</f>
        <v/>
      </c>
      <c r="B100">
        <f>CONCATENATE(D100, " ", E100, " ", F100, " ", G100)</f>
        <v/>
      </c>
      <c r="C100" s="1" t="inlineStr">
        <is>
          <t>shoe</t>
        </is>
      </c>
      <c r="D100" s="1" t="inlineStr">
        <is>
          <t>cdg</t>
        </is>
      </c>
      <c r="E100" s="1" t="inlineStr">
        <is>
          <t>cream</t>
        </is>
      </c>
      <c r="F100" s="1" t="inlineStr">
        <is>
          <t>low</t>
        </is>
      </c>
      <c r="G100" s="1" t="n">
        <v>44</v>
      </c>
      <c r="H100" s="4" t="n">
        <v>188</v>
      </c>
      <c r="I100" s="5" t="n">
        <v>1.4</v>
      </c>
      <c r="J100" s="3">
        <f>H100/$L$2 + I100*(88/$L$2)</f>
        <v/>
      </c>
      <c r="K100" s="14" t="inlineStr">
        <is>
          <t>https://item.taobao.com/item.htm?id=598975205997&amp;spm=1101.1101.N.N.c56c32e</t>
        </is>
      </c>
    </row>
    <row r="101" ht="15" customHeight="1" s="7" thickBot="1">
      <c r="A101">
        <f>A100+1</f>
        <v/>
      </c>
      <c r="B101">
        <f>CONCATENATE(D101, " ", E101, " ", F101, " ", G101)</f>
        <v/>
      </c>
      <c r="C101" s="1" t="inlineStr">
        <is>
          <t>shoe</t>
        </is>
      </c>
      <c r="D101" s="1" t="inlineStr">
        <is>
          <t>cdg</t>
        </is>
      </c>
      <c r="E101" s="1" t="inlineStr">
        <is>
          <t>black</t>
        </is>
      </c>
      <c r="F101" s="1" t="inlineStr">
        <is>
          <t>low</t>
        </is>
      </c>
      <c r="G101" s="1" t="n">
        <v>40</v>
      </c>
      <c r="H101" s="4" t="n">
        <v>188</v>
      </c>
      <c r="I101" s="5" t="n">
        <v>1.4</v>
      </c>
      <c r="J101" s="3">
        <f>H101/$L$2 + I101*(88/$L$2)</f>
        <v/>
      </c>
      <c r="K101" s="14" t="inlineStr">
        <is>
          <t>https://item.taobao.com/item.htm?id=598975205997&amp;spm=1101.1101.N.N.c56c32e</t>
        </is>
      </c>
    </row>
    <row r="102" ht="15" customHeight="1" s="7" thickBot="1">
      <c r="A102">
        <f>A101+1</f>
        <v/>
      </c>
      <c r="B102">
        <f>CONCATENATE(D102, " ", E102, " ", F102, " ", G102)</f>
        <v/>
      </c>
      <c r="C102" s="1" t="inlineStr">
        <is>
          <t>shoe</t>
        </is>
      </c>
      <c r="D102" s="1" t="inlineStr">
        <is>
          <t>cdg</t>
        </is>
      </c>
      <c r="E102" s="1" t="inlineStr">
        <is>
          <t>black</t>
        </is>
      </c>
      <c r="F102" s="1" t="inlineStr">
        <is>
          <t>low</t>
        </is>
      </c>
      <c r="G102" s="1" t="n">
        <v>41</v>
      </c>
      <c r="H102" s="4" t="n">
        <v>188</v>
      </c>
      <c r="I102" s="5" t="n">
        <v>1.4</v>
      </c>
      <c r="J102" s="3">
        <f>H102/$L$2 + I102*(88/$L$2)</f>
        <v/>
      </c>
      <c r="K102" s="14" t="inlineStr">
        <is>
          <t>https://item.taobao.com/item.htm?id=598975205997&amp;spm=1101.1101.N.N.c56c32e</t>
        </is>
      </c>
    </row>
    <row r="103" ht="15" customHeight="1" s="7" thickBot="1">
      <c r="A103">
        <f>A102+1</f>
        <v/>
      </c>
      <c r="B103">
        <f>CONCATENATE(D103, " ", E103, " ", F103, " ", G103)</f>
        <v/>
      </c>
      <c r="C103" s="1" t="inlineStr">
        <is>
          <t>shoe</t>
        </is>
      </c>
      <c r="D103" s="1" t="inlineStr">
        <is>
          <t>cdg</t>
        </is>
      </c>
      <c r="E103" s="1" t="inlineStr">
        <is>
          <t>black</t>
        </is>
      </c>
      <c r="F103" s="1" t="inlineStr">
        <is>
          <t>low</t>
        </is>
      </c>
      <c r="G103" s="1" t="n">
        <v>42</v>
      </c>
      <c r="H103" s="4" t="n">
        <v>188</v>
      </c>
      <c r="I103" s="5" t="n">
        <v>1.4</v>
      </c>
      <c r="J103" s="3">
        <f>H103/$L$2 + I103*(88/$L$2)</f>
        <v/>
      </c>
      <c r="K103" s="14" t="inlineStr">
        <is>
          <t>https://item.taobao.com/item.htm?id=598975205997&amp;spm=1101.1101.N.N.c56c32e</t>
        </is>
      </c>
    </row>
    <row r="104" ht="15" customHeight="1" s="7" thickBot="1">
      <c r="A104">
        <f>A103+1</f>
        <v/>
      </c>
      <c r="B104">
        <f>CONCATENATE(D104, " ", E104, " ", F104, " ", G104)</f>
        <v/>
      </c>
      <c r="C104" s="1" t="inlineStr">
        <is>
          <t>shoe</t>
        </is>
      </c>
      <c r="D104" s="1" t="inlineStr">
        <is>
          <t>cdg</t>
        </is>
      </c>
      <c r="E104" s="1" t="inlineStr">
        <is>
          <t>black</t>
        </is>
      </c>
      <c r="F104" s="1" t="inlineStr">
        <is>
          <t>low</t>
        </is>
      </c>
      <c r="G104" s="1" t="n">
        <v>43</v>
      </c>
      <c r="H104" s="4" t="n">
        <v>188</v>
      </c>
      <c r="I104" s="5" t="n">
        <v>1.4</v>
      </c>
      <c r="J104" s="3">
        <f>H104/$L$2 + I104*(88/$L$2)</f>
        <v/>
      </c>
      <c r="K104" s="14" t="inlineStr">
        <is>
          <t>https://item.taobao.com/item.htm?id=598975205997&amp;spm=1101.1101.N.N.c56c32e</t>
        </is>
      </c>
    </row>
    <row r="105" ht="15" customHeight="1" s="7" thickBot="1">
      <c r="A105">
        <f>A104+1</f>
        <v/>
      </c>
      <c r="B105">
        <f>CONCATENATE(D105, " ", E105, " ", F105, " ", G105)</f>
        <v/>
      </c>
      <c r="C105" s="1" t="inlineStr">
        <is>
          <t>shoe</t>
        </is>
      </c>
      <c r="D105" s="1" t="inlineStr">
        <is>
          <t>cdg</t>
        </is>
      </c>
      <c r="E105" s="1" t="inlineStr">
        <is>
          <t>black</t>
        </is>
      </c>
      <c r="F105" s="1" t="inlineStr">
        <is>
          <t>low</t>
        </is>
      </c>
      <c r="G105" s="1" t="n">
        <v>44</v>
      </c>
      <c r="H105" s="4" t="n">
        <v>188</v>
      </c>
      <c r="I105" s="5" t="n">
        <v>1.4</v>
      </c>
      <c r="J105" s="3">
        <f>H105/$L$2 + I105*(88/$L$2)</f>
        <v/>
      </c>
      <c r="K105" s="14" t="inlineStr">
        <is>
          <t>https://item.taobao.com/item.htm?id=598975205997&amp;spm=1101.1101.N.N.c56c32e</t>
        </is>
      </c>
    </row>
    <row r="106" ht="15" customHeight="1" s="7" thickBot="1">
      <c r="A106">
        <f>A105+1</f>
        <v/>
      </c>
      <c r="B106">
        <f>CONCATENATE(D106, " ", E106, " ", F106, " ", G106)</f>
        <v/>
      </c>
      <c r="C106" s="1" t="inlineStr">
        <is>
          <t>shoe</t>
        </is>
      </c>
      <c r="D106" s="1" t="inlineStr">
        <is>
          <t>nike</t>
        </is>
      </c>
      <c r="E106" s="1" t="inlineStr">
        <is>
          <t>white</t>
        </is>
      </c>
      <c r="F106" s="1" t="inlineStr">
        <is>
          <t>air force 1</t>
        </is>
      </c>
      <c r="G106" s="1" t="n">
        <v>40</v>
      </c>
      <c r="H106" s="1" t="n">
        <v>128</v>
      </c>
      <c r="I106" s="2" t="n">
        <v>1.2</v>
      </c>
      <c r="J106" s="3">
        <f>H106/$L$2 + I106*(88/$L$2)</f>
        <v/>
      </c>
      <c r="K106" s="14" t="inlineStr">
        <is>
          <t>https://weidian.com/item.html?itemID=2972906658&amp;spider_token=87e7&amp;spm=1101.1101.N.N.6391e85</t>
        </is>
      </c>
    </row>
    <row r="107" ht="15" customHeight="1" s="7" thickBot="1">
      <c r="A107">
        <f>A106+1</f>
        <v/>
      </c>
      <c r="B107">
        <f>CONCATENATE(D107, " ", E107, " ", F107, " ", G107)</f>
        <v/>
      </c>
      <c r="C107" s="1" t="inlineStr">
        <is>
          <t>shoe</t>
        </is>
      </c>
      <c r="D107" s="1" t="inlineStr">
        <is>
          <t>nike</t>
        </is>
      </c>
      <c r="E107" s="1" t="inlineStr">
        <is>
          <t>white</t>
        </is>
      </c>
      <c r="F107" s="1" t="inlineStr">
        <is>
          <t>air force 1</t>
        </is>
      </c>
      <c r="G107" s="1" t="n">
        <v>41</v>
      </c>
      <c r="H107" s="1" t="n">
        <v>128</v>
      </c>
      <c r="I107" s="2" t="n">
        <v>1.2</v>
      </c>
      <c r="J107" s="3">
        <f>H107/$L$2 + I107*(88/$L$2)</f>
        <v/>
      </c>
      <c r="K107" s="14" t="inlineStr">
        <is>
          <t>https://weidian.com/item.html?itemID=2972906658&amp;spider_token=87e7&amp;spm=1101.1101.N.N.6391e85</t>
        </is>
      </c>
    </row>
    <row r="108" ht="15" customHeight="1" s="7" thickBot="1">
      <c r="A108">
        <f>A107+1</f>
        <v/>
      </c>
      <c r="B108">
        <f>CONCATENATE(D108, " ", E108, " ", F108, " ", G108)</f>
        <v/>
      </c>
      <c r="C108" s="1" t="inlineStr">
        <is>
          <t>shoe</t>
        </is>
      </c>
      <c r="D108" s="1" t="inlineStr">
        <is>
          <t>nike</t>
        </is>
      </c>
      <c r="E108" s="1" t="inlineStr">
        <is>
          <t>white</t>
        </is>
      </c>
      <c r="F108" s="1" t="inlineStr">
        <is>
          <t>air force 1</t>
        </is>
      </c>
      <c r="G108" s="1" t="n">
        <v>42</v>
      </c>
      <c r="H108" s="1" t="n">
        <v>128</v>
      </c>
      <c r="I108" s="2" t="n">
        <v>1.2</v>
      </c>
      <c r="J108" s="3">
        <f>H108/$L$2 + I108*(88/$L$2)</f>
        <v/>
      </c>
      <c r="K108" s="14" t="inlineStr">
        <is>
          <t>https://weidian.com/item.html?itemID=2972906658&amp;spider_token=87e7&amp;spm=1101.1101.N.N.6391e85</t>
        </is>
      </c>
    </row>
    <row r="109" ht="15" customHeight="1" s="7" thickBot="1">
      <c r="A109">
        <f>A108+1</f>
        <v/>
      </c>
      <c r="B109">
        <f>CONCATENATE(D109, " ", E109, " ", F109, " ", G109)</f>
        <v/>
      </c>
      <c r="C109" s="1" t="inlineStr">
        <is>
          <t>shoe</t>
        </is>
      </c>
      <c r="D109" s="1" t="inlineStr">
        <is>
          <t>nike</t>
        </is>
      </c>
      <c r="E109" s="1" t="inlineStr">
        <is>
          <t>white</t>
        </is>
      </c>
      <c r="F109" s="1" t="inlineStr">
        <is>
          <t>air force 1</t>
        </is>
      </c>
      <c r="G109" s="1" t="n">
        <v>43</v>
      </c>
      <c r="H109" s="1" t="n">
        <v>128</v>
      </c>
      <c r="I109" s="2" t="n">
        <v>1.2</v>
      </c>
      <c r="J109" s="3">
        <f>H109/$L$2 + I109*(88/$L$2)</f>
        <v/>
      </c>
      <c r="K109" s="14" t="inlineStr">
        <is>
          <t>https://weidian.com/item.html?itemID=2972906658&amp;spider_token=87e7&amp;spm=1101.1101.N.N.6391e85</t>
        </is>
      </c>
    </row>
    <row r="110" ht="15" customHeight="1" s="7" thickBot="1">
      <c r="A110">
        <f>A109+1</f>
        <v/>
      </c>
      <c r="B110">
        <f>CONCATENATE(D110, " ", E110, " ", F110, " ", G110)</f>
        <v/>
      </c>
      <c r="C110" s="1" t="inlineStr">
        <is>
          <t>shoe</t>
        </is>
      </c>
      <c r="D110" s="1" t="inlineStr">
        <is>
          <t>nike</t>
        </is>
      </c>
      <c r="E110" s="1" t="inlineStr">
        <is>
          <t>white</t>
        </is>
      </c>
      <c r="F110" s="1" t="inlineStr">
        <is>
          <t>air force 1</t>
        </is>
      </c>
      <c r="G110" s="1" t="n">
        <v>44</v>
      </c>
      <c r="H110" s="1" t="n">
        <v>128</v>
      </c>
      <c r="I110" s="2" t="n">
        <v>1.2</v>
      </c>
      <c r="J110" s="3">
        <f>H110/$L$2 + I110*(88/$L$2)</f>
        <v/>
      </c>
      <c r="K110" s="14" t="inlineStr">
        <is>
          <t>https://weidian.com/item.html?itemID=2972906658&amp;spider_token=87e7&amp;spm=1101.1101.N.N.6391e85</t>
        </is>
      </c>
    </row>
    <row r="111" ht="15" customHeight="1" s="7" thickBot="1">
      <c r="A111">
        <f>A110+1</f>
        <v/>
      </c>
      <c r="B111">
        <f>CONCATENATE(D111, " ", E111, " ", F111, " ", G111)</f>
        <v/>
      </c>
      <c r="C111" s="1" t="inlineStr">
        <is>
          <t>accessory</t>
        </is>
      </c>
      <c r="D111" s="1" t="inlineStr">
        <is>
          <t>rayban</t>
        </is>
      </c>
      <c r="E111" s="1" t="inlineStr">
        <is>
          <t>green</t>
        </is>
      </c>
      <c r="F111" s="1" t="inlineStr">
        <is>
          <t>round lens gold frame</t>
        </is>
      </c>
      <c r="H111" s="1" t="n">
        <v>128</v>
      </c>
      <c r="I111" s="1" t="n">
        <v>0.125</v>
      </c>
      <c r="J111" s="3">
        <f>H111/$L$2 + I111*(88/$L$2)</f>
        <v/>
      </c>
      <c r="K111" s="14" t="inlineStr">
        <is>
          <t>https://item.taobao.com/item.htm?spm=a1z10.1-c.w137644-16424407737.17.4ba45df54TJahH&amp;id=548912209902</t>
        </is>
      </c>
    </row>
    <row r="112" ht="15" customHeight="1" s="7" thickBot="1">
      <c r="A112">
        <f>A111+1</f>
        <v/>
      </c>
      <c r="B112">
        <f>CONCATENATE(D112, " ", E112, " ", F112, " ", G112)</f>
        <v/>
      </c>
      <c r="C112" s="1" t="inlineStr">
        <is>
          <t>accessory</t>
        </is>
      </c>
      <c r="D112" s="1" t="inlineStr">
        <is>
          <t>rayban</t>
        </is>
      </c>
      <c r="E112" s="1" t="inlineStr">
        <is>
          <t>green</t>
        </is>
      </c>
      <c r="F112" s="1" t="inlineStr">
        <is>
          <t>black clubmaster</t>
        </is>
      </c>
      <c r="H112" s="1" t="n">
        <v>120</v>
      </c>
      <c r="I112" s="2" t="n">
        <v>0.15</v>
      </c>
      <c r="J112" s="3">
        <f>H112/$L$2 + I112*(88/$L$2)</f>
        <v/>
      </c>
      <c r="K112" s="14" t="inlineStr">
        <is>
          <t>https://item.taobao.com/item.htm?spm=a1z10.1-c.w137644-16424407737.16.4ba45df54TJahH&amp;id=548894117410</t>
        </is>
      </c>
    </row>
    <row r="113" ht="15" customHeight="1" s="7" thickBot="1">
      <c r="A113" t="n">
        <v>109</v>
      </c>
      <c r="B113">
        <f>CONCATENATE(D113, " ", E113, " ", F113, " ", G113)</f>
        <v/>
      </c>
      <c r="C113" s="1" t="inlineStr">
        <is>
          <t>accessory</t>
        </is>
      </c>
      <c r="D113" s="1" t="inlineStr">
        <is>
          <t>rayban</t>
        </is>
      </c>
      <c r="E113" s="1" t="inlineStr">
        <is>
          <t>green</t>
        </is>
      </c>
      <c r="F113" s="1" t="inlineStr">
        <is>
          <t>black round clubmaster</t>
        </is>
      </c>
      <c r="H113" s="1" t="n">
        <v>188</v>
      </c>
      <c r="I113" s="2" t="n">
        <v>0.15</v>
      </c>
      <c r="J113" s="3">
        <f>H113/$L$2 + I113*(88/$L$2)</f>
        <v/>
      </c>
      <c r="K113" s="14" t="inlineStr">
        <is>
          <t>https://item.taobao.com/item.htm?spm=a1z10.1-c.w137644-16424407737.20.4ba45df54TJahH&amp;id=548861760287</t>
        </is>
      </c>
    </row>
    <row r="114" ht="15" customHeight="1" s="7" thickBot="1">
      <c r="A114">
        <f>A113+1</f>
        <v/>
      </c>
      <c r="B114">
        <f>CONCATENATE(D114, " ", E114, " ", F114, " ", G114)</f>
        <v/>
      </c>
      <c r="C114" s="1" t="inlineStr">
        <is>
          <t>accessory</t>
        </is>
      </c>
      <c r="D114" s="1" t="inlineStr">
        <is>
          <t>rayban</t>
        </is>
      </c>
      <c r="E114" s="1" t="inlineStr">
        <is>
          <t>green</t>
        </is>
      </c>
      <c r="F114" s="1" t="inlineStr">
        <is>
          <t>aviator</t>
        </is>
      </c>
      <c r="H114" s="1" t="n">
        <v>115</v>
      </c>
      <c r="I114" s="2" t="n">
        <v>0.125</v>
      </c>
      <c r="J114" s="3">
        <f>H114/$L$2 + I114*(88/$L$2)</f>
        <v/>
      </c>
      <c r="K114" s="14" t="inlineStr">
        <is>
          <t>https://item.taobao.com/item.htm?spm=a1z10.1-c.w137644-16424407737.19.4ba45df54TJahH&amp;id=549739826993</t>
        </is>
      </c>
    </row>
    <row r="115" ht="15" customHeight="1" s="7" thickBot="1">
      <c r="A115">
        <f>A114+1</f>
        <v/>
      </c>
      <c r="B115">
        <f>CONCATENATE(D115, " ", E115, " ", F115, " ", G115)</f>
        <v/>
      </c>
      <c r="C115" s="1" t="inlineStr">
        <is>
          <t>accessory</t>
        </is>
      </c>
      <c r="D115" s="1" t="inlineStr">
        <is>
          <t>tommy hilfiger</t>
        </is>
      </c>
      <c r="E115" s="1" t="inlineStr">
        <is>
          <t>white</t>
        </is>
      </c>
      <c r="F115" s="1" t="inlineStr">
        <is>
          <t>baseball cap</t>
        </is>
      </c>
      <c r="H115" s="1" t="n">
        <v>21</v>
      </c>
      <c r="I115" s="2" t="n">
        <v>0.09</v>
      </c>
      <c r="J115" s="3">
        <f>H115/$L$2 + I115*(88/$L$2)</f>
        <v/>
      </c>
      <c r="K115" s="14" t="inlineStr">
        <is>
          <t>https://item.taobao.com/item.htm?id=574456466561&amp;spm=1101.1101.N.N.1c8cb99</t>
        </is>
      </c>
    </row>
    <row r="116" ht="15" customHeight="1" s="7" thickBot="1">
      <c r="A116">
        <f>A115+1</f>
        <v/>
      </c>
      <c r="B116">
        <f>CONCATENATE(D116, " ", E116, " ", F116, " ", G116)</f>
        <v/>
      </c>
      <c r="C116" s="1" t="inlineStr">
        <is>
          <t>accessory</t>
        </is>
      </c>
      <c r="D116" s="1" t="inlineStr">
        <is>
          <t>tommy hilfiger</t>
        </is>
      </c>
      <c r="E116" s="1" t="inlineStr">
        <is>
          <t>navy</t>
        </is>
      </c>
      <c r="F116" s="1" t="inlineStr">
        <is>
          <t>baseball cap</t>
        </is>
      </c>
      <c r="H116" s="1" t="n">
        <v>21</v>
      </c>
      <c r="I116" s="2" t="n">
        <v>0.09</v>
      </c>
      <c r="J116" s="3">
        <f>H116/$L$2 + I116*(88/$L$2)</f>
        <v/>
      </c>
      <c r="K116" s="14" t="inlineStr">
        <is>
          <t>https://item.taobao.com/item.htm?id=574456466561&amp;spm=1101.1101.N.N.1c8cb99</t>
        </is>
      </c>
    </row>
    <row r="117" ht="15" customHeight="1" s="7" thickBot="1">
      <c r="A117">
        <f>A116+1</f>
        <v/>
      </c>
      <c r="B117">
        <f>CONCATENATE(D117, " ", E117, " ", F117, " ", G117)</f>
        <v/>
      </c>
      <c r="C117" s="1" t="inlineStr">
        <is>
          <t>accessory</t>
        </is>
      </c>
      <c r="D117" s="1" t="inlineStr">
        <is>
          <t>tommy hilfiger</t>
        </is>
      </c>
      <c r="E117" s="1" t="inlineStr">
        <is>
          <t>black</t>
        </is>
      </c>
      <c r="F117" s="1" t="inlineStr">
        <is>
          <t>baseball cap</t>
        </is>
      </c>
      <c r="H117" s="1" t="n">
        <v>21</v>
      </c>
      <c r="I117" s="2" t="n">
        <v>0.09</v>
      </c>
      <c r="J117" s="3">
        <f>H117/$L$2 + I117*(88/$L$2)</f>
        <v/>
      </c>
      <c r="K117" s="14" t="inlineStr">
        <is>
          <t>https://item.taobao.com/item.htm?id=574456466561&amp;spm=1101.1101.N.N.1c8cb99</t>
        </is>
      </c>
    </row>
    <row r="118" ht="15" customHeight="1" s="7" thickBot="1">
      <c r="A118">
        <f>A117+1</f>
        <v/>
      </c>
      <c r="B118">
        <f>CONCATENATE(D118, " ", E118, " ", F118, " ", G118)</f>
        <v/>
      </c>
      <c r="C118" s="1" t="inlineStr">
        <is>
          <t>accessory</t>
        </is>
      </c>
      <c r="D118" s="1" t="inlineStr">
        <is>
          <t>tommy hilfiger</t>
        </is>
      </c>
      <c r="E118" s="1" t="inlineStr">
        <is>
          <t>pink</t>
        </is>
      </c>
      <c r="F118" s="1" t="inlineStr">
        <is>
          <t>baseball cap</t>
        </is>
      </c>
      <c r="H118" s="1" t="n">
        <v>21</v>
      </c>
      <c r="I118" s="2" t="n">
        <v>0.09</v>
      </c>
      <c r="J118" s="3">
        <f>H118/$L$2 + I118*(88/$L$2)</f>
        <v/>
      </c>
      <c r="K118" s="14" t="inlineStr">
        <is>
          <t>https://item.taobao.com/item.htm?id=574456466561&amp;spm=1101.1101.N.N.1c8cb99</t>
        </is>
      </c>
    </row>
    <row r="119" ht="15" customHeight="1" s="7" thickBot="1">
      <c r="A119">
        <f>A118+1</f>
        <v/>
      </c>
      <c r="B119">
        <f>CONCATENATE(D119, " ", E119, " ", F119, " ", G119)</f>
        <v/>
      </c>
      <c r="C119" s="1" t="inlineStr">
        <is>
          <t>pants</t>
        </is>
      </c>
      <c r="D119" s="1" t="inlineStr">
        <is>
          <t>lululemon</t>
        </is>
      </c>
      <c r="E119" s="1" t="inlineStr">
        <is>
          <t>black</t>
        </is>
      </c>
      <c r="F119" s="1" t="inlineStr">
        <is>
          <t>legging</t>
        </is>
      </c>
      <c r="G119" t="inlineStr">
        <is>
          <t>s</t>
        </is>
      </c>
      <c r="H119" s="1" t="n">
        <v>67</v>
      </c>
      <c r="I119" s="2" t="n">
        <v>0.2</v>
      </c>
      <c r="J119" s="3">
        <f>H119/$L$2 + I119*(88/$L$2)</f>
        <v/>
      </c>
      <c r="K119" s="14" t="inlineStr">
        <is>
          <t>https://item.taobao.com/item.htm?id=609350987188&amp;spm=1101.1101.N.N.b91e8e8</t>
        </is>
      </c>
    </row>
    <row r="120" ht="15" customHeight="1" s="7" thickBot="1">
      <c r="A120">
        <f>A119+1</f>
        <v/>
      </c>
      <c r="B120">
        <f>CONCATENATE(D120, " ", E120, " ", F120, " ", G120)</f>
        <v/>
      </c>
      <c r="C120" s="1" t="inlineStr">
        <is>
          <t>pants</t>
        </is>
      </c>
      <c r="D120" s="1" t="inlineStr">
        <is>
          <t>lululemon</t>
        </is>
      </c>
      <c r="E120" s="1" t="inlineStr">
        <is>
          <t>black</t>
        </is>
      </c>
      <c r="F120" s="1" t="inlineStr">
        <is>
          <t>legging</t>
        </is>
      </c>
      <c r="G120" t="inlineStr">
        <is>
          <t>m</t>
        </is>
      </c>
      <c r="H120" s="1" t="n">
        <v>67</v>
      </c>
      <c r="I120" s="2" t="n">
        <v>0.2</v>
      </c>
      <c r="J120" s="3">
        <f>H120/$L$2 + I120*(88/$L$2)</f>
        <v/>
      </c>
      <c r="K120" s="14" t="inlineStr">
        <is>
          <t>https://item.taobao.com/item.htm?id=609350987188&amp;spm=1101.1101.N.N.b91e8e8</t>
        </is>
      </c>
    </row>
    <row r="121" ht="15" customHeight="1" s="7" thickBot="1">
      <c r="A121">
        <f>A120+1</f>
        <v/>
      </c>
      <c r="B121">
        <f>CONCATENATE(D121, " ", E121, " ", F121, " ", G121)</f>
        <v/>
      </c>
      <c r="C121" s="1" t="inlineStr">
        <is>
          <t>pants</t>
        </is>
      </c>
      <c r="D121" s="1" t="inlineStr">
        <is>
          <t>lululemon</t>
        </is>
      </c>
      <c r="E121" s="1" t="inlineStr">
        <is>
          <t>royal blue</t>
        </is>
      </c>
      <c r="F121" s="1" t="inlineStr">
        <is>
          <t>legging</t>
        </is>
      </c>
      <c r="G121" t="inlineStr">
        <is>
          <t>s</t>
        </is>
      </c>
      <c r="H121" s="1" t="n">
        <v>67</v>
      </c>
      <c r="I121" s="2" t="n">
        <v>0.2</v>
      </c>
      <c r="J121" s="3">
        <f>H121/$L$2 + I121*(88/$L$2)</f>
        <v/>
      </c>
      <c r="K121" s="14" t="inlineStr">
        <is>
          <t>https://item.taobao.com/item.htm?id=609350987188&amp;spm=1101.1101.N.N.b91e8e8</t>
        </is>
      </c>
    </row>
    <row r="122" ht="15" customHeight="1" s="7" thickBot="1">
      <c r="A122">
        <f>A121+1</f>
        <v/>
      </c>
      <c r="B122">
        <f>CONCATENATE(D122, " ", E122, " ", F122, " ", G122)</f>
        <v/>
      </c>
      <c r="C122" s="1" t="inlineStr">
        <is>
          <t>pants</t>
        </is>
      </c>
      <c r="D122" s="1" t="inlineStr">
        <is>
          <t>lululemon</t>
        </is>
      </c>
      <c r="E122" s="1" t="inlineStr">
        <is>
          <t>royal blue</t>
        </is>
      </c>
      <c r="F122" s="1" t="inlineStr">
        <is>
          <t>legging</t>
        </is>
      </c>
      <c r="G122" t="inlineStr">
        <is>
          <t>m</t>
        </is>
      </c>
      <c r="H122" s="8" t="n">
        <v>67</v>
      </c>
      <c r="I122" s="2" t="n">
        <v>0.2</v>
      </c>
      <c r="J122" s="3">
        <f>H122/$L$2 + I122*(88/$L$2)</f>
        <v/>
      </c>
      <c r="K122" s="14" t="inlineStr">
        <is>
          <t>https://item.taobao.com/item.htm?id=609350987188&amp;spm=1101.1101.N.N.b91e8e8</t>
        </is>
      </c>
    </row>
    <row r="123" ht="15" customHeight="1" s="7" thickBot="1">
      <c r="A123">
        <f>A122+1</f>
        <v/>
      </c>
      <c r="B123">
        <f>CONCATENATE(D123, " ", E123, " ", F123, " ", G123)</f>
        <v/>
      </c>
      <c r="C123" s="1" t="inlineStr">
        <is>
          <t>pants</t>
        </is>
      </c>
      <c r="D123" s="1" t="inlineStr">
        <is>
          <t>lululemon</t>
        </is>
      </c>
      <c r="E123" s="1" t="inlineStr">
        <is>
          <t>aoki ash</t>
        </is>
      </c>
      <c r="F123" s="1" t="inlineStr">
        <is>
          <t>legging</t>
        </is>
      </c>
      <c r="G123" t="inlineStr">
        <is>
          <t>s</t>
        </is>
      </c>
      <c r="H123" s="8" t="n">
        <v>67</v>
      </c>
      <c r="I123" s="2" t="n">
        <v>0.2</v>
      </c>
      <c r="J123" s="3">
        <f>H123/$L$2 + I123*(88/$L$2)</f>
        <v/>
      </c>
      <c r="K123" s="14" t="inlineStr">
        <is>
          <t>https://item.taobao.com/item.htm?id=609350987188&amp;spm=1101.1101.N.N.b91e8e8</t>
        </is>
      </c>
    </row>
    <row r="124" ht="15" customHeight="1" s="7" thickBot="1">
      <c r="A124">
        <f>A123+1</f>
        <v/>
      </c>
      <c r="B124">
        <f>CONCATENATE(D124, " ", E124, " ", F124, " ", G124)</f>
        <v/>
      </c>
      <c r="C124" s="1" t="inlineStr">
        <is>
          <t>pants</t>
        </is>
      </c>
      <c r="D124" s="1" t="inlineStr">
        <is>
          <t>lululemon</t>
        </is>
      </c>
      <c r="E124" s="1" t="inlineStr">
        <is>
          <t>aoki ash</t>
        </is>
      </c>
      <c r="F124" s="1" t="inlineStr">
        <is>
          <t>legging</t>
        </is>
      </c>
      <c r="G124" t="inlineStr">
        <is>
          <t>m</t>
        </is>
      </c>
      <c r="H124" s="1" t="n">
        <v>67</v>
      </c>
      <c r="I124" s="2" t="n">
        <v>0.2</v>
      </c>
      <c r="J124" s="3">
        <f>H124/$L$2 + I124*(88/$L$2)</f>
        <v/>
      </c>
      <c r="K124" s="14" t="inlineStr">
        <is>
          <t>https://item.taobao.com/item.htm?id=609350987188&amp;spm=1101.1101.N.N.b91e8e8</t>
        </is>
      </c>
    </row>
    <row r="125" ht="15" customHeight="1" s="7" thickBot="1">
      <c r="A125">
        <f>A124+1</f>
        <v/>
      </c>
      <c r="B125">
        <f>CONCATENATE(D125, " ", E125, " ", F125, " ", G125)</f>
        <v/>
      </c>
      <c r="C125" s="1" t="inlineStr">
        <is>
          <t>pants</t>
        </is>
      </c>
      <c r="D125" s="1" t="inlineStr">
        <is>
          <t>lululemon</t>
        </is>
      </c>
      <c r="E125" s="1" t="inlineStr">
        <is>
          <t>gray gamma</t>
        </is>
      </c>
      <c r="F125" s="1" t="inlineStr">
        <is>
          <t>legging</t>
        </is>
      </c>
      <c r="G125" t="inlineStr">
        <is>
          <t>s</t>
        </is>
      </c>
      <c r="H125" s="1" t="n">
        <v>67</v>
      </c>
      <c r="I125" s="2" t="n">
        <v>0.2</v>
      </c>
      <c r="J125" s="3">
        <f>H125/$L$2 + I125*(88/$L$2)</f>
        <v/>
      </c>
      <c r="K125" s="14" t="inlineStr">
        <is>
          <t>https://item.taobao.com/item.htm?id=609350987188&amp;spm=1101.1101.N.N.b91e8e8</t>
        </is>
      </c>
    </row>
    <row r="126" ht="15" customHeight="1" s="7" thickBot="1">
      <c r="A126">
        <f>A125+1</f>
        <v/>
      </c>
      <c r="B126">
        <f>CONCATENATE(D126, " ", E126, " ", F126, " ", G126)</f>
        <v/>
      </c>
      <c r="C126" s="1" t="inlineStr">
        <is>
          <t>pants</t>
        </is>
      </c>
      <c r="D126" s="1" t="inlineStr">
        <is>
          <t>lululemon</t>
        </is>
      </c>
      <c r="E126" s="1" t="inlineStr">
        <is>
          <t>gray gamma</t>
        </is>
      </c>
      <c r="F126" s="1" t="inlineStr">
        <is>
          <t>legging</t>
        </is>
      </c>
      <c r="G126" t="inlineStr">
        <is>
          <t>m</t>
        </is>
      </c>
      <c r="H126" s="1" t="n">
        <v>67</v>
      </c>
      <c r="I126" s="2" t="n">
        <v>0.2</v>
      </c>
      <c r="J126" s="3">
        <f>H126/$L$2 + I126*(88/$L$2)</f>
        <v/>
      </c>
      <c r="K126" s="14" t="inlineStr">
        <is>
          <t>https://item.taobao.com/item.htm?id=609350987188&amp;spm=1101.1101.N.N.b91e8e8</t>
        </is>
      </c>
    </row>
    <row r="127" ht="15" customHeight="1" s="7" thickBot="1">
      <c r="A127">
        <f>A126+1</f>
        <v/>
      </c>
      <c r="B127">
        <f>CONCATENATE(D127, " ", E127, " ", F127, " ", G127)</f>
        <v/>
      </c>
      <c r="C127" t="inlineStr">
        <is>
          <t>shirt</t>
        </is>
      </c>
      <c r="D127" t="inlineStr">
        <is>
          <t>frank ocean</t>
        </is>
      </c>
      <c r="E127" t="inlineStr">
        <is>
          <t>white</t>
        </is>
      </c>
      <c r="F127" t="inlineStr">
        <is>
          <t>blonded</t>
        </is>
      </c>
      <c r="G127" t="inlineStr">
        <is>
          <t>s</t>
        </is>
      </c>
      <c r="H127" s="1" t="n">
        <v>75</v>
      </c>
      <c r="I127" s="2" t="n">
        <v>0.2</v>
      </c>
      <c r="J127" s="3">
        <f>H127/$L$2 + I127*(88/$L$2)</f>
        <v/>
      </c>
      <c r="K127" s="14" t="inlineStr">
        <is>
          <t>https://item.taobao.com/item.htm?id=612486455411&amp;spm=1101.1101.N.N.78d02</t>
        </is>
      </c>
    </row>
    <row r="128" ht="15" customHeight="1" s="7" thickBot="1">
      <c r="A128">
        <f>A127+1</f>
        <v/>
      </c>
      <c r="B128">
        <f>CONCATENATE(D128, " ", E128, " ", F128, " ", G128)</f>
        <v/>
      </c>
      <c r="C128" t="inlineStr">
        <is>
          <t>shirt</t>
        </is>
      </c>
      <c r="D128" t="inlineStr">
        <is>
          <t>frank ocean</t>
        </is>
      </c>
      <c r="E128" t="inlineStr">
        <is>
          <t>white</t>
        </is>
      </c>
      <c r="F128" t="inlineStr">
        <is>
          <t>blonded</t>
        </is>
      </c>
      <c r="G128" t="inlineStr">
        <is>
          <t>m</t>
        </is>
      </c>
      <c r="H128" s="8" t="n">
        <v>75</v>
      </c>
      <c r="I128" s="2" t="n">
        <v>0.2</v>
      </c>
      <c r="J128" s="3">
        <f>H128/$L$2 + I128*(88/$L$2)</f>
        <v/>
      </c>
      <c r="K128" s="14" t="inlineStr">
        <is>
          <t>https://item.taobao.com/item.htm?id=612486455411&amp;spm=1101.1101.N.N.78d02</t>
        </is>
      </c>
    </row>
    <row r="129" ht="15" customHeight="1" s="7" thickBot="1">
      <c r="A129">
        <f>A128+1</f>
        <v/>
      </c>
      <c r="B129">
        <f>CONCATENATE(D129, " ", E129, " ", F129, " ", G129)</f>
        <v/>
      </c>
      <c r="C129" t="inlineStr">
        <is>
          <t>shirt</t>
        </is>
      </c>
      <c r="D129" t="inlineStr">
        <is>
          <t>frank ocean</t>
        </is>
      </c>
      <c r="E129" t="inlineStr">
        <is>
          <t>white</t>
        </is>
      </c>
      <c r="F129" t="inlineStr">
        <is>
          <t>blonded</t>
        </is>
      </c>
      <c r="G129" t="inlineStr">
        <is>
          <t>l</t>
        </is>
      </c>
      <c r="H129" s="1" t="n">
        <v>75</v>
      </c>
      <c r="I129" s="2" t="n">
        <v>0.2</v>
      </c>
      <c r="J129" s="3">
        <f>H129/$L$2 + I129*(88/$L$2)</f>
        <v/>
      </c>
      <c r="K129" s="14" t="inlineStr">
        <is>
          <t>https://item.taobao.com/item.htm?id=612486455411&amp;spm=1101.1101.N.N.78d02</t>
        </is>
      </c>
    </row>
    <row r="130" ht="15" customHeight="1" s="7" thickBot="1">
      <c r="A130">
        <f>A129+1</f>
        <v/>
      </c>
      <c r="B130">
        <f>CONCATENATE(D130, " ", E130, " ", F130, " ", G130)</f>
        <v/>
      </c>
      <c r="C130" t="inlineStr">
        <is>
          <t>shirt</t>
        </is>
      </c>
      <c r="D130" t="inlineStr">
        <is>
          <t>frank ocean</t>
        </is>
      </c>
      <c r="E130" t="inlineStr">
        <is>
          <t>white</t>
        </is>
      </c>
      <c r="F130" t="inlineStr">
        <is>
          <t>blonded</t>
        </is>
      </c>
      <c r="G130" t="inlineStr">
        <is>
          <t>xl</t>
        </is>
      </c>
      <c r="H130" s="1" t="n">
        <v>75</v>
      </c>
      <c r="I130" s="2" t="n">
        <v>0.2</v>
      </c>
      <c r="J130" s="3">
        <f>H130/$L$2 + I130*(88/$L$2)</f>
        <v/>
      </c>
      <c r="K130" s="14" t="inlineStr">
        <is>
          <t>https://item.taobao.com/item.htm?id=612486455411&amp;spm=1101.1101.N.N.78d02</t>
        </is>
      </c>
    </row>
    <row r="131" ht="15" customHeight="1" s="7" thickBot="1">
      <c r="A131">
        <f>A130+1</f>
        <v/>
      </c>
      <c r="B131">
        <f>CONCATENATE(D131, " ", E131, " ", F131, " ", G131)</f>
        <v/>
      </c>
      <c r="C131" s="1" t="inlineStr">
        <is>
          <t>hoodie</t>
        </is>
      </c>
      <c r="D131" s="1" t="inlineStr">
        <is>
          <t>astroworld</t>
        </is>
      </c>
      <c r="E131" s="1" t="inlineStr">
        <is>
          <t>black</t>
        </is>
      </c>
      <c r="F131" s="1" t="inlineStr">
        <is>
          <t>wish</t>
        </is>
      </c>
      <c r="G131" t="inlineStr">
        <is>
          <t>s</t>
        </is>
      </c>
      <c r="H131" s="1" t="n">
        <v>225</v>
      </c>
      <c r="I131" s="1" t="n">
        <v>0.7</v>
      </c>
      <c r="J131" s="3">
        <f>H131/$L$2 + I131*(88/$L$2)</f>
        <v/>
      </c>
      <c r="K131" s="14" t="inlineStr">
        <is>
          <t>https://item.taobao.com/item.htm?id=574105245182&amp;spm=1101.1101.N.N.5a61fba</t>
        </is>
      </c>
    </row>
    <row r="132" ht="15" customHeight="1" s="7" thickBot="1">
      <c r="A132">
        <f>A131+1</f>
        <v/>
      </c>
      <c r="B132">
        <f>CONCATENATE(D132, " ", E132, " ", F132, " ", G132)</f>
        <v/>
      </c>
      <c r="C132" s="1" t="inlineStr">
        <is>
          <t>hoodie</t>
        </is>
      </c>
      <c r="D132" s="1" t="inlineStr">
        <is>
          <t>astroworld</t>
        </is>
      </c>
      <c r="E132" s="1" t="inlineStr">
        <is>
          <t>black</t>
        </is>
      </c>
      <c r="F132" s="1" t="inlineStr">
        <is>
          <t>wish</t>
        </is>
      </c>
      <c r="G132" t="inlineStr">
        <is>
          <t>m</t>
        </is>
      </c>
      <c r="H132" s="1" t="n">
        <v>225</v>
      </c>
      <c r="I132" s="1" t="n">
        <v>0.7</v>
      </c>
      <c r="J132" s="3">
        <f>H132/$L$2 + I132*(88/$L$2)</f>
        <v/>
      </c>
      <c r="K132" s="14" t="inlineStr">
        <is>
          <t>https://item.taobao.com/item.htm?id=574105245182&amp;spm=1101.1101.N.N.5a61fba</t>
        </is>
      </c>
    </row>
    <row r="133" ht="15" customHeight="1" s="7" thickBot="1">
      <c r="A133">
        <f>A132+1</f>
        <v/>
      </c>
      <c r="B133">
        <f>CONCATENATE(D133, " ", E133, " ", F133, " ", G133)</f>
        <v/>
      </c>
      <c r="C133" s="1" t="inlineStr">
        <is>
          <t>hoodie</t>
        </is>
      </c>
      <c r="D133" s="1" t="inlineStr">
        <is>
          <t>astroworld</t>
        </is>
      </c>
      <c r="E133" s="1" t="inlineStr">
        <is>
          <t>black</t>
        </is>
      </c>
      <c r="F133" s="1" t="inlineStr">
        <is>
          <t>tour</t>
        </is>
      </c>
      <c r="G133" t="inlineStr">
        <is>
          <t>m</t>
        </is>
      </c>
      <c r="H133" s="1" t="n">
        <v>169</v>
      </c>
      <c r="I133" s="1" t="n">
        <v>0.7</v>
      </c>
      <c r="J133" s="3">
        <f>H133/$L$2 + I133*(88/$L$2)</f>
        <v/>
      </c>
      <c r="K133" s="14" t="inlineStr">
        <is>
          <t>https://item.taobao.com/item.htm?id=612602374182&amp;spm=1101.1101.N.N.29c8570</t>
        </is>
      </c>
    </row>
    <row r="134" ht="15" customHeight="1" s="7" thickBot="1">
      <c r="A134">
        <f>A133+1</f>
        <v/>
      </c>
      <c r="B134">
        <f>CONCATENATE(D134, " ", E134, " ", F134, " ", G134)</f>
        <v/>
      </c>
      <c r="C134" s="1" t="inlineStr">
        <is>
          <t>hoodie</t>
        </is>
      </c>
      <c r="D134" s="1" t="inlineStr">
        <is>
          <t>astroworld</t>
        </is>
      </c>
      <c r="E134" s="1" t="inlineStr">
        <is>
          <t>black</t>
        </is>
      </c>
      <c r="F134" s="1" t="inlineStr">
        <is>
          <t>tour</t>
        </is>
      </c>
      <c r="G134" t="inlineStr">
        <is>
          <t>l</t>
        </is>
      </c>
      <c r="H134" s="1" t="n">
        <v>169</v>
      </c>
      <c r="I134" s="1" t="n">
        <v>0.7</v>
      </c>
      <c r="J134" s="3">
        <f>H134/$L$2 + I134*(88/$L$2)</f>
        <v/>
      </c>
      <c r="K134" s="14" t="inlineStr">
        <is>
          <t>https://item.taobao.com/item.htm?id=612602374182&amp;spm=1101.1101.N.N.29c8570</t>
        </is>
      </c>
    </row>
    <row r="135" ht="15" customHeight="1" s="7" thickBot="1">
      <c r="A135" t="n">
        <v>134</v>
      </c>
      <c r="B135">
        <f>CONCATENATE(D135, " ", E135, " ", F135, " ", G135)</f>
        <v/>
      </c>
      <c r="C135" s="1" t="inlineStr">
        <is>
          <t>shoe</t>
        </is>
      </c>
      <c r="D135" s="1" t="inlineStr">
        <is>
          <t>adidas</t>
        </is>
      </c>
      <c r="E135" s="1" t="inlineStr">
        <is>
          <t>parlay</t>
        </is>
      </c>
      <c r="F135" s="1" t="n">
        <v>4</v>
      </c>
      <c r="G135" s="1" t="n">
        <v>40</v>
      </c>
      <c r="H135" s="4" t="n">
        <v>196</v>
      </c>
      <c r="I135" s="5" t="n">
        <v>0.9</v>
      </c>
      <c r="J135" s="3">
        <f>H135/$L$2 + I135*(88/$L$2)</f>
        <v/>
      </c>
      <c r="K135" s="14" t="inlineStr">
        <is>
          <t>https://www.cnfashionpub.com/product/boost-master-lin-tosub4-0-%e3%80%90ad0sk%e3%80%91-%e6%b5%b7%e6%b4%8b%e8%93%9d-parley-x-ad-ultra-boost-legend-ink-ac7836/</t>
        </is>
      </c>
      <c r="L135" s="1" t="n"/>
      <c r="M135" s="1" t="n"/>
    </row>
    <row r="136" ht="15" customHeight="1" s="7" thickBot="1">
      <c r="A136">
        <f>A135+1</f>
        <v/>
      </c>
      <c r="B136">
        <f>CONCATENATE(D136, " ", E136, " ", F136, " ", G136)</f>
        <v/>
      </c>
      <c r="C136" s="1" t="inlineStr">
        <is>
          <t>shoe</t>
        </is>
      </c>
      <c r="D136" s="1" t="inlineStr">
        <is>
          <t>adidas</t>
        </is>
      </c>
      <c r="E136" s="1" t="inlineStr">
        <is>
          <t>parlay</t>
        </is>
      </c>
      <c r="F136" s="1" t="n">
        <v>4</v>
      </c>
      <c r="G136" s="1" t="n">
        <v>41</v>
      </c>
      <c r="H136" s="4" t="n">
        <v>196</v>
      </c>
      <c r="I136" s="5" t="n">
        <v>0.9</v>
      </c>
      <c r="J136" s="3">
        <f>H136/$L$2 + I136*(88/$L$2)</f>
        <v/>
      </c>
      <c r="K136" s="14" t="inlineStr">
        <is>
          <t>https://www.cnfashionpub.com/product/boost-master-lin-tosub4-0-%e3%80%90ad0sk%e3%80%91-%e6%b5%b7%e6%b4%8b%e8%93%9d-parley-x-ad-ultra-boost-legend-ink-ac7836/</t>
        </is>
      </c>
      <c r="L136" s="1" t="n"/>
      <c r="M136" s="1" t="n"/>
    </row>
    <row r="137" ht="15" customHeight="1" s="7" thickBot="1">
      <c r="A137">
        <f>A136+1</f>
        <v/>
      </c>
      <c r="B137">
        <f>CONCATENATE(D137, " ", E137, " ", F137, " ", G137)</f>
        <v/>
      </c>
      <c r="C137" s="1" t="inlineStr">
        <is>
          <t>shoe</t>
        </is>
      </c>
      <c r="D137" s="1" t="inlineStr">
        <is>
          <t>adidas</t>
        </is>
      </c>
      <c r="E137" s="1" t="inlineStr">
        <is>
          <t>parlay</t>
        </is>
      </c>
      <c r="F137" s="1" t="n">
        <v>4</v>
      </c>
      <c r="G137" s="1" t="n">
        <v>42</v>
      </c>
      <c r="H137" s="4" t="n">
        <v>196</v>
      </c>
      <c r="I137" s="5" t="n">
        <v>0.9</v>
      </c>
      <c r="J137" s="3">
        <f>H137/$L$2 + I137*(88/$L$2)</f>
        <v/>
      </c>
      <c r="K137" s="14" t="inlineStr">
        <is>
          <t>https://www.cnfashionpub.com/product/boost-master-lin-tosub4-0-%e3%80%90ad0sk%e3%80%91-%e6%b5%b7%e6%b4%8b%e8%93%9d-parley-x-ad-ultra-boost-legend-ink-ac7836/</t>
        </is>
      </c>
      <c r="L137" s="1" t="n"/>
      <c r="M137" s="1" t="n"/>
    </row>
    <row r="138" ht="15" customHeight="1" s="7" thickBot="1">
      <c r="A138">
        <f>A137+1</f>
        <v/>
      </c>
      <c r="B138">
        <f>CONCATENATE(D138, " ", E138, " ", F138, " ", G138)</f>
        <v/>
      </c>
      <c r="C138" s="1" t="inlineStr">
        <is>
          <t>shoe</t>
        </is>
      </c>
      <c r="D138" s="1" t="inlineStr">
        <is>
          <t>adidas</t>
        </is>
      </c>
      <c r="E138" s="1" t="inlineStr">
        <is>
          <t>parlay</t>
        </is>
      </c>
      <c r="F138" s="1" t="n">
        <v>4</v>
      </c>
      <c r="G138" s="1" t="n">
        <v>43</v>
      </c>
      <c r="H138" s="4" t="n">
        <v>196</v>
      </c>
      <c r="I138" s="5" t="n">
        <v>0.9</v>
      </c>
      <c r="J138" s="3">
        <f>H138/$L$2 + I138*(88/$L$2)</f>
        <v/>
      </c>
      <c r="K138" s="14" t="inlineStr">
        <is>
          <t>https://www.cnfashionpub.com/product/boost-master-lin-tosub4-0-%e3%80%90ad0sk%e3%80%91-%e6%b5%b7%e6%b4%8b%e8%93%9d-parley-x-ad-ultra-boost-legend-ink-ac7836/</t>
        </is>
      </c>
      <c r="L138" s="1" t="n"/>
      <c r="M138" s="1" t="n"/>
    </row>
    <row r="139" ht="15" customHeight="1" s="7" thickBot="1">
      <c r="A139">
        <f>A138+1</f>
        <v/>
      </c>
      <c r="B139">
        <f>CONCATENATE(D139, " ", E139, " ", F139, " ", G139)</f>
        <v/>
      </c>
      <c r="C139" s="1" t="inlineStr">
        <is>
          <t>shoe</t>
        </is>
      </c>
      <c r="D139" s="1" t="inlineStr">
        <is>
          <t>adidas</t>
        </is>
      </c>
      <c r="E139" s="1" t="inlineStr">
        <is>
          <t>parlay</t>
        </is>
      </c>
      <c r="F139" s="1" t="n">
        <v>4</v>
      </c>
      <c r="G139" s="1" t="n">
        <v>44</v>
      </c>
      <c r="H139" s="4" t="n">
        <v>196</v>
      </c>
      <c r="I139" s="5" t="n">
        <v>0.9</v>
      </c>
      <c r="J139" s="3">
        <f>H139/$L$2 + I139*(88/$L$2)</f>
        <v/>
      </c>
      <c r="K139" s="14" t="inlineStr">
        <is>
          <t>https://www.cnfashionpub.com/product/boost-master-lin-tosub4-0-%e3%80%90ad0sk%e3%80%91-%e6%b5%b7%e6%b4%8b%e8%93%9d-parley-x-ad-ultra-boost-legend-ink-ac7836/</t>
        </is>
      </c>
      <c r="L139" s="1" t="n"/>
      <c r="M139" s="1" t="n"/>
    </row>
    <row r="140" ht="15" customHeight="1" s="7" thickBot="1">
      <c r="K140" s="1" t="n"/>
      <c r="L140" s="1" t="n"/>
      <c r="M140" s="1" t="n"/>
    </row>
    <row r="141" ht="15" customHeight="1" s="7" thickBot="1">
      <c r="K141" s="1" t="n"/>
      <c r="L141" s="1" t="n"/>
      <c r="M141" s="1" t="n"/>
    </row>
    <row r="142" ht="15" customHeight="1" s="7" thickBot="1">
      <c r="K142" s="1" t="n"/>
      <c r="L142" s="1" t="n"/>
      <c r="M142" s="1" t="n"/>
    </row>
    <row r="143" ht="15" customHeight="1" s="7" thickBot="1">
      <c r="K143" s="1" t="n"/>
      <c r="L143" s="1" t="n"/>
      <c r="M143" s="1" t="n"/>
    </row>
    <row r="144" ht="15" customHeight="1" s="7" thickBot="1">
      <c r="K144" s="1" t="n"/>
      <c r="L144" s="1" t="n"/>
      <c r="M144" s="1" t="n"/>
    </row>
    <row r="145" ht="15" customHeight="1" s="7" thickBot="1">
      <c r="K145" s="1" t="n"/>
      <c r="L145" s="1" t="n"/>
      <c r="M145" s="1" t="n"/>
    </row>
    <row r="146" ht="15" customHeight="1" s="7" thickBot="1">
      <c r="K146" s="1" t="n"/>
      <c r="L146" s="1" t="n"/>
      <c r="M146" s="1" t="n"/>
    </row>
    <row r="147" ht="15" customHeight="1" s="7" thickBot="1">
      <c r="K147" s="1" t="n"/>
      <c r="L147" s="1" t="n"/>
      <c r="M147" s="1" t="n"/>
    </row>
    <row r="148" ht="15" customHeight="1" s="7" thickBot="1">
      <c r="K148" s="1" t="n"/>
      <c r="L148" s="1" t="n"/>
      <c r="M148" s="1" t="n"/>
    </row>
    <row r="149" ht="15" customHeight="1" s="7" thickBot="1">
      <c r="K149" s="1" t="n"/>
      <c r="L149" s="1" t="n"/>
      <c r="M149" s="1" t="n"/>
    </row>
    <row r="150" ht="15" customHeight="1" s="7" thickBot="1">
      <c r="K150" s="1" t="n"/>
      <c r="L150" s="1" t="n"/>
      <c r="M150" s="1" t="n"/>
    </row>
    <row r="151" ht="15" customHeight="1" s="7" thickBot="1">
      <c r="K151" s="1" t="n"/>
      <c r="L151" s="1" t="n"/>
      <c r="M151" s="1" t="n"/>
    </row>
    <row r="152" ht="15" customHeight="1" s="7" thickBot="1">
      <c r="K152" s="1" t="n"/>
      <c r="L152" s="1" t="n"/>
      <c r="M152" s="1" t="n"/>
    </row>
    <row r="153" ht="15" customHeight="1" s="7" thickBot="1">
      <c r="K153" s="1" t="n"/>
      <c r="L153" s="1" t="n"/>
      <c r="M153" s="1" t="n"/>
    </row>
    <row r="154" ht="15" customHeight="1" s="7" thickBot="1">
      <c r="K154" s="1" t="n"/>
      <c r="L154" s="1" t="n"/>
      <c r="M154" s="1" t="n"/>
    </row>
    <row r="155" ht="15" customHeight="1" s="7" thickBot="1">
      <c r="K155" s="1" t="n"/>
      <c r="L155" s="1" t="n"/>
      <c r="M155" s="1" t="n"/>
    </row>
    <row r="156" ht="15" customHeight="1" s="7" thickBot="1">
      <c r="K156" s="1" t="n"/>
      <c r="L156" s="1" t="n"/>
      <c r="M156" s="1" t="n"/>
    </row>
    <row r="157" ht="15" customHeight="1" s="7" thickBot="1">
      <c r="K157" s="1" t="n"/>
      <c r="L157" s="1" t="n"/>
      <c r="M157" s="1" t="n"/>
    </row>
    <row r="158" ht="15" customHeight="1" s="7" thickBot="1">
      <c r="K158" s="1" t="n"/>
      <c r="L158" s="1" t="n"/>
      <c r="M158" s="1" t="n"/>
    </row>
    <row r="159" ht="15" customHeight="1" s="7" thickBot="1">
      <c r="K159" s="1" t="n"/>
      <c r="L159" s="1" t="n"/>
      <c r="M159" s="1" t="n"/>
    </row>
    <row r="160" ht="15" customHeight="1" s="7" thickBot="1">
      <c r="K160" s="1" t="n"/>
      <c r="L160" s="1" t="n"/>
      <c r="M160" s="1" t="n"/>
    </row>
    <row r="161" ht="15" customHeight="1" s="7" thickBot="1">
      <c r="K161" s="1" t="n"/>
      <c r="L161" s="1" t="n"/>
      <c r="M161" s="1" t="n"/>
    </row>
    <row r="162" ht="15" customHeight="1" s="7" thickBot="1">
      <c r="K162" s="1" t="n"/>
      <c r="L162" s="1" t="n"/>
      <c r="M162" s="1" t="n"/>
    </row>
    <row r="163" ht="15" customHeight="1" s="7" thickBot="1">
      <c r="K163" s="1" t="n"/>
      <c r="L163" s="1" t="n"/>
      <c r="M163" s="1" t="n"/>
    </row>
    <row r="164" ht="15" customHeight="1" s="7" thickBot="1">
      <c r="K164" s="1" t="n"/>
      <c r="L164" s="1" t="n"/>
      <c r="M164" s="1" t="n"/>
    </row>
    <row r="165" ht="15" customHeight="1" s="7" thickBot="1">
      <c r="K165" s="1" t="n"/>
      <c r="L165" s="1" t="n"/>
      <c r="M165" s="1" t="n"/>
    </row>
    <row r="166" ht="15" customHeight="1" s="7" thickBot="1">
      <c r="K166" s="1" t="n"/>
      <c r="L166" s="1" t="n"/>
      <c r="M166" s="1" t="n"/>
    </row>
    <row r="167" ht="15" customHeight="1" s="7" thickBot="1">
      <c r="K167" s="1" t="n"/>
      <c r="L167" s="1" t="n"/>
      <c r="M167" s="1" t="n"/>
    </row>
    <row r="168" ht="15" customHeight="1" s="7" thickBot="1">
      <c r="K168" s="1" t="n"/>
      <c r="L168" s="1" t="n"/>
      <c r="M168" s="1" t="n"/>
    </row>
    <row r="169" ht="15" customHeight="1" s="7" thickBot="1">
      <c r="K169" s="1" t="n"/>
      <c r="L169" s="1" t="n"/>
      <c r="M169" s="1" t="n"/>
    </row>
    <row r="170" ht="15" customHeight="1" s="7" thickBot="1">
      <c r="K170" s="1" t="n"/>
      <c r="L170" s="1" t="n"/>
      <c r="M170" s="1" t="n"/>
    </row>
    <row r="171" ht="15" customHeight="1" s="7" thickBot="1">
      <c r="K171" s="1" t="n"/>
      <c r="L171" s="1" t="n"/>
      <c r="M171" s="1" t="n"/>
    </row>
    <row r="172" ht="15" customHeight="1" s="7" thickBot="1">
      <c r="K172" s="1" t="n"/>
      <c r="L172" s="1" t="n"/>
      <c r="M172" s="1" t="n"/>
    </row>
    <row r="173" ht="15" customHeight="1" s="7" thickBot="1">
      <c r="K173" s="1" t="n"/>
      <c r="L173" s="1" t="n"/>
      <c r="M173" s="1" t="n"/>
    </row>
    <row r="174" ht="15" customHeight="1" s="7" thickBot="1">
      <c r="K174" s="1" t="n"/>
      <c r="L174" s="1" t="n"/>
      <c r="M174" s="1" t="n"/>
    </row>
    <row r="175" ht="15" customHeight="1" s="7" thickBot="1">
      <c r="K175" s="1" t="n"/>
      <c r="L175" s="1" t="n"/>
      <c r="M175" s="1" t="n"/>
    </row>
    <row r="176" ht="15" customHeight="1" s="7" thickBot="1">
      <c r="K176" s="1" t="n"/>
      <c r="L176" s="1" t="n"/>
      <c r="M176" s="1" t="n"/>
    </row>
    <row r="177" ht="15" customHeight="1" s="7" thickBot="1">
      <c r="K177" s="1" t="n"/>
      <c r="L177" s="1" t="n"/>
      <c r="M177" s="1" t="n"/>
    </row>
    <row r="178" ht="15" customHeight="1" s="7" thickBot="1">
      <c r="K178" s="1" t="n"/>
      <c r="L178" s="1" t="n"/>
      <c r="M178" s="1" t="n"/>
    </row>
    <row r="179" ht="15" customHeight="1" s="7" thickBot="1">
      <c r="K179" s="1" t="n"/>
      <c r="L179" s="1" t="n"/>
      <c r="M179" s="1" t="n"/>
    </row>
    <row r="180" ht="15" customHeight="1" s="7" thickBot="1">
      <c r="K180" s="1" t="n"/>
      <c r="L180" s="1" t="n"/>
      <c r="M180" s="1" t="n"/>
    </row>
    <row r="181" ht="15" customHeight="1" s="7" thickBot="1">
      <c r="K181" s="1" t="n"/>
      <c r="L181" s="1" t="n"/>
      <c r="M181" s="1" t="n"/>
    </row>
    <row r="182" ht="15" customHeight="1" s="7" thickBot="1">
      <c r="K182" s="1" t="n"/>
      <c r="L182" s="1" t="n"/>
      <c r="M182" s="1" t="n"/>
    </row>
    <row r="183" ht="15" customHeight="1" s="7" thickBot="1">
      <c r="K183" s="1" t="n"/>
      <c r="L183" s="1" t="n"/>
      <c r="M183" s="1" t="n"/>
    </row>
    <row r="184" ht="15" customHeight="1" s="7" thickBot="1">
      <c r="K184" s="1" t="n"/>
      <c r="L184" s="1" t="n"/>
      <c r="M184" s="1" t="n"/>
    </row>
    <row r="185" ht="15" customHeight="1" s="7" thickBot="1">
      <c r="K185" s="1" t="n"/>
      <c r="L185" s="1" t="n"/>
      <c r="M185" s="1" t="n"/>
    </row>
    <row r="186" ht="15" customHeight="1" s="7" thickBot="1">
      <c r="K186" s="1" t="n"/>
      <c r="L186" s="1" t="n"/>
      <c r="M186" s="1" t="n"/>
    </row>
    <row r="187" ht="15" customHeight="1" s="7" thickBot="1">
      <c r="K187" s="1" t="n"/>
      <c r="L187" s="1" t="n"/>
      <c r="M187" s="1" t="n"/>
    </row>
    <row r="188" ht="15" customHeight="1" s="7" thickBot="1">
      <c r="K188" s="1" t="n"/>
      <c r="L188" s="1" t="n"/>
      <c r="M188" s="1" t="n"/>
    </row>
    <row r="189" ht="15" customHeight="1" s="7" thickBot="1">
      <c r="K189" s="1" t="n"/>
      <c r="L189" s="1" t="n"/>
      <c r="M189" s="1" t="n"/>
    </row>
    <row r="190" ht="15" customHeight="1" s="7" thickBot="1">
      <c r="K190" s="1" t="n"/>
      <c r="L190" s="1" t="n"/>
      <c r="M190" s="1" t="n"/>
    </row>
    <row r="191" ht="15" customHeight="1" s="7" thickBot="1">
      <c r="K191" s="1" t="n"/>
      <c r="L191" s="1" t="n"/>
      <c r="M191" s="1" t="n"/>
    </row>
    <row r="192" ht="15" customHeight="1" s="7" thickBot="1">
      <c r="K192" s="1" t="n"/>
      <c r="L192" s="1" t="n"/>
      <c r="M192" s="1" t="n"/>
    </row>
    <row r="193" ht="15" customHeight="1" s="7" thickBot="1">
      <c r="K193" s="1" t="n"/>
      <c r="L193" s="1" t="n"/>
      <c r="M193" s="1" t="n"/>
    </row>
    <row r="194" ht="15" customHeight="1" s="7" thickBot="1">
      <c r="K194" s="1" t="n"/>
      <c r="L194" s="1" t="n"/>
      <c r="M194" s="1" t="n"/>
    </row>
    <row r="195" ht="15" customHeight="1" s="7" thickBot="1">
      <c r="K195" s="1" t="n"/>
      <c r="L195" s="1" t="n"/>
      <c r="M195" s="1" t="n"/>
    </row>
    <row r="196" ht="15" customHeight="1" s="7" thickBot="1">
      <c r="K196" s="1" t="n"/>
      <c r="L196" s="1" t="n"/>
      <c r="M196" s="1" t="n"/>
    </row>
    <row r="197" ht="15" customHeight="1" s="7" thickBot="1">
      <c r="K197" s="1" t="n"/>
      <c r="L197" s="1" t="n"/>
      <c r="M197" s="1" t="n"/>
    </row>
    <row r="198" ht="15" customHeight="1" s="7" thickBot="1">
      <c r="K198" s="1" t="n"/>
      <c r="L198" s="1" t="n"/>
      <c r="M198" s="1" t="n"/>
    </row>
    <row r="199" ht="15" customHeight="1" s="7" thickBot="1">
      <c r="K199" s="1" t="n"/>
      <c r="L199" s="1" t="n"/>
      <c r="M199" s="1" t="n"/>
    </row>
    <row r="200" ht="15" customHeight="1" s="7" thickBot="1">
      <c r="K200" s="1" t="n"/>
      <c r="L200" s="1" t="n"/>
      <c r="M200" s="1" t="n"/>
    </row>
    <row r="201" ht="15" customHeight="1" s="7" thickBot="1">
      <c r="K201" s="1" t="n"/>
      <c r="L201" s="1" t="n"/>
      <c r="M201" s="1" t="n"/>
    </row>
    <row r="202" ht="15" customHeight="1" s="7" thickBot="1">
      <c r="K202" s="1" t="n"/>
      <c r="L202" s="1" t="n"/>
      <c r="M202" s="1" t="n"/>
    </row>
    <row r="203" ht="15" customHeight="1" s="7" thickBot="1">
      <c r="K203" s="1" t="n"/>
      <c r="L203" s="1" t="n"/>
      <c r="M203" s="1" t="n"/>
    </row>
    <row r="204" ht="15" customHeight="1" s="7" thickBot="1">
      <c r="K204" s="1" t="n"/>
      <c r="L204" s="1" t="n"/>
      <c r="M204" s="1" t="n"/>
    </row>
    <row r="205" ht="15" customHeight="1" s="7" thickBot="1">
      <c r="K205" s="1" t="n"/>
      <c r="L205" s="1" t="n"/>
      <c r="M205" s="1" t="n"/>
    </row>
    <row r="206" ht="15" customHeight="1" s="7" thickBot="1">
      <c r="K206" s="1" t="n"/>
      <c r="L206" s="1" t="n"/>
      <c r="M206" s="1" t="n"/>
    </row>
    <row r="207" ht="15" customHeight="1" s="7" thickBot="1">
      <c r="K207" s="1" t="n"/>
      <c r="L207" s="1" t="n"/>
      <c r="M207" s="1" t="n"/>
    </row>
    <row r="208" ht="15" customHeight="1" s="7" thickBot="1">
      <c r="K208" s="1" t="n"/>
      <c r="L208" s="1" t="n"/>
      <c r="M208" s="1" t="n"/>
    </row>
    <row r="209" ht="15" customHeight="1" s="7" thickBot="1">
      <c r="K209" s="1" t="n"/>
      <c r="L209" s="1" t="n"/>
      <c r="M209" s="1" t="n"/>
    </row>
    <row r="210" ht="15" customHeight="1" s="7" thickBot="1">
      <c r="K210" s="1" t="n"/>
      <c r="L210" s="1" t="n"/>
      <c r="M210" s="1" t="n"/>
    </row>
    <row r="211" ht="15" customHeight="1" s="7" thickBot="1">
      <c r="K211" s="1" t="n"/>
      <c r="L211" s="1" t="n"/>
      <c r="M211" s="1" t="n"/>
    </row>
    <row r="212" ht="15" customHeight="1" s="7" thickBot="1">
      <c r="K212" s="1" t="n"/>
      <c r="L212" s="1" t="n"/>
      <c r="M212" s="1" t="n"/>
    </row>
    <row r="213" ht="15" customHeight="1" s="7" thickBot="1">
      <c r="K213" s="1" t="n"/>
      <c r="L213" s="1" t="n"/>
      <c r="M213" s="1" t="n"/>
    </row>
    <row r="214" ht="15" customHeight="1" s="7" thickBot="1">
      <c r="K214" s="1" t="n"/>
      <c r="L214" s="1" t="n"/>
      <c r="M214" s="1" t="n"/>
    </row>
    <row r="215" ht="15" customHeight="1" s="7" thickBot="1">
      <c r="K215" s="1" t="n"/>
      <c r="L215" s="1" t="n"/>
      <c r="M215" s="1" t="n"/>
    </row>
    <row r="216" ht="15" customHeight="1" s="7" thickBot="1">
      <c r="K216" s="1" t="n"/>
      <c r="L216" s="1" t="n"/>
      <c r="M216" s="1" t="n"/>
    </row>
    <row r="217" ht="15" customHeight="1" s="7" thickBot="1">
      <c r="K217" s="1" t="n"/>
      <c r="L217" s="1" t="n"/>
      <c r="M217" s="1" t="n"/>
    </row>
    <row r="218" ht="15" customHeight="1" s="7" thickBot="1">
      <c r="K218" s="1" t="n"/>
      <c r="L218" s="1" t="n"/>
      <c r="M218" s="1" t="n"/>
    </row>
    <row r="219" ht="15" customHeight="1" s="7" thickBot="1">
      <c r="K219" s="1" t="n"/>
      <c r="L219" s="1" t="n"/>
      <c r="M219" s="1" t="n"/>
    </row>
    <row r="220" ht="15" customHeight="1" s="7" thickBot="1">
      <c r="K220" s="1" t="n"/>
      <c r="L220" s="1" t="n"/>
      <c r="M220" s="1" t="n"/>
    </row>
    <row r="221" ht="15" customHeight="1" s="7" thickBot="1">
      <c r="K221" s="1" t="n"/>
      <c r="L221" s="1" t="n"/>
      <c r="M221" s="1" t="n"/>
    </row>
    <row r="222" ht="15" customHeight="1" s="7" thickBot="1">
      <c r="K222" s="1" t="n"/>
      <c r="L222" s="1" t="n"/>
      <c r="M222" s="1" t="n"/>
    </row>
    <row r="223" ht="15" customHeight="1" s="7" thickBot="1">
      <c r="K223" s="1" t="n"/>
      <c r="L223" s="1" t="n"/>
      <c r="M223" s="1" t="n"/>
    </row>
    <row r="224" ht="15" customHeight="1" s="7" thickBot="1">
      <c r="K224" s="1" t="n"/>
      <c r="L224" s="1" t="n"/>
      <c r="M224" s="1" t="n"/>
    </row>
    <row r="225" ht="15" customHeight="1" s="7" thickBot="1">
      <c r="K225" s="1" t="n"/>
      <c r="L225" s="1" t="n"/>
      <c r="M225" s="1" t="n"/>
    </row>
    <row r="226" ht="15" customHeight="1" s="7" thickBot="1">
      <c r="K226" s="1" t="n"/>
      <c r="L226" s="1" t="n"/>
      <c r="M226" s="1" t="n"/>
    </row>
    <row r="227" ht="15" customHeight="1" s="7" thickBot="1">
      <c r="K227" s="1" t="n"/>
      <c r="L227" s="1" t="n"/>
      <c r="M227" s="1" t="n"/>
    </row>
    <row r="228" ht="15" customHeight="1" s="7" thickBot="1">
      <c r="K228" s="1" t="n"/>
      <c r="L228" s="1" t="n"/>
      <c r="M228" s="1" t="n"/>
    </row>
    <row r="229" ht="15" customHeight="1" s="7" thickBot="1">
      <c r="K229" s="1" t="n"/>
      <c r="L229" s="1" t="n"/>
      <c r="M229" s="1" t="n"/>
    </row>
    <row r="230" ht="15" customHeight="1" s="7" thickBot="1">
      <c r="K230" s="1" t="n"/>
      <c r="L230" s="1" t="n"/>
      <c r="M230" s="1" t="n"/>
    </row>
    <row r="231" ht="15" customHeight="1" s="7" thickBot="1">
      <c r="K231" s="1" t="n"/>
      <c r="L231" s="1" t="n"/>
      <c r="M231" s="1" t="n"/>
    </row>
    <row r="232" ht="15" customHeight="1" s="7" thickBot="1">
      <c r="K232" s="1" t="n"/>
      <c r="L232" s="1" t="n"/>
      <c r="M232" s="1" t="n"/>
    </row>
    <row r="233" ht="15" customHeight="1" s="7" thickBot="1">
      <c r="K233" s="1" t="n"/>
      <c r="L233" s="1" t="n"/>
      <c r="M233" s="1" t="n"/>
    </row>
    <row r="234" ht="15" customHeight="1" s="7" thickBot="1">
      <c r="K234" s="1" t="n"/>
      <c r="L234" s="1" t="n"/>
      <c r="M234" s="1" t="n"/>
    </row>
    <row r="235" ht="15" customHeight="1" s="7" thickBot="1">
      <c r="K235" s="1" t="n"/>
      <c r="L235" s="1" t="n"/>
      <c r="M235" s="1" t="n"/>
    </row>
    <row r="236" ht="15" customHeight="1" s="7" thickBot="1">
      <c r="K236" s="1" t="n"/>
      <c r="L236" s="1" t="n"/>
      <c r="M236" s="1" t="n"/>
    </row>
    <row r="237" ht="15" customHeight="1" s="7" thickBot="1">
      <c r="K237" s="1" t="n"/>
      <c r="L237" s="1" t="n"/>
      <c r="M237" s="1" t="n"/>
    </row>
    <row r="238" ht="15" customHeight="1" s="7" thickBot="1">
      <c r="K238" s="1" t="n"/>
      <c r="L238" s="1" t="n"/>
      <c r="M238" s="1" t="n"/>
    </row>
    <row r="239" ht="15" customHeight="1" s="7" thickBot="1">
      <c r="K239" s="1" t="n"/>
      <c r="L239" s="1" t="n"/>
      <c r="M239" s="1" t="n"/>
    </row>
    <row r="240" ht="15" customHeight="1" s="7" thickBot="1">
      <c r="K240" s="1" t="n"/>
      <c r="L240" s="1" t="n"/>
      <c r="M240" s="1" t="n"/>
    </row>
    <row r="241" ht="15" customHeight="1" s="7" thickBot="1">
      <c r="K241" s="1" t="n"/>
      <c r="L241" s="1" t="n"/>
      <c r="M241" s="1" t="n"/>
    </row>
    <row r="242" ht="15" customHeight="1" s="7" thickBot="1">
      <c r="K242" s="1" t="n"/>
      <c r="L242" s="1" t="n"/>
      <c r="M242" s="1" t="n"/>
    </row>
    <row r="243" ht="15" customHeight="1" s="7" thickBot="1">
      <c r="K243" s="1" t="n"/>
      <c r="L243" s="1" t="n"/>
      <c r="M243" s="1" t="n"/>
    </row>
    <row r="244" ht="15" customHeight="1" s="7" thickBot="1">
      <c r="K244" s="1" t="n"/>
      <c r="L244" s="1" t="n"/>
      <c r="M244" s="1" t="n"/>
    </row>
    <row r="245" ht="15" customHeight="1" s="7" thickBot="1">
      <c r="K245" s="1" t="n"/>
      <c r="L245" s="1" t="n"/>
      <c r="M245" s="1" t="n"/>
    </row>
    <row r="246" ht="15" customHeight="1" s="7" thickBot="1">
      <c r="K246" s="1" t="n"/>
      <c r="L246" s="1" t="n"/>
      <c r="M246" s="1" t="n"/>
    </row>
    <row r="247" ht="15" customHeight="1" s="7" thickBot="1">
      <c r="K247" s="1" t="n"/>
      <c r="L247" s="1" t="n"/>
      <c r="M247" s="1" t="n"/>
    </row>
    <row r="248" ht="15" customHeight="1" s="7" thickBot="1">
      <c r="K248" s="1" t="n"/>
      <c r="L248" s="1" t="n"/>
      <c r="M248" s="1" t="n"/>
    </row>
    <row r="249" ht="15" customHeight="1" s="7" thickBot="1">
      <c r="K249" s="1" t="n"/>
      <c r="L249" s="1" t="n"/>
      <c r="M249" s="1" t="n"/>
    </row>
    <row r="250" ht="15" customHeight="1" s="7" thickBot="1">
      <c r="K250" s="1" t="n"/>
      <c r="L250" s="1" t="n"/>
      <c r="M250" s="1" t="n"/>
    </row>
    <row r="251" ht="15" customHeight="1" s="7" thickBot="1">
      <c r="K251" s="1" t="n"/>
      <c r="L251" s="1" t="n"/>
      <c r="M251" s="1" t="n"/>
    </row>
    <row r="252" ht="15" customHeight="1" s="7" thickBot="1">
      <c r="K252" s="1" t="n"/>
      <c r="L252" s="1" t="n"/>
      <c r="M252" s="1" t="n"/>
    </row>
    <row r="253" ht="15" customHeight="1" s="7" thickBot="1">
      <c r="K253" s="1" t="n"/>
      <c r="L253" s="1" t="n"/>
      <c r="M253" s="1" t="n"/>
    </row>
    <row r="254" ht="15" customHeight="1" s="7" thickBot="1">
      <c r="K254" s="1" t="n"/>
      <c r="L254" s="1" t="n"/>
      <c r="M254" s="1" t="n"/>
    </row>
    <row r="255" ht="15" customHeight="1" s="7" thickBot="1">
      <c r="K255" s="1" t="n"/>
      <c r="L255" s="1" t="n"/>
      <c r="M255" s="1" t="n"/>
    </row>
    <row r="256" ht="15" customHeight="1" s="7" thickBot="1">
      <c r="K256" s="1" t="n"/>
      <c r="L256" s="1" t="n"/>
      <c r="M256" s="1" t="n"/>
    </row>
    <row r="257" ht="15" customHeight="1" s="7" thickBot="1">
      <c r="K257" s="1" t="n"/>
      <c r="L257" s="1" t="n"/>
      <c r="M257" s="1" t="n"/>
    </row>
    <row r="258" ht="15" customHeight="1" s="7" thickBot="1">
      <c r="K258" s="1" t="n"/>
      <c r="L258" s="1" t="n"/>
      <c r="M258" s="1" t="n"/>
    </row>
    <row r="259" ht="15" customHeight="1" s="7" thickBot="1">
      <c r="K259" s="1" t="n"/>
      <c r="L259" s="1" t="n"/>
      <c r="M259" s="1" t="n"/>
    </row>
    <row r="260" ht="15" customHeight="1" s="7" thickBot="1">
      <c r="K260" s="1" t="n"/>
      <c r="L260" s="1" t="n"/>
      <c r="M260" s="1" t="n"/>
    </row>
    <row r="261" ht="15" customHeight="1" s="7" thickBot="1">
      <c r="K261" s="1" t="n"/>
      <c r="L261" s="1" t="n"/>
      <c r="M261" s="1" t="n"/>
    </row>
    <row r="262" ht="15" customHeight="1" s="7" thickBot="1">
      <c r="K262" s="1" t="n"/>
      <c r="L262" s="1" t="n"/>
      <c r="M262" s="1" t="n"/>
    </row>
    <row r="263" ht="15" customHeight="1" s="7" thickBot="1">
      <c r="K263" s="1" t="n"/>
      <c r="L263" s="1" t="n"/>
      <c r="M263" s="1" t="n"/>
    </row>
    <row r="264" ht="15" customHeight="1" s="7" thickBot="1">
      <c r="K264" s="1" t="n"/>
      <c r="L264" s="1" t="n"/>
      <c r="M264" s="1" t="n"/>
    </row>
    <row r="265" ht="15" customHeight="1" s="7" thickBot="1">
      <c r="K265" s="1" t="n"/>
      <c r="L265" s="1" t="n"/>
      <c r="M265" s="1" t="n"/>
    </row>
    <row r="266" ht="15" customHeight="1" s="7" thickBot="1">
      <c r="K266" s="1" t="n"/>
      <c r="L266" s="1" t="n"/>
      <c r="M266" s="1" t="n"/>
    </row>
    <row r="267" ht="15" customHeight="1" s="7" thickBot="1">
      <c r="K267" s="1" t="n"/>
      <c r="L267" s="1" t="n"/>
      <c r="M267" s="1" t="n"/>
    </row>
    <row r="268" ht="15" customHeight="1" s="7" thickBot="1">
      <c r="K268" s="1" t="n"/>
      <c r="L268" s="1" t="n"/>
      <c r="M268" s="1" t="n"/>
    </row>
    <row r="269" ht="15" customHeight="1" s="7" thickBot="1">
      <c r="K269" s="1" t="n"/>
      <c r="L269" s="1" t="n"/>
      <c r="M269" s="1" t="n"/>
    </row>
    <row r="270" ht="15" customHeight="1" s="7" thickBot="1">
      <c r="K270" s="1" t="n"/>
      <c r="L270" s="1" t="n"/>
      <c r="M270" s="1" t="n"/>
    </row>
    <row r="271" ht="15" customHeight="1" s="7" thickBot="1">
      <c r="K271" s="1" t="n"/>
      <c r="L271" s="1" t="n"/>
      <c r="M271" s="1" t="n"/>
    </row>
    <row r="272" ht="15" customHeight="1" s="7" thickBot="1">
      <c r="K272" s="1" t="n"/>
      <c r="L272" s="1" t="n"/>
      <c r="M272" s="1" t="n"/>
    </row>
    <row r="273" ht="15" customHeight="1" s="7" thickBot="1">
      <c r="K273" s="1" t="n"/>
      <c r="L273" s="1" t="n"/>
      <c r="M273" s="1" t="n"/>
    </row>
    <row r="274" ht="15" customHeight="1" s="7" thickBot="1">
      <c r="K274" s="1" t="n"/>
      <c r="L274" s="1" t="n"/>
      <c r="M274" s="1" t="n"/>
    </row>
    <row r="275" ht="15" customHeight="1" s="7" thickBot="1">
      <c r="K275" s="1" t="n"/>
      <c r="L275" s="1" t="n"/>
      <c r="M275" s="1" t="n"/>
    </row>
    <row r="276" ht="15" customHeight="1" s="7" thickBot="1">
      <c r="K276" s="1" t="n"/>
      <c r="L276" s="1" t="n"/>
      <c r="M276" s="1" t="n"/>
    </row>
    <row r="277" ht="15" customHeight="1" s="7" thickBot="1">
      <c r="K277" s="1" t="n"/>
      <c r="L277" s="1" t="n"/>
      <c r="M277" s="1" t="n"/>
    </row>
    <row r="278" ht="15" customHeight="1" s="7" thickBot="1">
      <c r="K278" s="1" t="n"/>
      <c r="L278" s="1" t="n"/>
      <c r="M278" s="1" t="n"/>
    </row>
    <row r="279" ht="15" customHeight="1" s="7" thickBot="1">
      <c r="K279" s="1" t="n"/>
      <c r="L279" s="1" t="n"/>
      <c r="M279" s="1" t="n"/>
    </row>
    <row r="280" ht="15" customHeight="1" s="7" thickBot="1">
      <c r="K280" s="1" t="n"/>
      <c r="L280" s="1" t="n"/>
      <c r="M280" s="1" t="n"/>
    </row>
    <row r="281" ht="15" customHeight="1" s="7" thickBot="1">
      <c r="K281" s="1" t="n"/>
      <c r="L281" s="1" t="n"/>
      <c r="M281" s="1" t="n"/>
    </row>
    <row r="282" ht="15" customHeight="1" s="7" thickBot="1">
      <c r="K282" s="1" t="n"/>
      <c r="L282" s="1" t="n"/>
      <c r="M282" s="1" t="n"/>
    </row>
    <row r="283" ht="15" customHeight="1" s="7" thickBot="1">
      <c r="K283" s="1" t="n"/>
      <c r="L283" s="1" t="n"/>
      <c r="M283" s="1" t="n"/>
    </row>
    <row r="284" ht="15" customHeight="1" s="7" thickBot="1">
      <c r="K284" s="1" t="n"/>
      <c r="L284" s="1" t="n"/>
      <c r="M284" s="1" t="n"/>
    </row>
    <row r="285" ht="15" customHeight="1" s="7" thickBot="1">
      <c r="K285" s="1" t="n"/>
      <c r="L285" s="1" t="n"/>
      <c r="M285" s="1" t="n"/>
    </row>
    <row r="286" ht="15" customHeight="1" s="7" thickBot="1">
      <c r="K286" s="1" t="n"/>
      <c r="L286" s="1" t="n"/>
      <c r="M286" s="1" t="n"/>
    </row>
    <row r="287" ht="15" customHeight="1" s="7" thickBot="1">
      <c r="K287" s="1" t="n"/>
      <c r="L287" s="1" t="n"/>
      <c r="M287" s="1" t="n"/>
    </row>
    <row r="288" ht="15" customHeight="1" s="7" thickBot="1">
      <c r="K288" s="1" t="n"/>
      <c r="L288" s="1" t="n"/>
      <c r="M288" s="1" t="n"/>
    </row>
    <row r="289" ht="15" customHeight="1" s="7" thickBot="1">
      <c r="K289" s="1" t="n"/>
      <c r="L289" s="1" t="n"/>
      <c r="M289" s="1" t="n"/>
    </row>
    <row r="290" ht="15" customHeight="1" s="7" thickBot="1">
      <c r="K290" s="1" t="n"/>
      <c r="L290" s="1" t="n"/>
      <c r="M290" s="1" t="n"/>
    </row>
    <row r="291" ht="15" customHeight="1" s="7" thickBot="1">
      <c r="K291" s="1" t="n"/>
      <c r="L291" s="1" t="n"/>
      <c r="M291" s="1" t="n"/>
    </row>
    <row r="292" ht="15" customHeight="1" s="7" thickBot="1">
      <c r="K292" s="1" t="n"/>
      <c r="L292" s="1" t="n"/>
      <c r="M292" s="1" t="n"/>
    </row>
    <row r="293" ht="15" customHeight="1" s="7" thickBot="1">
      <c r="K293" s="1" t="n"/>
      <c r="L293" s="1" t="n"/>
      <c r="M293" s="1" t="n"/>
    </row>
    <row r="294" ht="15" customHeight="1" s="7" thickBot="1">
      <c r="K294" s="1" t="n"/>
      <c r="L294" s="1" t="n"/>
      <c r="M294" s="1" t="n"/>
    </row>
    <row r="295" ht="15" customHeight="1" s="7" thickBot="1">
      <c r="K295" s="1" t="n"/>
      <c r="L295" s="1" t="n"/>
      <c r="M295" s="1" t="n"/>
    </row>
    <row r="296" ht="15" customHeight="1" s="7" thickBot="1">
      <c r="K296" s="1" t="n"/>
      <c r="L296" s="1" t="n"/>
      <c r="M296" s="1" t="n"/>
    </row>
    <row r="297" ht="15" customHeight="1" s="7" thickBot="1">
      <c r="K297" s="1" t="n"/>
      <c r="L297" s="1" t="n"/>
      <c r="M297" s="1" t="n"/>
    </row>
    <row r="298" ht="15" customHeight="1" s="7" thickBot="1">
      <c r="K298" s="1" t="n"/>
      <c r="L298" s="1" t="n"/>
      <c r="M298" s="1" t="n"/>
    </row>
    <row r="299" ht="15" customHeight="1" s="7" thickBot="1">
      <c r="K299" s="1" t="n"/>
      <c r="L299" s="1" t="n"/>
      <c r="M299" s="1" t="n"/>
    </row>
    <row r="300" ht="15" customHeight="1" s="7" thickBot="1">
      <c r="K300" s="1" t="n"/>
      <c r="L300" s="1" t="n"/>
      <c r="M300" s="1" t="n"/>
    </row>
    <row r="301" ht="15" customHeight="1" s="7" thickBot="1">
      <c r="K301" s="1" t="n"/>
      <c r="L301" s="1" t="n"/>
      <c r="M301" s="1" t="n"/>
    </row>
    <row r="302" ht="15" customHeight="1" s="7" thickBot="1">
      <c r="K302" s="1" t="n"/>
      <c r="L302" s="1" t="n"/>
      <c r="M302" s="1" t="n"/>
    </row>
    <row r="303" ht="15" customHeight="1" s="7" thickBot="1">
      <c r="K303" s="1" t="n"/>
      <c r="L303" s="1" t="n"/>
      <c r="M303" s="1" t="n"/>
    </row>
    <row r="304" ht="15" customHeight="1" s="7" thickBot="1">
      <c r="K304" s="1" t="n"/>
      <c r="L304" s="1" t="n"/>
      <c r="M304" s="1" t="n"/>
    </row>
    <row r="305" ht="15" customHeight="1" s="7" thickBot="1">
      <c r="K305" s="1" t="n"/>
      <c r="L305" s="1" t="n"/>
      <c r="M305" s="1" t="n"/>
    </row>
    <row r="306" ht="15" customHeight="1" s="7" thickBot="1">
      <c r="K306" s="1" t="n"/>
      <c r="L306" s="1" t="n"/>
      <c r="M306" s="1" t="n"/>
    </row>
    <row r="307" ht="15" customHeight="1" s="7" thickBot="1">
      <c r="K307" s="1" t="n"/>
      <c r="L307" s="1" t="n"/>
      <c r="M307" s="1" t="n"/>
    </row>
    <row r="308" ht="15" customHeight="1" s="7" thickBot="1">
      <c r="K308" s="1" t="n"/>
      <c r="L308" s="1" t="n"/>
      <c r="M308" s="1" t="n"/>
    </row>
    <row r="309" ht="15" customHeight="1" s="7" thickBot="1">
      <c r="K309" s="1" t="n"/>
      <c r="L309" s="1" t="n"/>
      <c r="M309" s="1" t="n"/>
    </row>
    <row r="310" ht="15" customHeight="1" s="7" thickBot="1">
      <c r="K310" s="1" t="n"/>
      <c r="L310" s="1" t="n"/>
      <c r="M310" s="1" t="n"/>
    </row>
    <row r="311" ht="15" customHeight="1" s="7" thickBot="1">
      <c r="K311" s="1" t="n"/>
      <c r="L311" s="1" t="n"/>
      <c r="M311" s="1" t="n"/>
    </row>
    <row r="312" ht="15" customHeight="1" s="7" thickBot="1">
      <c r="K312" s="1" t="n"/>
      <c r="L312" s="1" t="n"/>
      <c r="M312" s="1" t="n"/>
    </row>
    <row r="313" ht="15" customHeight="1" s="7" thickBot="1">
      <c r="K313" s="1" t="n"/>
      <c r="L313" s="1" t="n"/>
      <c r="M313" s="1" t="n"/>
    </row>
    <row r="314" ht="15" customHeight="1" s="7" thickBot="1">
      <c r="K314" s="1" t="n"/>
      <c r="L314" s="1" t="n"/>
      <c r="M314" s="1" t="n"/>
    </row>
    <row r="315" ht="15" customHeight="1" s="7" thickBot="1">
      <c r="K315" s="1" t="n"/>
      <c r="L315" s="1" t="n"/>
      <c r="M315" s="1" t="n"/>
    </row>
    <row r="316" ht="15" customHeight="1" s="7" thickBot="1">
      <c r="K316" s="1" t="n"/>
      <c r="L316" s="1" t="n"/>
      <c r="M316" s="1" t="n"/>
    </row>
    <row r="317" ht="15" customHeight="1" s="7" thickBot="1">
      <c r="K317" s="1" t="n"/>
      <c r="L317" s="1" t="n"/>
      <c r="M317" s="1" t="n"/>
    </row>
    <row r="318" ht="15" customHeight="1" s="7" thickBot="1">
      <c r="K318" s="1" t="n"/>
      <c r="L318" s="1" t="n"/>
      <c r="M318" s="1" t="n"/>
    </row>
    <row r="319" ht="15" customHeight="1" s="7" thickBot="1">
      <c r="K319" s="1" t="n"/>
      <c r="L319" s="1" t="n"/>
      <c r="M319" s="1" t="n"/>
    </row>
    <row r="320" ht="15" customHeight="1" s="7" thickBot="1">
      <c r="K320" s="1" t="n"/>
      <c r="L320" s="1" t="n"/>
      <c r="M320" s="1" t="n"/>
    </row>
    <row r="321" ht="15" customHeight="1" s="7" thickBot="1">
      <c r="K321" s="1" t="n"/>
      <c r="L321" s="1" t="n"/>
      <c r="M321" s="1" t="n"/>
    </row>
    <row r="322" ht="15" customHeight="1" s="7" thickBot="1">
      <c r="K322" s="1" t="n"/>
      <c r="L322" s="1" t="n"/>
      <c r="M322" s="1" t="n"/>
    </row>
    <row r="323" ht="15" customHeight="1" s="7" thickBot="1">
      <c r="K323" s="1" t="n"/>
      <c r="L323" s="1" t="n"/>
      <c r="M323" s="1" t="n"/>
    </row>
    <row r="324" ht="15" customHeight="1" s="7" thickBot="1">
      <c r="K324" s="1" t="n"/>
      <c r="L324" s="1" t="n"/>
      <c r="M324" s="1" t="n"/>
    </row>
    <row r="325" ht="15" customHeight="1" s="7" thickBot="1">
      <c r="K325" s="1" t="n"/>
      <c r="L325" s="1" t="n"/>
      <c r="M325" s="1" t="n"/>
    </row>
    <row r="326" ht="15" customHeight="1" s="7" thickBot="1">
      <c r="K326" s="1" t="n"/>
      <c r="L326" s="1" t="n"/>
      <c r="M326" s="1" t="n"/>
    </row>
    <row r="327" ht="15" customHeight="1" s="7" thickBot="1">
      <c r="K327" s="1" t="n"/>
      <c r="L327" s="1" t="n"/>
      <c r="M327" s="1" t="n"/>
    </row>
    <row r="328" ht="15" customHeight="1" s="7" thickBot="1">
      <c r="K328" s="1" t="n"/>
      <c r="L328" s="1" t="n"/>
      <c r="M328" s="1" t="n"/>
    </row>
    <row r="329" ht="15" customHeight="1" s="7" thickBot="1">
      <c r="K329" s="1" t="n"/>
      <c r="L329" s="1" t="n"/>
      <c r="M329" s="1" t="n"/>
    </row>
    <row r="330" ht="15" customHeight="1" s="7" thickBot="1">
      <c r="K330" s="1" t="n"/>
      <c r="L330" s="1" t="n"/>
      <c r="M330" s="1" t="n"/>
    </row>
    <row r="331" ht="15" customHeight="1" s="7" thickBot="1">
      <c r="K331" s="1" t="n"/>
      <c r="L331" s="1" t="n"/>
      <c r="M331" s="1" t="n"/>
    </row>
    <row r="332" ht="15" customHeight="1" s="7" thickBot="1">
      <c r="K332" s="1" t="n"/>
      <c r="L332" s="1" t="n"/>
      <c r="M332" s="1" t="n"/>
    </row>
    <row r="333" ht="15" customHeight="1" s="7" thickBot="1">
      <c r="K333" s="1" t="n"/>
      <c r="L333" s="1" t="n"/>
      <c r="M333" s="1" t="n"/>
    </row>
    <row r="334" ht="15" customHeight="1" s="7" thickBot="1">
      <c r="K334" s="1" t="n"/>
      <c r="L334" s="1" t="n"/>
      <c r="M334" s="1" t="n"/>
    </row>
    <row r="335" ht="15" customHeight="1" s="7" thickBot="1">
      <c r="K335" s="1" t="n"/>
      <c r="L335" s="1" t="n"/>
      <c r="M335" s="1" t="n"/>
    </row>
    <row r="336" ht="15" customHeight="1" s="7" thickBot="1">
      <c r="K336" s="1" t="n"/>
      <c r="L336" s="1" t="n"/>
      <c r="M336" s="1" t="n"/>
    </row>
    <row r="337" ht="15" customHeight="1" s="7" thickBot="1">
      <c r="K337" s="1" t="n"/>
      <c r="L337" s="1" t="n"/>
      <c r="M337" s="1" t="n"/>
    </row>
    <row r="338" ht="15" customHeight="1" s="7" thickBot="1">
      <c r="K338" s="1" t="n"/>
      <c r="L338" s="1" t="n"/>
      <c r="M338" s="1" t="n"/>
    </row>
    <row r="339" ht="15" customHeight="1" s="7" thickBot="1">
      <c r="K339" s="1" t="n"/>
      <c r="L339" s="1" t="n"/>
      <c r="M339" s="1" t="n"/>
    </row>
    <row r="340" ht="15" customHeight="1" s="7" thickBot="1">
      <c r="K340" s="1" t="n"/>
      <c r="L340" s="1" t="n"/>
      <c r="M340" s="1" t="n"/>
    </row>
    <row r="341" ht="15" customHeight="1" s="7" thickBot="1">
      <c r="K341" s="1" t="n"/>
      <c r="L341" s="1" t="n"/>
      <c r="M341" s="1" t="n"/>
    </row>
    <row r="342" ht="15" customHeight="1" s="7" thickBot="1">
      <c r="K342" s="1" t="n"/>
      <c r="L342" s="1" t="n"/>
      <c r="M342" s="1" t="n"/>
    </row>
    <row r="343" ht="15" customHeight="1" s="7" thickBot="1">
      <c r="K343" s="1" t="n"/>
      <c r="L343" s="1" t="n"/>
      <c r="M343" s="1" t="n"/>
    </row>
    <row r="344" ht="15" customHeight="1" s="7" thickBot="1">
      <c r="K344" s="1" t="n"/>
      <c r="L344" s="1" t="n"/>
      <c r="M344" s="1" t="n"/>
    </row>
    <row r="345" ht="15" customHeight="1" s="7" thickBot="1">
      <c r="K345" s="1" t="n"/>
      <c r="L345" s="1" t="n"/>
      <c r="M345" s="1" t="n"/>
    </row>
    <row r="346" ht="15" customHeight="1" s="7" thickBot="1">
      <c r="K346" s="1" t="n"/>
      <c r="L346" s="1" t="n"/>
      <c r="M346" s="1" t="n"/>
    </row>
    <row r="347" ht="15" customHeight="1" s="7" thickBot="1">
      <c r="K347" s="1" t="n"/>
      <c r="L347" s="1" t="n"/>
      <c r="M347" s="1" t="n"/>
    </row>
    <row r="348" ht="15" customHeight="1" s="7" thickBot="1">
      <c r="K348" s="1" t="n"/>
      <c r="L348" s="1" t="n"/>
      <c r="M348" s="1" t="n"/>
    </row>
    <row r="349" ht="15" customHeight="1" s="7" thickBot="1">
      <c r="K349" s="1" t="n"/>
      <c r="L349" s="1" t="n"/>
      <c r="M349" s="1" t="n"/>
    </row>
    <row r="350" ht="15" customHeight="1" s="7" thickBot="1">
      <c r="K350" s="1" t="n"/>
      <c r="L350" s="1" t="n"/>
      <c r="M350" s="1" t="n"/>
    </row>
    <row r="351" ht="15" customHeight="1" s="7" thickBot="1">
      <c r="K351" s="1" t="n"/>
      <c r="L351" s="1" t="n"/>
      <c r="M351" s="1" t="n"/>
    </row>
    <row r="352" ht="15" customHeight="1" s="7" thickBot="1">
      <c r="K352" s="1" t="n"/>
      <c r="L352" s="1" t="n"/>
      <c r="M352" s="1" t="n"/>
    </row>
    <row r="353" ht="15" customHeight="1" s="7" thickBot="1">
      <c r="K353" s="1" t="n"/>
      <c r="L353" s="1" t="n"/>
      <c r="M353" s="1" t="n"/>
    </row>
    <row r="354" ht="15" customHeight="1" s="7" thickBot="1">
      <c r="K354" s="1" t="n"/>
      <c r="L354" s="1" t="n"/>
      <c r="M354" s="1" t="n"/>
    </row>
    <row r="355" ht="15" customHeight="1" s="7" thickBot="1">
      <c r="K355" s="1" t="n"/>
      <c r="L355" s="1" t="n"/>
      <c r="M355" s="1" t="n"/>
    </row>
    <row r="356" ht="15" customHeight="1" s="7" thickBot="1">
      <c r="K356" s="1" t="n"/>
      <c r="L356" s="1" t="n"/>
      <c r="M356" s="1" t="n"/>
    </row>
    <row r="357" ht="15" customHeight="1" s="7" thickBot="1">
      <c r="K357" s="1" t="n"/>
      <c r="L357" s="1" t="n"/>
      <c r="M357" s="1" t="n"/>
    </row>
    <row r="358" ht="15" customHeight="1" s="7" thickBot="1">
      <c r="K358" s="1" t="n"/>
      <c r="L358" s="1" t="n"/>
      <c r="M358" s="1" t="n"/>
    </row>
    <row r="359" ht="15" customHeight="1" s="7" thickBot="1">
      <c r="K359" s="1" t="n"/>
      <c r="L359" s="1" t="n"/>
      <c r="M359" s="1" t="n"/>
    </row>
    <row r="360" ht="15" customHeight="1" s="7" thickBot="1">
      <c r="K360" s="1" t="n"/>
      <c r="L360" s="1" t="n"/>
      <c r="M360" s="1" t="n"/>
    </row>
    <row r="361" ht="15" customHeight="1" s="7" thickBot="1">
      <c r="K361" s="1" t="n"/>
      <c r="L361" s="1" t="n"/>
      <c r="M361" s="1" t="n"/>
    </row>
    <row r="362" ht="15" customHeight="1" s="7" thickBot="1">
      <c r="K362" s="1" t="n"/>
      <c r="L362" s="1" t="n"/>
      <c r="M362" s="1" t="n"/>
    </row>
    <row r="363" ht="15" customHeight="1" s="7" thickBot="1">
      <c r="K363" s="1" t="n"/>
      <c r="L363" s="1" t="n"/>
      <c r="M363" s="1" t="n"/>
    </row>
    <row r="364" ht="15" customHeight="1" s="7" thickBot="1">
      <c r="K364" s="1" t="n"/>
      <c r="L364" s="1" t="n"/>
      <c r="M364" s="1" t="n"/>
    </row>
    <row r="365" ht="15" customHeight="1" s="7" thickBot="1">
      <c r="K365" s="1" t="n"/>
      <c r="L365" s="1" t="n"/>
      <c r="M365" s="1" t="n"/>
    </row>
    <row r="366" ht="15" customHeight="1" s="7" thickBot="1">
      <c r="K366" s="1" t="n"/>
      <c r="L366" s="1" t="n"/>
      <c r="M366" s="1" t="n"/>
    </row>
    <row r="367" ht="15" customHeight="1" s="7" thickBot="1">
      <c r="K367" s="1" t="n"/>
      <c r="L367" s="1" t="n"/>
      <c r="M367" s="1" t="n"/>
    </row>
    <row r="368" ht="15" customHeight="1" s="7" thickBot="1">
      <c r="K368" s="1" t="n"/>
      <c r="L368" s="1" t="n"/>
      <c r="M368" s="1" t="n"/>
    </row>
    <row r="369" ht="15" customHeight="1" s="7" thickBot="1">
      <c r="K369" s="1" t="n"/>
      <c r="L369" s="1" t="n"/>
      <c r="M369" s="1" t="n"/>
    </row>
    <row r="370" ht="15" customHeight="1" s="7" thickBot="1">
      <c r="K370" s="1" t="n"/>
      <c r="L370" s="1" t="n"/>
      <c r="M370" s="1" t="n"/>
    </row>
    <row r="371" ht="15" customHeight="1" s="7" thickBot="1">
      <c r="K371" s="1" t="n"/>
      <c r="L371" s="1" t="n"/>
      <c r="M371" s="1" t="n"/>
    </row>
    <row r="372" ht="15" customHeight="1" s="7" thickBot="1">
      <c r="K372" s="1" t="n"/>
      <c r="L372" s="1" t="n"/>
      <c r="M372" s="1" t="n"/>
    </row>
    <row r="373" ht="15" customHeight="1" s="7" thickBot="1">
      <c r="K373" s="1" t="n"/>
      <c r="L373" s="1" t="n"/>
      <c r="M373" s="1" t="n"/>
    </row>
    <row r="374" ht="15" customHeight="1" s="7" thickBot="1">
      <c r="K374" s="1" t="n"/>
      <c r="L374" s="1" t="n"/>
      <c r="M374" s="1" t="n"/>
    </row>
    <row r="375" ht="15" customHeight="1" s="7" thickBot="1">
      <c r="K375" s="1" t="n"/>
      <c r="L375" s="1" t="n"/>
      <c r="M375" s="1" t="n"/>
    </row>
    <row r="376" ht="15" customHeight="1" s="7" thickBot="1">
      <c r="K376" s="1" t="n"/>
      <c r="L376" s="1" t="n"/>
      <c r="M376" s="1" t="n"/>
    </row>
    <row r="377" ht="15" customHeight="1" s="7" thickBot="1">
      <c r="K377" s="1" t="n"/>
      <c r="L377" s="1" t="n"/>
      <c r="M377" s="1" t="n"/>
    </row>
    <row r="378" ht="15" customHeight="1" s="7" thickBot="1">
      <c r="K378" s="1" t="n"/>
      <c r="L378" s="1" t="n"/>
      <c r="M378" s="1" t="n"/>
    </row>
    <row r="379" ht="15" customHeight="1" s="7" thickBot="1">
      <c r="K379" s="1" t="n"/>
      <c r="L379" s="1" t="n"/>
      <c r="M379" s="1" t="n"/>
    </row>
    <row r="380" ht="15" customHeight="1" s="7" thickBot="1">
      <c r="K380" s="1" t="n"/>
      <c r="L380" s="1" t="n"/>
      <c r="M380" s="1" t="n"/>
    </row>
    <row r="381" ht="15" customHeight="1" s="7" thickBot="1">
      <c r="K381" s="1" t="n"/>
      <c r="L381" s="1" t="n"/>
      <c r="M381" s="1" t="n"/>
    </row>
    <row r="382" ht="15" customHeight="1" s="7" thickBot="1">
      <c r="K382" s="1" t="n"/>
      <c r="L382" s="1" t="n"/>
      <c r="M382" s="1" t="n"/>
    </row>
    <row r="383" ht="15" customHeight="1" s="7" thickBot="1">
      <c r="K383" s="1" t="n"/>
      <c r="L383" s="1" t="n"/>
      <c r="M383" s="1" t="n"/>
    </row>
    <row r="384" ht="15" customHeight="1" s="7" thickBot="1">
      <c r="K384" s="1" t="n"/>
      <c r="L384" s="1" t="n"/>
      <c r="M384" s="1" t="n"/>
    </row>
    <row r="385" ht="15" customHeight="1" s="7" thickBot="1">
      <c r="K385" s="1" t="n"/>
      <c r="L385" s="1" t="n"/>
      <c r="M385" s="1" t="n"/>
    </row>
    <row r="386" ht="15" customHeight="1" s="7" thickBot="1">
      <c r="K386" s="1" t="n"/>
      <c r="L386" s="1" t="n"/>
      <c r="M386" s="1" t="n"/>
    </row>
    <row r="387" ht="15" customHeight="1" s="7" thickBot="1">
      <c r="K387" s="1" t="n"/>
      <c r="L387" s="1" t="n"/>
      <c r="M387" s="1" t="n"/>
    </row>
    <row r="388" ht="15" customHeight="1" s="7" thickBot="1">
      <c r="K388" s="1" t="n"/>
      <c r="L388" s="1" t="n"/>
      <c r="M388" s="1" t="n"/>
    </row>
    <row r="389" ht="15" customHeight="1" s="7" thickBot="1">
      <c r="K389" s="1" t="n"/>
      <c r="L389" s="1" t="n"/>
      <c r="M389" s="1" t="n"/>
    </row>
    <row r="390" ht="15" customHeight="1" s="7" thickBot="1">
      <c r="K390" s="1" t="n"/>
      <c r="L390" s="1" t="n"/>
      <c r="M390" s="1" t="n"/>
    </row>
    <row r="391" ht="15" customHeight="1" s="7" thickBot="1">
      <c r="K391" s="1" t="n"/>
      <c r="L391" s="1" t="n"/>
      <c r="M391" s="1" t="n"/>
    </row>
    <row r="392" ht="15" customHeight="1" s="7" thickBot="1">
      <c r="K392" s="1" t="n"/>
      <c r="L392" s="1" t="n"/>
      <c r="M392" s="1" t="n"/>
    </row>
    <row r="393" ht="15" customHeight="1" s="7" thickBot="1">
      <c r="K393" s="1" t="n"/>
      <c r="L393" s="1" t="n"/>
      <c r="M393" s="1" t="n"/>
    </row>
    <row r="394" ht="15" customHeight="1" s="7" thickBot="1">
      <c r="K394" s="1" t="n"/>
      <c r="L394" s="1" t="n"/>
      <c r="M394" s="1" t="n"/>
    </row>
    <row r="395" ht="15" customHeight="1" s="7" thickBot="1">
      <c r="K395" s="1" t="n"/>
      <c r="L395" s="1" t="n"/>
      <c r="M395" s="1" t="n"/>
    </row>
    <row r="396" ht="15" customHeight="1" s="7" thickBot="1">
      <c r="K396" s="1" t="n"/>
      <c r="L396" s="1" t="n"/>
      <c r="M396" s="1" t="n"/>
    </row>
    <row r="397" ht="15" customHeight="1" s="7" thickBot="1">
      <c r="K397" s="1" t="n"/>
      <c r="L397" s="1" t="n"/>
      <c r="M397" s="1" t="n"/>
    </row>
    <row r="398" ht="15" customHeight="1" s="7" thickBot="1">
      <c r="K398" s="1" t="n"/>
      <c r="L398" s="1" t="n"/>
      <c r="M398" s="1" t="n"/>
    </row>
    <row r="399" ht="15" customHeight="1" s="7" thickBot="1">
      <c r="K399" s="1" t="n"/>
      <c r="L399" s="1" t="n"/>
      <c r="M399" s="1" t="n"/>
    </row>
    <row r="400" ht="15" customHeight="1" s="7" thickBot="1">
      <c r="K400" s="1" t="n"/>
      <c r="L400" s="1" t="n"/>
      <c r="M400" s="1" t="n"/>
    </row>
    <row r="401" ht="15" customHeight="1" s="7" thickBot="1">
      <c r="K401" s="1" t="n"/>
      <c r="L401" s="1" t="n"/>
      <c r="M401" s="1" t="n"/>
    </row>
    <row r="402" ht="15" customHeight="1" s="7" thickBot="1">
      <c r="K402" s="1" t="n"/>
      <c r="L402" s="1" t="n"/>
      <c r="M402" s="1" t="n"/>
    </row>
    <row r="403" ht="15" customHeight="1" s="7" thickBot="1">
      <c r="K403" s="1" t="n"/>
      <c r="L403" s="1" t="n"/>
      <c r="M403" s="1" t="n"/>
    </row>
    <row r="404" ht="15" customHeight="1" s="7" thickBot="1">
      <c r="K404" s="1" t="n"/>
      <c r="L404" s="1" t="n"/>
      <c r="M404" s="1" t="n"/>
    </row>
    <row r="405" ht="15" customHeight="1" s="7" thickBot="1">
      <c r="K405" s="1" t="n"/>
      <c r="L405" s="1" t="n"/>
      <c r="M405" s="1" t="n"/>
    </row>
    <row r="406" ht="15" customHeight="1" s="7" thickBot="1">
      <c r="K406" s="1" t="n"/>
      <c r="L406" s="1" t="n"/>
      <c r="M406" s="1" t="n"/>
    </row>
    <row r="407" ht="15" customHeight="1" s="7" thickBot="1">
      <c r="K407" s="1" t="n"/>
      <c r="L407" s="1" t="n"/>
      <c r="M407" s="1" t="n"/>
    </row>
    <row r="408" ht="15" customHeight="1" s="7" thickBot="1">
      <c r="K408" s="1" t="n"/>
      <c r="L408" s="1" t="n"/>
      <c r="M408" s="1" t="n"/>
    </row>
    <row r="409" ht="15" customHeight="1" s="7" thickBot="1">
      <c r="K409" s="1" t="n"/>
      <c r="L409" s="1" t="n"/>
      <c r="M409" s="1" t="n"/>
    </row>
    <row r="410" ht="15" customHeight="1" s="7" thickBot="1">
      <c r="K410" s="1" t="n"/>
      <c r="L410" s="1" t="n"/>
      <c r="M410" s="1" t="n"/>
    </row>
    <row r="411" ht="15" customHeight="1" s="7" thickBot="1">
      <c r="K411" s="1" t="n"/>
      <c r="L411" s="1" t="n"/>
      <c r="M411" s="1" t="n"/>
    </row>
    <row r="412" ht="15" customHeight="1" s="7" thickBot="1">
      <c r="K412" s="1" t="n"/>
      <c r="L412" s="1" t="n"/>
      <c r="M412" s="1" t="n"/>
    </row>
    <row r="413" ht="15" customHeight="1" s="7" thickBot="1">
      <c r="K413" s="1" t="n"/>
      <c r="L413" s="1" t="n"/>
      <c r="M413" s="1" t="n"/>
    </row>
    <row r="414" ht="15" customHeight="1" s="7" thickBot="1">
      <c r="K414" s="1" t="n"/>
      <c r="L414" s="1" t="n"/>
      <c r="M414" s="1" t="n"/>
    </row>
    <row r="415" ht="15" customHeight="1" s="7" thickBot="1">
      <c r="K415" s="1" t="n"/>
      <c r="L415" s="1" t="n"/>
      <c r="M415" s="1" t="n"/>
    </row>
    <row r="416" ht="15" customHeight="1" s="7" thickBot="1">
      <c r="K416" s="1" t="n"/>
      <c r="L416" s="1" t="n"/>
      <c r="M416" s="1" t="n"/>
    </row>
    <row r="417" ht="15" customHeight="1" s="7" thickBot="1">
      <c r="K417" s="1" t="n"/>
      <c r="L417" s="1" t="n"/>
      <c r="M417" s="1" t="n"/>
    </row>
    <row r="418" ht="15" customHeight="1" s="7" thickBot="1">
      <c r="K418" s="1" t="n"/>
      <c r="L418" s="1" t="n"/>
      <c r="M418" s="1" t="n"/>
    </row>
    <row r="419" ht="15" customHeight="1" s="7" thickBot="1">
      <c r="K419" s="1" t="n"/>
      <c r="L419" s="1" t="n"/>
      <c r="M419" s="1" t="n"/>
    </row>
    <row r="420" ht="15" customHeight="1" s="7" thickBot="1">
      <c r="K420" s="1" t="n"/>
      <c r="L420" s="1" t="n"/>
      <c r="M420" s="1" t="n"/>
    </row>
    <row r="421" ht="15" customHeight="1" s="7" thickBot="1">
      <c r="K421" s="1" t="n"/>
      <c r="L421" s="1" t="n"/>
      <c r="M421" s="1" t="n"/>
    </row>
    <row r="422" ht="15" customHeight="1" s="7" thickBot="1">
      <c r="K422" s="1" t="n"/>
      <c r="L422" s="1" t="n"/>
      <c r="M422" s="1" t="n"/>
    </row>
    <row r="423" ht="15" customHeight="1" s="7" thickBot="1">
      <c r="K423" s="1" t="n"/>
      <c r="L423" s="1" t="n"/>
      <c r="M423" s="1" t="n"/>
    </row>
    <row r="424" ht="15" customHeight="1" s="7" thickBot="1">
      <c r="K424" s="1" t="n"/>
      <c r="L424" s="1" t="n"/>
      <c r="M424" s="1" t="n"/>
    </row>
    <row r="425" ht="15" customHeight="1" s="7" thickBot="1">
      <c r="K425" s="1" t="n"/>
      <c r="L425" s="1" t="n"/>
      <c r="M425" s="1" t="n"/>
    </row>
    <row r="426" ht="15" customHeight="1" s="7" thickBot="1">
      <c r="K426" s="1" t="n"/>
      <c r="L426" s="1" t="n"/>
      <c r="M426" s="1" t="n"/>
    </row>
    <row r="427" ht="15" customHeight="1" s="7" thickBot="1">
      <c r="K427" s="1" t="n"/>
      <c r="L427" s="1" t="n"/>
      <c r="M427" s="1" t="n"/>
    </row>
    <row r="428" ht="15" customHeight="1" s="7" thickBot="1">
      <c r="K428" s="1" t="n"/>
      <c r="L428" s="1" t="n"/>
      <c r="M428" s="1" t="n"/>
    </row>
    <row r="429" ht="15" customHeight="1" s="7" thickBot="1">
      <c r="K429" s="1" t="n"/>
      <c r="L429" s="1" t="n"/>
      <c r="M429" s="1" t="n"/>
    </row>
    <row r="430" ht="15" customHeight="1" s="7" thickBot="1">
      <c r="K430" s="1" t="n"/>
      <c r="L430" s="1" t="n"/>
      <c r="M430" s="1" t="n"/>
    </row>
    <row r="431" ht="15" customHeight="1" s="7" thickBot="1">
      <c r="K431" s="1" t="n"/>
      <c r="L431" s="1" t="n"/>
      <c r="M431" s="1" t="n"/>
    </row>
    <row r="432" ht="15" customHeight="1" s="7" thickBot="1">
      <c r="K432" s="1" t="n"/>
      <c r="L432" s="1" t="n"/>
      <c r="M432" s="1" t="n"/>
    </row>
    <row r="433" ht="15" customHeight="1" s="7" thickBot="1">
      <c r="K433" s="1" t="n"/>
      <c r="L433" s="1" t="n"/>
      <c r="M433" s="1" t="n"/>
    </row>
    <row r="434" ht="15" customHeight="1" s="7" thickBot="1">
      <c r="K434" s="1" t="n"/>
      <c r="L434" s="1" t="n"/>
      <c r="M434" s="1" t="n"/>
    </row>
    <row r="435" ht="15" customHeight="1" s="7" thickBot="1">
      <c r="K435" s="1" t="n"/>
      <c r="L435" s="1" t="n"/>
      <c r="M435" s="1" t="n"/>
    </row>
    <row r="436" ht="15" customHeight="1" s="7" thickBot="1">
      <c r="K436" s="1" t="n"/>
      <c r="L436" s="1" t="n"/>
      <c r="M436" s="1" t="n"/>
    </row>
    <row r="437" ht="15" customHeight="1" s="7" thickBot="1">
      <c r="K437" s="1" t="n"/>
      <c r="L437" s="1" t="n"/>
      <c r="M437" s="1" t="n"/>
    </row>
    <row r="438" ht="15" customHeight="1" s="7" thickBot="1">
      <c r="K438" s="1" t="n"/>
      <c r="L438" s="1" t="n"/>
      <c r="M438" s="1" t="n"/>
    </row>
    <row r="439" ht="15" customHeight="1" s="7" thickBot="1">
      <c r="K439" s="1" t="n"/>
      <c r="L439" s="1" t="n"/>
      <c r="M439" s="1" t="n"/>
    </row>
    <row r="440" ht="15" customHeight="1" s="7" thickBot="1">
      <c r="K440" s="1" t="n"/>
      <c r="L440" s="1" t="n"/>
      <c r="M440" s="1" t="n"/>
    </row>
    <row r="441" ht="15" customHeight="1" s="7" thickBot="1">
      <c r="K441" s="1" t="n"/>
      <c r="L441" s="1" t="n"/>
      <c r="M441" s="1" t="n"/>
    </row>
    <row r="442" ht="15" customHeight="1" s="7" thickBot="1">
      <c r="K442" s="1" t="n"/>
      <c r="L442" s="1" t="n"/>
      <c r="M442" s="1" t="n"/>
    </row>
    <row r="443" ht="15" customHeight="1" s="7" thickBot="1">
      <c r="K443" s="1" t="n"/>
      <c r="L443" s="1" t="n"/>
      <c r="M443" s="1" t="n"/>
    </row>
    <row r="444" ht="15" customHeight="1" s="7" thickBot="1">
      <c r="K444" s="1" t="n"/>
      <c r="L444" s="1" t="n"/>
      <c r="M444" s="1" t="n"/>
    </row>
    <row r="445" ht="15" customHeight="1" s="7" thickBot="1">
      <c r="K445" s="1" t="n"/>
      <c r="L445" s="1" t="n"/>
      <c r="M445" s="1" t="n"/>
    </row>
    <row r="446" ht="15" customHeight="1" s="7" thickBot="1">
      <c r="K446" s="1" t="n"/>
      <c r="L446" s="1" t="n"/>
      <c r="M446" s="1" t="n"/>
    </row>
    <row r="447" ht="15" customHeight="1" s="7" thickBot="1">
      <c r="K447" s="1" t="n"/>
      <c r="L447" s="1" t="n"/>
      <c r="M447" s="1" t="n"/>
    </row>
    <row r="448" ht="15" customHeight="1" s="7" thickBot="1">
      <c r="K448" s="1" t="n"/>
      <c r="L448" s="1" t="n"/>
      <c r="M448" s="1" t="n"/>
    </row>
    <row r="449" ht="15" customHeight="1" s="7" thickBot="1">
      <c r="K449" s="1" t="n"/>
      <c r="L449" s="1" t="n"/>
      <c r="M449" s="1" t="n"/>
    </row>
    <row r="450" ht="15" customHeight="1" s="7" thickBot="1">
      <c r="K450" s="1" t="n"/>
      <c r="L450" s="1" t="n"/>
      <c r="M450" s="1" t="n"/>
    </row>
    <row r="451" ht="15" customHeight="1" s="7" thickBot="1">
      <c r="K451" s="1" t="n"/>
      <c r="L451" s="1" t="n"/>
      <c r="M451" s="1" t="n"/>
    </row>
    <row r="452" ht="15" customHeight="1" s="7" thickBot="1">
      <c r="K452" s="1" t="n"/>
      <c r="L452" s="1" t="n"/>
      <c r="M452" s="1" t="n"/>
    </row>
    <row r="453" ht="15" customHeight="1" s="7" thickBot="1">
      <c r="K453" s="1" t="n"/>
      <c r="L453" s="1" t="n"/>
      <c r="M453" s="1" t="n"/>
    </row>
    <row r="454" ht="15" customHeight="1" s="7" thickBot="1">
      <c r="K454" s="1" t="n"/>
      <c r="L454" s="1" t="n"/>
      <c r="M454" s="1" t="n"/>
    </row>
    <row r="455" ht="15" customHeight="1" s="7" thickBot="1">
      <c r="K455" s="1" t="n"/>
      <c r="L455" s="1" t="n"/>
      <c r="M455" s="1" t="n"/>
    </row>
    <row r="456" ht="15" customHeight="1" s="7" thickBot="1">
      <c r="K456" s="1" t="n"/>
      <c r="L456" s="1" t="n"/>
      <c r="M456" s="1" t="n"/>
    </row>
    <row r="457" ht="15" customHeight="1" s="7" thickBot="1">
      <c r="K457" s="1" t="n"/>
      <c r="L457" s="1" t="n"/>
      <c r="M457" s="1" t="n"/>
    </row>
    <row r="458" ht="15" customHeight="1" s="7" thickBot="1">
      <c r="K458" s="1" t="n"/>
      <c r="L458" s="1" t="n"/>
      <c r="M458" s="1" t="n"/>
    </row>
    <row r="459" ht="15" customHeight="1" s="7" thickBot="1">
      <c r="K459" s="1" t="n"/>
      <c r="L459" s="1" t="n"/>
      <c r="M459" s="1" t="n"/>
    </row>
    <row r="460" ht="15" customHeight="1" s="7" thickBot="1">
      <c r="K460" s="1" t="n"/>
      <c r="L460" s="1" t="n"/>
      <c r="M460" s="1" t="n"/>
    </row>
    <row r="461" ht="15" customHeight="1" s="7" thickBot="1">
      <c r="K461" s="1" t="n"/>
      <c r="L461" s="1" t="n"/>
      <c r="M461" s="1" t="n"/>
    </row>
    <row r="462" ht="15" customHeight="1" s="7" thickBot="1">
      <c r="K462" s="1" t="n"/>
      <c r="L462" s="1" t="n"/>
      <c r="M462" s="1" t="n"/>
    </row>
    <row r="463" ht="15" customHeight="1" s="7" thickBot="1">
      <c r="K463" s="1" t="n"/>
      <c r="L463" s="1" t="n"/>
      <c r="M463" s="1" t="n"/>
    </row>
    <row r="464" ht="15" customHeight="1" s="7" thickBot="1">
      <c r="K464" s="1" t="n"/>
      <c r="L464" s="1" t="n"/>
      <c r="M464" s="1" t="n"/>
    </row>
    <row r="465" ht="15" customHeight="1" s="7" thickBot="1">
      <c r="K465" s="1" t="n"/>
      <c r="L465" s="1" t="n"/>
      <c r="M465" s="1" t="n"/>
    </row>
    <row r="466" ht="15" customHeight="1" s="7" thickBot="1">
      <c r="K466" s="1" t="n"/>
      <c r="L466" s="1" t="n"/>
      <c r="M466" s="1" t="n"/>
    </row>
    <row r="467" ht="15" customHeight="1" s="7" thickBot="1">
      <c r="K467" s="1" t="n"/>
      <c r="L467" s="1" t="n"/>
      <c r="M467" s="1" t="n"/>
    </row>
    <row r="468" ht="15" customHeight="1" s="7" thickBot="1">
      <c r="K468" s="1" t="n"/>
      <c r="L468" s="1" t="n"/>
      <c r="M468" s="1" t="n"/>
    </row>
    <row r="469" ht="15" customHeight="1" s="7" thickBot="1">
      <c r="K469" s="1" t="n"/>
      <c r="L469" s="1" t="n"/>
      <c r="M469" s="1" t="n"/>
    </row>
    <row r="470" ht="15" customHeight="1" s="7" thickBot="1">
      <c r="K470" s="1" t="n"/>
      <c r="L470" s="1" t="n"/>
      <c r="M470" s="1" t="n"/>
    </row>
    <row r="471" ht="15" customHeight="1" s="7" thickBot="1">
      <c r="K471" s="1" t="n"/>
      <c r="L471" s="1" t="n"/>
      <c r="M471" s="1" t="n"/>
    </row>
    <row r="472" ht="15" customHeight="1" s="7" thickBot="1">
      <c r="K472" s="1" t="n"/>
      <c r="L472" s="1" t="n"/>
      <c r="M472" s="1" t="n"/>
    </row>
    <row r="473" ht="15" customHeight="1" s="7" thickBot="1">
      <c r="K473" s="1" t="n"/>
      <c r="L473" s="1" t="n"/>
      <c r="M473" s="1" t="n"/>
    </row>
    <row r="474" ht="15" customHeight="1" s="7" thickBot="1">
      <c r="K474" s="1" t="n"/>
      <c r="L474" s="1" t="n"/>
      <c r="M474" s="1" t="n"/>
    </row>
    <row r="475" ht="15" customHeight="1" s="7" thickBot="1">
      <c r="K475" s="1" t="n"/>
      <c r="L475" s="1" t="n"/>
      <c r="M475" s="1" t="n"/>
    </row>
    <row r="476" ht="15" customHeight="1" s="7" thickBot="1">
      <c r="K476" s="1" t="n"/>
      <c r="L476" s="1" t="n"/>
      <c r="M476" s="1" t="n"/>
    </row>
    <row r="477" ht="15" customHeight="1" s="7" thickBot="1">
      <c r="K477" s="1" t="n"/>
      <c r="L477" s="1" t="n"/>
      <c r="M477" s="1" t="n"/>
    </row>
    <row r="478" ht="15" customHeight="1" s="7" thickBot="1">
      <c r="K478" s="1" t="n"/>
      <c r="L478" s="1" t="n"/>
      <c r="M478" s="1" t="n"/>
    </row>
    <row r="479" ht="15" customHeight="1" s="7" thickBot="1">
      <c r="K479" s="1" t="n"/>
      <c r="L479" s="1" t="n"/>
      <c r="M479" s="1" t="n"/>
    </row>
    <row r="480" ht="15" customHeight="1" s="7" thickBot="1">
      <c r="K480" s="1" t="n"/>
      <c r="L480" s="1" t="n"/>
      <c r="M480" s="1" t="n"/>
    </row>
    <row r="481" ht="15" customHeight="1" s="7" thickBot="1">
      <c r="K481" s="1" t="n"/>
      <c r="L481" s="1" t="n"/>
      <c r="M481" s="1" t="n"/>
    </row>
    <row r="482" ht="15" customHeight="1" s="7" thickBot="1">
      <c r="K482" s="1" t="n"/>
      <c r="L482" s="1" t="n"/>
      <c r="M482" s="1" t="n"/>
    </row>
    <row r="483" ht="15" customHeight="1" s="7" thickBot="1">
      <c r="K483" s="1" t="n"/>
      <c r="L483" s="1" t="n"/>
      <c r="M483" s="1" t="n"/>
    </row>
    <row r="484" ht="15" customHeight="1" s="7" thickBot="1">
      <c r="K484" s="1" t="n"/>
      <c r="L484" s="1" t="n"/>
      <c r="M484" s="1" t="n"/>
    </row>
    <row r="485" ht="15" customHeight="1" s="7" thickBot="1">
      <c r="K485" s="1" t="n"/>
      <c r="L485" s="1" t="n"/>
      <c r="M485" s="1" t="n"/>
    </row>
    <row r="486" ht="15" customHeight="1" s="7" thickBot="1">
      <c r="K486" s="1" t="n"/>
      <c r="L486" s="1" t="n"/>
      <c r="M486" s="1" t="n"/>
    </row>
    <row r="487" ht="15" customHeight="1" s="7" thickBot="1">
      <c r="K487" s="1" t="n"/>
      <c r="L487" s="1" t="n"/>
      <c r="M487" s="1" t="n"/>
    </row>
    <row r="488" ht="15" customHeight="1" s="7" thickBot="1">
      <c r="K488" s="1" t="n"/>
      <c r="L488" s="1" t="n"/>
      <c r="M488" s="1" t="n"/>
    </row>
    <row r="489" ht="15" customHeight="1" s="7" thickBot="1">
      <c r="K489" s="1" t="n"/>
      <c r="L489" s="1" t="n"/>
      <c r="M489" s="1" t="n"/>
    </row>
    <row r="490" ht="15" customHeight="1" s="7" thickBot="1">
      <c r="K490" s="1" t="n"/>
      <c r="L490" s="1" t="n"/>
      <c r="M490" s="1" t="n"/>
    </row>
    <row r="491" ht="15" customHeight="1" s="7" thickBot="1">
      <c r="K491" s="1" t="n"/>
      <c r="L491" s="1" t="n"/>
      <c r="M491" s="1" t="n"/>
    </row>
    <row r="492" ht="15" customHeight="1" s="7" thickBot="1">
      <c r="K492" s="1" t="n"/>
      <c r="L492" s="1" t="n"/>
      <c r="M492" s="1" t="n"/>
    </row>
    <row r="493" ht="15" customHeight="1" s="7" thickBot="1">
      <c r="K493" s="1" t="n"/>
      <c r="L493" s="1" t="n"/>
      <c r="M493" s="1" t="n"/>
    </row>
    <row r="494" ht="15" customHeight="1" s="7" thickBot="1">
      <c r="K494" s="1" t="n"/>
      <c r="L494" s="1" t="n"/>
      <c r="M494" s="1" t="n"/>
    </row>
    <row r="495" ht="15" customHeight="1" s="7" thickBot="1">
      <c r="K495" s="1" t="n"/>
      <c r="L495" s="1" t="n"/>
      <c r="M495" s="1" t="n"/>
    </row>
    <row r="496" ht="15" customHeight="1" s="7" thickBot="1">
      <c r="K496" s="1" t="n"/>
      <c r="L496" s="1" t="n"/>
      <c r="M496" s="1" t="n"/>
    </row>
    <row r="497" ht="15" customHeight="1" s="7" thickBot="1">
      <c r="K497" s="1" t="n"/>
      <c r="L497" s="1" t="n"/>
      <c r="M497" s="1" t="n"/>
    </row>
    <row r="498" ht="15" customHeight="1" s="7" thickBot="1">
      <c r="K498" s="1" t="n"/>
      <c r="L498" s="1" t="n"/>
      <c r="M498" s="1" t="n"/>
    </row>
    <row r="499" ht="15" customHeight="1" s="7" thickBot="1">
      <c r="K499" s="1" t="n"/>
      <c r="L499" s="1" t="n"/>
      <c r="M499" s="1" t="n"/>
    </row>
    <row r="500" ht="15" customHeight="1" s="7" thickBot="1">
      <c r="K500" s="1" t="n"/>
      <c r="L500" s="1" t="n"/>
      <c r="M500" s="1" t="n"/>
    </row>
    <row r="501" ht="15" customHeight="1" s="7" thickBot="1">
      <c r="K501" s="1" t="n"/>
      <c r="L501" s="1" t="n"/>
      <c r="M501" s="1" t="n"/>
    </row>
    <row r="502" ht="15" customHeight="1" s="7" thickBot="1">
      <c r="K502" s="1" t="n"/>
      <c r="L502" s="1" t="n"/>
      <c r="M502" s="1" t="n"/>
    </row>
    <row r="503" ht="15" customHeight="1" s="7" thickBot="1">
      <c r="K503" s="1" t="n"/>
      <c r="L503" s="1" t="n"/>
      <c r="M503" s="1" t="n"/>
    </row>
    <row r="504" ht="15" customHeight="1" s="7" thickBot="1">
      <c r="K504" s="1" t="n"/>
      <c r="L504" s="1" t="n"/>
      <c r="M504" s="1" t="n"/>
    </row>
    <row r="505" ht="15" customHeight="1" s="7" thickBot="1">
      <c r="K505" s="1" t="n"/>
      <c r="L505" s="1" t="n"/>
      <c r="M505" s="1" t="n"/>
    </row>
    <row r="506" ht="15" customHeight="1" s="7" thickBot="1">
      <c r="K506" s="1" t="n"/>
      <c r="L506" s="1" t="n"/>
      <c r="M506" s="1" t="n"/>
    </row>
    <row r="507" ht="15" customHeight="1" s="7" thickBot="1">
      <c r="K507" s="1" t="n"/>
      <c r="L507" s="1" t="n"/>
      <c r="M507" s="1" t="n"/>
    </row>
    <row r="508" ht="15" customHeight="1" s="7" thickBot="1">
      <c r="K508" s="1" t="n"/>
      <c r="L508" s="1" t="n"/>
      <c r="M508" s="1" t="n"/>
    </row>
    <row r="509" ht="15" customHeight="1" s="7" thickBot="1">
      <c r="K509" s="1" t="n"/>
      <c r="L509" s="1" t="n"/>
      <c r="M509" s="1" t="n"/>
    </row>
    <row r="510" ht="15" customHeight="1" s="7" thickBot="1">
      <c r="K510" s="1" t="n"/>
      <c r="L510" s="1" t="n"/>
      <c r="M510" s="1" t="n"/>
    </row>
    <row r="511" ht="15" customHeight="1" s="7" thickBot="1">
      <c r="K511" s="1" t="n"/>
      <c r="L511" s="1" t="n"/>
      <c r="M511" s="1" t="n"/>
    </row>
    <row r="512" ht="15" customHeight="1" s="7" thickBot="1">
      <c r="K512" s="1" t="n"/>
      <c r="L512" s="1" t="n"/>
      <c r="M512" s="1" t="n"/>
    </row>
    <row r="513" ht="15" customHeight="1" s="7" thickBot="1">
      <c r="K513" s="1" t="n"/>
      <c r="L513" s="1" t="n"/>
      <c r="M513" s="1" t="n"/>
    </row>
    <row r="514" ht="15" customHeight="1" s="7" thickBot="1">
      <c r="K514" s="1" t="n"/>
      <c r="L514" s="1" t="n"/>
      <c r="M514" s="1" t="n"/>
    </row>
    <row r="515" ht="15" customHeight="1" s="7" thickBot="1">
      <c r="K515" s="1" t="n"/>
      <c r="L515" s="1" t="n"/>
      <c r="M515" s="1" t="n"/>
    </row>
    <row r="516" ht="15" customHeight="1" s="7" thickBot="1">
      <c r="K516" s="1" t="n"/>
      <c r="L516" s="1" t="n"/>
      <c r="M516" s="1" t="n"/>
    </row>
    <row r="517" ht="15" customHeight="1" s="7" thickBot="1">
      <c r="K517" s="1" t="n"/>
      <c r="L517" s="1" t="n"/>
      <c r="M517" s="1" t="n"/>
    </row>
    <row r="518" ht="15" customHeight="1" s="7" thickBot="1">
      <c r="K518" s="1" t="n"/>
      <c r="L518" s="1" t="n"/>
      <c r="M518" s="1" t="n"/>
    </row>
    <row r="519" ht="15" customHeight="1" s="7" thickBot="1">
      <c r="K519" s="1" t="n"/>
      <c r="L519" s="1" t="n"/>
      <c r="M519" s="1" t="n"/>
    </row>
    <row r="520" ht="15" customHeight="1" s="7" thickBot="1">
      <c r="K520" s="1" t="n"/>
      <c r="L520" s="1" t="n"/>
      <c r="M520" s="1" t="n"/>
    </row>
    <row r="521" ht="15" customHeight="1" s="7" thickBot="1">
      <c r="K521" s="1" t="n"/>
      <c r="L521" s="1" t="n"/>
      <c r="M521" s="1" t="n"/>
    </row>
    <row r="522" ht="15" customHeight="1" s="7" thickBot="1">
      <c r="K522" s="1" t="n"/>
      <c r="L522" s="1" t="n"/>
      <c r="M522" s="1" t="n"/>
    </row>
    <row r="523" ht="15" customHeight="1" s="7" thickBot="1">
      <c r="K523" s="1" t="n"/>
      <c r="L523" s="1" t="n"/>
      <c r="M523" s="1" t="n"/>
    </row>
    <row r="524" ht="15" customHeight="1" s="7" thickBot="1">
      <c r="K524" s="1" t="n"/>
      <c r="L524" s="1" t="n"/>
      <c r="M524" s="1" t="n"/>
    </row>
    <row r="525" ht="15" customHeight="1" s="7" thickBot="1">
      <c r="K525" s="1" t="n"/>
      <c r="L525" s="1" t="n"/>
      <c r="M525" s="1" t="n"/>
    </row>
    <row r="526" ht="15" customHeight="1" s="7" thickBot="1">
      <c r="K526" s="1" t="n"/>
      <c r="L526" s="1" t="n"/>
      <c r="M526" s="1" t="n"/>
    </row>
    <row r="527" ht="15" customHeight="1" s="7" thickBot="1">
      <c r="K527" s="1" t="n"/>
      <c r="L527" s="1" t="n"/>
      <c r="M527" s="1" t="n"/>
    </row>
    <row r="528" ht="15" customHeight="1" s="7" thickBot="1">
      <c r="K528" s="1" t="n"/>
      <c r="L528" s="1" t="n"/>
      <c r="M528" s="1" t="n"/>
    </row>
    <row r="529" ht="15" customHeight="1" s="7" thickBot="1">
      <c r="K529" s="1" t="n"/>
      <c r="L529" s="1" t="n"/>
      <c r="M529" s="1" t="n"/>
    </row>
    <row r="530" ht="15" customHeight="1" s="7" thickBot="1">
      <c r="K530" s="1" t="n"/>
      <c r="L530" s="1" t="n"/>
      <c r="M530" s="1" t="n"/>
    </row>
    <row r="531" ht="15" customHeight="1" s="7" thickBot="1">
      <c r="K531" s="1" t="n"/>
      <c r="L531" s="1" t="n"/>
      <c r="M531" s="1" t="n"/>
    </row>
    <row r="532" ht="15" customHeight="1" s="7" thickBot="1">
      <c r="K532" s="1" t="n"/>
      <c r="L532" s="1" t="n"/>
      <c r="M532" s="1" t="n"/>
    </row>
    <row r="533" ht="15" customHeight="1" s="7" thickBot="1">
      <c r="K533" s="1" t="n"/>
      <c r="L533" s="1" t="n"/>
      <c r="M533" s="1" t="n"/>
    </row>
    <row r="534" ht="15" customHeight="1" s="7" thickBot="1">
      <c r="K534" s="1" t="n"/>
      <c r="L534" s="1" t="n"/>
      <c r="M534" s="1" t="n"/>
    </row>
    <row r="535" ht="15" customHeight="1" s="7" thickBot="1">
      <c r="K535" s="1" t="n"/>
      <c r="L535" s="1" t="n"/>
      <c r="M535" s="1" t="n"/>
    </row>
    <row r="536" ht="15" customHeight="1" s="7" thickBot="1">
      <c r="K536" s="1" t="n"/>
      <c r="L536" s="1" t="n"/>
      <c r="M536" s="1" t="n"/>
    </row>
    <row r="537" ht="15" customHeight="1" s="7" thickBot="1">
      <c r="K537" s="1" t="n"/>
      <c r="L537" s="1" t="n"/>
      <c r="M537" s="1" t="n"/>
    </row>
    <row r="538" ht="15" customHeight="1" s="7" thickBot="1">
      <c r="K538" s="1" t="n"/>
      <c r="L538" s="1" t="n"/>
      <c r="M538" s="1" t="n"/>
    </row>
    <row r="539" ht="15" customHeight="1" s="7" thickBot="1">
      <c r="K539" s="1" t="n"/>
      <c r="L539" s="1" t="n"/>
      <c r="M539" s="1" t="n"/>
    </row>
    <row r="540" ht="15" customHeight="1" s="7" thickBot="1">
      <c r="K540" s="1" t="n"/>
      <c r="L540" s="1" t="n"/>
      <c r="M540" s="1" t="n"/>
    </row>
    <row r="541" ht="15" customHeight="1" s="7" thickBot="1">
      <c r="K541" s="1" t="n"/>
      <c r="L541" s="1" t="n"/>
      <c r="M541" s="1" t="n"/>
    </row>
    <row r="542" ht="15" customHeight="1" s="7" thickBot="1">
      <c r="K542" s="1" t="n"/>
      <c r="L542" s="1" t="n"/>
      <c r="M542" s="1" t="n"/>
    </row>
    <row r="543" ht="15" customHeight="1" s="7" thickBot="1">
      <c r="K543" s="1" t="n"/>
      <c r="L543" s="1" t="n"/>
      <c r="M543" s="1" t="n"/>
    </row>
    <row r="544" ht="15" customHeight="1" s="7" thickBot="1">
      <c r="K544" s="1" t="n"/>
      <c r="L544" s="1" t="n"/>
      <c r="M544" s="1" t="n"/>
    </row>
    <row r="545" ht="15" customHeight="1" s="7" thickBot="1">
      <c r="K545" s="1" t="n"/>
      <c r="L545" s="1" t="n"/>
      <c r="M545" s="1" t="n"/>
    </row>
    <row r="546" ht="15" customHeight="1" s="7" thickBot="1">
      <c r="K546" s="1" t="n"/>
      <c r="L546" s="1" t="n"/>
      <c r="M546" s="1" t="n"/>
    </row>
    <row r="547" ht="15" customHeight="1" s="7" thickBot="1">
      <c r="K547" s="1" t="n"/>
      <c r="L547" s="1" t="n"/>
      <c r="M547" s="1" t="n"/>
    </row>
    <row r="548" ht="15" customHeight="1" s="7" thickBot="1">
      <c r="K548" s="1" t="n"/>
      <c r="L548" s="1" t="n"/>
      <c r="M548" s="1" t="n"/>
    </row>
    <row r="549" ht="15" customHeight="1" s="7" thickBot="1">
      <c r="K549" s="1" t="n"/>
      <c r="L549" s="1" t="n"/>
      <c r="M549" s="1" t="n"/>
    </row>
    <row r="550" ht="15" customHeight="1" s="7" thickBot="1">
      <c r="K550" s="1" t="n"/>
      <c r="L550" s="1" t="n"/>
      <c r="M550" s="1" t="n"/>
    </row>
    <row r="551" ht="15" customHeight="1" s="7" thickBot="1">
      <c r="K551" s="1" t="n"/>
      <c r="L551" s="1" t="n"/>
      <c r="M551" s="1" t="n"/>
    </row>
    <row r="552" ht="15" customHeight="1" s="7" thickBot="1">
      <c r="K552" s="1" t="n"/>
      <c r="L552" s="1" t="n"/>
      <c r="M552" s="1" t="n"/>
    </row>
    <row r="553" ht="15" customHeight="1" s="7" thickBot="1">
      <c r="K553" s="1" t="n"/>
      <c r="L553" s="1" t="n"/>
      <c r="M553" s="1" t="n"/>
    </row>
    <row r="554" ht="15" customHeight="1" s="7" thickBot="1">
      <c r="K554" s="1" t="n"/>
      <c r="L554" s="1" t="n"/>
      <c r="M554" s="1" t="n"/>
    </row>
    <row r="555" ht="15" customHeight="1" s="7" thickBot="1">
      <c r="K555" s="1" t="n"/>
      <c r="L555" s="1" t="n"/>
      <c r="M555" s="1" t="n"/>
    </row>
    <row r="556" ht="15" customHeight="1" s="7" thickBot="1">
      <c r="K556" s="1" t="n"/>
      <c r="L556" s="1" t="n"/>
      <c r="M556" s="1" t="n"/>
    </row>
    <row r="557" ht="15" customHeight="1" s="7" thickBot="1">
      <c r="K557" s="1" t="n"/>
      <c r="L557" s="1" t="n"/>
      <c r="M557" s="1" t="n"/>
    </row>
    <row r="558" ht="15" customHeight="1" s="7" thickBot="1">
      <c r="K558" s="1" t="n"/>
      <c r="L558" s="1" t="n"/>
      <c r="M558" s="1" t="n"/>
    </row>
    <row r="559" ht="15" customHeight="1" s="7" thickBot="1">
      <c r="K559" s="1" t="n"/>
      <c r="L559" s="1" t="n"/>
      <c r="M559" s="1" t="n"/>
    </row>
    <row r="560" ht="15" customHeight="1" s="7" thickBot="1">
      <c r="K560" s="1" t="n"/>
      <c r="L560" s="1" t="n"/>
      <c r="M560" s="1" t="n"/>
    </row>
    <row r="561" ht="15" customHeight="1" s="7" thickBot="1">
      <c r="K561" s="1" t="n"/>
      <c r="L561" s="1" t="n"/>
      <c r="M561" s="1" t="n"/>
    </row>
    <row r="562" ht="15" customHeight="1" s="7" thickBot="1">
      <c r="K562" s="1" t="n"/>
      <c r="L562" s="1" t="n"/>
      <c r="M562" s="1" t="n"/>
    </row>
    <row r="563" ht="15" customHeight="1" s="7" thickBot="1">
      <c r="K563" s="1" t="n"/>
      <c r="L563" s="1" t="n"/>
      <c r="M563" s="1" t="n"/>
    </row>
    <row r="564" ht="15" customHeight="1" s="7" thickBot="1">
      <c r="K564" s="1" t="n"/>
      <c r="L564" s="1" t="n"/>
      <c r="M564" s="1" t="n"/>
    </row>
    <row r="565" ht="15" customHeight="1" s="7" thickBot="1">
      <c r="K565" s="1" t="n"/>
      <c r="L565" s="1" t="n"/>
      <c r="M565" s="1" t="n"/>
    </row>
    <row r="566" ht="15" customHeight="1" s="7" thickBot="1">
      <c r="K566" s="1" t="n"/>
      <c r="L566" s="1" t="n"/>
      <c r="M566" s="1" t="n"/>
    </row>
    <row r="567" ht="15" customHeight="1" s="7" thickBot="1">
      <c r="K567" s="1" t="n"/>
      <c r="L567" s="1" t="n"/>
      <c r="M567" s="1" t="n"/>
    </row>
    <row r="568" ht="15" customHeight="1" s="7" thickBot="1">
      <c r="K568" s="1" t="n"/>
      <c r="L568" s="1" t="n"/>
      <c r="M568" s="1" t="n"/>
    </row>
    <row r="569" ht="15" customHeight="1" s="7" thickBot="1">
      <c r="K569" s="1" t="n"/>
      <c r="L569" s="1" t="n"/>
      <c r="M569" s="1" t="n"/>
    </row>
    <row r="570" ht="15" customHeight="1" s="7" thickBot="1">
      <c r="K570" s="1" t="n"/>
      <c r="L570" s="1" t="n"/>
      <c r="M570" s="1" t="n"/>
    </row>
    <row r="571" ht="15" customHeight="1" s="7" thickBot="1">
      <c r="K571" s="1" t="n"/>
      <c r="L571" s="1" t="n"/>
      <c r="M571" s="1" t="n"/>
    </row>
    <row r="572" ht="15" customHeight="1" s="7" thickBot="1">
      <c r="K572" s="1" t="n"/>
      <c r="L572" s="1" t="n"/>
      <c r="M572" s="1" t="n"/>
    </row>
    <row r="573" ht="15" customHeight="1" s="7" thickBot="1">
      <c r="K573" s="1" t="n"/>
      <c r="L573" s="1" t="n"/>
      <c r="M573" s="1" t="n"/>
    </row>
    <row r="574" ht="15" customHeight="1" s="7" thickBot="1">
      <c r="K574" s="1" t="n"/>
      <c r="L574" s="1" t="n"/>
      <c r="M574" s="1" t="n"/>
    </row>
    <row r="575" ht="15" customHeight="1" s="7" thickBot="1">
      <c r="K575" s="1" t="n"/>
      <c r="L575" s="1" t="n"/>
      <c r="M575" s="1" t="n"/>
    </row>
    <row r="576" ht="15" customHeight="1" s="7" thickBot="1">
      <c r="K576" s="1" t="n"/>
      <c r="L576" s="1" t="n"/>
      <c r="M576" s="1" t="n"/>
    </row>
    <row r="577" ht="15" customHeight="1" s="7" thickBot="1">
      <c r="K577" s="1" t="n"/>
      <c r="L577" s="1" t="n"/>
      <c r="M577" s="1" t="n"/>
    </row>
    <row r="578" ht="15" customHeight="1" s="7" thickBot="1">
      <c r="K578" s="1" t="n"/>
      <c r="L578" s="1" t="n"/>
      <c r="M578" s="1" t="n"/>
    </row>
    <row r="579" ht="15" customHeight="1" s="7" thickBot="1">
      <c r="K579" s="1" t="n"/>
      <c r="L579" s="1" t="n"/>
      <c r="M579" s="1" t="n"/>
    </row>
    <row r="580" ht="15" customHeight="1" s="7" thickBot="1">
      <c r="K580" s="1" t="n"/>
      <c r="L580" s="1" t="n"/>
      <c r="M580" s="1" t="n"/>
    </row>
    <row r="581" ht="15" customHeight="1" s="7" thickBot="1">
      <c r="K581" s="1" t="n"/>
      <c r="L581" s="1" t="n"/>
      <c r="M581" s="1" t="n"/>
    </row>
    <row r="582" ht="15" customHeight="1" s="7" thickBot="1">
      <c r="K582" s="1" t="n"/>
      <c r="L582" s="1" t="n"/>
      <c r="M582" s="1" t="n"/>
    </row>
    <row r="583" ht="15" customHeight="1" s="7" thickBot="1">
      <c r="K583" s="1" t="n"/>
      <c r="L583" s="1" t="n"/>
      <c r="M583" s="1" t="n"/>
    </row>
    <row r="584" ht="15" customHeight="1" s="7" thickBot="1">
      <c r="K584" s="1" t="n"/>
      <c r="L584" s="1" t="n"/>
      <c r="M584" s="1" t="n"/>
    </row>
    <row r="585" ht="15" customHeight="1" s="7" thickBot="1">
      <c r="K585" s="1" t="n"/>
      <c r="L585" s="1" t="n"/>
      <c r="M585" s="1" t="n"/>
    </row>
    <row r="586" ht="15" customHeight="1" s="7" thickBot="1">
      <c r="K586" s="1" t="n"/>
      <c r="L586" s="1" t="n"/>
      <c r="M586" s="1" t="n"/>
    </row>
    <row r="587" ht="15" customHeight="1" s="7" thickBot="1">
      <c r="K587" s="1" t="n"/>
      <c r="L587" s="1" t="n"/>
      <c r="M587" s="1" t="n"/>
    </row>
    <row r="588" ht="15" customHeight="1" s="7" thickBot="1">
      <c r="K588" s="1" t="n"/>
      <c r="L588" s="1" t="n"/>
      <c r="M588" s="1" t="n"/>
    </row>
    <row r="589" ht="15" customHeight="1" s="7" thickBot="1">
      <c r="K589" s="1" t="n"/>
      <c r="L589" s="1" t="n"/>
      <c r="M589" s="1" t="n"/>
    </row>
    <row r="590" ht="15" customHeight="1" s="7" thickBot="1">
      <c r="K590" s="1" t="n"/>
      <c r="L590" s="1" t="n"/>
      <c r="M590" s="1" t="n"/>
    </row>
    <row r="591" ht="15" customHeight="1" s="7" thickBot="1">
      <c r="K591" s="1" t="n"/>
      <c r="L591" s="1" t="n"/>
      <c r="M591" s="1" t="n"/>
    </row>
    <row r="592" ht="15" customHeight="1" s="7" thickBot="1">
      <c r="K592" s="1" t="n"/>
      <c r="L592" s="1" t="n"/>
      <c r="M592" s="1" t="n"/>
    </row>
    <row r="593" ht="15" customHeight="1" s="7" thickBot="1">
      <c r="K593" s="1" t="n"/>
      <c r="L593" s="1" t="n"/>
      <c r="M593" s="1" t="n"/>
    </row>
    <row r="594" ht="15" customHeight="1" s="7" thickBot="1">
      <c r="K594" s="1" t="n"/>
      <c r="L594" s="1" t="n"/>
      <c r="M594" s="1" t="n"/>
    </row>
    <row r="595" ht="15" customHeight="1" s="7" thickBot="1">
      <c r="K595" s="1" t="n"/>
      <c r="L595" s="1" t="n"/>
      <c r="M595" s="1" t="n"/>
    </row>
    <row r="596" ht="15" customHeight="1" s="7" thickBot="1">
      <c r="K596" s="1" t="n"/>
      <c r="L596" s="1" t="n"/>
      <c r="M596" s="1" t="n"/>
    </row>
    <row r="597" ht="15" customHeight="1" s="7" thickBot="1">
      <c r="K597" s="1" t="n"/>
      <c r="L597" s="1" t="n"/>
      <c r="M597" s="1" t="n"/>
    </row>
    <row r="598" ht="15" customHeight="1" s="7" thickBot="1">
      <c r="K598" s="1" t="n"/>
      <c r="L598" s="1" t="n"/>
      <c r="M598" s="1" t="n"/>
    </row>
    <row r="599" ht="15" customHeight="1" s="7" thickBot="1">
      <c r="K599" s="1" t="n"/>
      <c r="L599" s="1" t="n"/>
      <c r="M599" s="1" t="n"/>
    </row>
    <row r="600" ht="15" customHeight="1" s="7" thickBot="1">
      <c r="K600" s="1" t="n"/>
      <c r="L600" s="1" t="n"/>
      <c r="M600" s="1" t="n"/>
    </row>
    <row r="601" ht="15" customHeight="1" s="7" thickBot="1">
      <c r="K601" s="1" t="n"/>
      <c r="L601" s="1" t="n"/>
      <c r="M601" s="1" t="n"/>
    </row>
    <row r="602" ht="15" customHeight="1" s="7" thickBot="1">
      <c r="K602" s="1" t="n"/>
      <c r="L602" s="1" t="n"/>
      <c r="M602" s="1" t="n"/>
    </row>
    <row r="603" ht="15" customHeight="1" s="7" thickBot="1">
      <c r="K603" s="1" t="n"/>
      <c r="L603" s="1" t="n"/>
      <c r="M603" s="1" t="n"/>
    </row>
    <row r="604" ht="15" customHeight="1" s="7" thickBot="1">
      <c r="K604" s="1" t="n"/>
      <c r="L604" s="1" t="n"/>
      <c r="M604" s="1" t="n"/>
    </row>
    <row r="605" ht="15" customHeight="1" s="7" thickBot="1">
      <c r="K605" s="1" t="n"/>
      <c r="L605" s="1" t="n"/>
      <c r="M605" s="1" t="n"/>
    </row>
    <row r="606" ht="15" customHeight="1" s="7" thickBot="1">
      <c r="K606" s="1" t="n"/>
      <c r="L606" s="1" t="n"/>
      <c r="M606" s="1" t="n"/>
    </row>
    <row r="607" ht="15" customHeight="1" s="7" thickBot="1">
      <c r="K607" s="1" t="n"/>
      <c r="L607" s="1" t="n"/>
      <c r="M607" s="1" t="n"/>
    </row>
    <row r="608" ht="15" customHeight="1" s="7" thickBot="1">
      <c r="K608" s="1" t="n"/>
      <c r="L608" s="1" t="n"/>
      <c r="M608" s="1" t="n"/>
    </row>
    <row r="609" ht="15" customHeight="1" s="7" thickBot="1">
      <c r="K609" s="1" t="n"/>
      <c r="L609" s="1" t="n"/>
      <c r="M609" s="1" t="n"/>
    </row>
    <row r="610" ht="15" customHeight="1" s="7" thickBot="1">
      <c r="K610" s="1" t="n"/>
      <c r="L610" s="1" t="n"/>
      <c r="M610" s="1" t="n"/>
    </row>
    <row r="611" ht="15" customHeight="1" s="7" thickBot="1">
      <c r="K611" s="1" t="n"/>
      <c r="L611" s="1" t="n"/>
      <c r="M611" s="1" t="n"/>
    </row>
    <row r="612" ht="15" customHeight="1" s="7" thickBot="1">
      <c r="K612" s="1" t="n"/>
      <c r="L612" s="1" t="n"/>
      <c r="M612" s="1" t="n"/>
    </row>
    <row r="613" ht="15" customHeight="1" s="7" thickBot="1">
      <c r="K613" s="1" t="n"/>
      <c r="L613" s="1" t="n"/>
      <c r="M613" s="1" t="n"/>
    </row>
    <row r="614" ht="15" customHeight="1" s="7" thickBot="1">
      <c r="K614" s="1" t="n"/>
      <c r="L614" s="1" t="n"/>
      <c r="M614" s="1" t="n"/>
    </row>
    <row r="615" ht="15" customHeight="1" s="7" thickBot="1">
      <c r="K615" s="1" t="n"/>
      <c r="L615" s="1" t="n"/>
      <c r="M615" s="1" t="n"/>
    </row>
    <row r="616" ht="15" customHeight="1" s="7" thickBot="1">
      <c r="K616" s="1" t="n"/>
      <c r="L616" s="1" t="n"/>
      <c r="M616" s="1" t="n"/>
    </row>
    <row r="617" ht="15" customHeight="1" s="7" thickBot="1">
      <c r="K617" s="1" t="n"/>
      <c r="L617" s="1" t="n"/>
      <c r="M617" s="1" t="n"/>
    </row>
    <row r="618" ht="15" customHeight="1" s="7" thickBot="1">
      <c r="K618" s="1" t="n"/>
      <c r="L618" s="1" t="n"/>
      <c r="M618" s="1" t="n"/>
    </row>
    <row r="619" ht="15" customHeight="1" s="7" thickBot="1">
      <c r="K619" s="1" t="n"/>
      <c r="L619" s="1" t="n"/>
      <c r="M619" s="1" t="n"/>
    </row>
    <row r="620" ht="15" customHeight="1" s="7" thickBot="1">
      <c r="K620" s="1" t="n"/>
      <c r="L620" s="1" t="n"/>
      <c r="M620" s="1" t="n"/>
    </row>
    <row r="621" ht="15" customHeight="1" s="7" thickBot="1">
      <c r="K621" s="1" t="n"/>
      <c r="L621" s="1" t="n"/>
      <c r="M621" s="1" t="n"/>
    </row>
    <row r="622" ht="15" customHeight="1" s="7" thickBot="1">
      <c r="K622" s="1" t="n"/>
      <c r="L622" s="1" t="n"/>
      <c r="M622" s="1" t="n"/>
    </row>
    <row r="623" ht="15" customHeight="1" s="7" thickBot="1">
      <c r="K623" s="1" t="n"/>
      <c r="L623" s="1" t="n"/>
      <c r="M623" s="1" t="n"/>
    </row>
    <row r="624" ht="15" customHeight="1" s="7" thickBot="1">
      <c r="K624" s="1" t="n"/>
      <c r="L624" s="1" t="n"/>
      <c r="M624" s="1" t="n"/>
    </row>
    <row r="625" ht="15" customHeight="1" s="7" thickBot="1">
      <c r="K625" s="1" t="n"/>
      <c r="L625" s="1" t="n"/>
      <c r="M625" s="1" t="n"/>
    </row>
    <row r="626" ht="15" customHeight="1" s="7" thickBot="1">
      <c r="K626" s="1" t="n"/>
      <c r="L626" s="1" t="n"/>
      <c r="M626" s="1" t="n"/>
    </row>
    <row r="627" ht="15" customHeight="1" s="7" thickBot="1">
      <c r="K627" s="1" t="n"/>
      <c r="L627" s="1" t="n"/>
      <c r="M627" s="1" t="n"/>
    </row>
    <row r="628" ht="15" customHeight="1" s="7" thickBot="1">
      <c r="K628" s="1" t="n"/>
      <c r="L628" s="1" t="n"/>
      <c r="M628" s="1" t="n"/>
    </row>
    <row r="629" ht="15" customHeight="1" s="7" thickBot="1">
      <c r="K629" s="1" t="n"/>
      <c r="L629" s="1" t="n"/>
      <c r="M629" s="1" t="n"/>
    </row>
    <row r="630" ht="15" customHeight="1" s="7" thickBot="1">
      <c r="K630" s="1" t="n"/>
      <c r="L630" s="1" t="n"/>
      <c r="M630" s="1" t="n"/>
    </row>
    <row r="631" ht="15" customHeight="1" s="7" thickBot="1">
      <c r="K631" s="1" t="n"/>
      <c r="L631" s="1" t="n"/>
      <c r="M631" s="1" t="n"/>
    </row>
    <row r="632" ht="15" customHeight="1" s="7" thickBot="1">
      <c r="K632" s="1" t="n"/>
      <c r="L632" s="1" t="n"/>
      <c r="M632" s="1" t="n"/>
    </row>
    <row r="633" ht="15" customHeight="1" s="7" thickBot="1">
      <c r="K633" s="1" t="n"/>
      <c r="L633" s="1" t="n"/>
      <c r="M633" s="1" t="n"/>
    </row>
    <row r="634" ht="15" customHeight="1" s="7" thickBot="1">
      <c r="K634" s="1" t="n"/>
      <c r="L634" s="1" t="n"/>
      <c r="M634" s="1" t="n"/>
    </row>
    <row r="635" ht="15" customHeight="1" s="7" thickBot="1">
      <c r="K635" s="1" t="n"/>
      <c r="L635" s="1" t="n"/>
      <c r="M635" s="1" t="n"/>
    </row>
    <row r="636" ht="15" customHeight="1" s="7" thickBot="1">
      <c r="K636" s="1" t="n"/>
      <c r="L636" s="1" t="n"/>
      <c r="M636" s="1" t="n"/>
    </row>
    <row r="637" ht="15" customHeight="1" s="7" thickBot="1">
      <c r="K637" s="1" t="n"/>
      <c r="L637" s="1" t="n"/>
      <c r="M637" s="1" t="n"/>
    </row>
    <row r="638" ht="15" customHeight="1" s="7" thickBot="1">
      <c r="K638" s="1" t="n"/>
      <c r="L638" s="1" t="n"/>
      <c r="M638" s="1" t="n"/>
    </row>
    <row r="639" ht="15" customHeight="1" s="7" thickBot="1">
      <c r="K639" s="1" t="n"/>
      <c r="L639" s="1" t="n"/>
      <c r="M639" s="1" t="n"/>
    </row>
    <row r="640" ht="15" customHeight="1" s="7" thickBot="1">
      <c r="K640" s="1" t="n"/>
      <c r="L640" s="1" t="n"/>
      <c r="M640" s="1" t="n"/>
    </row>
    <row r="641" ht="15" customHeight="1" s="7" thickBot="1">
      <c r="K641" s="1" t="n"/>
      <c r="L641" s="1" t="n"/>
      <c r="M641" s="1" t="n"/>
    </row>
    <row r="642" ht="15" customHeight="1" s="7" thickBot="1">
      <c r="K642" s="1" t="n"/>
      <c r="L642" s="1" t="n"/>
      <c r="M642" s="1" t="n"/>
    </row>
    <row r="643" ht="15" customHeight="1" s="7" thickBot="1">
      <c r="K643" s="1" t="n"/>
      <c r="L643" s="1" t="n"/>
      <c r="M643" s="1" t="n"/>
    </row>
    <row r="644" ht="15" customHeight="1" s="7" thickBot="1">
      <c r="K644" s="1" t="n"/>
      <c r="L644" s="1" t="n"/>
      <c r="M644" s="1" t="n"/>
    </row>
    <row r="645" ht="15" customHeight="1" s="7" thickBot="1">
      <c r="K645" s="1" t="n"/>
      <c r="L645" s="1" t="n"/>
      <c r="M645" s="1" t="n"/>
    </row>
    <row r="646" ht="15" customHeight="1" s="7" thickBot="1">
      <c r="K646" s="1" t="n"/>
      <c r="L646" s="1" t="n"/>
      <c r="M646" s="1" t="n"/>
    </row>
    <row r="647" ht="15" customHeight="1" s="7" thickBot="1">
      <c r="K647" s="1" t="n"/>
      <c r="L647" s="1" t="n"/>
      <c r="M647" s="1" t="n"/>
    </row>
    <row r="648" ht="15" customHeight="1" s="7" thickBot="1">
      <c r="K648" s="1" t="n"/>
      <c r="L648" s="1" t="n"/>
      <c r="M648" s="1" t="n"/>
    </row>
    <row r="649" ht="15" customHeight="1" s="7" thickBot="1">
      <c r="K649" s="1" t="n"/>
      <c r="L649" s="1" t="n"/>
      <c r="M649" s="1" t="n"/>
    </row>
    <row r="650" ht="15" customHeight="1" s="7" thickBot="1">
      <c r="K650" s="1" t="n"/>
      <c r="L650" s="1" t="n"/>
      <c r="M650" s="1" t="n"/>
    </row>
    <row r="651" ht="15" customHeight="1" s="7" thickBot="1">
      <c r="K651" s="1" t="n"/>
      <c r="L651" s="1" t="n"/>
      <c r="M651" s="1" t="n"/>
    </row>
    <row r="652" ht="15" customHeight="1" s="7" thickBot="1">
      <c r="K652" s="1" t="n"/>
      <c r="L652" s="1" t="n"/>
      <c r="M652" s="1" t="n"/>
    </row>
    <row r="653" ht="15" customHeight="1" s="7" thickBot="1">
      <c r="K653" s="1" t="n"/>
      <c r="L653" s="1" t="n"/>
      <c r="M653" s="1" t="n"/>
    </row>
    <row r="654" ht="15" customHeight="1" s="7" thickBot="1">
      <c r="K654" s="1" t="n"/>
      <c r="L654" s="1" t="n"/>
      <c r="M654" s="1" t="n"/>
    </row>
    <row r="655" ht="15" customHeight="1" s="7" thickBot="1">
      <c r="K655" s="1" t="n"/>
      <c r="L655" s="1" t="n"/>
      <c r="M655" s="1" t="n"/>
    </row>
    <row r="656" ht="15" customHeight="1" s="7" thickBot="1">
      <c r="K656" s="1" t="n"/>
      <c r="L656" s="1" t="n"/>
      <c r="M656" s="1" t="n"/>
    </row>
    <row r="657" ht="15" customHeight="1" s="7" thickBot="1">
      <c r="K657" s="1" t="n"/>
      <c r="L657" s="1" t="n"/>
      <c r="M657" s="1" t="n"/>
    </row>
    <row r="658" ht="15" customHeight="1" s="7" thickBot="1">
      <c r="K658" s="1" t="n"/>
      <c r="L658" s="1" t="n"/>
      <c r="M658" s="1" t="n"/>
    </row>
    <row r="659" ht="15" customHeight="1" s="7" thickBot="1">
      <c r="K659" s="1" t="n"/>
      <c r="L659" s="1" t="n"/>
      <c r="M659" s="1" t="n"/>
    </row>
    <row r="660" ht="15" customHeight="1" s="7" thickBot="1">
      <c r="K660" s="1" t="n"/>
      <c r="L660" s="1" t="n"/>
      <c r="M660" s="1" t="n"/>
    </row>
    <row r="661" ht="15" customHeight="1" s="7" thickBot="1">
      <c r="K661" s="1" t="n"/>
      <c r="L661" s="1" t="n"/>
      <c r="M661" s="1" t="n"/>
    </row>
    <row r="662" ht="15" customHeight="1" s="7" thickBot="1">
      <c r="K662" s="1" t="n"/>
      <c r="L662" s="1" t="n"/>
      <c r="M662" s="1" t="n"/>
    </row>
    <row r="663" ht="15" customHeight="1" s="7" thickBot="1">
      <c r="K663" s="1" t="n"/>
      <c r="L663" s="1" t="n"/>
      <c r="M663" s="1" t="n"/>
    </row>
    <row r="664" ht="15" customHeight="1" s="7" thickBot="1">
      <c r="K664" s="1" t="n"/>
      <c r="L664" s="1" t="n"/>
      <c r="M664" s="1" t="n"/>
    </row>
    <row r="665" ht="15" customHeight="1" s="7" thickBot="1">
      <c r="K665" s="1" t="n"/>
      <c r="L665" s="1" t="n"/>
      <c r="M665" s="1" t="n"/>
    </row>
    <row r="666" ht="15" customHeight="1" s="7" thickBot="1">
      <c r="K666" s="1" t="n"/>
      <c r="L666" s="1" t="n"/>
      <c r="M666" s="1" t="n"/>
    </row>
    <row r="667" ht="15" customHeight="1" s="7" thickBot="1">
      <c r="K667" s="1" t="n"/>
      <c r="L667" s="1" t="n"/>
      <c r="M667" s="1" t="n"/>
    </row>
    <row r="668" ht="15" customHeight="1" s="7" thickBot="1">
      <c r="K668" s="1" t="n"/>
      <c r="L668" s="1" t="n"/>
      <c r="M668" s="1" t="n"/>
    </row>
    <row r="669" ht="15" customHeight="1" s="7" thickBot="1">
      <c r="K669" s="1" t="n"/>
      <c r="L669" s="1" t="n"/>
      <c r="M669" s="1" t="n"/>
    </row>
    <row r="670" ht="15" customHeight="1" s="7" thickBot="1">
      <c r="K670" s="1" t="n"/>
      <c r="L670" s="1" t="n"/>
      <c r="M670" s="1" t="n"/>
    </row>
    <row r="671" ht="15" customHeight="1" s="7" thickBot="1">
      <c r="K671" s="1" t="n"/>
      <c r="L671" s="1" t="n"/>
      <c r="M671" s="1" t="n"/>
    </row>
    <row r="672" ht="15" customHeight="1" s="7" thickBot="1">
      <c r="K672" s="1" t="n"/>
      <c r="L672" s="1" t="n"/>
      <c r="M672" s="1" t="n"/>
    </row>
    <row r="673" ht="15" customHeight="1" s="7" thickBot="1">
      <c r="K673" s="1" t="n"/>
      <c r="L673" s="1" t="n"/>
      <c r="M673" s="1" t="n"/>
    </row>
    <row r="674" ht="15" customHeight="1" s="7" thickBot="1">
      <c r="K674" s="1" t="n"/>
      <c r="L674" s="1" t="n"/>
      <c r="M674" s="1" t="n"/>
    </row>
    <row r="675" ht="15" customHeight="1" s="7" thickBot="1">
      <c r="K675" s="1" t="n"/>
      <c r="L675" s="1" t="n"/>
      <c r="M675" s="1" t="n"/>
    </row>
    <row r="676" ht="15" customHeight="1" s="7" thickBot="1">
      <c r="K676" s="1" t="n"/>
      <c r="L676" s="1" t="n"/>
      <c r="M676" s="1" t="n"/>
    </row>
    <row r="677" ht="15" customHeight="1" s="7" thickBot="1">
      <c r="K677" s="1" t="n"/>
      <c r="L677" s="1" t="n"/>
      <c r="M677" s="1" t="n"/>
    </row>
    <row r="678" ht="15" customHeight="1" s="7" thickBot="1">
      <c r="K678" s="1" t="n"/>
      <c r="L678" s="1" t="n"/>
      <c r="M678" s="1" t="n"/>
    </row>
    <row r="679" ht="15" customHeight="1" s="7" thickBot="1">
      <c r="K679" s="1" t="n"/>
      <c r="L679" s="1" t="n"/>
      <c r="M679" s="1" t="n"/>
    </row>
    <row r="680" ht="15" customHeight="1" s="7" thickBot="1">
      <c r="K680" s="1" t="n"/>
      <c r="L680" s="1" t="n"/>
      <c r="M680" s="1" t="n"/>
    </row>
    <row r="681" ht="15" customHeight="1" s="7" thickBot="1">
      <c r="K681" s="1" t="n"/>
      <c r="L681" s="1" t="n"/>
      <c r="M681" s="1" t="n"/>
    </row>
    <row r="682" ht="15" customHeight="1" s="7" thickBot="1">
      <c r="K682" s="1" t="n"/>
      <c r="L682" s="1" t="n"/>
      <c r="M682" s="1" t="n"/>
    </row>
    <row r="683" ht="15" customHeight="1" s="7" thickBot="1">
      <c r="K683" s="1" t="n"/>
      <c r="L683" s="1" t="n"/>
      <c r="M683" s="1" t="n"/>
    </row>
    <row r="684" ht="15" customHeight="1" s="7" thickBot="1">
      <c r="K684" s="1" t="n"/>
      <c r="L684" s="1" t="n"/>
      <c r="M684" s="1" t="n"/>
    </row>
    <row r="685" ht="15" customHeight="1" s="7" thickBot="1">
      <c r="K685" s="1" t="n"/>
      <c r="L685" s="1" t="n"/>
      <c r="M685" s="1" t="n"/>
    </row>
    <row r="686" ht="15" customHeight="1" s="7" thickBot="1">
      <c r="K686" s="1" t="n"/>
      <c r="L686" s="1" t="n"/>
      <c r="M686" s="1" t="n"/>
    </row>
    <row r="687" ht="15" customHeight="1" s="7" thickBot="1">
      <c r="K687" s="1" t="n"/>
      <c r="L687" s="1" t="n"/>
      <c r="M687" s="1" t="n"/>
    </row>
    <row r="688" ht="15" customHeight="1" s="7" thickBot="1">
      <c r="K688" s="1" t="n"/>
      <c r="L688" s="1" t="n"/>
      <c r="M688" s="1" t="n"/>
    </row>
    <row r="689" ht="15" customHeight="1" s="7" thickBot="1">
      <c r="K689" s="1" t="n"/>
      <c r="L689" s="1" t="n"/>
      <c r="M689" s="1" t="n"/>
    </row>
    <row r="690" ht="15" customHeight="1" s="7" thickBot="1">
      <c r="K690" s="1" t="n"/>
      <c r="L690" s="1" t="n"/>
      <c r="M690" s="1" t="n"/>
    </row>
    <row r="691" ht="15" customHeight="1" s="7" thickBot="1">
      <c r="K691" s="1" t="n"/>
      <c r="L691" s="1" t="n"/>
      <c r="M691" s="1" t="n"/>
    </row>
    <row r="692" ht="15" customHeight="1" s="7" thickBot="1">
      <c r="K692" s="1" t="n"/>
      <c r="L692" s="1" t="n"/>
      <c r="M692" s="1" t="n"/>
    </row>
    <row r="693" ht="15" customHeight="1" s="7" thickBot="1">
      <c r="K693" s="1" t="n"/>
      <c r="L693" s="1" t="n"/>
      <c r="M693" s="1" t="n"/>
    </row>
    <row r="694" ht="15" customHeight="1" s="7" thickBot="1">
      <c r="K694" s="1" t="n"/>
      <c r="L694" s="1" t="n"/>
      <c r="M694" s="1" t="n"/>
    </row>
    <row r="695" ht="15" customHeight="1" s="7" thickBot="1">
      <c r="K695" s="1" t="n"/>
      <c r="L695" s="1" t="n"/>
      <c r="M695" s="1" t="n"/>
    </row>
    <row r="696" ht="15" customHeight="1" s="7" thickBot="1">
      <c r="K696" s="1" t="n"/>
      <c r="L696" s="1" t="n"/>
      <c r="M696" s="1" t="n"/>
    </row>
    <row r="697" ht="15" customHeight="1" s="7" thickBot="1">
      <c r="K697" s="1" t="n"/>
      <c r="L697" s="1" t="n"/>
      <c r="M697" s="1" t="n"/>
    </row>
    <row r="698" ht="15" customHeight="1" s="7" thickBot="1">
      <c r="K698" s="1" t="n"/>
      <c r="L698" s="1" t="n"/>
      <c r="M698" s="1" t="n"/>
    </row>
    <row r="699" ht="15" customHeight="1" s="7" thickBot="1">
      <c r="K699" s="1" t="n"/>
      <c r="L699" s="1" t="n"/>
      <c r="M699" s="1" t="n"/>
    </row>
    <row r="700" ht="15" customHeight="1" s="7" thickBot="1">
      <c r="K700" s="1" t="n"/>
      <c r="L700" s="1" t="n"/>
      <c r="M700" s="1" t="n"/>
    </row>
    <row r="701" ht="15" customHeight="1" s="7" thickBot="1">
      <c r="K701" s="1" t="n"/>
      <c r="L701" s="1" t="n"/>
      <c r="M701" s="1" t="n"/>
    </row>
    <row r="702" ht="15" customHeight="1" s="7" thickBot="1">
      <c r="K702" s="1" t="n"/>
      <c r="L702" s="1" t="n"/>
      <c r="M702" s="1" t="n"/>
    </row>
    <row r="703" ht="15" customHeight="1" s="7" thickBot="1">
      <c r="K703" s="1" t="n"/>
      <c r="L703" s="1" t="n"/>
      <c r="M703" s="1" t="n"/>
    </row>
    <row r="704" ht="15" customHeight="1" s="7" thickBot="1">
      <c r="K704" s="1" t="n"/>
      <c r="L704" s="1" t="n"/>
      <c r="M704" s="1" t="n"/>
    </row>
    <row r="705" ht="15" customHeight="1" s="7" thickBot="1">
      <c r="K705" s="1" t="n"/>
      <c r="L705" s="1" t="n"/>
      <c r="M705" s="1" t="n"/>
    </row>
    <row r="706" ht="15" customHeight="1" s="7" thickBot="1">
      <c r="K706" s="1" t="n"/>
      <c r="L706" s="1" t="n"/>
      <c r="M706" s="1" t="n"/>
    </row>
    <row r="707" ht="15" customHeight="1" s="7" thickBot="1">
      <c r="K707" s="1" t="n"/>
      <c r="L707" s="1" t="n"/>
      <c r="M707" s="1" t="n"/>
    </row>
    <row r="708" ht="15" customHeight="1" s="7" thickBot="1">
      <c r="K708" s="1" t="n"/>
      <c r="L708" s="1" t="n"/>
      <c r="M708" s="1" t="n"/>
    </row>
    <row r="709" ht="15" customHeight="1" s="7" thickBot="1">
      <c r="K709" s="1" t="n"/>
      <c r="L709" s="1" t="n"/>
      <c r="M709" s="1" t="n"/>
    </row>
    <row r="710" ht="15" customHeight="1" s="7" thickBot="1">
      <c r="K710" s="1" t="n"/>
      <c r="L710" s="1" t="n"/>
      <c r="M710" s="1" t="n"/>
    </row>
    <row r="711" ht="15" customHeight="1" s="7" thickBot="1">
      <c r="K711" s="1" t="n"/>
      <c r="L711" s="1" t="n"/>
      <c r="M711" s="1" t="n"/>
    </row>
    <row r="712" ht="15" customHeight="1" s="7" thickBot="1">
      <c r="K712" s="1" t="n"/>
      <c r="L712" s="1" t="n"/>
      <c r="M712" s="1" t="n"/>
    </row>
    <row r="713" ht="15" customHeight="1" s="7" thickBot="1">
      <c r="K713" s="1" t="n"/>
      <c r="L713" s="1" t="n"/>
      <c r="M713" s="1" t="n"/>
    </row>
    <row r="714" ht="15" customHeight="1" s="7" thickBot="1">
      <c r="K714" s="1" t="n"/>
      <c r="L714" s="1" t="n"/>
      <c r="M714" s="1" t="n"/>
    </row>
    <row r="715" ht="15" customHeight="1" s="7" thickBot="1">
      <c r="K715" s="1" t="n"/>
      <c r="L715" s="1" t="n"/>
      <c r="M715" s="1" t="n"/>
    </row>
    <row r="716" ht="15" customHeight="1" s="7" thickBot="1">
      <c r="K716" s="1" t="n"/>
      <c r="L716" s="1" t="n"/>
      <c r="M716" s="1" t="n"/>
    </row>
    <row r="717" ht="15" customHeight="1" s="7" thickBot="1">
      <c r="K717" s="1" t="n"/>
      <c r="L717" s="1" t="n"/>
      <c r="M717" s="1" t="n"/>
    </row>
    <row r="718" ht="15" customHeight="1" s="7" thickBot="1">
      <c r="K718" s="1" t="n"/>
      <c r="L718" s="1" t="n"/>
      <c r="M718" s="1" t="n"/>
    </row>
    <row r="719" ht="15" customHeight="1" s="7" thickBot="1">
      <c r="K719" s="1" t="n"/>
      <c r="L719" s="1" t="n"/>
      <c r="M719" s="1" t="n"/>
    </row>
    <row r="720" ht="15" customHeight="1" s="7" thickBot="1">
      <c r="K720" s="1" t="n"/>
      <c r="L720" s="1" t="n"/>
      <c r="M720" s="1" t="n"/>
    </row>
    <row r="721" ht="15" customHeight="1" s="7" thickBot="1">
      <c r="K721" s="1" t="n"/>
      <c r="L721" s="1" t="n"/>
      <c r="M721" s="1" t="n"/>
    </row>
    <row r="722" ht="15" customHeight="1" s="7" thickBot="1">
      <c r="K722" s="1" t="n"/>
      <c r="L722" s="1" t="n"/>
      <c r="M722" s="1" t="n"/>
    </row>
    <row r="723" ht="15" customHeight="1" s="7" thickBot="1">
      <c r="K723" s="1" t="n"/>
      <c r="L723" s="1" t="n"/>
      <c r="M723" s="1" t="n"/>
    </row>
    <row r="724" ht="15" customHeight="1" s="7" thickBot="1">
      <c r="K724" s="1" t="n"/>
      <c r="L724" s="1" t="n"/>
      <c r="M724" s="1" t="n"/>
    </row>
    <row r="725" ht="15" customHeight="1" s="7" thickBot="1">
      <c r="K725" s="1" t="n"/>
      <c r="L725" s="1" t="n"/>
      <c r="M725" s="1" t="n"/>
    </row>
    <row r="726" ht="15" customHeight="1" s="7" thickBot="1">
      <c r="K726" s="1" t="n"/>
      <c r="L726" s="1" t="n"/>
      <c r="M726" s="1" t="n"/>
    </row>
    <row r="727" ht="15" customHeight="1" s="7" thickBot="1">
      <c r="K727" s="1" t="n"/>
      <c r="L727" s="1" t="n"/>
      <c r="M727" s="1" t="n"/>
    </row>
    <row r="728" ht="15" customHeight="1" s="7" thickBot="1">
      <c r="K728" s="1" t="n"/>
      <c r="L728" s="1" t="n"/>
      <c r="M728" s="1" t="n"/>
    </row>
    <row r="729" ht="15" customHeight="1" s="7" thickBot="1">
      <c r="K729" s="1" t="n"/>
      <c r="L729" s="1" t="n"/>
      <c r="M729" s="1" t="n"/>
    </row>
    <row r="730" ht="15" customHeight="1" s="7" thickBot="1">
      <c r="K730" s="1" t="n"/>
      <c r="L730" s="1" t="n"/>
      <c r="M730" s="1" t="n"/>
    </row>
    <row r="731" ht="15" customHeight="1" s="7" thickBot="1">
      <c r="K731" s="1" t="n"/>
      <c r="L731" s="1" t="n"/>
      <c r="M731" s="1" t="n"/>
    </row>
    <row r="732" ht="15" customHeight="1" s="7" thickBot="1">
      <c r="K732" s="1" t="n"/>
      <c r="L732" s="1" t="n"/>
      <c r="M732" s="1" t="n"/>
    </row>
    <row r="733" ht="15" customHeight="1" s="7" thickBot="1">
      <c r="K733" s="1" t="n"/>
      <c r="L733" s="1" t="n"/>
      <c r="M733" s="1" t="n"/>
    </row>
    <row r="734" ht="15" customHeight="1" s="7" thickBot="1">
      <c r="K734" s="1" t="n"/>
      <c r="L734" s="1" t="n"/>
      <c r="M734" s="1" t="n"/>
    </row>
    <row r="735" ht="15" customHeight="1" s="7" thickBot="1">
      <c r="K735" s="1" t="n"/>
      <c r="L735" s="1" t="n"/>
      <c r="M735" s="1" t="n"/>
    </row>
    <row r="736" ht="15" customHeight="1" s="7" thickBot="1">
      <c r="K736" s="1" t="n"/>
      <c r="L736" s="1" t="n"/>
      <c r="M736" s="1" t="n"/>
    </row>
    <row r="737" ht="15" customHeight="1" s="7" thickBot="1">
      <c r="K737" s="1" t="n"/>
      <c r="L737" s="1" t="n"/>
      <c r="M737" s="1" t="n"/>
    </row>
    <row r="738" ht="15" customHeight="1" s="7" thickBot="1">
      <c r="K738" s="1" t="n"/>
      <c r="L738" s="1" t="n"/>
      <c r="M738" s="1" t="n"/>
    </row>
    <row r="739" ht="15" customHeight="1" s="7" thickBot="1">
      <c r="K739" s="1" t="n"/>
      <c r="L739" s="1" t="n"/>
      <c r="M739" s="1" t="n"/>
    </row>
    <row r="740" ht="15" customHeight="1" s="7" thickBot="1">
      <c r="K740" s="1" t="n"/>
      <c r="L740" s="1" t="n"/>
      <c r="M740" s="1" t="n"/>
    </row>
    <row r="741" ht="15" customHeight="1" s="7" thickBot="1">
      <c r="K741" s="1" t="n"/>
      <c r="L741" s="1" t="n"/>
      <c r="M741" s="1" t="n"/>
    </row>
    <row r="742" ht="15" customHeight="1" s="7" thickBot="1">
      <c r="K742" s="1" t="n"/>
      <c r="L742" s="1" t="n"/>
      <c r="M742" s="1" t="n"/>
    </row>
    <row r="743" ht="15" customHeight="1" s="7" thickBot="1">
      <c r="K743" s="1" t="n"/>
      <c r="L743" s="1" t="n"/>
      <c r="M743" s="1" t="n"/>
    </row>
    <row r="744" ht="15" customHeight="1" s="7" thickBot="1">
      <c r="K744" s="1" t="n"/>
      <c r="L744" s="1" t="n"/>
      <c r="M744" s="1" t="n"/>
    </row>
    <row r="745" ht="15" customHeight="1" s="7" thickBot="1">
      <c r="K745" s="1" t="n"/>
      <c r="L745" s="1" t="n"/>
      <c r="M745" s="1" t="n"/>
    </row>
    <row r="746" ht="15" customHeight="1" s="7" thickBot="1">
      <c r="K746" s="1" t="n"/>
      <c r="L746" s="1" t="n"/>
      <c r="M746" s="1" t="n"/>
    </row>
    <row r="747" ht="15" customHeight="1" s="7" thickBot="1">
      <c r="K747" s="1" t="n"/>
      <c r="L747" s="1" t="n"/>
      <c r="M747" s="1" t="n"/>
    </row>
    <row r="748" ht="15" customHeight="1" s="7" thickBot="1">
      <c r="K748" s="1" t="n"/>
      <c r="L748" s="1" t="n"/>
      <c r="M748" s="1" t="n"/>
    </row>
    <row r="749" ht="15" customHeight="1" s="7" thickBot="1">
      <c r="K749" s="1" t="n"/>
      <c r="L749" s="1" t="n"/>
      <c r="M749" s="1" t="n"/>
    </row>
    <row r="750" ht="15" customHeight="1" s="7" thickBot="1">
      <c r="K750" s="1" t="n"/>
      <c r="L750" s="1" t="n"/>
      <c r="M750" s="1" t="n"/>
    </row>
    <row r="751" ht="15" customHeight="1" s="7" thickBot="1">
      <c r="K751" s="1" t="n"/>
      <c r="L751" s="1" t="n"/>
      <c r="M751" s="1" t="n"/>
    </row>
    <row r="752" ht="15" customHeight="1" s="7" thickBot="1">
      <c r="K752" s="1" t="n"/>
      <c r="L752" s="1" t="n"/>
      <c r="M752" s="1" t="n"/>
    </row>
    <row r="753" ht="15" customHeight="1" s="7" thickBot="1">
      <c r="K753" s="1" t="n"/>
      <c r="L753" s="1" t="n"/>
      <c r="M753" s="1" t="n"/>
    </row>
    <row r="754" ht="15" customHeight="1" s="7" thickBot="1">
      <c r="K754" s="1" t="n"/>
      <c r="L754" s="1" t="n"/>
      <c r="M754" s="1" t="n"/>
    </row>
    <row r="755" ht="15" customHeight="1" s="7" thickBot="1">
      <c r="K755" s="1" t="n"/>
      <c r="L755" s="1" t="n"/>
      <c r="M755" s="1" t="n"/>
    </row>
    <row r="756" ht="15" customHeight="1" s="7" thickBot="1">
      <c r="K756" s="1" t="n"/>
      <c r="L756" s="1" t="n"/>
      <c r="M756" s="1" t="n"/>
    </row>
    <row r="757" ht="15" customHeight="1" s="7" thickBot="1">
      <c r="K757" s="1" t="n"/>
      <c r="L757" s="1" t="n"/>
      <c r="M757" s="1" t="n"/>
    </row>
    <row r="758" ht="15" customHeight="1" s="7" thickBot="1">
      <c r="K758" s="1" t="n"/>
      <c r="L758" s="1" t="n"/>
      <c r="M758" s="1" t="n"/>
    </row>
    <row r="759" ht="15" customHeight="1" s="7" thickBot="1">
      <c r="K759" s="1" t="n"/>
      <c r="L759" s="1" t="n"/>
      <c r="M759" s="1" t="n"/>
    </row>
    <row r="760" ht="15" customHeight="1" s="7" thickBot="1">
      <c r="K760" s="1" t="n"/>
      <c r="L760" s="1" t="n"/>
      <c r="M760" s="1" t="n"/>
    </row>
    <row r="761" ht="15" customHeight="1" s="7" thickBot="1">
      <c r="K761" s="1" t="n"/>
      <c r="L761" s="1" t="n"/>
      <c r="M761" s="1" t="n"/>
    </row>
    <row r="762" ht="15" customHeight="1" s="7" thickBot="1">
      <c r="K762" s="1" t="n"/>
      <c r="L762" s="1" t="n"/>
      <c r="M762" s="1" t="n"/>
    </row>
    <row r="763" ht="15" customHeight="1" s="7" thickBot="1">
      <c r="K763" s="1" t="n"/>
      <c r="L763" s="1" t="n"/>
      <c r="M763" s="1" t="n"/>
    </row>
    <row r="764" ht="15" customHeight="1" s="7" thickBot="1">
      <c r="K764" s="1" t="n"/>
      <c r="L764" s="1" t="n"/>
      <c r="M764" s="1" t="n"/>
    </row>
    <row r="765" ht="15" customHeight="1" s="7" thickBot="1">
      <c r="K765" s="1" t="n"/>
      <c r="L765" s="1" t="n"/>
      <c r="M765" s="1" t="n"/>
    </row>
    <row r="766" ht="15" customHeight="1" s="7" thickBot="1">
      <c r="K766" s="1" t="n"/>
      <c r="L766" s="1" t="n"/>
      <c r="M766" s="1" t="n"/>
    </row>
    <row r="767" ht="15" customHeight="1" s="7" thickBot="1">
      <c r="K767" s="1" t="n"/>
      <c r="L767" s="1" t="n"/>
      <c r="M767" s="1" t="n"/>
    </row>
    <row r="768" ht="15" customHeight="1" s="7" thickBot="1">
      <c r="K768" s="1" t="n"/>
      <c r="L768" s="1" t="n"/>
      <c r="M768" s="1" t="n"/>
    </row>
    <row r="769" ht="15" customHeight="1" s="7" thickBot="1">
      <c r="K769" s="1" t="n"/>
      <c r="L769" s="1" t="n"/>
      <c r="M769" s="1" t="n"/>
    </row>
    <row r="770" ht="15" customHeight="1" s="7" thickBot="1">
      <c r="K770" s="1" t="n"/>
      <c r="L770" s="1" t="n"/>
      <c r="M770" s="1" t="n"/>
    </row>
    <row r="771" ht="15" customHeight="1" s="7" thickBot="1">
      <c r="K771" s="1" t="n"/>
      <c r="L771" s="1" t="n"/>
      <c r="M771" s="1" t="n"/>
    </row>
    <row r="772" ht="15" customHeight="1" s="7" thickBot="1">
      <c r="K772" s="1" t="n"/>
      <c r="L772" s="1" t="n"/>
      <c r="M772" s="1" t="n"/>
    </row>
    <row r="773" ht="15" customHeight="1" s="7" thickBot="1">
      <c r="K773" s="1" t="n"/>
      <c r="L773" s="1" t="n"/>
      <c r="M773" s="1" t="n"/>
    </row>
    <row r="774" ht="15" customHeight="1" s="7" thickBot="1">
      <c r="K774" s="1" t="n"/>
      <c r="L774" s="1" t="n"/>
      <c r="M774" s="1" t="n"/>
    </row>
    <row r="775" ht="15" customHeight="1" s="7" thickBot="1">
      <c r="K775" s="1" t="n"/>
      <c r="L775" s="1" t="n"/>
      <c r="M775" s="1" t="n"/>
    </row>
    <row r="776" ht="15" customHeight="1" s="7" thickBot="1">
      <c r="K776" s="1" t="n"/>
      <c r="L776" s="1" t="n"/>
      <c r="M776" s="1" t="n"/>
    </row>
    <row r="777" ht="15" customHeight="1" s="7" thickBot="1">
      <c r="K777" s="1" t="n"/>
      <c r="L777" s="1" t="n"/>
      <c r="M777" s="1" t="n"/>
    </row>
    <row r="778" ht="15" customHeight="1" s="7" thickBot="1">
      <c r="K778" s="1" t="n"/>
      <c r="L778" s="1" t="n"/>
      <c r="M778" s="1" t="n"/>
    </row>
    <row r="779" ht="15" customHeight="1" s="7" thickBot="1">
      <c r="K779" s="1" t="n"/>
      <c r="L779" s="1" t="n"/>
      <c r="M779" s="1" t="n"/>
    </row>
    <row r="780" ht="15" customHeight="1" s="7" thickBot="1">
      <c r="K780" s="1" t="n"/>
      <c r="L780" s="1" t="n"/>
      <c r="M780" s="1" t="n"/>
    </row>
    <row r="781" ht="15" customHeight="1" s="7" thickBot="1">
      <c r="K781" s="1" t="n"/>
      <c r="L781" s="1" t="n"/>
      <c r="M781" s="1" t="n"/>
    </row>
    <row r="782" ht="15" customHeight="1" s="7" thickBot="1">
      <c r="K782" s="1" t="n"/>
      <c r="L782" s="1" t="n"/>
      <c r="M782" s="1" t="n"/>
    </row>
    <row r="783" ht="15" customHeight="1" s="7" thickBot="1">
      <c r="K783" s="1" t="n"/>
      <c r="L783" s="1" t="n"/>
      <c r="M783" s="1" t="n"/>
    </row>
    <row r="784" ht="15" customHeight="1" s="7" thickBot="1">
      <c r="K784" s="1" t="n"/>
      <c r="L784" s="1" t="n"/>
      <c r="M784" s="1" t="n"/>
    </row>
    <row r="785" ht="15" customHeight="1" s="7" thickBot="1">
      <c r="K785" s="1" t="n"/>
      <c r="L785" s="1" t="n"/>
      <c r="M785" s="1" t="n"/>
    </row>
    <row r="786" ht="15" customHeight="1" s="7" thickBot="1">
      <c r="K786" s="1" t="n"/>
      <c r="L786" s="1" t="n"/>
      <c r="M786" s="1" t="n"/>
    </row>
    <row r="787" ht="15" customHeight="1" s="7" thickBot="1">
      <c r="K787" s="1" t="n"/>
      <c r="L787" s="1" t="n"/>
      <c r="M787" s="1" t="n"/>
    </row>
    <row r="788" ht="15" customHeight="1" s="7" thickBot="1">
      <c r="K788" s="1" t="n"/>
      <c r="L788" s="1" t="n"/>
      <c r="M788" s="1" t="n"/>
    </row>
    <row r="789" ht="15" customHeight="1" s="7" thickBot="1">
      <c r="K789" s="1" t="n"/>
      <c r="L789" s="1" t="n"/>
      <c r="M789" s="1" t="n"/>
    </row>
    <row r="790" ht="15" customHeight="1" s="7" thickBot="1">
      <c r="K790" s="1" t="n"/>
      <c r="L790" s="1" t="n"/>
      <c r="M790" s="1" t="n"/>
    </row>
    <row r="791" ht="15" customHeight="1" s="7" thickBot="1">
      <c r="K791" s="1" t="n"/>
      <c r="L791" s="1" t="n"/>
      <c r="M791" s="1" t="n"/>
    </row>
    <row r="792" ht="15" customHeight="1" s="7" thickBot="1">
      <c r="K792" s="1" t="n"/>
      <c r="L792" s="1" t="n"/>
      <c r="M792" s="1" t="n"/>
    </row>
    <row r="793" ht="15" customHeight="1" s="7" thickBot="1">
      <c r="K793" s="1" t="n"/>
      <c r="L793" s="1" t="n"/>
      <c r="M793" s="1" t="n"/>
    </row>
    <row r="794" ht="15" customHeight="1" s="7" thickBot="1">
      <c r="K794" s="1" t="n"/>
      <c r="L794" s="1" t="n"/>
      <c r="M794" s="1" t="n"/>
    </row>
    <row r="795" ht="15" customHeight="1" s="7" thickBot="1">
      <c r="K795" s="1" t="n"/>
      <c r="L795" s="1" t="n"/>
      <c r="M795" s="1" t="n"/>
    </row>
    <row r="796" ht="15" customHeight="1" s="7" thickBot="1">
      <c r="K796" s="1" t="n"/>
      <c r="L796" s="1" t="n"/>
      <c r="M796" s="1" t="n"/>
    </row>
    <row r="797" ht="15" customHeight="1" s="7" thickBot="1">
      <c r="K797" s="1" t="n"/>
      <c r="L797" s="1" t="n"/>
      <c r="M797" s="1" t="n"/>
    </row>
    <row r="798" ht="15" customHeight="1" s="7" thickBot="1">
      <c r="K798" s="1" t="n"/>
      <c r="L798" s="1" t="n"/>
      <c r="M798" s="1" t="n"/>
    </row>
    <row r="799" ht="15" customHeight="1" s="7" thickBot="1">
      <c r="K799" s="1" t="n"/>
      <c r="L799" s="1" t="n"/>
      <c r="M799" s="1" t="n"/>
    </row>
    <row r="800" ht="15" customHeight="1" s="7" thickBot="1">
      <c r="K800" s="1" t="n"/>
      <c r="L800" s="1" t="n"/>
      <c r="M800" s="1" t="n"/>
    </row>
    <row r="801" ht="15" customHeight="1" s="7" thickBot="1">
      <c r="K801" s="1" t="n"/>
      <c r="L801" s="1" t="n"/>
      <c r="M801" s="1" t="n"/>
    </row>
    <row r="802" ht="15" customHeight="1" s="7" thickBot="1">
      <c r="K802" s="1" t="n"/>
      <c r="L802" s="1" t="n"/>
      <c r="M802" s="1" t="n"/>
    </row>
    <row r="803" ht="15" customHeight="1" s="7" thickBot="1">
      <c r="K803" s="1" t="n"/>
      <c r="L803" s="1" t="n"/>
      <c r="M803" s="1" t="n"/>
    </row>
    <row r="804" ht="15" customHeight="1" s="7" thickBot="1">
      <c r="K804" s="1" t="n"/>
      <c r="L804" s="1" t="n"/>
      <c r="M804" s="1" t="n"/>
    </row>
    <row r="805" ht="15" customHeight="1" s="7" thickBot="1">
      <c r="K805" s="1" t="n"/>
      <c r="L805" s="1" t="n"/>
      <c r="M805" s="1" t="n"/>
    </row>
    <row r="806" ht="15" customHeight="1" s="7" thickBot="1">
      <c r="K806" s="1" t="n"/>
      <c r="L806" s="1" t="n"/>
      <c r="M806" s="1" t="n"/>
    </row>
    <row r="807" ht="15" customHeight="1" s="7" thickBot="1">
      <c r="K807" s="1" t="n"/>
      <c r="L807" s="1" t="n"/>
      <c r="M807" s="1" t="n"/>
    </row>
    <row r="808" ht="15" customHeight="1" s="7" thickBot="1">
      <c r="K808" s="1" t="n"/>
      <c r="L808" s="1" t="n"/>
      <c r="M808" s="1" t="n"/>
    </row>
    <row r="809" ht="15" customHeight="1" s="7" thickBot="1">
      <c r="K809" s="1" t="n"/>
      <c r="L809" s="1" t="n"/>
      <c r="M809" s="1" t="n"/>
    </row>
    <row r="810" ht="15" customHeight="1" s="7" thickBot="1">
      <c r="K810" s="1" t="n"/>
      <c r="L810" s="1" t="n"/>
      <c r="M810" s="1" t="n"/>
    </row>
    <row r="811" ht="15" customHeight="1" s="7" thickBot="1">
      <c r="K811" s="1" t="n"/>
      <c r="L811" s="1" t="n"/>
      <c r="M811" s="1" t="n"/>
    </row>
    <row r="812" ht="15" customHeight="1" s="7" thickBot="1">
      <c r="K812" s="1" t="n"/>
      <c r="L812" s="1" t="n"/>
      <c r="M812" s="1" t="n"/>
    </row>
    <row r="813" ht="15" customHeight="1" s="7" thickBot="1">
      <c r="K813" s="1" t="n"/>
      <c r="L813" s="1" t="n"/>
      <c r="M813" s="1" t="n"/>
    </row>
    <row r="814" ht="15" customHeight="1" s="7" thickBot="1">
      <c r="K814" s="1" t="n"/>
      <c r="L814" s="1" t="n"/>
      <c r="M814" s="1" t="n"/>
    </row>
    <row r="815" ht="15" customHeight="1" s="7" thickBot="1">
      <c r="K815" s="1" t="n"/>
      <c r="L815" s="1" t="n"/>
      <c r="M815" s="1" t="n"/>
    </row>
    <row r="816" ht="15" customHeight="1" s="7" thickBot="1">
      <c r="K816" s="1" t="n"/>
      <c r="L816" s="1" t="n"/>
      <c r="M816" s="1" t="n"/>
    </row>
    <row r="817" ht="15" customHeight="1" s="7" thickBot="1">
      <c r="K817" s="1" t="n"/>
      <c r="L817" s="1" t="n"/>
      <c r="M817" s="1" t="n"/>
    </row>
    <row r="818" ht="15" customHeight="1" s="7" thickBot="1">
      <c r="K818" s="1" t="n"/>
      <c r="L818" s="1" t="n"/>
      <c r="M818" s="1" t="n"/>
    </row>
    <row r="819" ht="15" customHeight="1" s="7" thickBot="1">
      <c r="K819" s="1" t="n"/>
      <c r="L819" s="1" t="n"/>
      <c r="M819" s="1" t="n"/>
    </row>
    <row r="820" ht="15" customHeight="1" s="7" thickBot="1">
      <c r="K820" s="1" t="n"/>
      <c r="L820" s="1" t="n"/>
      <c r="M820" s="1" t="n"/>
    </row>
    <row r="821" ht="15" customHeight="1" s="7" thickBot="1">
      <c r="K821" s="1" t="n"/>
      <c r="L821" s="1" t="n"/>
      <c r="M821" s="1" t="n"/>
    </row>
    <row r="822" ht="15" customHeight="1" s="7" thickBot="1">
      <c r="K822" s="1" t="n"/>
      <c r="L822" s="1" t="n"/>
      <c r="M822" s="1" t="n"/>
    </row>
    <row r="823" ht="15" customHeight="1" s="7" thickBot="1">
      <c r="K823" s="1" t="n"/>
      <c r="L823" s="1" t="n"/>
      <c r="M823" s="1" t="n"/>
    </row>
    <row r="824" ht="15" customHeight="1" s="7" thickBot="1">
      <c r="K824" s="1" t="n"/>
      <c r="L824" s="1" t="n"/>
      <c r="M824" s="1" t="n"/>
    </row>
    <row r="825" ht="15" customHeight="1" s="7" thickBot="1">
      <c r="K825" s="1" t="n"/>
      <c r="L825" s="1" t="n"/>
      <c r="M825" s="1" t="n"/>
    </row>
    <row r="826" ht="15" customHeight="1" s="7" thickBot="1">
      <c r="K826" s="1" t="n"/>
      <c r="L826" s="1" t="n"/>
      <c r="M826" s="1" t="n"/>
    </row>
    <row r="827" ht="15" customHeight="1" s="7" thickBot="1">
      <c r="K827" s="1" t="n"/>
      <c r="L827" s="1" t="n"/>
      <c r="M827" s="1" t="n"/>
    </row>
    <row r="828" ht="15" customHeight="1" s="7" thickBot="1">
      <c r="K828" s="1" t="n"/>
      <c r="L828" s="1" t="n"/>
      <c r="M828" s="1" t="n"/>
    </row>
    <row r="829" ht="15" customHeight="1" s="7" thickBot="1">
      <c r="K829" s="1" t="n"/>
      <c r="L829" s="1" t="n"/>
      <c r="M829" s="1" t="n"/>
    </row>
    <row r="830" ht="15" customHeight="1" s="7" thickBot="1">
      <c r="K830" s="1" t="n"/>
      <c r="L830" s="1" t="n"/>
      <c r="M830" s="1" t="n"/>
    </row>
    <row r="831" ht="15" customHeight="1" s="7" thickBot="1">
      <c r="K831" s="1" t="n"/>
      <c r="L831" s="1" t="n"/>
      <c r="M831" s="1" t="n"/>
    </row>
    <row r="832" ht="15" customHeight="1" s="7" thickBot="1">
      <c r="K832" s="1" t="n"/>
      <c r="L832" s="1" t="n"/>
      <c r="M832" s="1" t="n"/>
    </row>
    <row r="833" ht="15" customHeight="1" s="7" thickBot="1">
      <c r="K833" s="1" t="n"/>
      <c r="L833" s="1" t="n"/>
      <c r="M833" s="1" t="n"/>
    </row>
    <row r="834" ht="15" customHeight="1" s="7" thickBot="1">
      <c r="K834" s="1" t="n"/>
      <c r="L834" s="1" t="n"/>
      <c r="M834" s="1" t="n"/>
    </row>
    <row r="835" ht="15" customHeight="1" s="7" thickBot="1">
      <c r="K835" s="1" t="n"/>
      <c r="L835" s="1" t="n"/>
      <c r="M835" s="1" t="n"/>
    </row>
    <row r="836" ht="15" customHeight="1" s="7" thickBot="1">
      <c r="K836" s="1" t="n"/>
      <c r="L836" s="1" t="n"/>
      <c r="M836" s="1" t="n"/>
    </row>
    <row r="837" ht="15" customHeight="1" s="7" thickBot="1">
      <c r="K837" s="1" t="n"/>
      <c r="L837" s="1" t="n"/>
      <c r="M837" s="1" t="n"/>
    </row>
    <row r="838" ht="15" customHeight="1" s="7" thickBot="1">
      <c r="K838" s="1" t="n"/>
      <c r="L838" s="1" t="n"/>
      <c r="M838" s="1" t="n"/>
    </row>
    <row r="839" ht="15" customHeight="1" s="7" thickBot="1">
      <c r="K839" s="1" t="n"/>
      <c r="L839" s="1" t="n"/>
      <c r="M839" s="1" t="n"/>
    </row>
    <row r="840" ht="15" customHeight="1" s="7" thickBot="1">
      <c r="K840" s="1" t="n"/>
      <c r="L840" s="1" t="n"/>
      <c r="M840" s="1" t="n"/>
    </row>
    <row r="841" ht="15" customHeight="1" s="7" thickBot="1">
      <c r="K841" s="1" t="n"/>
      <c r="L841" s="1" t="n"/>
      <c r="M841" s="1" t="n"/>
    </row>
    <row r="842" ht="15" customHeight="1" s="7" thickBot="1">
      <c r="K842" s="1" t="n"/>
      <c r="L842" s="1" t="n"/>
      <c r="M842" s="1" t="n"/>
    </row>
    <row r="843" ht="15" customHeight="1" s="7" thickBot="1">
      <c r="K843" s="1" t="n"/>
      <c r="L843" s="1" t="n"/>
      <c r="M843" s="1" t="n"/>
    </row>
    <row r="844" ht="15" customHeight="1" s="7" thickBot="1">
      <c r="K844" s="1" t="n"/>
      <c r="L844" s="1" t="n"/>
      <c r="M844" s="1" t="n"/>
    </row>
    <row r="845" ht="15" customHeight="1" s="7" thickBot="1">
      <c r="K845" s="1" t="n"/>
      <c r="L845" s="1" t="n"/>
      <c r="M845" s="1" t="n"/>
    </row>
    <row r="846" ht="15" customHeight="1" s="7" thickBot="1">
      <c r="K846" s="1" t="n"/>
      <c r="L846" s="1" t="n"/>
      <c r="M846" s="1" t="n"/>
    </row>
    <row r="847" ht="15" customHeight="1" s="7" thickBot="1">
      <c r="K847" s="1" t="n"/>
      <c r="L847" s="1" t="n"/>
      <c r="M847" s="1" t="n"/>
    </row>
    <row r="848" ht="15" customHeight="1" s="7" thickBot="1">
      <c r="K848" s="1" t="n"/>
      <c r="L848" s="1" t="n"/>
      <c r="M848" s="1" t="n"/>
    </row>
    <row r="849" ht="15" customHeight="1" s="7" thickBot="1">
      <c r="K849" s="1" t="n"/>
      <c r="L849" s="1" t="n"/>
      <c r="M849" s="1" t="n"/>
    </row>
    <row r="850" ht="15" customHeight="1" s="7" thickBot="1">
      <c r="K850" s="1" t="n"/>
      <c r="L850" s="1" t="n"/>
      <c r="M850" s="1" t="n"/>
    </row>
    <row r="851" ht="15" customHeight="1" s="7" thickBot="1">
      <c r="K851" s="1" t="n"/>
      <c r="L851" s="1" t="n"/>
      <c r="M851" s="1" t="n"/>
    </row>
    <row r="852" ht="15" customHeight="1" s="7" thickBot="1">
      <c r="K852" s="1" t="n"/>
      <c r="L852" s="1" t="n"/>
      <c r="M852" s="1" t="n"/>
    </row>
    <row r="853" ht="15" customHeight="1" s="7" thickBot="1">
      <c r="K853" s="1" t="n"/>
      <c r="L853" s="1" t="n"/>
      <c r="M853" s="1" t="n"/>
    </row>
    <row r="854" ht="15" customHeight="1" s="7" thickBot="1">
      <c r="K854" s="1" t="n"/>
      <c r="L854" s="1" t="n"/>
      <c r="M854" s="1" t="n"/>
    </row>
    <row r="855" ht="15" customHeight="1" s="7" thickBot="1">
      <c r="K855" s="1" t="n"/>
      <c r="L855" s="1" t="n"/>
      <c r="M855" s="1" t="n"/>
    </row>
    <row r="856" ht="15" customHeight="1" s="7" thickBot="1">
      <c r="K856" s="1" t="n"/>
      <c r="L856" s="1" t="n"/>
      <c r="M856" s="1" t="n"/>
    </row>
    <row r="857" ht="15" customHeight="1" s="7" thickBot="1">
      <c r="K857" s="1" t="n"/>
      <c r="L857" s="1" t="n"/>
      <c r="M857" s="1" t="n"/>
    </row>
    <row r="858" ht="15" customHeight="1" s="7" thickBot="1">
      <c r="K858" s="1" t="n"/>
      <c r="L858" s="1" t="n"/>
      <c r="M858" s="1" t="n"/>
    </row>
    <row r="859" ht="15" customHeight="1" s="7" thickBot="1">
      <c r="K859" s="1" t="n"/>
      <c r="L859" s="1" t="n"/>
      <c r="M859" s="1" t="n"/>
    </row>
    <row r="860" ht="15" customHeight="1" s="7" thickBot="1">
      <c r="K860" s="1" t="n"/>
      <c r="L860" s="1" t="n"/>
      <c r="M860" s="1" t="n"/>
    </row>
    <row r="861" ht="15" customHeight="1" s="7" thickBot="1">
      <c r="K861" s="1" t="n"/>
      <c r="L861" s="1" t="n"/>
      <c r="M861" s="1" t="n"/>
    </row>
    <row r="862" ht="15" customHeight="1" s="7" thickBot="1">
      <c r="K862" s="1" t="n"/>
      <c r="L862" s="1" t="n"/>
      <c r="M862" s="1" t="n"/>
    </row>
    <row r="863" ht="15" customHeight="1" s="7" thickBot="1">
      <c r="K863" s="1" t="n"/>
      <c r="L863" s="1" t="n"/>
      <c r="M863" s="1" t="n"/>
    </row>
    <row r="864" ht="15" customHeight="1" s="7" thickBot="1">
      <c r="K864" s="1" t="n"/>
      <c r="L864" s="1" t="n"/>
      <c r="M864" s="1" t="n"/>
    </row>
    <row r="865" ht="15" customHeight="1" s="7" thickBot="1">
      <c r="K865" s="1" t="n"/>
      <c r="L865" s="1" t="n"/>
      <c r="M865" s="1" t="n"/>
    </row>
    <row r="866" ht="15" customHeight="1" s="7" thickBot="1">
      <c r="K866" s="1" t="n"/>
      <c r="L866" s="1" t="n"/>
      <c r="M866" s="1" t="n"/>
    </row>
    <row r="867" ht="15" customHeight="1" s="7" thickBot="1">
      <c r="K867" s="1" t="n"/>
      <c r="L867" s="1" t="n"/>
      <c r="M867" s="1" t="n"/>
    </row>
    <row r="868" ht="15" customHeight="1" s="7" thickBot="1">
      <c r="K868" s="1" t="n"/>
      <c r="L868" s="1" t="n"/>
      <c r="M868" s="1" t="n"/>
    </row>
    <row r="869" ht="15" customHeight="1" s="7" thickBot="1">
      <c r="K869" s="1" t="n"/>
      <c r="L869" s="1" t="n"/>
      <c r="M869" s="1" t="n"/>
    </row>
    <row r="870" ht="15" customHeight="1" s="7" thickBot="1">
      <c r="K870" s="1" t="n"/>
      <c r="L870" s="1" t="n"/>
      <c r="M870" s="1" t="n"/>
    </row>
    <row r="871" ht="15" customHeight="1" s="7" thickBot="1">
      <c r="K871" s="1" t="n"/>
      <c r="L871" s="1" t="n"/>
      <c r="M871" s="1" t="n"/>
    </row>
    <row r="872" ht="15" customHeight="1" s="7" thickBot="1">
      <c r="K872" s="1" t="n"/>
      <c r="L872" s="1" t="n"/>
      <c r="M872" s="1" t="n"/>
    </row>
    <row r="873" ht="15" customHeight="1" s="7" thickBot="1">
      <c r="K873" s="1" t="n"/>
      <c r="L873" s="1" t="n"/>
      <c r="M873" s="1" t="n"/>
    </row>
    <row r="874" ht="15" customHeight="1" s="7" thickBot="1">
      <c r="K874" s="1" t="n"/>
      <c r="L874" s="1" t="n"/>
      <c r="M874" s="1" t="n"/>
    </row>
    <row r="875" ht="15" customHeight="1" s="7" thickBot="1">
      <c r="K875" s="1" t="n"/>
      <c r="L875" s="1" t="n"/>
      <c r="M875" s="1" t="n"/>
    </row>
    <row r="876" ht="15" customHeight="1" s="7" thickBot="1">
      <c r="K876" s="1" t="n"/>
      <c r="L876" s="1" t="n"/>
      <c r="M876" s="1" t="n"/>
    </row>
    <row r="877" ht="15" customHeight="1" s="7" thickBot="1">
      <c r="K877" s="1" t="n"/>
      <c r="L877" s="1" t="n"/>
      <c r="M877" s="1" t="n"/>
    </row>
    <row r="878" ht="15" customHeight="1" s="7" thickBot="1">
      <c r="K878" s="1" t="n"/>
      <c r="L878" s="1" t="n"/>
      <c r="M878" s="1" t="n"/>
    </row>
    <row r="879" ht="15" customHeight="1" s="7" thickBot="1">
      <c r="K879" s="1" t="n"/>
      <c r="L879" s="1" t="n"/>
      <c r="M879" s="1" t="n"/>
    </row>
    <row r="880" ht="15" customHeight="1" s="7" thickBot="1">
      <c r="K880" s="1" t="n"/>
      <c r="L880" s="1" t="n"/>
      <c r="M880" s="1" t="n"/>
    </row>
    <row r="881" ht="15" customHeight="1" s="7" thickBot="1">
      <c r="K881" s="1" t="n"/>
      <c r="L881" s="1" t="n"/>
      <c r="M881" s="1" t="n"/>
    </row>
    <row r="882" ht="15" customHeight="1" s="7" thickBot="1">
      <c r="K882" s="1" t="n"/>
      <c r="L882" s="1" t="n"/>
      <c r="M882" s="1" t="n"/>
    </row>
    <row r="883" ht="15" customHeight="1" s="7" thickBot="1">
      <c r="K883" s="1" t="n"/>
      <c r="L883" s="1" t="n"/>
      <c r="M883" s="1" t="n"/>
    </row>
    <row r="884" ht="15" customHeight="1" s="7" thickBot="1">
      <c r="K884" s="1" t="n"/>
      <c r="L884" s="1" t="n"/>
      <c r="M884" s="1" t="n"/>
    </row>
    <row r="885" ht="15" customHeight="1" s="7" thickBot="1">
      <c r="K885" s="1" t="n"/>
      <c r="L885" s="1" t="n"/>
      <c r="M885" s="1" t="n"/>
    </row>
    <row r="886" ht="15" customHeight="1" s="7" thickBot="1">
      <c r="K886" s="1" t="n"/>
      <c r="L886" s="1" t="n"/>
      <c r="M886" s="1" t="n"/>
    </row>
    <row r="887" ht="15" customHeight="1" s="7" thickBot="1">
      <c r="K887" s="1" t="n"/>
      <c r="L887" s="1" t="n"/>
      <c r="M887" s="1" t="n"/>
    </row>
    <row r="888" ht="15" customHeight="1" s="7" thickBot="1">
      <c r="K888" s="1" t="n"/>
      <c r="L888" s="1" t="n"/>
      <c r="M888" s="1" t="n"/>
    </row>
    <row r="889" ht="15" customHeight="1" s="7" thickBot="1">
      <c r="K889" s="1" t="n"/>
      <c r="L889" s="1" t="n"/>
      <c r="M889" s="1" t="n"/>
    </row>
    <row r="890" ht="15" customHeight="1" s="7" thickBot="1">
      <c r="K890" s="1" t="n"/>
      <c r="L890" s="1" t="n"/>
      <c r="M890" s="1" t="n"/>
    </row>
    <row r="891" ht="15" customHeight="1" s="7" thickBot="1">
      <c r="K891" s="1" t="n"/>
      <c r="L891" s="1" t="n"/>
      <c r="M891" s="1" t="n"/>
    </row>
    <row r="892" ht="15" customHeight="1" s="7" thickBot="1">
      <c r="K892" s="1" t="n"/>
      <c r="L892" s="1" t="n"/>
      <c r="M892" s="1" t="n"/>
    </row>
    <row r="893" ht="15" customHeight="1" s="7" thickBot="1">
      <c r="K893" s="1" t="n"/>
      <c r="L893" s="1" t="n"/>
      <c r="M893" s="1" t="n"/>
    </row>
    <row r="894" ht="15" customHeight="1" s="7" thickBot="1">
      <c r="K894" s="1" t="n"/>
      <c r="L894" s="1" t="n"/>
      <c r="M894" s="1" t="n"/>
    </row>
    <row r="895" ht="15" customHeight="1" s="7" thickBot="1">
      <c r="K895" s="1" t="n"/>
      <c r="L895" s="1" t="n"/>
      <c r="M895" s="1" t="n"/>
    </row>
    <row r="896" ht="15" customHeight="1" s="7" thickBot="1">
      <c r="K896" s="1" t="n"/>
      <c r="L896" s="1" t="n"/>
      <c r="M896" s="1" t="n"/>
    </row>
    <row r="897" ht="15" customHeight="1" s="7" thickBot="1">
      <c r="K897" s="1" t="n"/>
      <c r="L897" s="1" t="n"/>
      <c r="M897" s="1" t="n"/>
    </row>
    <row r="898" ht="15" customHeight="1" s="7" thickBot="1">
      <c r="K898" s="1" t="n"/>
      <c r="L898" s="1" t="n"/>
      <c r="M898" s="1" t="n"/>
    </row>
    <row r="899" ht="15" customHeight="1" s="7" thickBot="1">
      <c r="K899" s="1" t="n"/>
      <c r="L899" s="1" t="n"/>
      <c r="M899" s="1" t="n"/>
    </row>
    <row r="900" ht="15" customHeight="1" s="7" thickBot="1">
      <c r="K900" s="1" t="n"/>
      <c r="L900" s="1" t="n"/>
      <c r="M900" s="1" t="n"/>
    </row>
    <row r="901" ht="15" customHeight="1" s="7" thickBot="1">
      <c r="K901" s="1" t="n"/>
      <c r="L901" s="1" t="n"/>
      <c r="M901" s="1" t="n"/>
    </row>
    <row r="902" ht="15" customHeight="1" s="7" thickBot="1">
      <c r="K902" s="1" t="n"/>
      <c r="L902" s="1" t="n"/>
      <c r="M902" s="1" t="n"/>
    </row>
    <row r="903" ht="15" customHeight="1" s="7" thickBot="1">
      <c r="K903" s="1" t="n"/>
      <c r="L903" s="1" t="n"/>
      <c r="M903" s="1" t="n"/>
    </row>
    <row r="904" ht="15" customHeight="1" s="7" thickBot="1">
      <c r="K904" s="1" t="n"/>
      <c r="L904" s="1" t="n"/>
      <c r="M904" s="1" t="n"/>
    </row>
    <row r="905" ht="15" customHeight="1" s="7" thickBot="1">
      <c r="K905" s="1" t="n"/>
      <c r="L905" s="1" t="n"/>
      <c r="M905" s="1" t="n"/>
    </row>
    <row r="906" ht="15" customHeight="1" s="7" thickBot="1">
      <c r="K906" s="1" t="n"/>
      <c r="L906" s="1" t="n"/>
      <c r="M906" s="1" t="n"/>
    </row>
    <row r="907" ht="15" customHeight="1" s="7" thickBot="1">
      <c r="K907" s="1" t="n"/>
      <c r="L907" s="1" t="n"/>
      <c r="M907" s="1" t="n"/>
    </row>
    <row r="908" ht="15" customHeight="1" s="7" thickBot="1">
      <c r="K908" s="1" t="n"/>
      <c r="L908" s="1" t="n"/>
      <c r="M908" s="1" t="n"/>
    </row>
    <row r="909" ht="15" customHeight="1" s="7" thickBot="1">
      <c r="K909" s="1" t="n"/>
      <c r="L909" s="1" t="n"/>
      <c r="M909" s="1" t="n"/>
    </row>
    <row r="910" ht="15" customHeight="1" s="7" thickBot="1">
      <c r="K910" s="1" t="n"/>
      <c r="L910" s="1" t="n"/>
      <c r="M910" s="1" t="n"/>
    </row>
    <row r="911" ht="15" customHeight="1" s="7" thickBot="1">
      <c r="K911" s="1" t="n"/>
      <c r="L911" s="1" t="n"/>
      <c r="M911" s="1" t="n"/>
    </row>
    <row r="912" ht="15" customHeight="1" s="7" thickBot="1">
      <c r="K912" s="1" t="n"/>
      <c r="L912" s="1" t="n"/>
      <c r="M912" s="1" t="n"/>
    </row>
    <row r="913" ht="15" customHeight="1" s="7" thickBot="1">
      <c r="K913" s="1" t="n"/>
      <c r="L913" s="1" t="n"/>
      <c r="M913" s="1" t="n"/>
    </row>
    <row r="914" ht="15" customHeight="1" s="7" thickBot="1">
      <c r="K914" s="1" t="n"/>
      <c r="L914" s="1" t="n"/>
      <c r="M914" s="1" t="n"/>
    </row>
    <row r="915" ht="15" customHeight="1" s="7" thickBot="1">
      <c r="K915" s="1" t="n"/>
      <c r="L915" s="1" t="n"/>
      <c r="M915" s="1" t="n"/>
    </row>
    <row r="916" ht="15" customHeight="1" s="7" thickBot="1">
      <c r="K916" s="1" t="n"/>
      <c r="L916" s="1" t="n"/>
      <c r="M916" s="1" t="n"/>
    </row>
    <row r="917" ht="15" customHeight="1" s="7" thickBot="1">
      <c r="K917" s="1" t="n"/>
      <c r="L917" s="1" t="n"/>
      <c r="M917" s="1" t="n"/>
    </row>
    <row r="918" ht="15" customHeight="1" s="7" thickBot="1">
      <c r="K918" s="1" t="n"/>
      <c r="L918" s="1" t="n"/>
      <c r="M918" s="1" t="n"/>
    </row>
    <row r="919" ht="15" customHeight="1" s="7" thickBot="1">
      <c r="K919" s="1" t="n"/>
      <c r="L919" s="1" t="n"/>
      <c r="M919" s="1" t="n"/>
    </row>
    <row r="920" ht="15" customHeight="1" s="7" thickBot="1">
      <c r="K920" s="1" t="n"/>
      <c r="L920" s="1" t="n"/>
      <c r="M920" s="1" t="n"/>
    </row>
    <row r="921" ht="15" customHeight="1" s="7" thickBot="1">
      <c r="K921" s="1" t="n"/>
      <c r="L921" s="1" t="n"/>
      <c r="M921" s="1" t="n"/>
    </row>
    <row r="922" ht="15" customHeight="1" s="7" thickBot="1">
      <c r="K922" s="1" t="n"/>
      <c r="L922" s="1" t="n"/>
      <c r="M922" s="1" t="n"/>
    </row>
    <row r="923" ht="15" customHeight="1" s="7" thickBot="1">
      <c r="K923" s="1" t="n"/>
      <c r="L923" s="1" t="n"/>
      <c r="M923" s="1" t="n"/>
    </row>
    <row r="924" ht="15" customHeight="1" s="7" thickBot="1">
      <c r="K924" s="1" t="n"/>
      <c r="L924" s="1" t="n"/>
      <c r="M924" s="1" t="n"/>
    </row>
    <row r="925" ht="15" customHeight="1" s="7" thickBot="1">
      <c r="K925" s="1" t="n"/>
      <c r="L925" s="1" t="n"/>
      <c r="M925" s="1" t="n"/>
    </row>
    <row r="926" ht="15" customHeight="1" s="7" thickBot="1">
      <c r="K926" s="1" t="n"/>
      <c r="L926" s="1" t="n"/>
      <c r="M926" s="1" t="n"/>
    </row>
    <row r="927" ht="15" customHeight="1" s="7" thickBot="1">
      <c r="K927" s="1" t="n"/>
      <c r="L927" s="1" t="n"/>
      <c r="M927" s="1" t="n"/>
    </row>
    <row r="928" ht="15" customHeight="1" s="7" thickBot="1">
      <c r="K928" s="1" t="n"/>
      <c r="L928" s="1" t="n"/>
      <c r="M928" s="1" t="n"/>
    </row>
    <row r="929" ht="15" customHeight="1" s="7" thickBot="1">
      <c r="K929" s="1" t="n"/>
      <c r="L929" s="1" t="n"/>
      <c r="M929" s="1" t="n"/>
    </row>
    <row r="930" ht="15" customHeight="1" s="7" thickBot="1">
      <c r="K930" s="1" t="n"/>
      <c r="L930" s="1" t="n"/>
      <c r="M930" s="1" t="n"/>
    </row>
    <row r="931" ht="15" customHeight="1" s="7" thickBot="1">
      <c r="K931" s="1" t="n"/>
      <c r="L931" s="1" t="n"/>
      <c r="M931" s="1" t="n"/>
    </row>
    <row r="932" ht="15" customHeight="1" s="7" thickBot="1">
      <c r="K932" s="1" t="n"/>
      <c r="L932" s="1" t="n"/>
      <c r="M932" s="1" t="n"/>
    </row>
    <row r="933" ht="15" customHeight="1" s="7" thickBot="1">
      <c r="K933" s="1" t="n"/>
      <c r="L933" s="1" t="n"/>
      <c r="M933" s="1" t="n"/>
    </row>
    <row r="934" ht="15" customHeight="1" s="7" thickBot="1">
      <c r="K934" s="1" t="n"/>
      <c r="L934" s="1" t="n"/>
      <c r="M934" s="1" t="n"/>
    </row>
    <row r="935" ht="15" customHeight="1" s="7" thickBot="1">
      <c r="K935" s="1" t="n"/>
      <c r="L935" s="1" t="n"/>
      <c r="M935" s="1" t="n"/>
    </row>
    <row r="936" ht="15" customHeight="1" s="7" thickBot="1">
      <c r="K936" s="1" t="n"/>
      <c r="L936" s="1" t="n"/>
      <c r="M936" s="1" t="n"/>
    </row>
    <row r="937" ht="15" customHeight="1" s="7" thickBot="1">
      <c r="K937" s="1" t="n"/>
      <c r="L937" s="1" t="n"/>
      <c r="M937" s="1" t="n"/>
    </row>
    <row r="938" ht="15" customHeight="1" s="7" thickBot="1">
      <c r="K938" s="1" t="n"/>
      <c r="L938" s="1" t="n"/>
      <c r="M938" s="1" t="n"/>
    </row>
    <row r="939" ht="15" customHeight="1" s="7" thickBot="1">
      <c r="K939" s="1" t="n"/>
      <c r="L939" s="1" t="n"/>
      <c r="M939" s="1" t="n"/>
    </row>
    <row r="940" ht="15" customHeight="1" s="7" thickBot="1">
      <c r="K940" s="1" t="n"/>
      <c r="L940" s="1" t="n"/>
      <c r="M940" s="1" t="n"/>
    </row>
    <row r="941" ht="15" customHeight="1" s="7" thickBot="1">
      <c r="K941" s="1" t="n"/>
      <c r="L941" s="1" t="n"/>
      <c r="M941" s="1" t="n"/>
    </row>
    <row r="942" ht="15" customHeight="1" s="7" thickBot="1">
      <c r="K942" s="1" t="n"/>
      <c r="L942" s="1" t="n"/>
      <c r="M942" s="1" t="n"/>
    </row>
    <row r="943" ht="15" customHeight="1" s="7" thickBot="1">
      <c r="K943" s="1" t="n"/>
      <c r="L943" s="1" t="n"/>
      <c r="M943" s="1" t="n"/>
    </row>
    <row r="944" ht="15" customHeight="1" s="7" thickBot="1">
      <c r="K944" s="1" t="n"/>
      <c r="L944" s="1" t="n"/>
      <c r="M944" s="1" t="n"/>
    </row>
    <row r="945" ht="15" customHeight="1" s="7" thickBot="1">
      <c r="K945" s="1" t="n"/>
      <c r="L945" s="1" t="n"/>
      <c r="M945" s="1" t="n"/>
    </row>
    <row r="946" ht="15" customHeight="1" s="7" thickBot="1">
      <c r="K946" s="1" t="n"/>
      <c r="L946" s="1" t="n"/>
      <c r="M946" s="1" t="n"/>
    </row>
    <row r="947" ht="15" customHeight="1" s="7" thickBot="1">
      <c r="K947" s="1" t="n"/>
      <c r="L947" s="1" t="n"/>
      <c r="M947" s="1" t="n"/>
    </row>
    <row r="948" ht="15" customHeight="1" s="7" thickBot="1">
      <c r="K948" s="1" t="n"/>
      <c r="L948" s="1" t="n"/>
      <c r="M948" s="1" t="n"/>
    </row>
    <row r="949" ht="15" customHeight="1" s="7" thickBot="1">
      <c r="K949" s="1" t="n"/>
      <c r="L949" s="1" t="n"/>
      <c r="M949" s="1" t="n"/>
    </row>
    <row r="950" ht="15" customHeight="1" s="7" thickBot="1">
      <c r="K950" s="1" t="n"/>
      <c r="L950" s="1" t="n"/>
      <c r="M950" s="1" t="n"/>
    </row>
    <row r="951" ht="15" customHeight="1" s="7" thickBot="1">
      <c r="K951" s="1" t="n"/>
      <c r="L951" s="1" t="n"/>
      <c r="M951" s="1" t="n"/>
    </row>
    <row r="952" ht="15" customHeight="1" s="7" thickBot="1">
      <c r="K952" s="1" t="n"/>
      <c r="L952" s="1" t="n"/>
      <c r="M952" s="1" t="n"/>
    </row>
    <row r="953" ht="15" customHeight="1" s="7" thickBot="1">
      <c r="K953" s="1" t="n"/>
      <c r="L953" s="1" t="n"/>
      <c r="M953" s="1" t="n"/>
    </row>
    <row r="954" ht="15" customHeight="1" s="7" thickBot="1">
      <c r="K954" s="1" t="n"/>
      <c r="L954" s="1" t="n"/>
      <c r="M954" s="1" t="n"/>
    </row>
    <row r="955" ht="15" customHeight="1" s="7" thickBot="1">
      <c r="K955" s="1" t="n"/>
      <c r="L955" s="1" t="n"/>
      <c r="M955" s="1" t="n"/>
    </row>
    <row r="956" ht="15" customHeight="1" s="7" thickBot="1">
      <c r="K956" s="1" t="n"/>
      <c r="L956" s="1" t="n"/>
      <c r="M956" s="1" t="n"/>
    </row>
    <row r="957" ht="15" customHeight="1" s="7" thickBot="1">
      <c r="K957" s="1" t="n"/>
      <c r="L957" s="1" t="n"/>
      <c r="M957" s="1" t="n"/>
    </row>
    <row r="958" ht="15" customHeight="1" s="7" thickBot="1">
      <c r="K958" s="1" t="n"/>
      <c r="L958" s="1" t="n"/>
      <c r="M958" s="1" t="n"/>
    </row>
    <row r="959" ht="15" customHeight="1" s="7" thickBot="1">
      <c r="K959" s="1" t="n"/>
      <c r="L959" s="1" t="n"/>
      <c r="M959" s="1" t="n"/>
    </row>
    <row r="960" ht="15" customHeight="1" s="7" thickBot="1">
      <c r="K960" s="1" t="n"/>
      <c r="L960" s="1" t="n"/>
      <c r="M960" s="1" t="n"/>
    </row>
    <row r="961" ht="15" customHeight="1" s="7" thickBot="1">
      <c r="K961" s="1" t="n"/>
      <c r="L961" s="1" t="n"/>
      <c r="M961" s="1" t="n"/>
    </row>
    <row r="962" ht="15" customHeight="1" s="7" thickBot="1">
      <c r="K962" s="1" t="n"/>
      <c r="L962" s="1" t="n"/>
      <c r="M962" s="1" t="n"/>
    </row>
    <row r="963" ht="15" customHeight="1" s="7" thickBot="1">
      <c r="K963" s="1" t="n"/>
      <c r="L963" s="1" t="n"/>
      <c r="M963" s="1" t="n"/>
    </row>
    <row r="964" ht="15" customHeight="1" s="7" thickBot="1">
      <c r="K964" s="1" t="n"/>
      <c r="L964" s="1" t="n"/>
      <c r="M964" s="1" t="n"/>
    </row>
    <row r="965" ht="15" customHeight="1" s="7" thickBot="1">
      <c r="K965" s="1" t="n"/>
      <c r="L965" s="1" t="n"/>
      <c r="M965" s="1" t="n"/>
    </row>
    <row r="966" ht="15" customHeight="1" s="7" thickBot="1">
      <c r="K966" s="1" t="n"/>
      <c r="L966" s="1" t="n"/>
      <c r="M966" s="1" t="n"/>
    </row>
    <row r="967" ht="15" customHeight="1" s="7" thickBot="1">
      <c r="K967" s="1" t="n"/>
      <c r="L967" s="1" t="n"/>
      <c r="M967" s="1" t="n"/>
    </row>
    <row r="968" ht="15" customHeight="1" s="7" thickBot="1">
      <c r="K968" s="1" t="n"/>
      <c r="L968" s="1" t="n"/>
      <c r="M968" s="1" t="n"/>
    </row>
    <row r="969" ht="15" customHeight="1" s="7" thickBot="1">
      <c r="K969" s="1" t="n"/>
      <c r="L969" s="1" t="n"/>
      <c r="M969" s="1" t="n"/>
    </row>
    <row r="970" ht="15" customHeight="1" s="7" thickBot="1">
      <c r="K970" s="1" t="n"/>
      <c r="L970" s="1" t="n"/>
      <c r="M970" s="1" t="n"/>
    </row>
    <row r="971" ht="15" customHeight="1" s="7" thickBot="1">
      <c r="K971" s="1" t="n"/>
      <c r="L971" s="1" t="n"/>
      <c r="M971" s="1" t="n"/>
    </row>
    <row r="972" ht="15" customHeight="1" s="7" thickBot="1">
      <c r="K972" s="1" t="n"/>
      <c r="L972" s="1" t="n"/>
      <c r="M972" s="1" t="n"/>
    </row>
    <row r="973" ht="15" customHeight="1" s="7" thickBot="1">
      <c r="K973" s="1" t="n"/>
      <c r="L973" s="1" t="n"/>
      <c r="M973" s="1" t="n"/>
    </row>
    <row r="974" ht="15" customHeight="1" s="7" thickBot="1">
      <c r="K974" s="1" t="n"/>
      <c r="L974" s="1" t="n"/>
      <c r="M974" s="1" t="n"/>
    </row>
    <row r="975" ht="15" customHeight="1" s="7" thickBot="1">
      <c r="K975" s="1" t="n"/>
      <c r="L975" s="1" t="n"/>
      <c r="M975" s="1" t="n"/>
    </row>
    <row r="976" ht="15" customHeight="1" s="7" thickBot="1">
      <c r="K976" s="1" t="n"/>
      <c r="L976" s="1" t="n"/>
      <c r="M976" s="1" t="n"/>
    </row>
    <row r="977" ht="15" customHeight="1" s="7" thickBot="1">
      <c r="K977" s="1" t="n"/>
      <c r="L977" s="1" t="n"/>
      <c r="M977" s="1" t="n"/>
    </row>
    <row r="978" ht="15" customHeight="1" s="7" thickBot="1">
      <c r="K978" s="1" t="n"/>
      <c r="L978" s="1" t="n"/>
      <c r="M978" s="1" t="n"/>
    </row>
    <row r="979" ht="15" customHeight="1" s="7" thickBot="1">
      <c r="K979" s="1" t="n"/>
      <c r="L979" s="1" t="n"/>
      <c r="M979" s="1" t="n"/>
    </row>
    <row r="980" ht="15" customHeight="1" s="7" thickBot="1">
      <c r="K980" s="1" t="n"/>
      <c r="L980" s="1" t="n"/>
      <c r="M980" s="1" t="n"/>
    </row>
    <row r="981" ht="15" customHeight="1" s="7" thickBot="1">
      <c r="K981" s="1" t="n"/>
      <c r="L981" s="1" t="n"/>
      <c r="M981" s="1" t="n"/>
    </row>
    <row r="982" ht="15" customHeight="1" s="7" thickBot="1">
      <c r="K982" s="1" t="n"/>
      <c r="L982" s="1" t="n"/>
      <c r="M982" s="1" t="n"/>
    </row>
    <row r="983" ht="15" customHeight="1" s="7" thickBot="1">
      <c r="K983" s="1" t="n"/>
      <c r="L983" s="1" t="n"/>
      <c r="M983" s="1" t="n"/>
    </row>
    <row r="984" ht="15" customHeight="1" s="7" thickBot="1">
      <c r="K984" s="1" t="n"/>
      <c r="L984" s="1" t="n"/>
      <c r="M984" s="1" t="n"/>
    </row>
    <row r="985" ht="15" customHeight="1" s="7" thickBot="1">
      <c r="K985" s="1" t="n"/>
      <c r="L985" s="1" t="n"/>
      <c r="M985" s="1" t="n"/>
    </row>
    <row r="986" ht="15" customHeight="1" s="7" thickBot="1">
      <c r="K986" s="1" t="n"/>
      <c r="L986" s="1" t="n"/>
      <c r="M986" s="1" t="n"/>
    </row>
    <row r="987" ht="15" customHeight="1" s="7" thickBot="1">
      <c r="K987" s="1" t="n"/>
      <c r="L987" s="1" t="n"/>
      <c r="M987" s="1" t="n"/>
    </row>
    <row r="988" ht="15" customHeight="1" s="7" thickBot="1">
      <c r="K988" s="1" t="n"/>
      <c r="L988" s="1" t="n"/>
      <c r="M988" s="1" t="n"/>
    </row>
    <row r="989" ht="15" customHeight="1" s="7" thickBot="1">
      <c r="K989" s="1" t="n"/>
      <c r="L989" s="1" t="n"/>
      <c r="M989" s="1" t="n"/>
    </row>
    <row r="990" ht="15" customHeight="1" s="7" thickBot="1">
      <c r="K990" s="1" t="n"/>
      <c r="L990" s="1" t="n"/>
      <c r="M990" s="1" t="n"/>
    </row>
    <row r="991" ht="15" customHeight="1" s="7" thickBot="1">
      <c r="K991" s="1" t="n"/>
      <c r="L991" s="1" t="n"/>
      <c r="M991" s="1" t="n"/>
    </row>
    <row r="992" ht="15" customHeight="1" s="7" thickBot="1">
      <c r="K992" s="1" t="n"/>
      <c r="L992" s="1" t="n"/>
      <c r="M992" s="1" t="n"/>
    </row>
    <row r="993" ht="15" customHeight="1" s="7" thickBot="1">
      <c r="K993" s="1" t="n"/>
      <c r="L993" s="1" t="n"/>
      <c r="M993" s="1" t="n"/>
    </row>
    <row r="994" ht="15" customHeight="1" s="7" thickBot="1">
      <c r="K994" s="1" t="n"/>
      <c r="L994" s="1" t="n"/>
      <c r="M994" s="1" t="n"/>
    </row>
    <row r="995" ht="15" customHeight="1" s="7" thickBot="1">
      <c r="K995" s="1" t="n"/>
      <c r="L995" s="1" t="n"/>
      <c r="M995" s="1" t="n"/>
    </row>
    <row r="996" ht="15" customHeight="1" s="7" thickBot="1">
      <c r="K996" s="1" t="n"/>
      <c r="L996" s="1" t="n"/>
      <c r="M996" s="1" t="n"/>
    </row>
    <row r="997" ht="15" customHeight="1" s="7" thickBot="1">
      <c r="K997" s="1" t="n"/>
      <c r="L997" s="1" t="n"/>
      <c r="M997" s="1" t="n"/>
    </row>
    <row r="998" ht="15" customHeight="1" s="7" thickBot="1">
      <c r="K998" s="1" t="n"/>
      <c r="L998" s="1" t="n"/>
      <c r="M998" s="1" t="n"/>
    </row>
    <row r="999" ht="15" customHeight="1" s="7" thickBot="1">
      <c r="K999" s="1" t="n"/>
      <c r="L999" s="1" t="n"/>
      <c r="M999" s="1" t="n"/>
    </row>
    <row r="1000" ht="15" customHeight="1" s="7" thickBot="1">
      <c r="K1000" s="1" t="n"/>
      <c r="L1000" s="1" t="n"/>
      <c r="M1000" s="1" t="n"/>
    </row>
    <row r="1001" ht="15" customHeight="1" s="7" thickBot="1">
      <c r="K1001" s="1" t="n"/>
      <c r="L1001" s="1" t="n"/>
      <c r="M1001" s="1" t="n"/>
    </row>
    <row r="1002" ht="15" customHeight="1" s="7" thickBot="1">
      <c r="K1002" s="1" t="n"/>
      <c r="L1002" s="1" t="n"/>
      <c r="M1002" s="1" t="n"/>
    </row>
    <row r="1003" ht="15" customHeight="1" s="7" thickBot="1">
      <c r="K1003" s="1" t="n"/>
      <c r="L1003" s="1" t="n"/>
      <c r="M1003" s="1" t="n"/>
    </row>
    <row r="1004" ht="15" customHeight="1" s="7" thickBot="1">
      <c r="K1004" s="1" t="n"/>
      <c r="L1004" s="1" t="n"/>
      <c r="M1004" s="1" t="n"/>
    </row>
    <row r="1005" ht="15" customHeight="1" s="7" thickBot="1">
      <c r="K1005" s="1" t="n"/>
      <c r="L1005" s="1" t="n"/>
      <c r="M1005" s="1" t="n"/>
    </row>
    <row r="1006" ht="15" customHeight="1" s="7" thickBot="1">
      <c r="K1006" s="1" t="n"/>
      <c r="L1006" s="1" t="n"/>
      <c r="M1006" s="1" t="n"/>
    </row>
    <row r="1007" ht="15" customHeight="1" s="7" thickBot="1">
      <c r="K1007" s="1" t="n"/>
      <c r="L1007" s="1" t="n"/>
      <c r="M1007" s="1" t="n"/>
    </row>
    <row r="1008" ht="15" customHeight="1" s="7" thickBot="1">
      <c r="K1008" s="1" t="n"/>
      <c r="L1008" s="1" t="n"/>
      <c r="M1008" s="1" t="n"/>
    </row>
    <row r="1009" ht="15" customHeight="1" s="7" thickBot="1">
      <c r="K1009" s="1" t="n"/>
      <c r="L1009" s="1" t="n"/>
      <c r="M1009" s="1" t="n"/>
    </row>
    <row r="1010" ht="15" customHeight="1" s="7" thickBot="1">
      <c r="K1010" s="1" t="n"/>
      <c r="L1010" s="1" t="n"/>
      <c r="M1010" s="1" t="n"/>
    </row>
    <row r="1011" ht="15" customHeight="1" s="7" thickBot="1">
      <c r="K1011" s="1" t="n"/>
      <c r="L1011" s="1" t="n"/>
      <c r="M1011" s="1" t="n"/>
    </row>
    <row r="1012" ht="15" customHeight="1" s="7" thickBot="1">
      <c r="K1012" s="1" t="n"/>
      <c r="L1012" s="1" t="n"/>
      <c r="M1012" s="1" t="n"/>
    </row>
    <row r="1013" ht="15" customHeight="1" s="7" thickBot="1">
      <c r="K1013" s="1" t="n"/>
      <c r="L1013" s="1" t="n"/>
      <c r="M1013" s="1" t="n"/>
    </row>
    <row r="1014" ht="15" customHeight="1" s="7" thickBot="1">
      <c r="K1014" s="1" t="n"/>
      <c r="L1014" s="1" t="n"/>
      <c r="M1014" s="1" t="n"/>
    </row>
    <row r="1015" ht="15" customHeight="1" s="7" thickBot="1">
      <c r="K1015" s="1" t="n"/>
      <c r="L1015" s="1" t="n"/>
      <c r="M1015" s="1" t="n"/>
    </row>
    <row r="1016" ht="15" customHeight="1" s="7" thickBot="1">
      <c r="K1016" s="1" t="n"/>
      <c r="L1016" s="1" t="n"/>
      <c r="M1016" s="1" t="n"/>
    </row>
    <row r="1017" ht="15" customHeight="1" s="7" thickBot="1">
      <c r="K1017" s="1" t="n"/>
      <c r="L1017" s="1" t="n"/>
      <c r="M1017" s="1" t="n"/>
    </row>
    <row r="1018" ht="15" customHeight="1" s="7" thickBot="1">
      <c r="K1018" s="1" t="n"/>
      <c r="L1018" s="1" t="n"/>
      <c r="M1018" s="1" t="n"/>
    </row>
    <row r="1019" ht="15" customHeight="1" s="7" thickBot="1">
      <c r="K1019" s="1" t="n"/>
      <c r="L1019" s="1" t="n"/>
      <c r="M1019" s="1" t="n"/>
    </row>
    <row r="1020" ht="15" customHeight="1" s="7" thickBot="1">
      <c r="K1020" s="1" t="n"/>
      <c r="L1020" s="1" t="n"/>
      <c r="M1020" s="1" t="n"/>
    </row>
    <row r="1021" ht="15" customHeight="1" s="7" thickBot="1">
      <c r="K1021" s="1" t="n"/>
      <c r="L1021" s="1" t="n"/>
      <c r="M1021" s="1" t="n"/>
    </row>
    <row r="1022" ht="15" customHeight="1" s="7" thickBot="1">
      <c r="K1022" s="1" t="n"/>
      <c r="L1022" s="1" t="n"/>
      <c r="M1022" s="1" t="n"/>
    </row>
    <row r="1023" ht="15" customHeight="1" s="7" thickBot="1">
      <c r="K1023" s="1" t="n"/>
      <c r="L1023" s="1" t="n"/>
      <c r="M1023" s="1" t="n"/>
    </row>
    <row r="1024" ht="15" customHeight="1" s="7" thickBot="1">
      <c r="K1024" s="1" t="n"/>
      <c r="L1024" s="1" t="n"/>
      <c r="M1024" s="1" t="n"/>
    </row>
    <row r="1025" ht="15" customHeight="1" s="7" thickBot="1">
      <c r="K1025" s="1" t="n"/>
      <c r="L1025" s="1" t="n"/>
      <c r="M1025" s="1" t="n"/>
    </row>
    <row r="1026" ht="15" customHeight="1" s="7" thickBot="1">
      <c r="K1026" s="1" t="n"/>
      <c r="L1026" s="1" t="n"/>
      <c r="M1026" s="1" t="n"/>
    </row>
    <row r="1027" ht="15" customHeight="1" s="7" thickBot="1">
      <c r="K1027" s="1" t="n"/>
      <c r="L1027" s="1" t="n"/>
      <c r="M1027" s="1" t="n"/>
    </row>
    <row r="1028" ht="15" customHeight="1" s="7" thickBot="1">
      <c r="K1028" s="1" t="n"/>
      <c r="L1028" s="1" t="n"/>
      <c r="M1028" s="1" t="n"/>
    </row>
    <row r="1029" ht="15" customHeight="1" s="7" thickBot="1">
      <c r="K1029" s="1" t="n"/>
      <c r="L1029" s="1" t="n"/>
      <c r="M1029" s="1" t="n"/>
    </row>
    <row r="1030" ht="15" customHeight="1" s="7" thickBot="1">
      <c r="K1030" s="1" t="n"/>
      <c r="L1030" s="1" t="n"/>
      <c r="M1030" s="1" t="n"/>
    </row>
    <row r="1031" ht="15" customHeight="1" s="7" thickBot="1">
      <c r="K1031" s="1" t="n"/>
      <c r="L1031" s="1" t="n"/>
      <c r="M1031" s="1" t="n"/>
    </row>
    <row r="1032" ht="15" customHeight="1" s="7" thickBot="1">
      <c r="K1032" s="1" t="n"/>
      <c r="L1032" s="1" t="n"/>
      <c r="M1032" s="1" t="n"/>
    </row>
    <row r="1033" ht="15" customHeight="1" s="7" thickBot="1">
      <c r="K1033" s="1" t="n"/>
      <c r="L1033" s="1" t="n"/>
      <c r="M1033" s="1" t="n"/>
    </row>
    <row r="1034" ht="15" customHeight="1" s="7" thickBot="1">
      <c r="K1034" s="1" t="n"/>
      <c r="L1034" s="1" t="n"/>
      <c r="M1034" s="1" t="n"/>
    </row>
    <row r="1035" ht="15" customHeight="1" s="7" thickBot="1">
      <c r="K1035" s="1" t="n"/>
      <c r="L1035" s="1" t="n"/>
      <c r="M1035" s="1" t="n"/>
    </row>
    <row r="1036" ht="15" customHeight="1" s="7" thickBot="1">
      <c r="K1036" s="1" t="n"/>
      <c r="L1036" s="1" t="n"/>
      <c r="M1036" s="1" t="n"/>
    </row>
    <row r="1037" ht="15" customHeight="1" s="7" thickBot="1">
      <c r="K1037" s="1" t="n"/>
      <c r="L1037" s="1" t="n"/>
      <c r="M1037" s="1" t="n"/>
    </row>
    <row r="1038" ht="15" customHeight="1" s="7" thickBot="1">
      <c r="K1038" s="1" t="n"/>
      <c r="L1038" s="1" t="n"/>
      <c r="M1038" s="1" t="n"/>
    </row>
    <row r="1039" ht="15" customHeight="1" s="7" thickBot="1">
      <c r="K1039" s="1" t="n"/>
      <c r="L1039" s="1" t="n"/>
      <c r="M1039" s="1" t="n"/>
    </row>
    <row r="1040" ht="15" customHeight="1" s="7" thickBot="1">
      <c r="K1040" s="1" t="n"/>
      <c r="L1040" s="1" t="n"/>
      <c r="M1040" s="1" t="n"/>
    </row>
    <row r="1041" ht="15" customHeight="1" s="7" thickBot="1">
      <c r="K1041" s="1" t="n"/>
      <c r="L1041" s="1" t="n"/>
      <c r="M1041" s="1" t="n"/>
    </row>
    <row r="1042" ht="15" customHeight="1" s="7" thickBot="1">
      <c r="K1042" s="1" t="n"/>
      <c r="L1042" s="1" t="n"/>
      <c r="M1042" s="1" t="n"/>
    </row>
    <row r="1043" ht="15" customHeight="1" s="7" thickBot="1">
      <c r="K1043" s="1" t="n"/>
      <c r="L1043" s="1" t="n"/>
      <c r="M1043" s="1" t="n"/>
    </row>
    <row r="1044" ht="15" customHeight="1" s="7" thickBot="1">
      <c r="K1044" s="1" t="n"/>
      <c r="L1044" s="1" t="n"/>
      <c r="M1044" s="1" t="n"/>
    </row>
    <row r="1045" ht="15" customHeight="1" s="7" thickBot="1">
      <c r="K1045" s="1" t="n"/>
      <c r="L1045" s="1" t="n"/>
      <c r="M1045" s="1" t="n"/>
    </row>
    <row r="1046" ht="15" customHeight="1" s="7" thickBot="1">
      <c r="K1046" s="1" t="n"/>
      <c r="L1046" s="1" t="n"/>
      <c r="M1046" s="1" t="n"/>
    </row>
    <row r="1047" ht="15" customHeight="1" s="7" thickBot="1">
      <c r="K1047" s="1" t="n"/>
      <c r="L1047" s="1" t="n"/>
      <c r="M1047" s="1" t="n"/>
    </row>
    <row r="1048" ht="15" customHeight="1" s="7" thickBot="1">
      <c r="K1048" s="1" t="n"/>
      <c r="L1048" s="1" t="n"/>
      <c r="M1048" s="1" t="n"/>
    </row>
    <row r="1049" ht="15" customHeight="1" s="7" thickBot="1">
      <c r="K1049" s="1" t="n"/>
      <c r="L1049" s="1" t="n"/>
      <c r="M1049" s="1" t="n"/>
    </row>
    <row r="1050" ht="15" customHeight="1" s="7" thickBot="1">
      <c r="K1050" s="1" t="n"/>
      <c r="L1050" s="1" t="n"/>
      <c r="M1050" s="1" t="n"/>
    </row>
    <row r="1051" ht="15" customHeight="1" s="7" thickBot="1">
      <c r="K1051" s="1" t="n"/>
      <c r="L1051" s="1" t="n"/>
      <c r="M1051" s="1" t="n"/>
    </row>
    <row r="1052" ht="15" customHeight="1" s="7" thickBot="1">
      <c r="K1052" s="1" t="n"/>
      <c r="L1052" s="1" t="n"/>
      <c r="M1052" s="1" t="n"/>
    </row>
    <row r="1053" ht="15" customHeight="1" s="7" thickBot="1">
      <c r="K1053" s="1" t="n"/>
      <c r="L1053" s="1" t="n"/>
      <c r="M1053" s="1" t="n"/>
    </row>
    <row r="1054" ht="15" customHeight="1" s="7" thickBot="1">
      <c r="K1054" s="1" t="n"/>
      <c r="L1054" s="1" t="n"/>
      <c r="M1054" s="1" t="n"/>
    </row>
    <row r="1055" ht="15" customHeight="1" s="7" thickBot="1">
      <c r="K1055" s="1" t="n"/>
      <c r="L1055" s="1" t="n"/>
      <c r="M1055" s="1" t="n"/>
    </row>
    <row r="1056" ht="15" customHeight="1" s="7" thickBot="1">
      <c r="K1056" s="1" t="n"/>
      <c r="L1056" s="1" t="n"/>
      <c r="M1056" s="1" t="n"/>
    </row>
    <row r="1057" ht="15" customHeight="1" s="7" thickBot="1">
      <c r="K1057" s="1" t="n"/>
      <c r="L1057" s="1" t="n"/>
      <c r="M1057" s="1" t="n"/>
    </row>
    <row r="1058" ht="15" customHeight="1" s="7" thickBot="1">
      <c r="K1058" s="1" t="n"/>
      <c r="L1058" s="1" t="n"/>
      <c r="M1058" s="1" t="n"/>
    </row>
    <row r="1059" ht="15" customHeight="1" s="7" thickBot="1">
      <c r="K1059" s="1" t="n"/>
      <c r="L1059" s="1" t="n"/>
      <c r="M1059" s="1" t="n"/>
    </row>
    <row r="1060" ht="15" customHeight="1" s="7" thickBot="1">
      <c r="K1060" s="1" t="n"/>
      <c r="L1060" s="1" t="n"/>
      <c r="M1060" s="1" t="n"/>
    </row>
    <row r="1061" ht="15" customHeight="1" s="7" thickBot="1">
      <c r="K1061" s="1" t="n"/>
      <c r="L1061" s="1" t="n"/>
      <c r="M1061" s="1" t="n"/>
    </row>
    <row r="1062" ht="15" customHeight="1" s="7" thickBot="1">
      <c r="K1062" s="1" t="n"/>
      <c r="L1062" s="1" t="n"/>
      <c r="M1062" s="1" t="n"/>
    </row>
    <row r="1063" ht="15" customHeight="1" s="7" thickBot="1">
      <c r="K1063" s="1" t="n"/>
      <c r="L1063" s="1" t="n"/>
      <c r="M1063" s="1" t="n"/>
    </row>
    <row r="1064" ht="15" customHeight="1" s="7" thickBot="1">
      <c r="K1064" s="1" t="n"/>
      <c r="L1064" s="1" t="n"/>
      <c r="M1064" s="1" t="n"/>
    </row>
    <row r="1065" ht="15" customHeight="1" s="7" thickBot="1">
      <c r="K1065" s="1" t="n"/>
      <c r="L1065" s="1" t="n"/>
      <c r="M1065" s="1" t="n"/>
    </row>
    <row r="1066" ht="15" customHeight="1" s="7" thickBot="1">
      <c r="K1066" s="1" t="n"/>
      <c r="L1066" s="1" t="n"/>
      <c r="M1066" s="1" t="n"/>
    </row>
    <row r="1067" ht="15" customHeight="1" s="7" thickBot="1">
      <c r="K1067" s="1" t="n"/>
      <c r="L1067" s="1" t="n"/>
      <c r="M1067" s="1" t="n"/>
    </row>
    <row r="1068" ht="15" customHeight="1" s="7" thickBot="1">
      <c r="K1068" s="1" t="n"/>
      <c r="L1068" s="1" t="n"/>
      <c r="M1068" s="1" t="n"/>
    </row>
    <row r="1069" ht="15" customHeight="1" s="7" thickBot="1">
      <c r="K1069" s="1" t="n"/>
      <c r="L1069" s="1" t="n"/>
      <c r="M1069" s="1" t="n"/>
    </row>
    <row r="1070" ht="15" customHeight="1" s="7" thickBot="1">
      <c r="K1070" s="1" t="n"/>
      <c r="L1070" s="1" t="n"/>
      <c r="M1070" s="1" t="n"/>
    </row>
    <row r="1071" ht="15" customHeight="1" s="7" thickBot="1">
      <c r="K1071" s="1" t="n"/>
      <c r="L1071" s="1" t="n"/>
      <c r="M1071" s="1" t="n"/>
    </row>
    <row r="1072" ht="15" customHeight="1" s="7" thickBot="1">
      <c r="K1072" s="1" t="n"/>
      <c r="L1072" s="1" t="n"/>
      <c r="M1072" s="1" t="n"/>
    </row>
    <row r="1073" ht="15" customHeight="1" s="7" thickBot="1">
      <c r="K1073" s="1" t="n"/>
      <c r="L1073" s="1" t="n"/>
      <c r="M1073" s="1" t="n"/>
    </row>
    <row r="1074" ht="15" customHeight="1" s="7" thickBot="1">
      <c r="K1074" s="1" t="n"/>
      <c r="L1074" s="1" t="n"/>
      <c r="M1074" s="1" t="n"/>
    </row>
    <row r="1075" ht="15" customHeight="1" s="7" thickBot="1">
      <c r="K1075" s="1" t="n"/>
      <c r="L1075" s="1" t="n"/>
      <c r="M1075" s="1" t="n"/>
    </row>
    <row r="1076" ht="15" customHeight="1" s="7" thickBot="1">
      <c r="K1076" s="1" t="n"/>
      <c r="L1076" s="1" t="n"/>
      <c r="M1076" s="1" t="n"/>
    </row>
    <row r="1077" ht="15" customHeight="1" s="7" thickBot="1">
      <c r="K1077" s="1" t="n"/>
      <c r="L1077" s="1" t="n"/>
      <c r="M1077" s="1" t="n"/>
    </row>
    <row r="1078" ht="15" customHeight="1" s="7" thickBot="1">
      <c r="K1078" s="1" t="n"/>
      <c r="L1078" s="1" t="n"/>
      <c r="M1078" s="1" t="n"/>
    </row>
    <row r="1079" ht="15" customHeight="1" s="7" thickBot="1">
      <c r="K1079" s="1" t="n"/>
      <c r="L1079" s="1" t="n"/>
      <c r="M1079" s="1" t="n"/>
    </row>
    <row r="1080" ht="15" customHeight="1" s="7" thickBot="1">
      <c r="K1080" s="1" t="n"/>
      <c r="L1080" s="1" t="n"/>
      <c r="M1080" s="1" t="n"/>
    </row>
    <row r="1081" ht="15" customHeight="1" s="7" thickBot="1">
      <c r="K1081" s="1" t="n"/>
      <c r="L1081" s="1" t="n"/>
      <c r="M1081" s="1" t="n"/>
    </row>
    <row r="1082" ht="15" customHeight="1" s="7" thickBot="1">
      <c r="K1082" s="1" t="n"/>
      <c r="L1082" s="1" t="n"/>
      <c r="M1082" s="1" t="n"/>
    </row>
    <row r="1083" ht="15" customHeight="1" s="7" thickBot="1">
      <c r="K1083" s="1" t="n"/>
      <c r="L1083" s="1" t="n"/>
      <c r="M1083" s="1" t="n"/>
    </row>
    <row r="1084" ht="15" customHeight="1" s="7" thickBot="1">
      <c r="K1084" s="1" t="n"/>
      <c r="L1084" s="1" t="n"/>
      <c r="M1084" s="1" t="n"/>
    </row>
    <row r="1085" ht="15" customHeight="1" s="7" thickBot="1">
      <c r="K1085" s="1" t="n"/>
      <c r="L1085" s="1" t="n"/>
      <c r="M1085" s="1" t="n"/>
    </row>
    <row r="1086" ht="15" customHeight="1" s="7" thickBot="1">
      <c r="K1086" s="1" t="n"/>
      <c r="L1086" s="1" t="n"/>
      <c r="M1086" s="1" t="n"/>
    </row>
    <row r="1087" ht="15" customHeight="1" s="7" thickBot="1">
      <c r="K1087" s="1" t="n"/>
      <c r="L1087" s="1" t="n"/>
      <c r="M1087" s="1" t="n"/>
    </row>
    <row r="1088" ht="15" customHeight="1" s="7" thickBot="1">
      <c r="K1088" s="1" t="n"/>
      <c r="L1088" s="1" t="n"/>
      <c r="M1088" s="1" t="n"/>
    </row>
    <row r="1089" ht="15" customHeight="1" s="7" thickBot="1">
      <c r="K1089" s="1" t="n"/>
      <c r="L1089" s="1" t="n"/>
      <c r="M1089" s="1" t="n"/>
    </row>
    <row r="1090" ht="15" customHeight="1" s="7" thickBot="1">
      <c r="K1090" s="1" t="n"/>
      <c r="L1090" s="1" t="n"/>
      <c r="M1090" s="1" t="n"/>
    </row>
    <row r="1091" ht="15" customHeight="1" s="7" thickBot="1">
      <c r="K1091" s="1" t="n"/>
      <c r="L1091" s="1" t="n"/>
      <c r="M1091" s="1" t="n"/>
    </row>
    <row r="1092" ht="15" customHeight="1" s="7" thickBot="1">
      <c r="K1092" s="1" t="n"/>
      <c r="L1092" s="1" t="n"/>
      <c r="M1092" s="1" t="n"/>
    </row>
    <row r="1093" ht="15" customHeight="1" s="7" thickBot="1">
      <c r="K1093" s="1" t="n"/>
      <c r="L1093" s="1" t="n"/>
      <c r="M1093" s="1" t="n"/>
    </row>
    <row r="1094" ht="15" customHeight="1" s="7" thickBot="1">
      <c r="K1094" s="1" t="n"/>
      <c r="L1094" s="1" t="n"/>
      <c r="M1094" s="1" t="n"/>
    </row>
    <row r="1095" ht="15" customHeight="1" s="7" thickBot="1">
      <c r="K1095" s="1" t="n"/>
      <c r="L1095" s="1" t="n"/>
      <c r="M1095" s="1" t="n"/>
    </row>
    <row r="1096" ht="15" customHeight="1" s="7" thickBot="1">
      <c r="K1096" s="1" t="n"/>
      <c r="L1096" s="1" t="n"/>
      <c r="M1096" s="1" t="n"/>
    </row>
    <row r="1097" ht="15" customHeight="1" s="7" thickBot="1">
      <c r="K1097" s="1" t="n"/>
      <c r="L1097" s="1" t="n"/>
      <c r="M1097" s="1" t="n"/>
    </row>
    <row r="1098" ht="15" customHeight="1" s="7" thickBot="1">
      <c r="K1098" s="1" t="n"/>
      <c r="L1098" s="1" t="n"/>
      <c r="M1098" s="1" t="n"/>
    </row>
    <row r="1099" ht="15" customHeight="1" s="7" thickBot="1">
      <c r="K1099" s="1" t="n"/>
      <c r="L1099" s="1" t="n"/>
      <c r="M1099" s="1" t="n"/>
    </row>
    <row r="1100" ht="15" customHeight="1" s="7" thickBot="1">
      <c r="K1100" s="1" t="n"/>
      <c r="L1100" s="1" t="n"/>
      <c r="M1100" s="1" t="n"/>
    </row>
    <row r="1101" ht="15" customHeight="1" s="7" thickBot="1">
      <c r="K1101" s="1" t="n"/>
      <c r="L1101" s="1" t="n"/>
      <c r="M1101" s="1" t="n"/>
    </row>
    <row r="1102" ht="15" customHeight="1" s="7" thickBot="1">
      <c r="K1102" s="1" t="n"/>
      <c r="L1102" s="1" t="n"/>
      <c r="M1102" s="1" t="n"/>
    </row>
    <row r="1103" ht="15" customHeight="1" s="7" thickBot="1">
      <c r="K1103" s="1" t="n"/>
      <c r="L1103" s="1" t="n"/>
      <c r="M1103" s="1" t="n"/>
    </row>
    <row r="1104" ht="15" customHeight="1" s="7" thickBot="1">
      <c r="K1104" s="1" t="n"/>
      <c r="L1104" s="1" t="n"/>
      <c r="M1104" s="1" t="n"/>
    </row>
    <row r="1105" ht="15" customHeight="1" s="7" thickBot="1">
      <c r="K1105" s="1" t="n"/>
      <c r="L1105" s="1" t="n"/>
      <c r="M1105" s="1" t="n"/>
    </row>
    <row r="1106" ht="15" customHeight="1" s="7" thickBot="1">
      <c r="K1106" s="1" t="n"/>
      <c r="L1106" s="1" t="n"/>
      <c r="M1106" s="1" t="n"/>
    </row>
    <row r="1107" ht="15" customHeight="1" s="7" thickBot="1">
      <c r="K1107" s="1" t="n"/>
      <c r="L1107" s="1" t="n"/>
      <c r="M1107" s="1" t="n"/>
    </row>
    <row r="1108" ht="15" customHeight="1" s="7" thickBot="1">
      <c r="K1108" s="1" t="n"/>
      <c r="L1108" s="1" t="n"/>
      <c r="M1108" s="1" t="n"/>
    </row>
    <row r="1109" ht="15" customHeight="1" s="7" thickBot="1">
      <c r="K1109" s="1" t="n"/>
      <c r="L1109" s="1" t="n"/>
      <c r="M1109" s="1" t="n"/>
    </row>
    <row r="1110" ht="15" customHeight="1" s="7" thickBot="1">
      <c r="K1110" s="1" t="n"/>
      <c r="L1110" s="1" t="n"/>
      <c r="M1110" s="1" t="n"/>
    </row>
    <row r="1111" ht="15" customHeight="1" s="7" thickBot="1">
      <c r="K1111" s="1" t="n"/>
      <c r="L1111" s="1" t="n"/>
      <c r="M1111" s="1" t="n"/>
    </row>
    <row r="1112" ht="15" customHeight="1" s="7" thickBot="1">
      <c r="K1112" s="1" t="n"/>
      <c r="L1112" s="1" t="n"/>
      <c r="M1112" s="1" t="n"/>
    </row>
    <row r="1113" ht="15" customHeight="1" s="7" thickBot="1">
      <c r="K1113" s="1" t="n"/>
      <c r="L1113" s="1" t="n"/>
      <c r="M1113" s="1" t="n"/>
    </row>
    <row r="1114" ht="15" customHeight="1" s="7" thickBot="1">
      <c r="K1114" s="1" t="n"/>
      <c r="L1114" s="1" t="n"/>
      <c r="M1114" s="1" t="n"/>
    </row>
    <row r="1115" ht="15" customHeight="1" s="7" thickBot="1">
      <c r="K1115" s="1" t="n"/>
      <c r="L1115" s="1" t="n"/>
      <c r="M1115" s="1" t="n"/>
    </row>
    <row r="1116" ht="15" customHeight="1" s="7" thickBot="1">
      <c r="K1116" s="1" t="n"/>
      <c r="L1116" s="1" t="n"/>
      <c r="M1116" s="1" t="n"/>
    </row>
    <row r="1117" ht="15" customHeight="1" s="7" thickBot="1">
      <c r="K1117" s="1" t="n"/>
      <c r="L1117" s="1" t="n"/>
      <c r="M1117" s="1" t="n"/>
    </row>
    <row r="1118" ht="15" customHeight="1" s="7" thickBot="1">
      <c r="K1118" s="1" t="n"/>
      <c r="L1118" s="1" t="n"/>
      <c r="M1118" s="1" t="n"/>
    </row>
    <row r="1119" ht="15" customHeight="1" s="7" thickBot="1">
      <c r="K1119" s="1" t="n"/>
      <c r="L1119" s="1" t="n"/>
      <c r="M1119" s="1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3"/>
  <sheetViews>
    <sheetView workbookViewId="0">
      <selection activeCell="H70" sqref="H70"/>
    </sheetView>
  </sheetViews>
  <sheetFormatPr baseColWidth="8" defaultRowHeight="14.5"/>
  <cols>
    <col width="10.26953125" customWidth="1" style="7" min="1" max="1"/>
    <col width="32.81640625" customWidth="1" style="7" min="2" max="2"/>
    <col width="10.26953125" customWidth="1" style="7" min="3" max="3"/>
    <col width="13.453125" customWidth="1" style="7" min="4" max="4"/>
  </cols>
  <sheetData>
    <row r="1">
      <c r="A1" t="inlineStr">
        <is>
          <t>Item No.</t>
        </is>
      </c>
      <c r="B1" t="inlineStr">
        <is>
          <t>Name</t>
        </is>
      </c>
      <c r="C1" t="inlineStr">
        <is>
          <t>Quantity</t>
        </is>
      </c>
      <c r="D1" t="inlineStr">
        <is>
          <t>Date</t>
        </is>
      </c>
    </row>
    <row r="2">
      <c r="B2">
        <f>VLOOKUP(Ordered[[#This Row],[Item No.]],Item[],2, FALSE)</f>
        <v/>
      </c>
      <c r="C2" t="n">
        <v>2</v>
      </c>
      <c r="D2" s="16" t="n"/>
    </row>
    <row r="3">
      <c r="B3">
        <f>VLOOKUP(Ordered[[#This Row],[Item No.]],Item[],2, FALSE)</f>
        <v/>
      </c>
      <c r="C3" t="n">
        <v>2</v>
      </c>
      <c r="D3" s="16" t="n"/>
    </row>
    <row r="4">
      <c r="B4">
        <f>VLOOKUP(Ordered[[#This Row],[Item No.]],Item[],2, FALSE)</f>
        <v/>
      </c>
      <c r="C4" t="n">
        <v>4</v>
      </c>
    </row>
    <row r="5">
      <c r="B5">
        <f>VLOOKUP(Ordered[[#This Row],[Item No.]],Item[],2, FALSE)</f>
        <v/>
      </c>
      <c r="C5" t="n">
        <v>5</v>
      </c>
    </row>
    <row r="6">
      <c r="B6">
        <f>VLOOKUP(Ordered[[#This Row],[Item No.]],Item[],2, FALSE)</f>
        <v/>
      </c>
      <c r="C6" t="n">
        <v>5</v>
      </c>
    </row>
    <row r="7">
      <c r="B7">
        <f>VLOOKUP(Ordered[[#This Row],[Item No.]],Item[],2, FALSE)</f>
        <v/>
      </c>
      <c r="C7" t="n">
        <v>1</v>
      </c>
    </row>
    <row r="8">
      <c r="B8">
        <f>VLOOKUP(Ordered[[#This Row],[Item No.]],Item[],2, FALSE)</f>
        <v/>
      </c>
      <c r="C8" t="n">
        <v>1</v>
      </c>
    </row>
    <row r="9">
      <c r="B9">
        <f>VLOOKUP(Ordered[[#This Row],[Item No.]],Item[],2, FALSE)</f>
        <v/>
      </c>
      <c r="C9" t="n">
        <v>1</v>
      </c>
    </row>
    <row r="10">
      <c r="B10">
        <f>VLOOKUP(Ordered[[#This Row],[Item No.]],Item[],2, FALSE)</f>
        <v/>
      </c>
      <c r="C10" t="n">
        <v>1</v>
      </c>
    </row>
    <row r="11">
      <c r="B11">
        <f>VLOOKUP(Ordered[[#This Row],[Item No.]],Item[],2, FALSE)</f>
        <v/>
      </c>
      <c r="C11" t="n">
        <v>1</v>
      </c>
    </row>
    <row r="12">
      <c r="B12">
        <f>VLOOKUP(Ordered[[#This Row],[Item No.]],Item[],2, FALSE)</f>
        <v/>
      </c>
      <c r="C12" t="n">
        <v>1</v>
      </c>
    </row>
    <row r="13">
      <c r="B13">
        <f>VLOOKUP(Ordered[[#This Row],[Item No.]],Item[],2, FALSE)</f>
        <v/>
      </c>
      <c r="C13" t="n">
        <v>4</v>
      </c>
    </row>
    <row r="14">
      <c r="B14">
        <f>VLOOKUP(Ordered[[#This Row],[Item No.]],Item[],2, FALSE)</f>
        <v/>
      </c>
      <c r="C14" t="n">
        <v>4</v>
      </c>
    </row>
    <row r="15">
      <c r="B15">
        <f>VLOOKUP(Ordered[[#This Row],[Item No.]],Item[],2, FALSE)</f>
        <v/>
      </c>
      <c r="C15" t="n">
        <v>4</v>
      </c>
    </row>
    <row r="16">
      <c r="B16">
        <f>VLOOKUP(Ordered[[#This Row],[Item No.]],Item[],2, FALSE)</f>
        <v/>
      </c>
      <c r="C16" t="n">
        <v>2</v>
      </c>
    </row>
    <row r="17">
      <c r="B17">
        <f>VLOOKUP(Ordered[[#This Row],[Item No.]],Item[],2, FALSE)</f>
        <v/>
      </c>
      <c r="C17" t="n">
        <v>4</v>
      </c>
    </row>
    <row r="18">
      <c r="B18">
        <f>VLOOKUP(Ordered[[#This Row],[Item No.]],Item[],2, FALSE)</f>
        <v/>
      </c>
      <c r="C18" t="n">
        <v>1</v>
      </c>
    </row>
    <row r="19">
      <c r="B19">
        <f>VLOOKUP(Ordered[[#This Row],[Item No.]],Item[],2, FALSE)</f>
        <v/>
      </c>
      <c r="C19" t="n">
        <v>1</v>
      </c>
    </row>
    <row r="20">
      <c r="B20">
        <f>VLOOKUP(Ordered[[#This Row],[Item No.]],Item[],2, FALSE)</f>
        <v/>
      </c>
      <c r="C20" t="n">
        <v>2</v>
      </c>
    </row>
    <row r="21">
      <c r="B21">
        <f>VLOOKUP(Ordered[[#This Row],[Item No.]],Item[],2, FALSE)</f>
        <v/>
      </c>
      <c r="C21" t="n">
        <v>3</v>
      </c>
    </row>
    <row r="22">
      <c r="B22">
        <f>VLOOKUP(Ordered[[#This Row],[Item No.]],Item[],2, FALSE)</f>
        <v/>
      </c>
      <c r="C22" t="n">
        <v>3</v>
      </c>
    </row>
    <row r="23">
      <c r="B23">
        <f>VLOOKUP(Ordered[[#This Row],[Item No.]],Item[],2, FALSE)</f>
        <v/>
      </c>
      <c r="C23" t="n">
        <v>3</v>
      </c>
    </row>
    <row r="24">
      <c r="B24">
        <f>VLOOKUP(Ordered[[#This Row],[Item No.]],Item[],2, FALSE)</f>
        <v/>
      </c>
      <c r="C24" t="n">
        <v>3</v>
      </c>
    </row>
    <row r="25">
      <c r="B25">
        <f>VLOOKUP(Ordered[[#This Row],[Item No.]],Item[],2, FALSE)</f>
        <v/>
      </c>
      <c r="C25" t="n">
        <v>3</v>
      </c>
    </row>
    <row r="26">
      <c r="B26">
        <f>VLOOKUP(Ordered[[#This Row],[Item No.]],Item[],2, FALSE)</f>
        <v/>
      </c>
      <c r="C26" t="n">
        <v>3</v>
      </c>
    </row>
    <row r="27">
      <c r="B27">
        <f>VLOOKUP(Ordered[[#This Row],[Item No.]],Item[],2, FALSE)</f>
        <v/>
      </c>
      <c r="C27" t="n">
        <v>3</v>
      </c>
    </row>
    <row r="28">
      <c r="B28">
        <f>VLOOKUP(Ordered[[#This Row],[Item No.]],Item[],2, FALSE)</f>
        <v/>
      </c>
      <c r="C28" t="n">
        <v>3</v>
      </c>
    </row>
    <row r="29">
      <c r="B29">
        <f>VLOOKUP(Ordered[[#This Row],[Item No.]],Item[],2, FALSE)</f>
        <v/>
      </c>
      <c r="C29" t="n">
        <v>3</v>
      </c>
    </row>
    <row r="30">
      <c r="B30">
        <f>VLOOKUP(Ordered[[#This Row],[Item No.]],Item[],2, FALSE)</f>
        <v/>
      </c>
      <c r="C30" t="n">
        <v>3</v>
      </c>
    </row>
    <row r="31">
      <c r="B31">
        <f>VLOOKUP(Ordered[[#This Row],[Item No.]],Item[],2, FALSE)</f>
        <v/>
      </c>
      <c r="C31" t="n">
        <v>3</v>
      </c>
    </row>
    <row r="32">
      <c r="B32">
        <f>VLOOKUP(Ordered[[#This Row],[Item No.]],Item[],2, FALSE)</f>
        <v/>
      </c>
      <c r="C32" t="n">
        <v>3</v>
      </c>
    </row>
    <row r="33">
      <c r="B33">
        <f>VLOOKUP(Ordered[[#This Row],[Item No.]],Item[],2, FALSE)</f>
        <v/>
      </c>
      <c r="C33" t="n">
        <v>3</v>
      </c>
    </row>
    <row r="34">
      <c r="B34">
        <f>VLOOKUP(Ordered[[#This Row],[Item No.]],Item[],2, FALSE)</f>
        <v/>
      </c>
      <c r="C34" t="n">
        <v>1</v>
      </c>
    </row>
    <row r="35">
      <c r="B35">
        <f>VLOOKUP(Ordered[[#This Row],[Item No.]],Item[],2, FALSE)</f>
        <v/>
      </c>
      <c r="C35" t="n">
        <v>1</v>
      </c>
    </row>
    <row r="36">
      <c r="B36">
        <f>VLOOKUP(Ordered[[#This Row],[Item No.]],Item[],2, FALSE)</f>
        <v/>
      </c>
      <c r="C36" t="n">
        <v>2</v>
      </c>
    </row>
    <row r="37">
      <c r="B37">
        <f>VLOOKUP(Ordered[[#This Row],[Item No.]],Item[],2, FALSE)</f>
        <v/>
      </c>
      <c r="C37" t="n">
        <v>2</v>
      </c>
    </row>
    <row r="38">
      <c r="B38">
        <f>VLOOKUP(Ordered[[#This Row],[Item No.]],Item[],2, FALSE)</f>
        <v/>
      </c>
      <c r="C38" t="n">
        <v>1</v>
      </c>
    </row>
    <row r="39">
      <c r="B39">
        <f>VLOOKUP(Ordered[[#This Row],[Item No.]],Item[],2, FALSE)</f>
        <v/>
      </c>
      <c r="C39" t="n">
        <v>2</v>
      </c>
    </row>
    <row r="40">
      <c r="B40">
        <f>VLOOKUP(Ordered[[#This Row],[Item No.]],Item[],2, FALSE)</f>
        <v/>
      </c>
      <c r="C40" t="n">
        <v>5</v>
      </c>
    </row>
    <row r="41">
      <c r="B41">
        <f>VLOOKUP(Ordered[[#This Row],[Item No.]],Item[],2, FALSE)</f>
        <v/>
      </c>
      <c r="C41" t="n">
        <v>5</v>
      </c>
    </row>
    <row r="42">
      <c r="B42">
        <f>VLOOKUP(Ordered[[#This Row],[Item No.]],Item[],2, FALSE)</f>
        <v/>
      </c>
      <c r="C42" t="n">
        <v>5</v>
      </c>
    </row>
    <row r="43">
      <c r="B43">
        <f>VLOOKUP(Ordered[[#This Row],[Item No.]],Item[],2, FALSE)</f>
        <v/>
      </c>
      <c r="C43" t="n">
        <v>6</v>
      </c>
    </row>
    <row r="44">
      <c r="B44">
        <f>VLOOKUP(Ordered[[#This Row],[Item No.]],Item[],2, FALSE)</f>
        <v/>
      </c>
      <c r="C44" t="n">
        <v>1</v>
      </c>
    </row>
    <row r="45">
      <c r="B45">
        <f>VLOOKUP(Ordered[[#This Row],[Item No.]],Item[],2, FALSE)</f>
        <v/>
      </c>
      <c r="C45" t="n">
        <v>4</v>
      </c>
    </row>
    <row r="46">
      <c r="B46">
        <f>VLOOKUP(Ordered[[#This Row],[Item No.]],Item[],2, FALSE)</f>
        <v/>
      </c>
      <c r="C46" t="n">
        <v>2</v>
      </c>
    </row>
    <row r="47">
      <c r="B47">
        <f>VLOOKUP(Ordered[[#This Row],[Item No.]],Item[],2, FALSE)</f>
        <v/>
      </c>
      <c r="C47" t="n">
        <v>2</v>
      </c>
    </row>
    <row r="48">
      <c r="B48">
        <f>VLOOKUP(Ordered[[#This Row],[Item No.]],Item[],2, FALSE)</f>
        <v/>
      </c>
      <c r="C48" t="n">
        <v>1</v>
      </c>
    </row>
    <row r="49">
      <c r="B49">
        <f>VLOOKUP(Ordered[[#This Row],[Item No.]],Item[],2, FALSE)</f>
        <v/>
      </c>
      <c r="C49" t="n">
        <v>1</v>
      </c>
    </row>
    <row r="50">
      <c r="B50">
        <f>VLOOKUP(Ordered[[#This Row],[Item No.]],Item[],2, FALSE)</f>
        <v/>
      </c>
      <c r="C50" t="n">
        <v>1</v>
      </c>
    </row>
    <row r="51">
      <c r="B51">
        <f>VLOOKUP(Ordered[[#This Row],[Item No.]],Item[],2, FALSE)</f>
        <v/>
      </c>
      <c r="C51" t="n">
        <v>1</v>
      </c>
    </row>
    <row r="52">
      <c r="B52">
        <f>VLOOKUP(Ordered[[#This Row],[Item No.]],Item[],2, FALSE)</f>
        <v/>
      </c>
      <c r="C52" t="n">
        <v>1</v>
      </c>
    </row>
    <row r="53">
      <c r="B53">
        <f>VLOOKUP(Ordered[[#This Row],[Item No.]],Item[],2, FALSE)</f>
        <v/>
      </c>
      <c r="C53" t="n">
        <v>1</v>
      </c>
    </row>
    <row r="54">
      <c r="B54">
        <f>VLOOKUP(Ordered[[#This Row],[Item No.]],Item[],2, FALSE)</f>
        <v/>
      </c>
      <c r="C54" t="n">
        <v>1</v>
      </c>
    </row>
    <row r="55">
      <c r="B55">
        <f>VLOOKUP(Ordered[[#This Row],[Item No.]],Item[],2, FALSE)</f>
        <v/>
      </c>
      <c r="C55" t="n">
        <v>1</v>
      </c>
    </row>
    <row r="56">
      <c r="B56">
        <f>VLOOKUP(Ordered[[#This Row],[Item No.]],Item[],2, FALSE)</f>
        <v/>
      </c>
      <c r="C56" t="n">
        <v>1</v>
      </c>
    </row>
    <row r="57">
      <c r="B57">
        <f>VLOOKUP(Ordered[[#This Row],[Item No.]],Item[],2, FALSE)</f>
        <v/>
      </c>
      <c r="C57" t="n">
        <v>1</v>
      </c>
    </row>
    <row r="58">
      <c r="B58">
        <f>VLOOKUP(Ordered[[#This Row],[Item No.]],Item[],2, FALSE)</f>
        <v/>
      </c>
      <c r="C58" t="n">
        <v>1</v>
      </c>
    </row>
    <row r="59">
      <c r="B59">
        <f>VLOOKUP(Ordered[[#This Row],[Item No.]],Item[],2, FALSE)</f>
        <v/>
      </c>
      <c r="C59" t="n">
        <v>1</v>
      </c>
    </row>
    <row r="60">
      <c r="B60">
        <f>VLOOKUP(Ordered[[#This Row],[Item No.]],Item[],2, FALSE)</f>
        <v/>
      </c>
      <c r="C60" t="n">
        <v>1</v>
      </c>
    </row>
    <row r="61">
      <c r="B61">
        <f>VLOOKUP(Ordered[[#This Row],[Item No.]],Item[],2, FALSE)</f>
        <v/>
      </c>
      <c r="C61" t="n">
        <v>2</v>
      </c>
    </row>
    <row r="62">
      <c r="B62">
        <f>VLOOKUP(Ordered[[#This Row],[Item No.]],Item[],2, FALSE)</f>
        <v/>
      </c>
      <c r="C62" t="n">
        <v>2</v>
      </c>
    </row>
    <row r="63">
      <c r="B63">
        <f>VLOOKUP(Ordered[[#This Row],[Item No.]],Item[],2, FALSE)</f>
        <v/>
      </c>
      <c r="C63" t="n">
        <v>1</v>
      </c>
    </row>
    <row r="64">
      <c r="B64">
        <f>VLOOKUP(Ordered[[#This Row],[Item No.]],Item[],2, FALSE)</f>
        <v/>
      </c>
      <c r="C64" t="n">
        <v>12</v>
      </c>
    </row>
    <row r="65">
      <c r="B65">
        <f>VLOOKUP(Ordered[[#This Row],[Item No.]],Item[],2, FALSE)</f>
        <v/>
      </c>
      <c r="C65" t="n">
        <v>8</v>
      </c>
    </row>
    <row r="66">
      <c r="B66">
        <f>VLOOKUP(Ordered[[#This Row],[Item No.]],Item[],2, FALSE)</f>
        <v/>
      </c>
      <c r="C66" t="n">
        <v>1</v>
      </c>
    </row>
    <row r="67">
      <c r="B67">
        <f>VLOOKUP(Ordered[[#This Row],[Item No.]],Item[],2, FALSE)</f>
        <v/>
      </c>
      <c r="C67" t="n">
        <v>1</v>
      </c>
    </row>
    <row r="68">
      <c r="B68">
        <f>VLOOKUP(Ordered[[#This Row],[Item No.]],Item[],2, FALSE)</f>
        <v/>
      </c>
      <c r="C68" t="n">
        <v>1</v>
      </c>
    </row>
    <row r="69">
      <c r="B69">
        <f>VLOOKUP(Ordered[[#This Row],[Item No.]],Item[],2, FALSE)</f>
        <v/>
      </c>
      <c r="C69" t="n">
        <v>1</v>
      </c>
    </row>
    <row r="70">
      <c r="B70">
        <f>VLOOKUP(Ordered[[#This Row],[Item No.]],Item[],2, FALSE)</f>
        <v/>
      </c>
      <c r="C70" t="n">
        <v>2</v>
      </c>
    </row>
    <row r="71">
      <c r="B71">
        <f>VLOOKUP(Ordered[[#This Row],[Item No.]],Item[],2, FALSE)</f>
        <v/>
      </c>
      <c r="C71" t="n">
        <v>3</v>
      </c>
    </row>
    <row r="72">
      <c r="B72">
        <f>VLOOKUP(Ordered[[#This Row],[Item No.]],Item[],2, FALSE)</f>
        <v/>
      </c>
      <c r="C72" t="n">
        <v>3</v>
      </c>
    </row>
    <row r="73">
      <c r="B73">
        <f>VLOOKUP(Ordered[[#This Row],[Item No.]],Item[],2, FALSE)</f>
        <v/>
      </c>
      <c r="C73" t="n">
        <v>2</v>
      </c>
    </row>
    <row r="74">
      <c r="B74">
        <f>VLOOKUP(Ordered[[#This Row],[Item No.]],Item[],2, FALSE)</f>
        <v/>
      </c>
      <c r="C74" t="n">
        <v>3</v>
      </c>
    </row>
    <row r="75">
      <c r="B75">
        <f>VLOOKUP(Ordered[[#This Row],[Item No.]],Item[],2, FALSE)</f>
        <v/>
      </c>
      <c r="C75" t="n">
        <v>5</v>
      </c>
    </row>
    <row r="76">
      <c r="B76">
        <f>VLOOKUP(Ordered[[#This Row],[Item No.]],Item[],2, FALSE)</f>
        <v/>
      </c>
    </row>
    <row r="77">
      <c r="B77">
        <f>VLOOKUP(Ordered[[#This Row],[Item No.]],Item[],2, FALSE)</f>
        <v/>
      </c>
    </row>
    <row r="78">
      <c r="B78">
        <f>VLOOKUP(Ordered[[#This Row],[Item No.]],Item[],2, FALSE)</f>
        <v/>
      </c>
    </row>
    <row r="79">
      <c r="B79">
        <f>VLOOKUP(Ordered[[#This Row],[Item No.]],Item[],2, FALSE)</f>
        <v/>
      </c>
    </row>
    <row r="80">
      <c r="B80">
        <f>VLOOKUP(Ordered[[#This Row],[Item No.]],Item[],2, FALSE)</f>
        <v/>
      </c>
    </row>
    <row r="81">
      <c r="B81">
        <f>VLOOKUP(Ordered[[#This Row],[Item No.]],Item[],2, FALSE)</f>
        <v/>
      </c>
    </row>
    <row r="82">
      <c r="B82">
        <f>VLOOKUP(Ordered[[#This Row],[Item No.]],Item[],2, FALSE)</f>
        <v/>
      </c>
    </row>
    <row r="83">
      <c r="B83">
        <f>VLOOKUP(Ordered[[#This Row],[Item No.]],Item[],2, FALSE)</f>
        <v/>
      </c>
    </row>
    <row r="84">
      <c r="B84">
        <f>VLOOKUP(Ordered[[#This Row],[Item No.]],Item[],2, FALSE)</f>
        <v/>
      </c>
    </row>
    <row r="85">
      <c r="B85">
        <f>VLOOKUP(Ordered[[#This Row],[Item No.]],Item[],2, FALSE)</f>
        <v/>
      </c>
    </row>
    <row r="86">
      <c r="B86">
        <f>VLOOKUP(Ordered[[#This Row],[Item No.]],Item[],2, FALSE)</f>
        <v/>
      </c>
    </row>
    <row r="87">
      <c r="B87">
        <f>VLOOKUP(Ordered[[#This Row],[Item No.]],Item[],2, FALSE)</f>
        <v/>
      </c>
    </row>
    <row r="88">
      <c r="B88">
        <f>VLOOKUP(Ordered[[#This Row],[Item No.]],Item[],2, FALSE)</f>
        <v/>
      </c>
    </row>
    <row r="89">
      <c r="B89">
        <f>VLOOKUP(Ordered[[#This Row],[Item No.]],Item[],2, FALSE)</f>
        <v/>
      </c>
    </row>
    <row r="90">
      <c r="B90">
        <f>VLOOKUP(Ordered[[#This Row],[Item No.]],Item[],2, FALSE)</f>
        <v/>
      </c>
    </row>
    <row r="91">
      <c r="B91">
        <f>VLOOKUP(Ordered[[#This Row],[Item No.]],Item[],2, FALSE)</f>
        <v/>
      </c>
    </row>
    <row r="92">
      <c r="B92">
        <f>VLOOKUP(Ordered[[#This Row],[Item No.]],Item[],2, FALSE)</f>
        <v/>
      </c>
    </row>
    <row r="93">
      <c r="B93">
        <f>VLOOKUP(Ordered[[#This Row],[Item No.]],Item[],2, FALSE)</f>
        <v/>
      </c>
    </row>
    <row r="94">
      <c r="B94">
        <f>VLOOKUP(Ordered[[#This Row],[Item No.]],Item[],2, FALSE)</f>
        <v/>
      </c>
    </row>
    <row r="95">
      <c r="B95">
        <f>VLOOKUP(Ordered[[#This Row],[Item No.]],Item[],2, FALSE)</f>
        <v/>
      </c>
    </row>
    <row r="96">
      <c r="B96">
        <f>VLOOKUP(Ordered[[#This Row],[Item No.]],Item[],2, FALSE)</f>
        <v/>
      </c>
    </row>
    <row r="97">
      <c r="B97">
        <f>VLOOKUP(Ordered[[#This Row],[Item No.]],Item[],2, FALSE)</f>
        <v/>
      </c>
    </row>
    <row r="98">
      <c r="B98">
        <f>VLOOKUP(Ordered[[#This Row],[Item No.]],Item[],2, FALSE)</f>
        <v/>
      </c>
    </row>
    <row r="99">
      <c r="B99">
        <f>VLOOKUP(Ordered[[#This Row],[Item No.]],Item[],2, FALSE)</f>
        <v/>
      </c>
    </row>
    <row r="100">
      <c r="B100">
        <f>VLOOKUP(Ordered[[#This Row],[Item No.]],Item[],2, FALSE)</f>
        <v/>
      </c>
    </row>
    <row r="101">
      <c r="B101">
        <f>VLOOKUP(Ordered[[#This Row],[Item No.]],Item[],2, FALSE)</f>
        <v/>
      </c>
    </row>
    <row r="102">
      <c r="B102">
        <f>VLOOKUP(Ordered[[#This Row],[Item No.]],Item[],2, FALSE)</f>
        <v/>
      </c>
    </row>
    <row r="103">
      <c r="B103">
        <f>VLOOKUP(Ordered[[#This Row],[Item No.]],Item[],2, FALSE)</f>
        <v/>
      </c>
    </row>
    <row r="104">
      <c r="B104">
        <f>VLOOKUP(Ordered[[#This Row],[Item No.]],Item[],2, FALSE)</f>
        <v/>
      </c>
    </row>
    <row r="105">
      <c r="B105">
        <f>VLOOKUP(Ordered[[#This Row],[Item No.]],Item[],2, FALSE)</f>
        <v/>
      </c>
    </row>
    <row r="106">
      <c r="B106">
        <f>VLOOKUP(Ordered[[#This Row],[Item No.]],Item[],2, FALSE)</f>
        <v/>
      </c>
    </row>
    <row r="107">
      <c r="B107">
        <f>VLOOKUP(Ordered[[#This Row],[Item No.]],Item[],2, FALSE)</f>
        <v/>
      </c>
    </row>
    <row r="108">
      <c r="B108">
        <f>VLOOKUP(Ordered[[#This Row],[Item No.]],Item[],2, FALSE)</f>
        <v/>
      </c>
    </row>
    <row r="109">
      <c r="B109">
        <f>VLOOKUP(Ordered[[#This Row],[Item No.]],Item[],2, FALSE)</f>
        <v/>
      </c>
    </row>
    <row r="110">
      <c r="B110">
        <f>VLOOKUP(Ordered[[#This Row],[Item No.]],Item[],2, FALSE)</f>
        <v/>
      </c>
    </row>
    <row r="111">
      <c r="B111">
        <f>VLOOKUP(Ordered[[#This Row],[Item No.]],Item[],2, FALSE)</f>
        <v/>
      </c>
    </row>
    <row r="112">
      <c r="B112">
        <f>VLOOKUP(Ordered[[#This Row],[Item No.]],Item[],2, FALSE)</f>
        <v/>
      </c>
    </row>
    <row r="113">
      <c r="B113">
        <f>VLOOKUP(Ordered[[#This Row],[Item No.]],Item[],2, FALSE)</f>
        <v/>
      </c>
    </row>
    <row r="114">
      <c r="B114">
        <f>VLOOKUP(Ordered[[#This Row],[Item No.]],Item[],2, FALSE)</f>
        <v/>
      </c>
    </row>
    <row r="115">
      <c r="B115">
        <f>VLOOKUP(Ordered[[#This Row],[Item No.]],Item[],2, FALSE)</f>
        <v/>
      </c>
    </row>
    <row r="116">
      <c r="B116">
        <f>VLOOKUP(Ordered[[#This Row],[Item No.]],Item[],2, FALSE)</f>
        <v/>
      </c>
    </row>
    <row r="117">
      <c r="B117">
        <f>VLOOKUP(Ordered[[#This Row],[Item No.]],Item[],2, FALSE)</f>
        <v/>
      </c>
    </row>
    <row r="118">
      <c r="B118">
        <f>VLOOKUP(Ordered[[#This Row],[Item No.]],Item[],2, FALSE)</f>
        <v/>
      </c>
    </row>
    <row r="119">
      <c r="B119">
        <f>VLOOKUP(Ordered[[#This Row],[Item No.]],Item[],2, FALSE)</f>
        <v/>
      </c>
    </row>
    <row r="120">
      <c r="B120">
        <f>VLOOKUP(Ordered[[#This Row],[Item No.]],Item[],2, FALSE)</f>
        <v/>
      </c>
    </row>
    <row r="121">
      <c r="B121">
        <f>VLOOKUP(Ordered[[#This Row],[Item No.]],Item[],2, FALSE)</f>
        <v/>
      </c>
    </row>
    <row r="122">
      <c r="B122">
        <f>VLOOKUP(Ordered[[#This Row],[Item No.]],Item[],2, FALSE)</f>
        <v/>
      </c>
    </row>
    <row r="123">
      <c r="B123">
        <f>VLOOKUP(Ordered[[#This Row],[Item No.]],Item[],2, FALSE)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2" sqref="A2"/>
    </sheetView>
  </sheetViews>
  <sheetFormatPr baseColWidth="8" defaultRowHeight="14.5"/>
  <cols>
    <col width="10.26953125" customWidth="1" style="7" min="1" max="1"/>
    <col width="22.90625" customWidth="1" style="7" min="2" max="2"/>
    <col width="10.26953125" customWidth="1" style="7" min="3" max="5"/>
  </cols>
  <sheetData>
    <row r="1">
      <c r="A1" t="inlineStr">
        <is>
          <t>Item No.</t>
        </is>
      </c>
      <c r="B1" t="inlineStr">
        <is>
          <t>Name</t>
        </is>
      </c>
      <c r="C1" t="inlineStr">
        <is>
          <t>COGS</t>
        </is>
      </c>
      <c r="D1" t="inlineStr">
        <is>
          <t>Sales Rep</t>
        </is>
      </c>
      <c r="E1" t="inlineStr">
        <is>
          <t>$ Sold</t>
        </is>
      </c>
      <c r="F1" t="inlineStr">
        <is>
          <t>Quantity</t>
        </is>
      </c>
    </row>
    <row r="2">
      <c r="B2">
        <f>VLOOKUP(Sold[[#This Row],[Item No.]],Item[],2,FALSE )</f>
        <v/>
      </c>
      <c r="C2" s="9">
        <f>VLOOKUP(Sold[[#This Row],[Item No.]],Item[],10,FALSE)</f>
        <v/>
      </c>
      <c r="E2" s="9" t="n"/>
      <c r="F2">
        <f>IF(COUNT(Sold[[#This Row],[Item No.]]) = 1, 1, 0)</f>
        <v/>
      </c>
    </row>
    <row r="3">
      <c r="B3">
        <f>VLOOKUP(Sold[[#This Row],[Item No.]],Item[],2,FALSE )</f>
        <v/>
      </c>
      <c r="C3">
        <f>VLOOKUP(Sold[[#This Row],[Item No.]],Item[],10,FALSE)</f>
        <v/>
      </c>
      <c r="F3">
        <f>IF(COUNT(Sold[[#This Row],[Item No.]]) = 1, 1, 0)</f>
        <v/>
      </c>
    </row>
    <row r="4">
      <c r="B4">
        <f>VLOOKUP(Sold[[#This Row],[Item No.]],Item[],2,FALSE )</f>
        <v/>
      </c>
      <c r="C4">
        <f>VLOOKUP(Sold[[#This Row],[Item No.]],Item[],10,FALSE)</f>
        <v/>
      </c>
      <c r="F4">
        <f>IF(COUNT(Sold[[#This Row],[Item No.]]) = 1, 1, 0)</f>
        <v/>
      </c>
    </row>
    <row r="5">
      <c r="B5">
        <f>VLOOKUP(Sold[[#This Row],[Item No.]],Item[],2,FALSE )</f>
        <v/>
      </c>
      <c r="C5">
        <f>VLOOKUP(Sold[[#This Row],[Item No.]],Item[],10,FALSE)</f>
        <v/>
      </c>
      <c r="F5">
        <f>IF(COUNT(Sold[[#This Row],[Item No.]]) = 1, 1, 0)</f>
        <v/>
      </c>
    </row>
    <row r="6">
      <c r="B6">
        <f>VLOOKUP(Sold[[#This Row],[Item No.]],Item[],2,FALSE )</f>
        <v/>
      </c>
      <c r="C6">
        <f>VLOOKUP(Sold[[#This Row],[Item No.]],Item[],10,FALSE)</f>
        <v/>
      </c>
      <c r="F6">
        <f>IF(COUNT(Sold[[#This Row],[Item No.]]) = 1, 1, 0)</f>
        <v/>
      </c>
    </row>
    <row r="7">
      <c r="B7">
        <f>VLOOKUP(Sold[[#This Row],[Item No.]],Item[],2,FALSE )</f>
        <v/>
      </c>
      <c r="C7">
        <f>VLOOKUP(Sold[[#This Row],[Item No.]],Item[],10,FALSE)</f>
        <v/>
      </c>
      <c r="F7">
        <f>IF(COUNT(Sold[[#This Row],[Item No.]]) = 1, 1, 0)</f>
        <v/>
      </c>
    </row>
    <row r="8">
      <c r="B8">
        <f>VLOOKUP(Sold[[#This Row],[Item No.]],Item[],2,FALSE )</f>
        <v/>
      </c>
      <c r="C8">
        <f>VLOOKUP(Sold[[#This Row],[Item No.]],Item[],10,FALSE)</f>
        <v/>
      </c>
      <c r="F8">
        <f>IF(COUNT(Sold[[#This Row],[Item No.]]) = 1, 1, 0)</f>
        <v/>
      </c>
    </row>
    <row r="9">
      <c r="B9">
        <f>VLOOKUP(Sold[[#This Row],[Item No.]],Item[],2,FALSE )</f>
        <v/>
      </c>
      <c r="C9">
        <f>VLOOKUP(Sold[[#This Row],[Item No.]],Item[],10,FALSE)</f>
        <v/>
      </c>
      <c r="F9">
        <f>IF(COUNT(Sold[[#This Row],[Item No.]]) = 1, 1, 0)</f>
        <v/>
      </c>
    </row>
    <row r="10">
      <c r="B10">
        <f>VLOOKUP(Sold[[#This Row],[Item No.]],Item[],2,FALSE )</f>
        <v/>
      </c>
      <c r="C10">
        <f>VLOOKUP(Sold[[#This Row],[Item No.]],Item[],10,FALSE)</f>
        <v/>
      </c>
      <c r="F10">
        <f>IF(COUNT(Sold[[#This Row],[Item No.]]) = 1, 1, 0)</f>
        <v/>
      </c>
    </row>
    <row r="11">
      <c r="B11">
        <f>VLOOKUP(Sold[[#This Row],[Item No.]],Item[],2,FALSE )</f>
        <v/>
      </c>
      <c r="C11">
        <f>VLOOKUP(Sold[[#This Row],[Item No.]],Item[],10,FALSE)</f>
        <v/>
      </c>
      <c r="F11">
        <f>IF(COUNT(Sold[[#This Row],[Item No.]]) = 1, 1, 0)</f>
        <v/>
      </c>
    </row>
    <row r="12">
      <c r="B12">
        <f>VLOOKUP(Sold[[#This Row],[Item No.]],Item[],2,FALSE )</f>
        <v/>
      </c>
      <c r="C12">
        <f>VLOOKUP(Sold[[#This Row],[Item No.]],Item[],10,FALSE)</f>
        <v/>
      </c>
      <c r="F12">
        <f>IF(COUNT(Sold[[#This Row],[Item No.]]) = 1, 1, 0)</f>
        <v/>
      </c>
    </row>
    <row r="13">
      <c r="B13">
        <f>VLOOKUP(Sold[[#This Row],[Item No.]],Item[],2,FALSE )</f>
        <v/>
      </c>
      <c r="C13">
        <f>VLOOKUP(Sold[[#This Row],[Item No.]],Item[],10,FALSE)</f>
        <v/>
      </c>
      <c r="F13">
        <f>IF(COUNT(Sold[[#This Row],[Item No.]]) = 1, 1, 0)</f>
        <v/>
      </c>
    </row>
    <row r="14">
      <c r="B14">
        <f>VLOOKUP(Sold[[#This Row],[Item No.]],Item[],2,FALSE )</f>
        <v/>
      </c>
      <c r="C14">
        <f>VLOOKUP(Sold[[#This Row],[Item No.]],Item[],10,FALSE)</f>
        <v/>
      </c>
      <c r="F14">
        <f>IF(COUNT(Sold[[#This Row],[Item No.]]) = 1, 1, 0)</f>
        <v/>
      </c>
    </row>
    <row r="15">
      <c r="B15">
        <f>VLOOKUP(Sold[[#This Row],[Item No.]],Item[],2,FALSE )</f>
        <v/>
      </c>
      <c r="C15">
        <f>VLOOKUP(Sold[[#This Row],[Item No.]],Item[],10,FALSE)</f>
        <v/>
      </c>
      <c r="F15">
        <f>IF(COUNT(Sold[[#This Row],[Item No.]]) = 1, 1, 0)</f>
        <v/>
      </c>
    </row>
    <row r="16">
      <c r="B16">
        <f>VLOOKUP(Sold[[#This Row],[Item No.]],Item[],2,FALSE )</f>
        <v/>
      </c>
      <c r="C16">
        <f>VLOOKUP(Sold[[#This Row],[Item No.]],Item[],10,FALSE)</f>
        <v/>
      </c>
      <c r="F16">
        <f>IF(COUNT(Sold[[#This Row],[Item No.]]) = 1, 1, 0)</f>
        <v/>
      </c>
    </row>
    <row r="17">
      <c r="B17">
        <f>VLOOKUP(Sold[[#This Row],[Item No.]],Item[],2,FALSE )</f>
        <v/>
      </c>
      <c r="C17">
        <f>VLOOKUP(Sold[[#This Row],[Item No.]],Item[],10,FALSE)</f>
        <v/>
      </c>
      <c r="F17">
        <f>IF(COUNT(Sold[[#This Row],[Item No.]]) = 1, 1, 0)</f>
        <v/>
      </c>
    </row>
    <row r="18">
      <c r="B18">
        <f>VLOOKUP(Sold[[#This Row],[Item No.]],Item[],2,FALSE )</f>
        <v/>
      </c>
      <c r="C18">
        <f>VLOOKUP(Sold[[#This Row],[Item No.]],Item[],10,FALSE)</f>
        <v/>
      </c>
      <c r="F18">
        <f>IF(COUNT(Sold[[#This Row],[Item No.]]) = 1, 1, 0)</f>
        <v/>
      </c>
    </row>
    <row r="19">
      <c r="B19">
        <f>VLOOKUP(Sold[[#This Row],[Item No.]],Item[],2,FALSE )</f>
        <v/>
      </c>
      <c r="C19">
        <f>VLOOKUP(Sold[[#This Row],[Item No.]],Item[],10,FALSE)</f>
        <v/>
      </c>
      <c r="F19">
        <f>IF(COUNT(Sold[[#This Row],[Item No.]]) = 1, 1, 0)</f>
        <v/>
      </c>
    </row>
    <row r="20">
      <c r="B20">
        <f>VLOOKUP(Sold[[#This Row],[Item No.]],Item[],2,FALSE )</f>
        <v/>
      </c>
      <c r="C20">
        <f>VLOOKUP(Sold[[#This Row],[Item No.]],Item[],10,FALSE)</f>
        <v/>
      </c>
      <c r="F20">
        <f>IF(COUNT(Sold[[#This Row],[Item No.]]) = 1, 1, 0)</f>
        <v/>
      </c>
    </row>
    <row r="21">
      <c r="B21">
        <f>VLOOKUP(Sold[[#This Row],[Item No.]],Item[],2,FALSE )</f>
        <v/>
      </c>
      <c r="C21">
        <f>VLOOKUP(Sold[[#This Row],[Item No.]],Item[],10,FALSE)</f>
        <v/>
      </c>
      <c r="F21">
        <f>IF(COUNT(Sold[[#This Row],[Item No.]]) = 1, 1, 0)</f>
        <v/>
      </c>
    </row>
    <row r="22">
      <c r="B22">
        <f>VLOOKUP(Sold[[#This Row],[Item No.]],Item[],2,FALSE )</f>
        <v/>
      </c>
      <c r="C22">
        <f>VLOOKUP(Sold[[#This Row],[Item No.]],Item[],10,FALSE)</f>
        <v/>
      </c>
      <c r="F22">
        <f>IF(COUNT(Sold[[#This Row],[Item No.]]) = 1, 1, 0)</f>
        <v/>
      </c>
    </row>
    <row r="23">
      <c r="B23">
        <f>VLOOKUP(Sold[[#This Row],[Item No.]],Item[],2,FALSE )</f>
        <v/>
      </c>
      <c r="C23">
        <f>VLOOKUP(Sold[[#This Row],[Item No.]],Item[],10,FALSE)</f>
        <v/>
      </c>
      <c r="F23">
        <f>IF(COUNT(Sold[[#This Row],[Item No.]]) = 1, 1, 0)</f>
        <v/>
      </c>
    </row>
    <row r="24">
      <c r="B24">
        <f>VLOOKUP(Sold[[#This Row],[Item No.]],Item[],2,FALSE )</f>
        <v/>
      </c>
      <c r="C24">
        <f>VLOOKUP(Sold[[#This Row],[Item No.]],Item[],10,FALSE)</f>
        <v/>
      </c>
      <c r="F24">
        <f>IF(COUNT(Sold[[#This Row],[Item No.]]) = 1, 1, 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116"/>
  <sheetViews>
    <sheetView tabSelected="1" zoomScale="99" zoomScaleNormal="115" workbookViewId="0">
      <selection activeCell="J2" sqref="J2"/>
    </sheetView>
  </sheetViews>
  <sheetFormatPr baseColWidth="8" defaultRowHeight="14.5"/>
  <cols>
    <col width="10.26953125" customWidth="1" style="7" min="1" max="1"/>
    <col width="31.81640625" customWidth="1" style="7" min="2" max="2"/>
    <col width="13.08984375" customWidth="1" style="7" min="3" max="3"/>
    <col width="13" customWidth="1" style="7" min="4" max="4"/>
    <col width="10.26953125" customWidth="1" style="7" min="5" max="6"/>
    <col width="6.7265625" customWidth="1" style="7" min="7" max="8"/>
  </cols>
  <sheetData>
    <row r="1" ht="39" customHeight="1" s="7" thickBot="1">
      <c r="A1" t="inlineStr">
        <is>
          <t>Item No.</t>
        </is>
      </c>
      <c r="B1" t="inlineStr">
        <is>
          <t>Name</t>
        </is>
      </c>
      <c r="C1" t="inlineStr">
        <is>
          <t>Ordered Qty</t>
        </is>
      </c>
      <c r="D1" t="inlineStr">
        <is>
          <t>Sold Qty</t>
        </is>
      </c>
      <c r="E1" t="inlineStr">
        <is>
          <t>Stock</t>
        </is>
      </c>
      <c r="F1" t="inlineStr">
        <is>
          <t>Inv. Beg.</t>
        </is>
      </c>
      <c r="G1" s="1" t="inlineStr">
        <is>
          <t>Price (yuan)</t>
        </is>
      </c>
      <c r="H1" s="1" t="inlineStr">
        <is>
          <t>Weight (kg)</t>
        </is>
      </c>
      <c r="I1" s="1" t="inlineStr">
        <is>
          <t>Total Cost (CAD)</t>
        </is>
      </c>
      <c r="J1" s="1" t="inlineStr">
        <is>
          <t>Demand</t>
        </is>
      </c>
      <c r="K1" s="8" t="inlineStr">
        <is>
          <t>Leadtime</t>
        </is>
      </c>
      <c r="L1" s="8" t="inlineStr">
        <is>
          <t>Reorder</t>
        </is>
      </c>
      <c r="M1" s="8" t="inlineStr">
        <is>
          <t>Economic Order Quantity</t>
        </is>
      </c>
      <c r="N1" s="8" t="inlineStr">
        <is>
          <t>Order Cost</t>
        </is>
      </c>
      <c r="P1" s="17" t="inlineStr">
        <is>
          <t>Inventory Insights</t>
        </is>
      </c>
      <c r="Q1" s="17" t="inlineStr">
        <is>
          <t>Inventory Cost</t>
        </is>
      </c>
    </row>
    <row r="2" ht="15" customHeight="1" s="7" thickBot="1">
      <c r="A2">
        <f>Item[[#This Row],[Item No.]]</f>
        <v/>
      </c>
      <c r="B2">
        <f>VLOOKUP(Table6[[#This Row],[Item No.]],Item[],2,FALSE)</f>
        <v/>
      </c>
      <c r="C2">
        <f>SUMIF(Ordered[Name], Table6[[#This Row],[Name]], Ordered[Quantity])</f>
        <v/>
      </c>
      <c r="D2">
        <f>SUMIF(Sold[Name], Table6[[#This Row],[Name]], Sold[Quantity])</f>
        <v/>
      </c>
      <c r="E2">
        <f>Table6[[#This Row],[Ordered Qty]]-Table6[[#This Row],[Sold Qty]]+F2</f>
        <v/>
      </c>
      <c r="F2" t="n">
        <v>0</v>
      </c>
      <c r="G2" s="1" t="n">
        <v>38</v>
      </c>
      <c r="H2" s="2" t="n">
        <v>0.21</v>
      </c>
      <c r="I2" s="12">
        <f>G2/'Item List'!$L$2 + H2*(88/'Item List'!$L$2)</f>
        <v/>
      </c>
      <c r="J2" t="n">
        <v>0</v>
      </c>
      <c r="K2">
        <f>'WH LT Total'!E2+'Parcel LT'!$F$2</f>
        <v/>
      </c>
      <c r="L2">
        <f>ROUNDUP((J2/30 * K2),0)</f>
        <v/>
      </c>
      <c r="M2">
        <f>ROUNDUP(SQRT((J2*2*(42*H2))/(0.1*G2)),0)</f>
        <v/>
      </c>
      <c r="N2" s="9">
        <f>IF(Table6[[#This Row],[Stock]]&lt;=L2,M2*I2,0)</f>
        <v/>
      </c>
      <c r="Q2">
        <f>I2*Table6[[#This Row],[Stock]]</f>
        <v/>
      </c>
    </row>
    <row r="3" ht="15" customHeight="1" s="7" thickBot="1">
      <c r="A3">
        <f>Item[[#This Row],[Item No.]]</f>
        <v/>
      </c>
      <c r="B3">
        <f>VLOOKUP(Table6[[#This Row],[Item No.]],Item[],2,FALSE)</f>
        <v/>
      </c>
      <c r="C3">
        <f>SUMIF(Ordered[Name], Table6[[#This Row],[Name]], Ordered[Quantity])</f>
        <v/>
      </c>
      <c r="D3">
        <f>SUMIF(Sold[Name], Table6[[#This Row],[Name]], Sold[Quantity])</f>
        <v/>
      </c>
      <c r="E3">
        <f>Table6[[#This Row],[Ordered Qty]]-Table6[[#This Row],[Sold Qty]]+F3</f>
        <v/>
      </c>
      <c r="F3" t="n">
        <v>3</v>
      </c>
      <c r="G3" s="1" t="n">
        <v>38</v>
      </c>
      <c r="H3" s="2" t="n">
        <v>0.21</v>
      </c>
      <c r="I3" s="12">
        <f>G3/'Item List'!$L$2 + H3*(88/'Item List'!$L$2)</f>
        <v/>
      </c>
      <c r="J3" t="n">
        <v>0</v>
      </c>
      <c r="K3">
        <f>'WH LT Total'!E3+'Parcel LT'!$F$2</f>
        <v/>
      </c>
      <c r="L3">
        <f>ROUNDUP((J3/30 * K3),0)</f>
        <v/>
      </c>
      <c r="M3">
        <f>ROUNDUP(SQRT((J3*2*(42*H3))/(0.1*G3)),0)</f>
        <v/>
      </c>
      <c r="N3" s="9">
        <f>IF(Table6[[#This Row],[Stock]]&lt;=L3,M3*I3,0)</f>
        <v/>
      </c>
      <c r="Q3">
        <f>I3*Table6[[#This Row],[Stock]]</f>
        <v/>
      </c>
    </row>
    <row r="4" ht="15" customHeight="1" s="7" thickBot="1">
      <c r="A4">
        <f>Item[[#This Row],[Item No.]]</f>
        <v/>
      </c>
      <c r="B4">
        <f>VLOOKUP(Table6[[#This Row],[Item No.]],Item[],2,FALSE)</f>
        <v/>
      </c>
      <c r="C4">
        <f>SUMIF(Ordered[Name], Table6[[#This Row],[Name]], Ordered[Quantity])</f>
        <v/>
      </c>
      <c r="D4">
        <f>SUMIF(Sold[Name], Table6[[#This Row],[Name]], Sold[Quantity])</f>
        <v/>
      </c>
      <c r="E4">
        <f>Table6[[#This Row],[Ordered Qty]]-Table6[[#This Row],[Sold Qty]]+F4</f>
        <v/>
      </c>
      <c r="F4" t="n">
        <v>0</v>
      </c>
      <c r="G4" s="1" t="n">
        <v>38</v>
      </c>
      <c r="H4" s="2" t="n">
        <v>0.21</v>
      </c>
      <c r="I4" s="12">
        <f>G4/'Item List'!$L$2 + H4*(88/'Item List'!$L$2)</f>
        <v/>
      </c>
      <c r="J4" t="n">
        <v>0</v>
      </c>
      <c r="K4">
        <f>'WH LT Total'!E4+'Parcel LT'!$F$2</f>
        <v/>
      </c>
      <c r="L4">
        <f>ROUNDUP((J4/30 * K4),0)</f>
        <v/>
      </c>
      <c r="M4">
        <f>ROUNDUP(SQRT((J4*2*(42*H4))/(0.1*G4)),0)</f>
        <v/>
      </c>
      <c r="N4" s="9">
        <f>IF(Table6[[#This Row],[Stock]]&lt;=L4,M4*I4,0)</f>
        <v/>
      </c>
      <c r="Q4">
        <f>I4*Table6[[#This Row],[Stock]]</f>
        <v/>
      </c>
    </row>
    <row r="5" ht="15" customHeight="1" s="7" thickBot="1">
      <c r="A5">
        <f>Item[[#This Row],[Item No.]]</f>
        <v/>
      </c>
      <c r="B5">
        <f>VLOOKUP(Table6[[#This Row],[Item No.]],Item[],2,FALSE)</f>
        <v/>
      </c>
      <c r="C5">
        <f>SUMIF(Ordered[Name], Table6[[#This Row],[Name]], Ordered[Quantity])</f>
        <v/>
      </c>
      <c r="D5">
        <f>SUMIF(Sold[Name], Table6[[#This Row],[Name]], Sold[Quantity])</f>
        <v/>
      </c>
      <c r="E5">
        <f>Table6[[#This Row],[Ordered Qty]]-Table6[[#This Row],[Sold Qty]]+F5</f>
        <v/>
      </c>
      <c r="F5" t="n">
        <v>2</v>
      </c>
      <c r="G5" s="1" t="n">
        <v>38</v>
      </c>
      <c r="H5" s="2" t="n">
        <v>0.21</v>
      </c>
      <c r="I5" s="12">
        <f>G5/'Item List'!$L$2 + H5*(88/'Item List'!$L$2)</f>
        <v/>
      </c>
      <c r="J5" t="n">
        <v>0</v>
      </c>
      <c r="K5">
        <f>'WH LT Total'!E5+'Parcel LT'!$F$2</f>
        <v/>
      </c>
      <c r="L5">
        <f>ROUNDUP((J5/30 * K5),0)</f>
        <v/>
      </c>
      <c r="M5">
        <f>ROUNDUP(SQRT((J5*2*(42*H5))/(0.1*G5)),0)</f>
        <v/>
      </c>
      <c r="N5" s="9">
        <f>IF(Table6[[#This Row],[Stock]]&lt;=L5,M5*I5,0)</f>
        <v/>
      </c>
      <c r="Q5">
        <f>I5*Table6[[#This Row],[Stock]]</f>
        <v/>
      </c>
    </row>
    <row r="6" ht="15" customHeight="1" s="7" thickBot="1">
      <c r="A6">
        <f>Item[[#This Row],[Item No.]]</f>
        <v/>
      </c>
      <c r="B6">
        <f>VLOOKUP(Table6[[#This Row],[Item No.]],Item[],2,FALSE)</f>
        <v/>
      </c>
      <c r="C6">
        <f>SUMIF(Ordered[Name], Table6[[#This Row],[Name]], Ordered[Quantity])</f>
        <v/>
      </c>
      <c r="D6">
        <f>SUMIF(Sold[Name], Table6[[#This Row],[Name]], Sold[Quantity])</f>
        <v/>
      </c>
      <c r="E6">
        <f>Table6[[#This Row],[Ordered Qty]]-Table6[[#This Row],[Sold Qty]]+F6</f>
        <v/>
      </c>
      <c r="F6" t="n">
        <v>3</v>
      </c>
      <c r="G6" s="1" t="n">
        <v>38</v>
      </c>
      <c r="H6" s="2" t="n">
        <v>0.21</v>
      </c>
      <c r="I6" s="12">
        <f>G6/'Item List'!$L$2 + H6*(88/'Item List'!$L$2)</f>
        <v/>
      </c>
      <c r="J6" t="n">
        <v>0</v>
      </c>
      <c r="K6">
        <f>'WH LT Total'!E6+'Parcel LT'!$F$2</f>
        <v/>
      </c>
      <c r="L6">
        <f>ROUNDUP((J6/30 * K6),0)</f>
        <v/>
      </c>
      <c r="M6">
        <f>ROUNDUP(SQRT((J6*2*(42*H6))/(0.1*G6)),0)</f>
        <v/>
      </c>
      <c r="N6" s="9">
        <f>IF(Table6[[#This Row],[Stock]]&lt;=L6,M6*I6,0)</f>
        <v/>
      </c>
      <c r="Q6">
        <f>I6*Table6[[#This Row],[Stock]]</f>
        <v/>
      </c>
    </row>
    <row r="7" ht="15" customHeight="1" s="7" thickBot="1">
      <c r="A7">
        <f>Item[[#This Row],[Item No.]]</f>
        <v/>
      </c>
      <c r="B7">
        <f>VLOOKUP(Table6[[#This Row],[Item No.]],Item[],2,FALSE)</f>
        <v/>
      </c>
      <c r="C7">
        <f>SUMIF(Ordered[Name], Table6[[#This Row],[Name]], Ordered[Quantity])</f>
        <v/>
      </c>
      <c r="D7">
        <f>SUMIF(Sold[Name], Table6[[#This Row],[Name]], Sold[Quantity])</f>
        <v/>
      </c>
      <c r="E7">
        <f>Table6[[#This Row],[Ordered Qty]]-Table6[[#This Row],[Sold Qty]]+F7</f>
        <v/>
      </c>
      <c r="F7" t="n">
        <v>3</v>
      </c>
      <c r="G7" s="1" t="n">
        <v>38</v>
      </c>
      <c r="H7" s="2" t="n">
        <v>0.21</v>
      </c>
      <c r="I7" s="12">
        <f>G7/'Item List'!$L$2 + H7*(88/'Item List'!$L$2)</f>
        <v/>
      </c>
      <c r="J7" t="n">
        <v>0</v>
      </c>
      <c r="K7">
        <f>'WH LT Total'!E7+'Parcel LT'!$F$2</f>
        <v/>
      </c>
      <c r="L7">
        <f>ROUNDUP((J7/30 * K7),0)</f>
        <v/>
      </c>
      <c r="M7">
        <f>ROUNDUP(SQRT((J7*2*(42*H7))/(0.1*G7)),0)</f>
        <v/>
      </c>
      <c r="N7" s="9">
        <f>IF(Table6[[#This Row],[Stock]]&lt;=L7,M7*I7,0)</f>
        <v/>
      </c>
      <c r="Q7">
        <f>I7*Table6[[#This Row],[Stock]]</f>
        <v/>
      </c>
    </row>
    <row r="8" ht="15" customHeight="1" s="7" thickBot="1">
      <c r="A8">
        <f>Item[[#This Row],[Item No.]]</f>
        <v/>
      </c>
      <c r="B8">
        <f>VLOOKUP(Table6[[#This Row],[Item No.]],Item[],2,FALSE)</f>
        <v/>
      </c>
      <c r="C8">
        <f>SUMIF(Ordered[Name], Table6[[#This Row],[Name]], Ordered[Quantity])</f>
        <v/>
      </c>
      <c r="D8">
        <f>SUMIF(Sold[Name], Table6[[#This Row],[Name]], Sold[Quantity])</f>
        <v/>
      </c>
      <c r="E8">
        <f>Table6[[#This Row],[Ordered Qty]]-Table6[[#This Row],[Sold Qty]]+F8</f>
        <v/>
      </c>
      <c r="F8" t="n">
        <v>2</v>
      </c>
      <c r="G8" s="1" t="n">
        <v>38</v>
      </c>
      <c r="H8" s="2" t="n">
        <v>0.21</v>
      </c>
      <c r="I8" s="12">
        <f>G8/'Item List'!$L$2 + H8*(88/'Item List'!$L$2)</f>
        <v/>
      </c>
      <c r="J8" t="n">
        <v>0</v>
      </c>
      <c r="K8">
        <f>'WH LT Total'!E8+'Parcel LT'!$F$2</f>
        <v/>
      </c>
      <c r="L8">
        <f>ROUNDUP((J8/30 * K8),0)</f>
        <v/>
      </c>
      <c r="M8">
        <f>ROUNDUP(SQRT((J8*2*(42*H8))/(0.1*G8)),0)</f>
        <v/>
      </c>
      <c r="N8" s="9">
        <f>IF(Table6[[#This Row],[Stock]]&lt;=L8,M8*I8,0)</f>
        <v/>
      </c>
      <c r="Q8">
        <f>I8*Table6[[#This Row],[Stock]]</f>
        <v/>
      </c>
    </row>
    <row r="9" ht="15" customHeight="1" s="7" thickBot="1">
      <c r="A9">
        <f>Item[[#This Row],[Item No.]]</f>
        <v/>
      </c>
      <c r="B9">
        <f>VLOOKUP(Table6[[#This Row],[Item No.]],Item[],2,FALSE)</f>
        <v/>
      </c>
      <c r="C9">
        <f>SUMIF(Ordered[Name], Table6[[#This Row],[Name]], Ordered[Quantity])</f>
        <v/>
      </c>
      <c r="D9">
        <f>SUMIF(Sold[Name], Table6[[#This Row],[Name]], Sold[Quantity])</f>
        <v/>
      </c>
      <c r="E9">
        <f>Table6[[#This Row],[Ordered Qty]]-Table6[[#This Row],[Sold Qty]]+F9</f>
        <v/>
      </c>
      <c r="F9" t="n">
        <v>6</v>
      </c>
      <c r="G9" s="1" t="n">
        <v>38</v>
      </c>
      <c r="H9" s="2" t="n">
        <v>0.21</v>
      </c>
      <c r="I9" s="12">
        <f>G9/'Item List'!$L$2 + H9*(88/'Item List'!$L$2)</f>
        <v/>
      </c>
      <c r="J9" t="n">
        <v>0</v>
      </c>
      <c r="K9">
        <f>'WH LT Total'!E9+'Parcel LT'!$F$2</f>
        <v/>
      </c>
      <c r="L9">
        <f>ROUNDUP((J9/30 * K9),0)</f>
        <v/>
      </c>
      <c r="M9">
        <f>ROUNDUP(SQRT((J9*2*(42*H9))/(0.1*G9)),0)</f>
        <v/>
      </c>
      <c r="N9" s="9">
        <f>IF(Table6[[#This Row],[Stock]]&lt;=L9,M9*I9,0)</f>
        <v/>
      </c>
      <c r="Q9">
        <f>I9*Table6[[#This Row],[Stock]]</f>
        <v/>
      </c>
    </row>
    <row r="10" ht="15" customHeight="1" s="7" thickBot="1">
      <c r="A10">
        <f>Item[[#This Row],[Item No.]]</f>
        <v/>
      </c>
      <c r="B10">
        <f>VLOOKUP(Table6[[#This Row],[Item No.]],Item[],2,FALSE)</f>
        <v/>
      </c>
      <c r="C10">
        <f>SUMIF(Ordered[Name], Table6[[#This Row],[Name]], Ordered[Quantity])</f>
        <v/>
      </c>
      <c r="D10">
        <f>SUMIF(Sold[Name], Table6[[#This Row],[Name]], Sold[Quantity])</f>
        <v/>
      </c>
      <c r="E10">
        <f>Table6[[#This Row],[Ordered Qty]]-Table6[[#This Row],[Sold Qty]]+F10</f>
        <v/>
      </c>
      <c r="F10" t="n">
        <v>2</v>
      </c>
      <c r="G10" s="1" t="n">
        <v>38</v>
      </c>
      <c r="H10" s="2" t="n">
        <v>0.21</v>
      </c>
      <c r="I10" s="12">
        <f>G10/'Item List'!$L$2 + H10*(88/'Item List'!$L$2)</f>
        <v/>
      </c>
      <c r="J10" t="n">
        <v>0</v>
      </c>
      <c r="K10">
        <f>'WH LT Total'!E10+'Parcel LT'!$F$2</f>
        <v/>
      </c>
      <c r="L10">
        <f>ROUNDUP((J10/30 * K10),0)</f>
        <v/>
      </c>
      <c r="M10">
        <f>ROUNDUP(SQRT((J10*2*(42*H10))/(0.1*G10)),0)</f>
        <v/>
      </c>
      <c r="N10" s="9">
        <f>IF(Table6[[#This Row],[Stock]]&lt;=L10,M10*I10,0)</f>
        <v/>
      </c>
      <c r="Q10">
        <f>I10*Table6[[#This Row],[Stock]]</f>
        <v/>
      </c>
    </row>
    <row r="11" ht="15" customHeight="1" s="7" thickBot="1">
      <c r="A11">
        <f>Item[[#This Row],[Item No.]]</f>
        <v/>
      </c>
      <c r="B11">
        <f>VLOOKUP(Table6[[#This Row],[Item No.]],Item[],2,FALSE)</f>
        <v/>
      </c>
      <c r="C11">
        <f>SUMIF(Ordered[Name], Table6[[#This Row],[Name]], Ordered[Quantity])</f>
        <v/>
      </c>
      <c r="D11">
        <f>SUMIF(Sold[Name], Table6[[#This Row],[Name]], Sold[Quantity])</f>
        <v/>
      </c>
      <c r="E11">
        <f>Table6[[#This Row],[Ordered Qty]]-Table6[[#This Row],[Sold Qty]]+F11</f>
        <v/>
      </c>
      <c r="F11" t="n">
        <v>0</v>
      </c>
      <c r="G11" s="1" t="n">
        <v>38</v>
      </c>
      <c r="H11" s="2" t="n">
        <v>0.21</v>
      </c>
      <c r="I11" s="12">
        <f>G11/'Item List'!$L$2 + H11*(88/'Item List'!$L$2)</f>
        <v/>
      </c>
      <c r="J11" t="n">
        <v>0</v>
      </c>
      <c r="K11">
        <f>'WH LT Total'!E11+'Parcel LT'!$F$2</f>
        <v/>
      </c>
      <c r="L11">
        <f>ROUNDUP((J11/30 * K11),0)</f>
        <v/>
      </c>
      <c r="M11">
        <f>ROUNDUP(SQRT((J11*2*(42*H11))/(0.1*G11)),0)</f>
        <v/>
      </c>
      <c r="N11" s="9">
        <f>IF(Table6[[#This Row],[Stock]]&lt;=L11,M11*I11,0)</f>
        <v/>
      </c>
      <c r="Q11">
        <f>I11*Table6[[#This Row],[Stock]]</f>
        <v/>
      </c>
    </row>
    <row r="12" ht="15" customHeight="1" s="7" thickBot="1">
      <c r="A12">
        <f>Item[[#This Row],[Item No.]]</f>
        <v/>
      </c>
      <c r="B12">
        <f>VLOOKUP(Table6[[#This Row],[Item No.]],Item[],2,FALSE)</f>
        <v/>
      </c>
      <c r="C12">
        <f>SUMIF(Ordered[Name], Table6[[#This Row],[Name]], Ordered[Quantity])</f>
        <v/>
      </c>
      <c r="D12">
        <f>SUMIF(Sold[Name], Table6[[#This Row],[Name]], Sold[Quantity])</f>
        <v/>
      </c>
      <c r="E12">
        <f>Table6[[#This Row],[Ordered Qty]]-Table6[[#This Row],[Sold Qty]]+F12</f>
        <v/>
      </c>
      <c r="F12" t="n">
        <v>4</v>
      </c>
      <c r="G12" s="1" t="n">
        <v>38</v>
      </c>
      <c r="H12" s="2" t="n">
        <v>0.21</v>
      </c>
      <c r="I12" s="12">
        <f>G12/'Item List'!$L$2 + H12*(88/'Item List'!$L$2)</f>
        <v/>
      </c>
      <c r="J12" t="n">
        <v>0</v>
      </c>
      <c r="K12">
        <f>'WH LT Total'!E12+'Parcel LT'!$F$2</f>
        <v/>
      </c>
      <c r="L12">
        <f>ROUNDUP((J12/30 * K12),0)</f>
        <v/>
      </c>
      <c r="M12">
        <f>ROUNDUP(SQRT((J12*2*(42*H12))/(0.1*G12)),0)</f>
        <v/>
      </c>
      <c r="N12" s="9">
        <f>IF(Table6[[#This Row],[Stock]]&lt;=L12,M12*I12,0)</f>
        <v/>
      </c>
      <c r="Q12">
        <f>I12*Table6[[#This Row],[Stock]]</f>
        <v/>
      </c>
    </row>
    <row r="13" ht="15" customHeight="1" s="7" thickBot="1">
      <c r="A13">
        <f>Item[[#This Row],[Item No.]]</f>
        <v/>
      </c>
      <c r="B13">
        <f>VLOOKUP(Table6[[#This Row],[Item No.]],Item[],2,FALSE)</f>
        <v/>
      </c>
      <c r="C13">
        <f>SUMIF(Ordered[Name], Table6[[#This Row],[Name]], Ordered[Quantity])</f>
        <v/>
      </c>
      <c r="D13">
        <f>SUMIF(Sold[Name], Table6[[#This Row],[Name]], Sold[Quantity])</f>
        <v/>
      </c>
      <c r="E13">
        <f>Table6[[#This Row],[Ordered Qty]]-Table6[[#This Row],[Sold Qty]]+F13</f>
        <v/>
      </c>
      <c r="F13" t="n">
        <v>2</v>
      </c>
      <c r="G13" s="1" t="n">
        <v>38</v>
      </c>
      <c r="H13" s="2" t="n">
        <v>0.21</v>
      </c>
      <c r="I13" s="12">
        <f>G13/'Item List'!$L$2 + H13*(88/'Item List'!$L$2)</f>
        <v/>
      </c>
      <c r="J13" t="n">
        <v>0</v>
      </c>
      <c r="K13">
        <f>'WH LT Total'!E13+'Parcel LT'!$F$2</f>
        <v/>
      </c>
      <c r="L13">
        <f>ROUNDUP((J13/30 * K13),0)</f>
        <v/>
      </c>
      <c r="M13">
        <f>ROUNDUP(SQRT((J13*2*(42*H13))/(0.1*G13)),0)</f>
        <v/>
      </c>
      <c r="N13" s="9">
        <f>IF(Table6[[#This Row],[Stock]]&lt;=L13,M13*I13,0)</f>
        <v/>
      </c>
      <c r="Q13">
        <f>I13*Table6[[#This Row],[Stock]]</f>
        <v/>
      </c>
    </row>
    <row r="14" ht="15" customHeight="1" s="7" thickBot="1">
      <c r="A14">
        <f>Item[[#This Row],[Item No.]]</f>
        <v/>
      </c>
      <c r="B14">
        <f>VLOOKUP(Table6[[#This Row],[Item No.]],Item[],2,FALSE)</f>
        <v/>
      </c>
      <c r="C14">
        <f>SUMIF(Ordered[Name], Table6[[#This Row],[Name]], Ordered[Quantity])</f>
        <v/>
      </c>
      <c r="D14">
        <f>SUMIF(Sold[Name], Table6[[#This Row],[Name]], Sold[Quantity])</f>
        <v/>
      </c>
      <c r="E14">
        <f>Table6[[#This Row],[Ordered Qty]]-Table6[[#This Row],[Sold Qty]]+F14</f>
        <v/>
      </c>
      <c r="F14" t="n">
        <v>0</v>
      </c>
      <c r="G14" s="1" t="n">
        <v>38</v>
      </c>
      <c r="H14" s="2" t="n">
        <v>0.21</v>
      </c>
      <c r="I14" s="12">
        <f>G14/'Item List'!$L$2 + H14*(88/'Item List'!$L$2)</f>
        <v/>
      </c>
      <c r="J14" t="n">
        <v>0</v>
      </c>
      <c r="K14">
        <f>'WH LT Total'!E14+'Parcel LT'!$F$2</f>
        <v/>
      </c>
      <c r="L14">
        <f>ROUNDUP((J14/30 * K14),0)</f>
        <v/>
      </c>
      <c r="M14">
        <f>ROUNDUP(SQRT((J14*2*(42*H14))/(0.1*G14)),0)</f>
        <v/>
      </c>
      <c r="N14" s="9">
        <f>IF(Table6[[#This Row],[Stock]]&lt;=L14,M14*I14,0)</f>
        <v/>
      </c>
      <c r="Q14">
        <f>I14*Table6[[#This Row],[Stock]]</f>
        <v/>
      </c>
    </row>
    <row r="15" ht="15" customHeight="1" s="7" thickBot="1">
      <c r="A15">
        <f>Item[[#This Row],[Item No.]]</f>
        <v/>
      </c>
      <c r="B15">
        <f>VLOOKUP(Table6[[#This Row],[Item No.]],Item[],2,FALSE)</f>
        <v/>
      </c>
      <c r="C15">
        <f>SUMIF(Ordered[Name], Table6[[#This Row],[Name]], Ordered[Quantity])</f>
        <v/>
      </c>
      <c r="D15">
        <f>SUMIF(Sold[Name], Table6[[#This Row],[Name]], Sold[Quantity])</f>
        <v/>
      </c>
      <c r="E15">
        <f>Table6[[#This Row],[Ordered Qty]]-Table6[[#This Row],[Sold Qty]]+F15</f>
        <v/>
      </c>
      <c r="F15" t="n">
        <v>3</v>
      </c>
      <c r="G15" s="1" t="n">
        <v>38</v>
      </c>
      <c r="H15" s="2" t="n">
        <v>0.21</v>
      </c>
      <c r="I15" s="12">
        <f>G15/'Item List'!$L$2 + H15*(88/'Item List'!$L$2)</f>
        <v/>
      </c>
      <c r="J15" t="n">
        <v>0</v>
      </c>
      <c r="K15">
        <f>'WH LT Total'!E15+'Parcel LT'!$F$2</f>
        <v/>
      </c>
      <c r="L15">
        <f>ROUNDUP((J15/30 * K15),0)</f>
        <v/>
      </c>
      <c r="M15">
        <f>ROUNDUP(SQRT((J15*2*(42*H15))/(0.1*G15)),0)</f>
        <v/>
      </c>
      <c r="N15" s="9">
        <f>IF(Table6[[#This Row],[Stock]]&lt;=L15,M15*I15,0)</f>
        <v/>
      </c>
      <c r="Q15">
        <f>I15*Table6[[#This Row],[Stock]]</f>
        <v/>
      </c>
    </row>
    <row r="16" ht="15" customHeight="1" s="7" thickBot="1">
      <c r="A16">
        <f>Item[[#This Row],[Item No.]]</f>
        <v/>
      </c>
      <c r="B16">
        <f>VLOOKUP(Table6[[#This Row],[Item No.]],Item[],2,FALSE)</f>
        <v/>
      </c>
      <c r="C16">
        <f>SUMIF(Ordered[Name], Table6[[#This Row],[Name]], Ordered[Quantity])</f>
        <v/>
      </c>
      <c r="D16">
        <f>SUMIF(Sold[Name], Table6[[#This Row],[Name]], Sold[Quantity])</f>
        <v/>
      </c>
      <c r="E16">
        <f>Table6[[#This Row],[Ordered Qty]]-Table6[[#This Row],[Sold Qty]]+F16</f>
        <v/>
      </c>
      <c r="F16" t="n">
        <v>2</v>
      </c>
      <c r="G16" s="1" t="n">
        <v>38</v>
      </c>
      <c r="H16" s="2" t="n">
        <v>0.21</v>
      </c>
      <c r="I16" s="12">
        <f>G16/'Item List'!$L$2 + H16*(88/'Item List'!$L$2)</f>
        <v/>
      </c>
      <c r="J16" t="n">
        <v>0</v>
      </c>
      <c r="K16">
        <f>'WH LT Total'!E16+'Parcel LT'!$F$2</f>
        <v/>
      </c>
      <c r="L16">
        <f>ROUNDUP((J16/30 * K16),0)</f>
        <v/>
      </c>
      <c r="M16">
        <f>ROUNDUP(SQRT((J16*2*(42*H16))/(0.1*G16)),0)</f>
        <v/>
      </c>
      <c r="N16" s="9">
        <f>IF(Table6[[#This Row],[Stock]]&lt;=L16,M16*I16,0)</f>
        <v/>
      </c>
      <c r="Q16">
        <f>I16*Table6[[#This Row],[Stock]]</f>
        <v/>
      </c>
    </row>
    <row r="17" ht="15" customHeight="1" s="7" thickBot="1">
      <c r="A17">
        <f>Item[[#This Row],[Item No.]]</f>
        <v/>
      </c>
      <c r="B17">
        <f>VLOOKUP(Table6[[#This Row],[Item No.]],Item[],2,FALSE)</f>
        <v/>
      </c>
      <c r="C17">
        <f>SUMIF(Ordered[Name], Table6[[#This Row],[Name]], Ordered[Quantity])</f>
        <v/>
      </c>
      <c r="D17">
        <f>SUMIF(Sold[Name], Table6[[#This Row],[Name]], Sold[Quantity])</f>
        <v/>
      </c>
      <c r="E17">
        <f>Table6[[#This Row],[Ordered Qty]]-Table6[[#This Row],[Sold Qty]]+F17</f>
        <v/>
      </c>
      <c r="F17" t="n">
        <v>1</v>
      </c>
      <c r="G17" s="1" t="n">
        <v>38</v>
      </c>
      <c r="H17" s="2" t="n">
        <v>0.21</v>
      </c>
      <c r="I17" s="12">
        <f>G17/'Item List'!$L$2 + H17*(88/'Item List'!$L$2)</f>
        <v/>
      </c>
      <c r="J17" t="n">
        <v>0</v>
      </c>
      <c r="K17">
        <f>'WH LT Total'!E17+'Parcel LT'!$F$2</f>
        <v/>
      </c>
      <c r="L17">
        <f>ROUNDUP((J17/30 * K17),0)</f>
        <v/>
      </c>
      <c r="M17">
        <f>ROUNDUP(SQRT((J17*2*(42*H17))/(0.1*G17)),0)</f>
        <v/>
      </c>
      <c r="N17" s="9">
        <f>IF(Table6[[#This Row],[Stock]]&lt;=L17,M17*I17,0)</f>
        <v/>
      </c>
      <c r="Q17">
        <f>I17*Table6[[#This Row],[Stock]]</f>
        <v/>
      </c>
    </row>
    <row r="18" ht="15" customHeight="1" s="7" thickBot="1">
      <c r="A18">
        <f>Item[[#This Row],[Item No.]]</f>
        <v/>
      </c>
      <c r="B18">
        <f>VLOOKUP(Table6[[#This Row],[Item No.]],Item[],2,FALSE)</f>
        <v/>
      </c>
      <c r="C18">
        <f>SUMIF(Ordered[Name], Table6[[#This Row],[Name]], Ordered[Quantity])</f>
        <v/>
      </c>
      <c r="D18">
        <f>SUMIF(Sold[Name], Table6[[#This Row],[Name]], Sold[Quantity])</f>
        <v/>
      </c>
      <c r="E18">
        <f>Table6[[#This Row],[Ordered Qty]]-Table6[[#This Row],[Sold Qty]]+F18</f>
        <v/>
      </c>
      <c r="F18" t="n">
        <v>3</v>
      </c>
      <c r="G18" s="1" t="n">
        <v>38</v>
      </c>
      <c r="H18" s="2" t="n">
        <v>0.21</v>
      </c>
      <c r="I18" s="12">
        <f>G18/'Item List'!$L$2 + H18*(88/'Item List'!$L$2)</f>
        <v/>
      </c>
      <c r="J18" t="n">
        <v>0</v>
      </c>
      <c r="K18">
        <f>'WH LT Total'!E18+'Parcel LT'!$F$2</f>
        <v/>
      </c>
      <c r="L18">
        <f>ROUNDUP((J18/30 * K18),0)</f>
        <v/>
      </c>
      <c r="M18">
        <f>ROUNDUP(SQRT((J18*2*(42*H18))/(0.1*G18)),0)</f>
        <v/>
      </c>
      <c r="N18" s="9">
        <f>IF(Table6[[#This Row],[Stock]]&lt;=L18,M18*I18,0)</f>
        <v/>
      </c>
      <c r="Q18">
        <f>I18*Table6[[#This Row],[Stock]]</f>
        <v/>
      </c>
    </row>
    <row r="19" ht="15" customHeight="1" s="7" thickBot="1">
      <c r="A19">
        <f>Item[[#This Row],[Item No.]]</f>
        <v/>
      </c>
      <c r="B19">
        <f>VLOOKUP(Table6[[#This Row],[Item No.]],Item[],2,FALSE)</f>
        <v/>
      </c>
      <c r="C19">
        <f>SUMIF(Ordered[Name], Table6[[#This Row],[Name]], Ordered[Quantity])</f>
        <v/>
      </c>
      <c r="D19">
        <f>SUMIF(Sold[Name], Table6[[#This Row],[Name]], Sold[Quantity])</f>
        <v/>
      </c>
      <c r="E19">
        <f>Table6[[#This Row],[Ordered Qty]]-Table6[[#This Row],[Sold Qty]]+F19</f>
        <v/>
      </c>
      <c r="F19" t="n">
        <v>0</v>
      </c>
      <c r="G19" s="1" t="n">
        <v>38</v>
      </c>
      <c r="H19" s="2" t="n">
        <v>0.21</v>
      </c>
      <c r="I19" s="12">
        <f>G19/'Item List'!$L$2 + H19*(88/'Item List'!$L$2)</f>
        <v/>
      </c>
      <c r="J19" t="n">
        <v>0</v>
      </c>
      <c r="K19">
        <f>'WH LT Total'!E19+'Parcel LT'!$F$2</f>
        <v/>
      </c>
      <c r="L19">
        <f>ROUNDUP((J19/30 * K19),0)</f>
        <v/>
      </c>
      <c r="M19">
        <f>ROUNDUP(SQRT((J19*2*(42*H19))/(0.1*G19)),0)</f>
        <v/>
      </c>
      <c r="N19" s="9">
        <f>IF(Table6[[#This Row],[Stock]]&lt;=L19,M19*I19,0)</f>
        <v/>
      </c>
      <c r="Q19">
        <f>I19*Table6[[#This Row],[Stock]]</f>
        <v/>
      </c>
    </row>
    <row r="20" ht="15" customHeight="1" s="7" thickBot="1">
      <c r="A20">
        <f>Item[[#This Row],[Item No.]]</f>
        <v/>
      </c>
      <c r="B20">
        <f>VLOOKUP(Table6[[#This Row],[Item No.]],Item[],2,FALSE)</f>
        <v/>
      </c>
      <c r="C20">
        <f>SUMIF(Ordered[Name], Table6[[#This Row],[Name]], Ordered[Quantity])</f>
        <v/>
      </c>
      <c r="D20">
        <f>SUMIF(Sold[Name], Table6[[#This Row],[Name]], Sold[Quantity])</f>
        <v/>
      </c>
      <c r="E20">
        <f>Table6[[#This Row],[Ordered Qty]]-Table6[[#This Row],[Sold Qty]]+F20</f>
        <v/>
      </c>
      <c r="F20" t="n">
        <v>0</v>
      </c>
      <c r="G20" s="1" t="n">
        <v>38</v>
      </c>
      <c r="H20" s="2" t="n">
        <v>0.21</v>
      </c>
      <c r="I20" s="12">
        <f>G20/'Item List'!$L$2 + H20*(88/'Item List'!$L$2)</f>
        <v/>
      </c>
      <c r="J20" t="n">
        <v>0</v>
      </c>
      <c r="K20">
        <f>'WH LT Total'!E20+'Parcel LT'!$F$2</f>
        <v/>
      </c>
      <c r="L20">
        <f>ROUNDUP((J20/30 * K20),0)</f>
        <v/>
      </c>
      <c r="M20">
        <f>ROUNDUP(SQRT((J20*2*(42*H20))/(0.1*G20)),0)</f>
        <v/>
      </c>
      <c r="N20" s="9">
        <f>IF(Table6[[#This Row],[Stock]]&lt;=L20,M20*I20,0)</f>
        <v/>
      </c>
      <c r="Q20">
        <f>I20*Table6[[#This Row],[Stock]]</f>
        <v/>
      </c>
    </row>
    <row r="21" ht="15" customHeight="1" s="7" thickBot="1">
      <c r="A21">
        <f>Item[[#This Row],[Item No.]]</f>
        <v/>
      </c>
      <c r="B21">
        <f>VLOOKUP(Table6[[#This Row],[Item No.]],Item[],2,FALSE)</f>
        <v/>
      </c>
      <c r="C21">
        <f>SUMIF(Ordered[Name], Table6[[#This Row],[Name]], Ordered[Quantity])</f>
        <v/>
      </c>
      <c r="D21">
        <f>SUMIF(Sold[Name], Table6[[#This Row],[Name]], Sold[Quantity])</f>
        <v/>
      </c>
      <c r="E21">
        <f>Table6[[#This Row],[Ordered Qty]]-Table6[[#This Row],[Sold Qty]]+F21</f>
        <v/>
      </c>
      <c r="F21" t="n">
        <v>3</v>
      </c>
      <c r="G21" s="1" t="n">
        <v>38</v>
      </c>
      <c r="H21" s="2" t="n">
        <v>0.21</v>
      </c>
      <c r="I21" s="12">
        <f>G21/'Item List'!$L$2 + H21*(88/'Item List'!$L$2)</f>
        <v/>
      </c>
      <c r="J21" t="n">
        <v>0</v>
      </c>
      <c r="K21">
        <f>'WH LT Total'!E21+'Parcel LT'!$F$2</f>
        <v/>
      </c>
      <c r="L21">
        <f>ROUNDUP((J21/30 * K21),0)</f>
        <v/>
      </c>
      <c r="M21">
        <f>ROUNDUP(SQRT((J21*2*(42*H21))/(0.1*G21)),0)</f>
        <v/>
      </c>
      <c r="N21" s="9">
        <f>IF(Table6[[#This Row],[Stock]]&lt;=L21,M21*I21,0)</f>
        <v/>
      </c>
      <c r="Q21">
        <f>I21*Table6[[#This Row],[Stock]]</f>
        <v/>
      </c>
    </row>
    <row r="22" ht="15" customHeight="1" s="7" thickBot="1">
      <c r="A22">
        <f>Item[[#This Row],[Item No.]]</f>
        <v/>
      </c>
      <c r="B22">
        <f>VLOOKUP(Table6[[#This Row],[Item No.]],Item[],2,FALSE)</f>
        <v/>
      </c>
      <c r="C22">
        <f>SUMIF(Ordered[Name], Table6[[#This Row],[Name]], Ordered[Quantity])</f>
        <v/>
      </c>
      <c r="D22">
        <f>SUMIF(Sold[Name], Table6[[#This Row],[Name]], Sold[Quantity])</f>
        <v/>
      </c>
      <c r="E22">
        <f>Table6[[#This Row],[Ordered Qty]]-Table6[[#This Row],[Sold Qty]]+F22</f>
        <v/>
      </c>
      <c r="F22" t="n">
        <v>0</v>
      </c>
      <c r="G22" s="1" t="n">
        <v>38</v>
      </c>
      <c r="H22" s="2" t="n">
        <v>0.21</v>
      </c>
      <c r="I22" s="12">
        <f>G22/'Item List'!$L$2 + H22*(88/'Item List'!$L$2)</f>
        <v/>
      </c>
      <c r="J22" t="n">
        <v>0</v>
      </c>
      <c r="K22">
        <f>'WH LT Total'!E22+'Parcel LT'!$F$2</f>
        <v/>
      </c>
      <c r="L22">
        <f>ROUNDUP((J22/30 * K22),0)</f>
        <v/>
      </c>
      <c r="M22">
        <f>ROUNDUP(SQRT((J22*2*(42*H22))/(0.1*G22)),0)</f>
        <v/>
      </c>
      <c r="N22" s="9">
        <f>IF(Table6[[#This Row],[Stock]]&lt;=L22,M22*I22,0)</f>
        <v/>
      </c>
      <c r="Q22">
        <f>I22*Table6[[#This Row],[Stock]]</f>
        <v/>
      </c>
    </row>
    <row r="23" ht="15" customHeight="1" s="7" thickBot="1">
      <c r="A23">
        <f>Item[[#This Row],[Item No.]]</f>
        <v/>
      </c>
      <c r="B23">
        <f>VLOOKUP(Table6[[#This Row],[Item No.]],Item[],2,FALSE)</f>
        <v/>
      </c>
      <c r="C23">
        <f>SUMIF(Ordered[Name], Table6[[#This Row],[Name]], Ordered[Quantity])</f>
        <v/>
      </c>
      <c r="D23">
        <f>SUMIF(Sold[Name], Table6[[#This Row],[Name]], Sold[Quantity])</f>
        <v/>
      </c>
      <c r="E23">
        <f>Table6[[#This Row],[Ordered Qty]]-Table6[[#This Row],[Sold Qty]]+F23</f>
        <v/>
      </c>
      <c r="F23" t="n">
        <v>0</v>
      </c>
      <c r="G23" s="1" t="n">
        <v>38</v>
      </c>
      <c r="H23" s="2" t="n">
        <v>0.21</v>
      </c>
      <c r="I23" s="12">
        <f>G23/'Item List'!$L$2 + H23*(88/'Item List'!$L$2)</f>
        <v/>
      </c>
      <c r="J23" t="n">
        <v>0</v>
      </c>
      <c r="K23">
        <f>'WH LT Total'!E23+'Parcel LT'!$F$2</f>
        <v/>
      </c>
      <c r="L23">
        <f>ROUNDUP((J23/30 * K23),0)</f>
        <v/>
      </c>
      <c r="M23">
        <f>ROUNDUP(SQRT((J23*2*(42*H23))/(0.1*G23)),0)</f>
        <v/>
      </c>
      <c r="N23" s="9">
        <f>IF(Table6[[#This Row],[Stock]]&lt;=L23,M23*I23,0)</f>
        <v/>
      </c>
      <c r="Q23">
        <f>I23*Table6[[#This Row],[Stock]]</f>
        <v/>
      </c>
    </row>
    <row r="24" ht="15" customHeight="1" s="7" thickBot="1">
      <c r="A24">
        <f>Item[[#This Row],[Item No.]]</f>
        <v/>
      </c>
      <c r="B24">
        <f>VLOOKUP(Table6[[#This Row],[Item No.]],Item[],2,FALSE)</f>
        <v/>
      </c>
      <c r="C24">
        <f>SUMIF(Ordered[Name], Table6[[#This Row],[Name]], Ordered[Quantity])</f>
        <v/>
      </c>
      <c r="D24">
        <f>SUMIF(Sold[Name], Table6[[#This Row],[Name]], Sold[Quantity])</f>
        <v/>
      </c>
      <c r="E24">
        <f>Table6[[#This Row],[Ordered Qty]]-Table6[[#This Row],[Sold Qty]]+F24</f>
        <v/>
      </c>
      <c r="F24" t="n">
        <v>3</v>
      </c>
      <c r="G24" s="1" t="n">
        <v>38</v>
      </c>
      <c r="H24" s="2" t="n">
        <v>0.21</v>
      </c>
      <c r="I24" s="12">
        <f>G24/'Item List'!$L$2 + H24*(88/'Item List'!$L$2)</f>
        <v/>
      </c>
      <c r="J24" t="n">
        <v>0</v>
      </c>
      <c r="K24">
        <f>'WH LT Total'!E24+'Parcel LT'!$F$2</f>
        <v/>
      </c>
      <c r="L24">
        <f>ROUNDUP((J24/30 * K24),0)</f>
        <v/>
      </c>
      <c r="M24">
        <f>ROUNDUP(SQRT((J24*2*(42*H24))/(0.1*G24)),0)</f>
        <v/>
      </c>
      <c r="N24" s="9">
        <f>IF(Table6[[#This Row],[Stock]]&lt;=L24,M24*I24,0)</f>
        <v/>
      </c>
      <c r="Q24">
        <f>I24*Table6[[#This Row],[Stock]]</f>
        <v/>
      </c>
    </row>
    <row r="25" ht="15" customHeight="1" s="7" thickBot="1">
      <c r="A25">
        <f>Item[[#This Row],[Item No.]]</f>
        <v/>
      </c>
      <c r="B25">
        <f>VLOOKUP(Table6[[#This Row],[Item No.]],Item[],2,FALSE)</f>
        <v/>
      </c>
      <c r="C25">
        <f>SUMIF(Ordered[Name], Table6[[#This Row],[Name]], Ordered[Quantity])</f>
        <v/>
      </c>
      <c r="D25">
        <f>SUMIF(Sold[Name], Table6[[#This Row],[Name]], Sold[Quantity])</f>
        <v/>
      </c>
      <c r="E25">
        <f>Table6[[#This Row],[Ordered Qty]]-Table6[[#This Row],[Sold Qty]]+F25</f>
        <v/>
      </c>
      <c r="F25" t="n">
        <v>3</v>
      </c>
      <c r="G25" s="1" t="n">
        <v>38</v>
      </c>
      <c r="H25" s="2" t="n">
        <v>0.21</v>
      </c>
      <c r="I25" s="12">
        <f>G25/'Item List'!$L$2 + H25*(88/'Item List'!$L$2)</f>
        <v/>
      </c>
      <c r="J25" t="n">
        <v>0</v>
      </c>
      <c r="K25">
        <f>'WH LT Total'!E25+'Parcel LT'!$F$2</f>
        <v/>
      </c>
      <c r="L25">
        <f>ROUNDUP((J25/30 * K25),0)</f>
        <v/>
      </c>
      <c r="M25">
        <f>ROUNDUP(SQRT((J25*2*(42*H25))/(0.1*G25)),0)</f>
        <v/>
      </c>
      <c r="N25" s="9">
        <f>IF(Table6[[#This Row],[Stock]]&lt;=L25,M25*I25,0)</f>
        <v/>
      </c>
      <c r="Q25">
        <f>I25*Table6[[#This Row],[Stock]]</f>
        <v/>
      </c>
    </row>
    <row r="26" ht="15" customHeight="1" s="7" thickBot="1">
      <c r="A26">
        <f>Item[[#This Row],[Item No.]]</f>
        <v/>
      </c>
      <c r="B26">
        <f>VLOOKUP(Table6[[#This Row],[Item No.]],Item[],2,FALSE)</f>
        <v/>
      </c>
      <c r="C26">
        <f>SUMIF(Ordered[Name], Table6[[#This Row],[Name]], Ordered[Quantity])</f>
        <v/>
      </c>
      <c r="D26">
        <f>SUMIF(Sold[Name], Table6[[#This Row],[Name]], Sold[Quantity])</f>
        <v/>
      </c>
      <c r="E26">
        <f>Table6[[#This Row],[Ordered Qty]]-Table6[[#This Row],[Sold Qty]]+F26</f>
        <v/>
      </c>
      <c r="F26" t="n">
        <v>0</v>
      </c>
      <c r="G26" s="1" t="n">
        <v>38</v>
      </c>
      <c r="H26" s="2" t="n">
        <v>0.21</v>
      </c>
      <c r="I26" s="12">
        <f>G26/'Item List'!$L$2 + H26*(88/'Item List'!$L$2)</f>
        <v/>
      </c>
      <c r="J26" t="n">
        <v>0</v>
      </c>
      <c r="K26">
        <f>'WH LT Total'!E26+'Parcel LT'!$F$2</f>
        <v/>
      </c>
      <c r="L26">
        <f>ROUNDUP((J26/30 * K26),0)</f>
        <v/>
      </c>
      <c r="M26">
        <f>ROUNDUP(SQRT((J26*2*(42*H26))/(0.1*G26)),0)</f>
        <v/>
      </c>
      <c r="N26" s="9">
        <f>IF(Table6[[#This Row],[Stock]]&lt;=L26,M26*I26,0)</f>
        <v/>
      </c>
      <c r="Q26">
        <f>I26*Table6[[#This Row],[Stock]]</f>
        <v/>
      </c>
    </row>
    <row r="27" ht="15" customHeight="1" s="7" thickBot="1">
      <c r="A27">
        <f>Item[[#This Row],[Item No.]]</f>
        <v/>
      </c>
      <c r="B27">
        <f>VLOOKUP(Table6[[#This Row],[Item No.]],Item[],2,FALSE)</f>
        <v/>
      </c>
      <c r="C27">
        <f>SUMIF(Ordered[Name], Table6[[#This Row],[Name]], Ordered[Quantity])</f>
        <v/>
      </c>
      <c r="D27">
        <f>SUMIF(Sold[Name], Table6[[#This Row],[Name]], Sold[Quantity])</f>
        <v/>
      </c>
      <c r="E27">
        <f>Table6[[#This Row],[Ordered Qty]]-Table6[[#This Row],[Sold Qty]]+F27</f>
        <v/>
      </c>
      <c r="F27" t="n">
        <v>3</v>
      </c>
      <c r="G27" s="1" t="n">
        <v>38</v>
      </c>
      <c r="H27" s="2" t="n">
        <v>0.21</v>
      </c>
      <c r="I27" s="12">
        <f>G27/'Item List'!$L$2 + H27*(88/'Item List'!$L$2)</f>
        <v/>
      </c>
      <c r="J27" t="n">
        <v>0</v>
      </c>
      <c r="K27">
        <f>'WH LT Total'!E27+'Parcel LT'!$F$2</f>
        <v/>
      </c>
      <c r="L27">
        <f>ROUNDUP((J27/30 * K27),0)</f>
        <v/>
      </c>
      <c r="M27">
        <f>ROUNDUP(SQRT((J27*2*(42*H27))/(0.1*G27)),0)</f>
        <v/>
      </c>
      <c r="N27" s="9">
        <f>IF(Table6[[#This Row],[Stock]]&lt;=L27,M27*I27,0)</f>
        <v/>
      </c>
      <c r="Q27">
        <f>I27*Table6[[#This Row],[Stock]]</f>
        <v/>
      </c>
    </row>
    <row r="28" ht="15" customHeight="1" s="7" thickBot="1">
      <c r="A28">
        <f>Item[[#This Row],[Item No.]]</f>
        <v/>
      </c>
      <c r="B28">
        <f>VLOOKUP(Table6[[#This Row],[Item No.]],Item[],2,FALSE)</f>
        <v/>
      </c>
      <c r="C28">
        <f>SUMIF(Ordered[Name], Table6[[#This Row],[Name]], Ordered[Quantity])</f>
        <v/>
      </c>
      <c r="D28">
        <f>SUMIF(Sold[Name], Table6[[#This Row],[Name]], Sold[Quantity])</f>
        <v/>
      </c>
      <c r="E28">
        <f>Table6[[#This Row],[Ordered Qty]]-Table6[[#This Row],[Sold Qty]]+F28</f>
        <v/>
      </c>
      <c r="F28" t="n">
        <v>3</v>
      </c>
      <c r="G28" s="1" t="n">
        <v>38</v>
      </c>
      <c r="H28" s="2" t="n">
        <v>0.21</v>
      </c>
      <c r="I28" s="12">
        <f>G28/'Item List'!$L$2 + H28*(88/'Item List'!$L$2)</f>
        <v/>
      </c>
      <c r="J28" t="n">
        <v>0</v>
      </c>
      <c r="K28">
        <f>'WH LT Total'!E28+'Parcel LT'!$F$2</f>
        <v/>
      </c>
      <c r="L28">
        <f>ROUNDUP((J28/30 * K28),0)</f>
        <v/>
      </c>
      <c r="M28">
        <f>ROUNDUP(SQRT((J28*2*(42*H28))/(0.1*G28)),0)</f>
        <v/>
      </c>
      <c r="N28" s="9">
        <f>IF(Table6[[#This Row],[Stock]]&lt;=L28,M28*I28,0)</f>
        <v/>
      </c>
      <c r="Q28">
        <f>I28*Table6[[#This Row],[Stock]]</f>
        <v/>
      </c>
    </row>
    <row r="29" ht="15" customHeight="1" s="7" thickBot="1">
      <c r="A29">
        <f>Item[[#This Row],[Item No.]]</f>
        <v/>
      </c>
      <c r="B29">
        <f>VLOOKUP(Table6[[#This Row],[Item No.]],Item[],2,FALSE)</f>
        <v/>
      </c>
      <c r="C29">
        <f>SUMIF(Ordered[Name], Table6[[#This Row],[Name]], Ordered[Quantity])</f>
        <v/>
      </c>
      <c r="D29">
        <f>SUMIF(Sold[Name], Table6[[#This Row],[Name]], Sold[Quantity])</f>
        <v/>
      </c>
      <c r="E29">
        <f>Table6[[#This Row],[Ordered Qty]]-Table6[[#This Row],[Sold Qty]]+F29</f>
        <v/>
      </c>
      <c r="F29" t="n">
        <v>0</v>
      </c>
      <c r="G29" s="4" t="n">
        <v>45</v>
      </c>
      <c r="H29" s="2" t="n">
        <v>0.21</v>
      </c>
      <c r="I29" s="12">
        <f>G29/'Item List'!$L$2 + H29*(88/'Item List'!$L$2)</f>
        <v/>
      </c>
      <c r="J29" t="n">
        <v>0</v>
      </c>
      <c r="K29">
        <f>'WH LT Total'!E29+'Parcel LT'!$F$2</f>
        <v/>
      </c>
      <c r="L29">
        <f>ROUNDUP((J29/30 * K29),0)</f>
        <v/>
      </c>
      <c r="M29">
        <f>ROUNDUP(SQRT((J29*2*(42*H29))/(0.1*G29)),0)</f>
        <v/>
      </c>
      <c r="N29" s="9">
        <f>IF(Table6[[#This Row],[Stock]]&lt;=L29,M29*I29,0)</f>
        <v/>
      </c>
      <c r="Q29">
        <f>I29*Table6[[#This Row],[Stock]]</f>
        <v/>
      </c>
    </row>
    <row r="30" ht="15" customHeight="1" s="7" thickBot="1">
      <c r="A30">
        <f>Item[[#This Row],[Item No.]]</f>
        <v/>
      </c>
      <c r="B30">
        <f>VLOOKUP(Table6[[#This Row],[Item No.]],Item[],2,FALSE)</f>
        <v/>
      </c>
      <c r="C30">
        <f>SUMIF(Ordered[Name], Table6[[#This Row],[Name]], Ordered[Quantity])</f>
        <v/>
      </c>
      <c r="D30">
        <f>SUMIF(Sold[Name], Table6[[#This Row],[Name]], Sold[Quantity])</f>
        <v/>
      </c>
      <c r="E30">
        <f>Table6[[#This Row],[Ordered Qty]]-Table6[[#This Row],[Sold Qty]]+F30</f>
        <v/>
      </c>
      <c r="F30" t="n">
        <v>3</v>
      </c>
      <c r="G30" s="4" t="n">
        <v>45</v>
      </c>
      <c r="H30" s="2" t="n">
        <v>0.21</v>
      </c>
      <c r="I30" s="12">
        <f>G30/'Item List'!$L$2 + H30*(88/'Item List'!$L$2)</f>
        <v/>
      </c>
      <c r="J30" t="n">
        <v>0</v>
      </c>
      <c r="K30">
        <f>'WH LT Total'!E30+'Parcel LT'!$F$2</f>
        <v/>
      </c>
      <c r="L30">
        <f>ROUNDUP((J30/30 * K30),0)</f>
        <v/>
      </c>
      <c r="M30">
        <f>ROUNDUP(SQRT((J30*2*(42*H30))/(0.1*G30)),0)</f>
        <v/>
      </c>
      <c r="N30" s="9">
        <f>IF(Table6[[#This Row],[Stock]]&lt;=L30,M30*I30,0)</f>
        <v/>
      </c>
      <c r="Q30">
        <f>I30*Table6[[#This Row],[Stock]]</f>
        <v/>
      </c>
    </row>
    <row r="31" ht="15" customHeight="1" s="7" thickBot="1">
      <c r="A31">
        <f>Item[[#This Row],[Item No.]]</f>
        <v/>
      </c>
      <c r="B31">
        <f>VLOOKUP(Table6[[#This Row],[Item No.]],Item[],2,FALSE)</f>
        <v/>
      </c>
      <c r="C31">
        <f>SUMIF(Ordered[Name], Table6[[#This Row],[Name]], Ordered[Quantity])</f>
        <v/>
      </c>
      <c r="D31">
        <f>SUMIF(Sold[Name], Table6[[#This Row],[Name]], Sold[Quantity])</f>
        <v/>
      </c>
      <c r="E31">
        <f>Table6[[#This Row],[Ordered Qty]]-Table6[[#This Row],[Sold Qty]]+F31</f>
        <v/>
      </c>
      <c r="F31" t="n">
        <v>4</v>
      </c>
      <c r="G31" s="4" t="n">
        <v>45</v>
      </c>
      <c r="H31" s="2" t="n">
        <v>0.21</v>
      </c>
      <c r="I31" s="12">
        <f>G31/'Item List'!$L$2 + H31*(88/'Item List'!$L$2)</f>
        <v/>
      </c>
      <c r="J31" t="n">
        <v>0</v>
      </c>
      <c r="K31">
        <f>'WH LT Total'!E31+'Parcel LT'!$F$2</f>
        <v/>
      </c>
      <c r="L31">
        <f>ROUNDUP((J31/30 * K31),0)</f>
        <v/>
      </c>
      <c r="M31">
        <f>ROUNDUP(SQRT((J31*2*(42*H31))/(0.1*G31)),0)</f>
        <v/>
      </c>
      <c r="N31" s="9">
        <f>IF(Table6[[#This Row],[Stock]]&lt;=L31,M31*I31,0)</f>
        <v/>
      </c>
      <c r="Q31">
        <f>I31*Table6[[#This Row],[Stock]]</f>
        <v/>
      </c>
    </row>
    <row r="32" ht="15" customHeight="1" s="7" thickBot="1">
      <c r="A32">
        <f>Item[[#This Row],[Item No.]]</f>
        <v/>
      </c>
      <c r="B32">
        <f>VLOOKUP(Table6[[#This Row],[Item No.]],Item[],2,FALSE)</f>
        <v/>
      </c>
      <c r="C32">
        <f>SUMIF(Ordered[Name], Table6[[#This Row],[Name]], Ordered[Quantity])</f>
        <v/>
      </c>
      <c r="D32">
        <f>SUMIF(Sold[Name], Table6[[#This Row],[Name]], Sold[Quantity])</f>
        <v/>
      </c>
      <c r="E32">
        <f>Table6[[#This Row],[Ordered Qty]]-Table6[[#This Row],[Sold Qty]]+F32</f>
        <v/>
      </c>
      <c r="F32" t="n">
        <v>0</v>
      </c>
      <c r="G32" s="4" t="n">
        <v>45</v>
      </c>
      <c r="H32" s="2" t="n">
        <v>0.21</v>
      </c>
      <c r="I32" s="12">
        <f>G32/'Item List'!$L$2 + H32*(88/'Item List'!$L$2)</f>
        <v/>
      </c>
      <c r="J32" t="n">
        <v>0</v>
      </c>
      <c r="K32">
        <f>'WH LT Total'!E32+'Parcel LT'!$F$2</f>
        <v/>
      </c>
      <c r="L32">
        <f>ROUNDUP((J32/30 * K32),0)</f>
        <v/>
      </c>
      <c r="M32">
        <f>ROUNDUP(SQRT((J32*2*(42*H32))/(0.1*G32)),0)</f>
        <v/>
      </c>
      <c r="N32" s="9">
        <f>IF(Table6[[#This Row],[Stock]]&lt;=L32,M32*I32,0)</f>
        <v/>
      </c>
      <c r="Q32">
        <f>I32*Table6[[#This Row],[Stock]]</f>
        <v/>
      </c>
    </row>
    <row r="33" ht="15" customHeight="1" s="7" thickBot="1">
      <c r="A33">
        <f>Item[[#This Row],[Item No.]]</f>
        <v/>
      </c>
      <c r="B33">
        <f>VLOOKUP(Table6[[#This Row],[Item No.]],Item[],2,FALSE)</f>
        <v/>
      </c>
      <c r="C33">
        <f>SUMIF(Ordered[Name], Table6[[#This Row],[Name]], Ordered[Quantity])</f>
        <v/>
      </c>
      <c r="D33">
        <f>SUMIF(Sold[Name], Table6[[#This Row],[Name]], Sold[Quantity])</f>
        <v/>
      </c>
      <c r="E33">
        <f>Table6[[#This Row],[Ordered Qty]]-Table6[[#This Row],[Sold Qty]]+F33</f>
        <v/>
      </c>
      <c r="F33" t="n">
        <v>3</v>
      </c>
      <c r="G33" s="4" t="n">
        <v>45</v>
      </c>
      <c r="H33" s="2" t="n">
        <v>0.21</v>
      </c>
      <c r="I33" s="12">
        <f>G33/'Item List'!$L$2 + H33*(88/'Item List'!$L$2)</f>
        <v/>
      </c>
      <c r="J33" t="n">
        <v>0</v>
      </c>
      <c r="K33">
        <f>'WH LT Total'!E33+'Parcel LT'!$F$2</f>
        <v/>
      </c>
      <c r="L33">
        <f>ROUNDUP((J33/30 * K33),0)</f>
        <v/>
      </c>
      <c r="M33">
        <f>ROUNDUP(SQRT((J33*2*(42*H33))/(0.1*G33)),0)</f>
        <v/>
      </c>
      <c r="N33" s="9">
        <f>IF(Table6[[#This Row],[Stock]]&lt;=L33,M33*I33,0)</f>
        <v/>
      </c>
      <c r="Q33">
        <f>I33*Table6[[#This Row],[Stock]]</f>
        <v/>
      </c>
    </row>
    <row r="34" ht="15" customHeight="1" s="7" thickBot="1">
      <c r="A34">
        <f>Item[[#This Row],[Item No.]]</f>
        <v/>
      </c>
      <c r="B34">
        <f>VLOOKUP(Table6[[#This Row],[Item No.]],Item[],2,FALSE)</f>
        <v/>
      </c>
      <c r="C34">
        <f>SUMIF(Ordered[Name], Table6[[#This Row],[Name]], Ordered[Quantity])</f>
        <v/>
      </c>
      <c r="D34">
        <f>SUMIF(Sold[Name], Table6[[#This Row],[Name]], Sold[Quantity])</f>
        <v/>
      </c>
      <c r="E34">
        <f>Table6[[#This Row],[Ordered Qty]]-Table6[[#This Row],[Sold Qty]]+F34</f>
        <v/>
      </c>
      <c r="F34" t="n">
        <v>0</v>
      </c>
      <c r="G34" s="4" t="n">
        <v>45</v>
      </c>
      <c r="H34" s="2" t="n">
        <v>0.21</v>
      </c>
      <c r="I34" s="12">
        <f>G34/'Item List'!$L$2 + H34*(88/'Item List'!$L$2)</f>
        <v/>
      </c>
      <c r="J34" t="n">
        <v>0</v>
      </c>
      <c r="K34">
        <f>'WH LT Total'!E34+'Parcel LT'!$F$2</f>
        <v/>
      </c>
      <c r="L34">
        <f>ROUNDUP((J34/30 * K34),0)</f>
        <v/>
      </c>
      <c r="M34">
        <f>ROUNDUP(SQRT((J34*2*(42*H34))/(0.1*G34)),0)</f>
        <v/>
      </c>
      <c r="N34" s="9">
        <f>IF(Table6[[#This Row],[Stock]]&lt;=L34,M34*I34,0)</f>
        <v/>
      </c>
      <c r="Q34">
        <f>I34*Table6[[#This Row],[Stock]]</f>
        <v/>
      </c>
    </row>
    <row r="35" ht="15" customHeight="1" s="7" thickBot="1">
      <c r="A35">
        <f>Item[[#This Row],[Item No.]]</f>
        <v/>
      </c>
      <c r="B35">
        <f>VLOOKUP(Table6[[#This Row],[Item No.]],Item[],2,FALSE)</f>
        <v/>
      </c>
      <c r="C35">
        <f>SUMIF(Ordered[Name], Table6[[#This Row],[Name]], Ordered[Quantity])</f>
        <v/>
      </c>
      <c r="D35">
        <f>SUMIF(Sold[Name], Table6[[#This Row],[Name]], Sold[Quantity])</f>
        <v/>
      </c>
      <c r="E35">
        <f>Table6[[#This Row],[Ordered Qty]]-Table6[[#This Row],[Sold Qty]]+F35</f>
        <v/>
      </c>
      <c r="F35" t="n">
        <v>0</v>
      </c>
      <c r="G35" s="4" t="n">
        <v>45</v>
      </c>
      <c r="H35" s="2" t="n">
        <v>0.21</v>
      </c>
      <c r="I35" s="12">
        <f>G35/'Item List'!$L$2 + H35*(88/'Item List'!$L$2)</f>
        <v/>
      </c>
      <c r="J35" t="n">
        <v>0</v>
      </c>
      <c r="K35">
        <f>'WH LT Total'!E35+'Parcel LT'!$F$2</f>
        <v/>
      </c>
      <c r="L35">
        <f>ROUNDUP((J35/30 * K35),0)</f>
        <v/>
      </c>
      <c r="M35">
        <f>ROUNDUP(SQRT((J35*2*(42*H35))/(0.1*G35)),0)</f>
        <v/>
      </c>
      <c r="N35" s="9">
        <f>IF(Table6[[#This Row],[Stock]]&lt;=L35,M35*I35,0)</f>
        <v/>
      </c>
      <c r="Q35">
        <f>I35*Table6[[#This Row],[Stock]]</f>
        <v/>
      </c>
    </row>
    <row r="36" ht="15" customHeight="1" s="7" thickBot="1">
      <c r="A36">
        <f>Item[[#This Row],[Item No.]]</f>
        <v/>
      </c>
      <c r="B36">
        <f>VLOOKUP(Table6[[#This Row],[Item No.]],Item[],2,FALSE)</f>
        <v/>
      </c>
      <c r="C36">
        <f>SUMIF(Ordered[Name], Table6[[#This Row],[Name]], Ordered[Quantity])</f>
        <v/>
      </c>
      <c r="D36">
        <f>SUMIF(Sold[Name], Table6[[#This Row],[Name]], Sold[Quantity])</f>
        <v/>
      </c>
      <c r="E36">
        <f>Table6[[#This Row],[Ordered Qty]]-Table6[[#This Row],[Sold Qty]]+F36</f>
        <v/>
      </c>
      <c r="F36" t="n">
        <v>6</v>
      </c>
      <c r="G36" s="4" t="n">
        <v>45</v>
      </c>
      <c r="H36" s="2" t="n">
        <v>0.21</v>
      </c>
      <c r="I36" s="12">
        <f>G36/'Item List'!$L$2 + H36*(88/'Item List'!$L$2)</f>
        <v/>
      </c>
      <c r="J36" t="n">
        <v>0</v>
      </c>
      <c r="K36">
        <f>'WH LT Total'!E36+'Parcel LT'!$F$2</f>
        <v/>
      </c>
      <c r="L36">
        <f>ROUNDUP((J36/30 * K36),0)</f>
        <v/>
      </c>
      <c r="M36">
        <f>ROUNDUP(SQRT((J36*2*(42*H36))/(0.1*G36)),0)</f>
        <v/>
      </c>
      <c r="N36" s="9">
        <f>IF(Table6[[#This Row],[Stock]]&lt;=L36,M36*I36,0)</f>
        <v/>
      </c>
      <c r="Q36">
        <f>I36*Table6[[#This Row],[Stock]]</f>
        <v/>
      </c>
    </row>
    <row r="37" ht="15" customHeight="1" s="7" thickBot="1">
      <c r="A37">
        <f>Item[[#This Row],[Item No.]]</f>
        <v/>
      </c>
      <c r="B37">
        <f>VLOOKUP(Table6[[#This Row],[Item No.]],Item[],2,FALSE)</f>
        <v/>
      </c>
      <c r="C37">
        <f>SUMIF(Ordered[Name], Table6[[#This Row],[Name]], Ordered[Quantity])</f>
        <v/>
      </c>
      <c r="D37">
        <f>SUMIF(Sold[Name], Table6[[#This Row],[Name]], Sold[Quantity])</f>
        <v/>
      </c>
      <c r="E37">
        <f>Table6[[#This Row],[Ordered Qty]]-Table6[[#This Row],[Sold Qty]]+F37</f>
        <v/>
      </c>
      <c r="F37" t="n">
        <v>0</v>
      </c>
      <c r="G37" s="4" t="n">
        <v>45</v>
      </c>
      <c r="H37" s="2" t="n">
        <v>0.21</v>
      </c>
      <c r="I37" s="12">
        <f>G37/'Item List'!$L$2 + H37*(88/'Item List'!$L$2)</f>
        <v/>
      </c>
      <c r="J37" t="n">
        <v>0</v>
      </c>
      <c r="K37">
        <f>'WH LT Total'!E37+'Parcel LT'!$F$2</f>
        <v/>
      </c>
      <c r="L37">
        <f>ROUNDUP((J37/30 * K37),0)</f>
        <v/>
      </c>
      <c r="M37">
        <f>ROUNDUP(SQRT((J37*2*(42*H37))/(0.1*G37)),0)</f>
        <v/>
      </c>
      <c r="N37" s="9">
        <f>IF(Table6[[#This Row],[Stock]]&lt;=L37,M37*I37,0)</f>
        <v/>
      </c>
      <c r="Q37">
        <f>I37*Table6[[#This Row],[Stock]]</f>
        <v/>
      </c>
    </row>
    <row r="38" ht="15" customHeight="1" s="7" thickBot="1">
      <c r="A38">
        <f>Item[[#This Row],[Item No.]]</f>
        <v/>
      </c>
      <c r="B38">
        <f>VLOOKUP(Table6[[#This Row],[Item No.]],Item[],2,FALSE)</f>
        <v/>
      </c>
      <c r="C38">
        <f>SUMIF(Ordered[Name], Table6[[#This Row],[Name]], Ordered[Quantity])</f>
        <v/>
      </c>
      <c r="D38">
        <f>SUMIF(Sold[Name], Table6[[#This Row],[Name]], Sold[Quantity])</f>
        <v/>
      </c>
      <c r="E38">
        <f>Table6[[#This Row],[Ordered Qty]]-Table6[[#This Row],[Sold Qty]]+F38</f>
        <v/>
      </c>
      <c r="F38" t="n">
        <v>0</v>
      </c>
      <c r="G38" s="4" t="n">
        <v>45</v>
      </c>
      <c r="H38" s="2" t="n">
        <v>0.21</v>
      </c>
      <c r="I38" s="12">
        <f>G38/'Item List'!$L$2 + H38*(88/'Item List'!$L$2)</f>
        <v/>
      </c>
      <c r="J38" t="n">
        <v>0</v>
      </c>
      <c r="K38">
        <f>'WH LT Total'!E38+'Parcel LT'!$F$2</f>
        <v/>
      </c>
      <c r="L38">
        <f>ROUNDUP((J38/30 * K38),0)</f>
        <v/>
      </c>
      <c r="M38">
        <f>ROUNDUP(SQRT((J38*2*(42*H38))/(0.1*G38)),0)</f>
        <v/>
      </c>
      <c r="N38" s="9">
        <f>IF(Table6[[#This Row],[Stock]]&lt;=L38,M38*I38,0)</f>
        <v/>
      </c>
      <c r="Q38">
        <f>I38*Table6[[#This Row],[Stock]]</f>
        <v/>
      </c>
    </row>
    <row r="39" ht="15" customHeight="1" s="7" thickBot="1">
      <c r="A39">
        <f>Item[[#This Row],[Item No.]]</f>
        <v/>
      </c>
      <c r="B39">
        <f>VLOOKUP(Table6[[#This Row],[Item No.]],Item[],2,FALSE)</f>
        <v/>
      </c>
      <c r="C39">
        <f>SUMIF(Ordered[Name], Table6[[#This Row],[Name]], Ordered[Quantity])</f>
        <v/>
      </c>
      <c r="D39">
        <f>SUMIF(Sold[Name], Table6[[#This Row],[Name]], Sold[Quantity])</f>
        <v/>
      </c>
      <c r="E39">
        <f>Table6[[#This Row],[Ordered Qty]]-Table6[[#This Row],[Sold Qty]]+F39</f>
        <v/>
      </c>
      <c r="F39" t="n">
        <v>0</v>
      </c>
      <c r="G39" s="4" t="n">
        <v>45</v>
      </c>
      <c r="H39" s="2" t="n">
        <v>0.21</v>
      </c>
      <c r="I39" s="12">
        <f>G39/'Item List'!$L$2 + H39*(88/'Item List'!$L$2)</f>
        <v/>
      </c>
      <c r="J39" t="n">
        <v>0</v>
      </c>
      <c r="K39">
        <f>'WH LT Total'!E39+'Parcel LT'!$F$2</f>
        <v/>
      </c>
      <c r="L39">
        <f>ROUNDUP((J39/30 * K39),0)</f>
        <v/>
      </c>
      <c r="M39">
        <f>ROUNDUP(SQRT((J39*2*(42*H39))/(0.1*G39)),0)</f>
        <v/>
      </c>
      <c r="N39" s="9">
        <f>IF(Table6[[#This Row],[Stock]]&lt;=L39,M39*I39,0)</f>
        <v/>
      </c>
      <c r="Q39">
        <f>I39*Table6[[#This Row],[Stock]]</f>
        <v/>
      </c>
    </row>
    <row r="40" ht="15" customHeight="1" s="7" thickBot="1">
      <c r="A40">
        <f>Item[[#This Row],[Item No.]]</f>
        <v/>
      </c>
      <c r="B40">
        <f>VLOOKUP(Table6[[#This Row],[Item No.]],Item[],2,FALSE)</f>
        <v/>
      </c>
      <c r="C40">
        <f>SUMIF(Ordered[Name], Table6[[#This Row],[Name]], Ordered[Quantity])</f>
        <v/>
      </c>
      <c r="D40">
        <f>SUMIF(Sold[Name], Table6[[#This Row],[Name]], Sold[Quantity])</f>
        <v/>
      </c>
      <c r="E40">
        <f>Table6[[#This Row],[Ordered Qty]]-Table6[[#This Row],[Sold Qty]]+F40</f>
        <v/>
      </c>
      <c r="F40" t="n">
        <v>0</v>
      </c>
      <c r="G40" s="4" t="n">
        <v>45</v>
      </c>
      <c r="H40" s="2" t="n">
        <v>0.21</v>
      </c>
      <c r="I40" s="12">
        <f>G40/'Item List'!$L$2 + H40*(88/'Item List'!$L$2)</f>
        <v/>
      </c>
      <c r="J40" t="n">
        <v>0</v>
      </c>
      <c r="K40">
        <f>'WH LT Total'!E40+'Parcel LT'!$F$2</f>
        <v/>
      </c>
      <c r="L40">
        <f>ROUNDUP((J40/30 * K40),0)</f>
        <v/>
      </c>
      <c r="M40">
        <f>ROUNDUP(SQRT((J40*2*(42*H40))/(0.1*G40)),0)</f>
        <v/>
      </c>
      <c r="N40" s="9">
        <f>IF(Table6[[#This Row],[Stock]]&lt;=L40,M40*I40,0)</f>
        <v/>
      </c>
      <c r="Q40">
        <f>I40*Table6[[#This Row],[Stock]]</f>
        <v/>
      </c>
    </row>
    <row r="41" ht="15" customHeight="1" s="7" thickBot="1">
      <c r="A41">
        <f>Item[[#This Row],[Item No.]]</f>
        <v/>
      </c>
      <c r="B41">
        <f>VLOOKUP(Table6[[#This Row],[Item No.]],Item[],2,FALSE)</f>
        <v/>
      </c>
      <c r="C41">
        <f>SUMIF(Ordered[Name], Table6[[#This Row],[Name]], Ordered[Quantity])</f>
        <v/>
      </c>
      <c r="D41">
        <f>SUMIF(Sold[Name], Table6[[#This Row],[Name]], Sold[Quantity])</f>
        <v/>
      </c>
      <c r="E41">
        <f>Table6[[#This Row],[Ordered Qty]]-Table6[[#This Row],[Sold Qty]]+F41</f>
        <v/>
      </c>
      <c r="F41" t="n">
        <v>1</v>
      </c>
      <c r="G41" s="4" t="n">
        <v>43.8</v>
      </c>
      <c r="H41" s="5" t="n">
        <v>0.17</v>
      </c>
      <c r="I41" s="12">
        <f>G41/'Item List'!$L$2 + H41*(88/'Item List'!$L$2)</f>
        <v/>
      </c>
      <c r="J41" t="n">
        <v>0</v>
      </c>
      <c r="K41">
        <f>'WH LT Total'!E41+'Parcel LT'!$F$2</f>
        <v/>
      </c>
      <c r="L41">
        <f>ROUNDUP((J41/30 * K41),0)</f>
        <v/>
      </c>
      <c r="M41">
        <f>ROUNDUP(SQRT((J41*2*(42*H41))/(0.1*G41)),0)</f>
        <v/>
      </c>
      <c r="N41" s="9">
        <f>IF(Table6[[#This Row],[Stock]]&lt;=L41,M41*I41,0)</f>
        <v/>
      </c>
      <c r="Q41">
        <f>I41*Table6[[#This Row],[Stock]]</f>
        <v/>
      </c>
    </row>
    <row r="42" ht="15" customHeight="1" s="7" thickBot="1">
      <c r="A42">
        <f>Item[[#This Row],[Item No.]]</f>
        <v/>
      </c>
      <c r="B42">
        <f>VLOOKUP(Table6[[#This Row],[Item No.]],Item[],2,FALSE)</f>
        <v/>
      </c>
      <c r="C42">
        <f>SUMIF(Ordered[Name], Table6[[#This Row],[Name]], Ordered[Quantity])</f>
        <v/>
      </c>
      <c r="D42">
        <f>SUMIF(Sold[Name], Table6[[#This Row],[Name]], Sold[Quantity])</f>
        <v/>
      </c>
      <c r="E42">
        <f>Table6[[#This Row],[Ordered Qty]]-Table6[[#This Row],[Sold Qty]]+F42</f>
        <v/>
      </c>
      <c r="F42" t="n">
        <v>1</v>
      </c>
      <c r="G42" s="4" t="n">
        <v>43.8</v>
      </c>
      <c r="H42" s="5" t="n">
        <v>0.17</v>
      </c>
      <c r="I42" s="12">
        <f>G42/'Item List'!$L$2 + H42*(88/'Item List'!$L$2)</f>
        <v/>
      </c>
      <c r="J42" t="n">
        <v>0</v>
      </c>
      <c r="K42">
        <f>'WH LT Total'!E42+'Parcel LT'!$F$2</f>
        <v/>
      </c>
      <c r="L42">
        <f>ROUNDUP((J42/30 * K42),0)</f>
        <v/>
      </c>
      <c r="M42">
        <f>ROUNDUP(SQRT((J42*2*(42*H42))/(0.1*G42)),0)</f>
        <v/>
      </c>
      <c r="N42" s="9">
        <f>IF(Table6[[#This Row],[Stock]]&lt;=L42,M42*I42,0)</f>
        <v/>
      </c>
      <c r="Q42">
        <f>I42*Table6[[#This Row],[Stock]]</f>
        <v/>
      </c>
    </row>
    <row r="43" ht="15" customHeight="1" s="7" thickBot="1">
      <c r="A43">
        <f>Item[[#This Row],[Item No.]]</f>
        <v/>
      </c>
      <c r="B43">
        <f>VLOOKUP(Table6[[#This Row],[Item No.]],Item[],2,FALSE)</f>
        <v/>
      </c>
      <c r="C43">
        <f>SUMIF(Ordered[Name], Table6[[#This Row],[Name]], Ordered[Quantity])</f>
        <v/>
      </c>
      <c r="D43">
        <f>SUMIF(Sold[Name], Table6[[#This Row],[Name]], Sold[Quantity])</f>
        <v/>
      </c>
      <c r="E43">
        <f>Table6[[#This Row],[Ordered Qty]]-Table6[[#This Row],[Sold Qty]]+F43</f>
        <v/>
      </c>
      <c r="F43" t="n">
        <v>0</v>
      </c>
      <c r="G43" s="4" t="n">
        <v>43.8</v>
      </c>
      <c r="H43" s="5" t="n">
        <v>0.17</v>
      </c>
      <c r="I43" s="12">
        <f>G43/'Item List'!$L$2 + H43*(88/'Item List'!$L$2)</f>
        <v/>
      </c>
      <c r="J43" t="n">
        <v>0</v>
      </c>
      <c r="K43">
        <f>'WH LT Total'!E43+'Parcel LT'!$F$2</f>
        <v/>
      </c>
      <c r="L43">
        <f>ROUNDUP((J43/30 * K43),0)</f>
        <v/>
      </c>
      <c r="M43">
        <f>ROUNDUP(SQRT((J43*2*(42*H43))/(0.1*G43)),0)</f>
        <v/>
      </c>
      <c r="N43" s="9">
        <f>IF(Table6[[#This Row],[Stock]]&lt;=L43,M43*I43,0)</f>
        <v/>
      </c>
      <c r="Q43">
        <f>I43*Table6[[#This Row],[Stock]]</f>
        <v/>
      </c>
    </row>
    <row r="44" ht="15" customHeight="1" s="7" thickBot="1">
      <c r="A44">
        <f>Item[[#This Row],[Item No.]]</f>
        <v/>
      </c>
      <c r="B44">
        <f>VLOOKUP(Table6[[#This Row],[Item No.]],Item[],2,FALSE)</f>
        <v/>
      </c>
      <c r="C44">
        <f>SUMIF(Ordered[Name], Table6[[#This Row],[Name]], Ordered[Quantity])</f>
        <v/>
      </c>
      <c r="D44">
        <f>SUMIF(Sold[Name], Table6[[#This Row],[Name]], Sold[Quantity])</f>
        <v/>
      </c>
      <c r="E44">
        <f>Table6[[#This Row],[Ordered Qty]]-Table6[[#This Row],[Sold Qty]]+F44</f>
        <v/>
      </c>
      <c r="F44" t="n">
        <v>1</v>
      </c>
      <c r="G44" s="4" t="n">
        <v>43.8</v>
      </c>
      <c r="H44" s="5" t="n">
        <v>0.17</v>
      </c>
      <c r="I44" s="12">
        <f>G44/'Item List'!$L$2 + H44*(88/'Item List'!$L$2)</f>
        <v/>
      </c>
      <c r="J44" t="n">
        <v>0</v>
      </c>
      <c r="K44">
        <f>'WH LT Total'!E44+'Parcel LT'!$F$2</f>
        <v/>
      </c>
      <c r="L44">
        <f>ROUNDUP((J44/30 * K44),0)</f>
        <v/>
      </c>
      <c r="M44">
        <f>ROUNDUP(SQRT((J44*2*(42*H44))/(0.1*G44)),0)</f>
        <v/>
      </c>
      <c r="N44" s="9">
        <f>IF(Table6[[#This Row],[Stock]]&lt;=L44,M44*I44,0)</f>
        <v/>
      </c>
      <c r="Q44">
        <f>I44*Table6[[#This Row],[Stock]]</f>
        <v/>
      </c>
    </row>
    <row r="45" ht="15" customHeight="1" s="7" thickBot="1">
      <c r="A45">
        <f>Item[[#This Row],[Item No.]]</f>
        <v/>
      </c>
      <c r="B45">
        <f>VLOOKUP(Table6[[#This Row],[Item No.]],Item[],2,FALSE)</f>
        <v/>
      </c>
      <c r="C45">
        <f>SUMIF(Ordered[Name], Table6[[#This Row],[Name]], Ordered[Quantity])</f>
        <v/>
      </c>
      <c r="D45">
        <f>SUMIF(Sold[Name], Table6[[#This Row],[Name]], Sold[Quantity])</f>
        <v/>
      </c>
      <c r="E45">
        <f>Table6[[#This Row],[Ordered Qty]]-Table6[[#This Row],[Sold Qty]]+F45</f>
        <v/>
      </c>
      <c r="F45" t="n">
        <v>1</v>
      </c>
      <c r="G45" s="4" t="n">
        <v>43.8</v>
      </c>
      <c r="H45" s="5" t="n">
        <v>0.17</v>
      </c>
      <c r="I45" s="12">
        <f>G45/'Item List'!$L$2 + H45*(88/'Item List'!$L$2)</f>
        <v/>
      </c>
      <c r="J45" t="n">
        <v>0</v>
      </c>
      <c r="K45">
        <f>'WH LT Total'!E45+'Parcel LT'!$F$2</f>
        <v/>
      </c>
      <c r="L45">
        <f>ROUNDUP((J45/30 * K45),0)</f>
        <v/>
      </c>
      <c r="M45">
        <f>ROUNDUP(SQRT((J45*2*(42*H45))/(0.1*G45)),0)</f>
        <v/>
      </c>
      <c r="N45" s="9">
        <f>IF(Table6[[#This Row],[Stock]]&lt;=L45,M45*I45,0)</f>
        <v/>
      </c>
      <c r="Q45">
        <f>I45*Table6[[#This Row],[Stock]]</f>
        <v/>
      </c>
    </row>
    <row r="46" ht="15" customHeight="1" s="7" thickBot="1">
      <c r="A46">
        <f>Item[[#This Row],[Item No.]]</f>
        <v/>
      </c>
      <c r="B46">
        <f>VLOOKUP(Table6[[#This Row],[Item No.]],Item[],2,FALSE)</f>
        <v/>
      </c>
      <c r="C46">
        <f>SUMIF(Ordered[Name], Table6[[#This Row],[Name]], Ordered[Quantity])</f>
        <v/>
      </c>
      <c r="D46">
        <f>SUMIF(Sold[Name], Table6[[#This Row],[Name]], Sold[Quantity])</f>
        <v/>
      </c>
      <c r="E46">
        <f>Table6[[#This Row],[Ordered Qty]]-Table6[[#This Row],[Sold Qty]]+F46</f>
        <v/>
      </c>
      <c r="F46" t="n">
        <v>0</v>
      </c>
      <c r="G46" s="4" t="n">
        <v>43.8</v>
      </c>
      <c r="H46" s="5" t="n">
        <v>0.17</v>
      </c>
      <c r="I46" s="12">
        <f>G46/'Item List'!$L$2 + H46*(88/'Item List'!$L$2)</f>
        <v/>
      </c>
      <c r="J46" t="n">
        <v>0</v>
      </c>
      <c r="K46">
        <f>'WH LT Total'!E46+'Parcel LT'!$F$2</f>
        <v/>
      </c>
      <c r="L46">
        <f>ROUNDUP((J46/30 * K46),0)</f>
        <v/>
      </c>
      <c r="M46">
        <f>ROUNDUP(SQRT((J46*2*(42*H46))/(0.1*G46)),0)</f>
        <v/>
      </c>
      <c r="N46" s="9">
        <f>IF(Table6[[#This Row],[Stock]]&lt;=L46,M46*I46,0)</f>
        <v/>
      </c>
      <c r="Q46">
        <f>I46*Table6[[#This Row],[Stock]]</f>
        <v/>
      </c>
    </row>
    <row r="47" ht="15" customHeight="1" s="7" thickBot="1">
      <c r="A47">
        <f>Item[[#This Row],[Item No.]]</f>
        <v/>
      </c>
      <c r="B47">
        <f>VLOOKUP(Table6[[#This Row],[Item No.]],Item[],2,FALSE)</f>
        <v/>
      </c>
      <c r="C47">
        <f>SUMIF(Ordered[Name], Table6[[#This Row],[Name]], Ordered[Quantity])</f>
        <v/>
      </c>
      <c r="D47">
        <f>SUMIF(Sold[Name], Table6[[#This Row],[Name]], Sold[Quantity])</f>
        <v/>
      </c>
      <c r="E47">
        <f>Table6[[#This Row],[Ordered Qty]]-Table6[[#This Row],[Sold Qty]]+F47</f>
        <v/>
      </c>
      <c r="F47" t="n">
        <v>1</v>
      </c>
      <c r="G47" s="4" t="n">
        <v>43.8</v>
      </c>
      <c r="H47" s="5" t="n">
        <v>0.17</v>
      </c>
      <c r="I47" s="12">
        <f>G47/'Item List'!$L$2 + H47*(88/'Item List'!$L$2)</f>
        <v/>
      </c>
      <c r="J47" t="n">
        <v>0</v>
      </c>
      <c r="K47">
        <f>'WH LT Total'!E47+'Parcel LT'!$F$2</f>
        <v/>
      </c>
      <c r="L47">
        <f>ROUNDUP((J47/30 * K47),0)</f>
        <v/>
      </c>
      <c r="M47">
        <f>ROUNDUP(SQRT((J47*2*(42*H47))/(0.1*G47)),0)</f>
        <v/>
      </c>
      <c r="N47" s="9">
        <f>IF(Table6[[#This Row],[Stock]]&lt;=L47,M47*I47,0)</f>
        <v/>
      </c>
      <c r="Q47">
        <f>I47*Table6[[#This Row],[Stock]]</f>
        <v/>
      </c>
    </row>
    <row r="48" ht="15" customHeight="1" s="7" thickBot="1">
      <c r="A48">
        <f>Item[[#This Row],[Item No.]]</f>
        <v/>
      </c>
      <c r="B48">
        <f>VLOOKUP(Table6[[#This Row],[Item No.]],Item[],2,FALSE)</f>
        <v/>
      </c>
      <c r="C48">
        <f>SUMIF(Ordered[Name], Table6[[#This Row],[Name]], Ordered[Quantity])</f>
        <v/>
      </c>
      <c r="D48">
        <f>SUMIF(Sold[Name], Table6[[#This Row],[Name]], Sold[Quantity])</f>
        <v/>
      </c>
      <c r="E48">
        <f>Table6[[#This Row],[Ordered Qty]]-Table6[[#This Row],[Sold Qty]]+F48</f>
        <v/>
      </c>
      <c r="F48" t="n">
        <v>1</v>
      </c>
      <c r="G48" s="4" t="n">
        <v>43.8</v>
      </c>
      <c r="H48" s="5" t="n">
        <v>0.17</v>
      </c>
      <c r="I48" s="12">
        <f>G48/'Item List'!$L$2 + H48*(88/'Item List'!$L$2)</f>
        <v/>
      </c>
      <c r="J48" t="n">
        <v>0</v>
      </c>
      <c r="K48">
        <f>'WH LT Total'!E48+'Parcel LT'!$F$2</f>
        <v/>
      </c>
      <c r="L48">
        <f>ROUNDUP((J48/30 * K48),0)</f>
        <v/>
      </c>
      <c r="M48">
        <f>ROUNDUP(SQRT((J48*2*(42*H48))/(0.1*G48)),0)</f>
        <v/>
      </c>
      <c r="N48" s="9">
        <f>IF(Table6[[#This Row],[Stock]]&lt;=L48,M48*I48,0)</f>
        <v/>
      </c>
      <c r="Q48">
        <f>I48*Table6[[#This Row],[Stock]]</f>
        <v/>
      </c>
    </row>
    <row r="49" ht="15" customHeight="1" s="7" thickBot="1">
      <c r="A49">
        <f>Item[[#This Row],[Item No.]]</f>
        <v/>
      </c>
      <c r="B49">
        <f>VLOOKUP(Table6[[#This Row],[Item No.]],Item[],2,FALSE)</f>
        <v/>
      </c>
      <c r="C49">
        <f>SUMIF(Ordered[Name], Table6[[#This Row],[Name]], Ordered[Quantity])</f>
        <v/>
      </c>
      <c r="D49">
        <f>SUMIF(Sold[Name], Table6[[#This Row],[Name]], Sold[Quantity])</f>
        <v/>
      </c>
      <c r="E49">
        <f>Table6[[#This Row],[Ordered Qty]]-Table6[[#This Row],[Sold Qty]]+F49</f>
        <v/>
      </c>
      <c r="F49" t="n">
        <v>0</v>
      </c>
      <c r="G49" s="4" t="n">
        <v>43.8</v>
      </c>
      <c r="H49" s="5" t="n">
        <v>0.17</v>
      </c>
      <c r="I49" s="12">
        <f>G49/'Item List'!$L$2 + H49*(88/'Item List'!$L$2)</f>
        <v/>
      </c>
      <c r="J49" t="n">
        <v>0</v>
      </c>
      <c r="K49">
        <f>'WH LT Total'!E49+'Parcel LT'!$F$2</f>
        <v/>
      </c>
      <c r="L49">
        <f>ROUNDUP((J49/30 * K49),0)</f>
        <v/>
      </c>
      <c r="M49">
        <f>ROUNDUP(SQRT((J49*2*(42*H49))/(0.1*G49)),0)</f>
        <v/>
      </c>
      <c r="N49" s="9">
        <f>IF(Table6[[#This Row],[Stock]]&lt;=L49,M49*I49,0)</f>
        <v/>
      </c>
      <c r="Q49">
        <f>I49*Table6[[#This Row],[Stock]]</f>
        <v/>
      </c>
    </row>
    <row r="50" ht="15" customHeight="1" s="7" thickBot="1">
      <c r="A50">
        <f>Item[[#This Row],[Item No.]]</f>
        <v/>
      </c>
      <c r="B50">
        <f>VLOOKUP(Table6[[#This Row],[Item No.]],Item[],2,FALSE)</f>
        <v/>
      </c>
      <c r="C50">
        <f>SUMIF(Ordered[Name], Table6[[#This Row],[Name]], Ordered[Quantity])</f>
        <v/>
      </c>
      <c r="D50">
        <f>SUMIF(Sold[Name], Table6[[#This Row],[Name]], Sold[Quantity])</f>
        <v/>
      </c>
      <c r="E50">
        <f>Table6[[#This Row],[Ordered Qty]]-Table6[[#This Row],[Sold Qty]]+F50</f>
        <v/>
      </c>
      <c r="F50" t="n">
        <v>1</v>
      </c>
      <c r="G50" s="4" t="n">
        <v>43.8</v>
      </c>
      <c r="H50" s="5" t="n">
        <v>0.17</v>
      </c>
      <c r="I50" s="12">
        <f>G50/'Item List'!$L$2 + H50*(88/'Item List'!$L$2)</f>
        <v/>
      </c>
      <c r="J50" t="n">
        <v>0</v>
      </c>
      <c r="K50">
        <f>'WH LT Total'!E50+'Parcel LT'!$F$2</f>
        <v/>
      </c>
      <c r="L50">
        <f>ROUNDUP((J50/30 * K50),0)</f>
        <v/>
      </c>
      <c r="M50">
        <f>ROUNDUP(SQRT((J50*2*(42*H50))/(0.1*G50)),0)</f>
        <v/>
      </c>
      <c r="N50" s="9">
        <f>IF(Table6[[#This Row],[Stock]]&lt;=L50,M50*I50,0)</f>
        <v/>
      </c>
      <c r="Q50">
        <f>I50*Table6[[#This Row],[Stock]]</f>
        <v/>
      </c>
    </row>
    <row r="51" ht="15" customHeight="1" s="7" thickBot="1">
      <c r="A51">
        <f>Item[[#This Row],[Item No.]]</f>
        <v/>
      </c>
      <c r="B51">
        <f>VLOOKUP(Table6[[#This Row],[Item No.]],Item[],2,FALSE)</f>
        <v/>
      </c>
      <c r="C51">
        <f>SUMIF(Ordered[Name], Table6[[#This Row],[Name]], Ordered[Quantity])</f>
        <v/>
      </c>
      <c r="D51">
        <f>SUMIF(Sold[Name], Table6[[#This Row],[Name]], Sold[Quantity])</f>
        <v/>
      </c>
      <c r="E51">
        <f>Table6[[#This Row],[Ordered Qty]]-Table6[[#This Row],[Sold Qty]]+F51</f>
        <v/>
      </c>
      <c r="F51" t="n">
        <v>1</v>
      </c>
      <c r="G51" s="4" t="n">
        <v>43.8</v>
      </c>
      <c r="H51" s="5" t="n">
        <v>0.17</v>
      </c>
      <c r="I51" s="12">
        <f>G51/'Item List'!$L$2 + H51*(88/'Item List'!$L$2)</f>
        <v/>
      </c>
      <c r="J51" t="n">
        <v>0</v>
      </c>
      <c r="K51">
        <f>'WH LT Total'!E51+'Parcel LT'!$F$2</f>
        <v/>
      </c>
      <c r="L51">
        <f>ROUNDUP((J51/30 * K51),0)</f>
        <v/>
      </c>
      <c r="M51">
        <f>ROUNDUP(SQRT((J51*2*(42*H51))/(0.1*G51)),0)</f>
        <v/>
      </c>
      <c r="N51" s="9">
        <f>IF(Table6[[#This Row],[Stock]]&lt;=L51,M51*I51,0)</f>
        <v/>
      </c>
      <c r="Q51">
        <f>I51*Table6[[#This Row],[Stock]]</f>
        <v/>
      </c>
    </row>
    <row r="52" ht="15" customHeight="1" s="7" thickBot="1">
      <c r="A52">
        <f>Item[[#This Row],[Item No.]]</f>
        <v/>
      </c>
      <c r="B52">
        <f>VLOOKUP(Table6[[#This Row],[Item No.]],Item[],2,FALSE)</f>
        <v/>
      </c>
      <c r="C52">
        <f>SUMIF(Ordered[Name], Table6[[#This Row],[Name]], Ordered[Quantity])</f>
        <v/>
      </c>
      <c r="D52">
        <f>SUMIF(Sold[Name], Table6[[#This Row],[Name]], Sold[Quantity])</f>
        <v/>
      </c>
      <c r="E52">
        <f>Table6[[#This Row],[Ordered Qty]]-Table6[[#This Row],[Sold Qty]]+F52</f>
        <v/>
      </c>
      <c r="F52" t="n">
        <v>0</v>
      </c>
      <c r="G52" s="4" t="n">
        <v>43.8</v>
      </c>
      <c r="H52" s="5" t="n">
        <v>0.17</v>
      </c>
      <c r="I52" s="12">
        <f>G52/'Item List'!$L$2 + H52*(88/'Item List'!$L$2)</f>
        <v/>
      </c>
      <c r="J52" t="n">
        <v>0</v>
      </c>
      <c r="K52">
        <f>'WH LT Total'!E52+'Parcel LT'!$F$2</f>
        <v/>
      </c>
      <c r="L52">
        <f>ROUNDUP((J52/30 * K52),0)</f>
        <v/>
      </c>
      <c r="M52">
        <f>ROUNDUP(SQRT((J52*2*(42*H52))/(0.1*G52)),0)</f>
        <v/>
      </c>
      <c r="N52" s="9">
        <f>IF(Table6[[#This Row],[Stock]]&lt;=L52,M52*I52,0)</f>
        <v/>
      </c>
      <c r="Q52">
        <f>I52*Table6[[#This Row],[Stock]]</f>
        <v/>
      </c>
    </row>
    <row r="53" ht="15" customHeight="1" s="7" thickBot="1">
      <c r="A53">
        <f>Item[[#This Row],[Item No.]]</f>
        <v/>
      </c>
      <c r="B53">
        <f>VLOOKUP(Table6[[#This Row],[Item No.]],Item[],2,FALSE)</f>
        <v/>
      </c>
      <c r="C53">
        <f>SUMIF(Ordered[Name], Table6[[#This Row],[Name]], Ordered[Quantity])</f>
        <v/>
      </c>
      <c r="D53">
        <f>SUMIF(Sold[Name], Table6[[#This Row],[Name]], Sold[Quantity])</f>
        <v/>
      </c>
      <c r="E53">
        <f>Table6[[#This Row],[Ordered Qty]]-Table6[[#This Row],[Sold Qty]]+F53</f>
        <v/>
      </c>
      <c r="F53" t="n">
        <v>1</v>
      </c>
      <c r="G53" s="4" t="n">
        <v>43.8</v>
      </c>
      <c r="H53" s="5" t="n">
        <v>0.17</v>
      </c>
      <c r="I53" s="12">
        <f>G53/'Item List'!$L$2 + H53*(88/'Item List'!$L$2)</f>
        <v/>
      </c>
      <c r="J53" t="n">
        <v>0</v>
      </c>
      <c r="K53">
        <f>'WH LT Total'!E53+'Parcel LT'!$F$2</f>
        <v/>
      </c>
      <c r="L53">
        <f>ROUNDUP((J53/30 * K53),0)</f>
        <v/>
      </c>
      <c r="M53">
        <f>ROUNDUP(SQRT((J53*2*(42*H53))/(0.1*G53)),0)</f>
        <v/>
      </c>
      <c r="N53" s="9">
        <f>IF(Table6[[#This Row],[Stock]]&lt;=L53,M53*I53,0)</f>
        <v/>
      </c>
      <c r="Q53">
        <f>I53*Table6[[#This Row],[Stock]]</f>
        <v/>
      </c>
    </row>
    <row r="54" ht="15" customHeight="1" s="7" thickBot="1">
      <c r="A54">
        <f>Item[[#This Row],[Item No.]]</f>
        <v/>
      </c>
      <c r="B54">
        <f>VLOOKUP(Table6[[#This Row],[Item No.]],Item[],2,FALSE)</f>
        <v/>
      </c>
      <c r="C54">
        <f>SUMIF(Ordered[Name], Table6[[#This Row],[Name]], Ordered[Quantity])</f>
        <v/>
      </c>
      <c r="D54">
        <f>SUMIF(Sold[Name], Table6[[#This Row],[Name]], Sold[Quantity])</f>
        <v/>
      </c>
      <c r="E54">
        <f>Table6[[#This Row],[Ordered Qty]]-Table6[[#This Row],[Sold Qty]]+F54</f>
        <v/>
      </c>
      <c r="F54" t="n">
        <v>1</v>
      </c>
      <c r="G54" s="4" t="n">
        <v>43.8</v>
      </c>
      <c r="H54" s="5" t="n">
        <v>0.17</v>
      </c>
      <c r="I54" s="12">
        <f>G54/'Item List'!$L$2 + H54*(88/'Item List'!$L$2)</f>
        <v/>
      </c>
      <c r="J54" t="n">
        <v>0</v>
      </c>
      <c r="K54">
        <f>'WH LT Total'!E54+'Parcel LT'!$F$2</f>
        <v/>
      </c>
      <c r="L54">
        <f>ROUNDUP((J54/30 * K54),0)</f>
        <v/>
      </c>
      <c r="M54">
        <f>ROUNDUP(SQRT((J54*2*(42*H54))/(0.1*G54)),0)</f>
        <v/>
      </c>
      <c r="N54" s="9">
        <f>IF(Table6[[#This Row],[Stock]]&lt;=L54,M54*I54,0)</f>
        <v/>
      </c>
      <c r="Q54">
        <f>I54*Table6[[#This Row],[Stock]]</f>
        <v/>
      </c>
    </row>
    <row r="55" ht="15" customHeight="1" s="7" thickBot="1">
      <c r="A55">
        <f>Item[[#This Row],[Item No.]]</f>
        <v/>
      </c>
      <c r="B55">
        <f>VLOOKUP(Table6[[#This Row],[Item No.]],Item[],2,FALSE)</f>
        <v/>
      </c>
      <c r="C55">
        <f>SUMIF(Ordered[Name], Table6[[#This Row],[Name]], Ordered[Quantity])</f>
        <v/>
      </c>
      <c r="D55">
        <f>SUMIF(Sold[Name], Table6[[#This Row],[Name]], Sold[Quantity])</f>
        <v/>
      </c>
      <c r="E55">
        <f>Table6[[#This Row],[Ordered Qty]]-Table6[[#This Row],[Sold Qty]]+F55</f>
        <v/>
      </c>
      <c r="F55" t="n">
        <v>2</v>
      </c>
      <c r="G55" s="4" t="n">
        <v>43.8</v>
      </c>
      <c r="H55" s="5" t="n">
        <v>0.17</v>
      </c>
      <c r="I55" s="12">
        <f>G55/'Item List'!$L$2 + H55*(88/'Item List'!$L$2)</f>
        <v/>
      </c>
      <c r="J55" t="n">
        <v>0</v>
      </c>
      <c r="K55">
        <f>'WH LT Total'!E55+'Parcel LT'!$F$2</f>
        <v/>
      </c>
      <c r="L55">
        <f>ROUNDUP((J55/30 * K55),0)</f>
        <v/>
      </c>
      <c r="M55">
        <f>ROUNDUP(SQRT((J55*2*(42*H55))/(0.1*G55)),0)</f>
        <v/>
      </c>
      <c r="N55" s="9">
        <f>IF(Table6[[#This Row],[Stock]]&lt;=L55,M55*I55,0)</f>
        <v/>
      </c>
      <c r="Q55">
        <f>I55*Table6[[#This Row],[Stock]]</f>
        <v/>
      </c>
    </row>
    <row r="56" ht="15" customHeight="1" s="7" thickBot="1">
      <c r="A56">
        <f>Item[[#This Row],[Item No.]]</f>
        <v/>
      </c>
      <c r="B56">
        <f>VLOOKUP(Table6[[#This Row],[Item No.]],Item[],2,FALSE)</f>
        <v/>
      </c>
      <c r="C56">
        <f>SUMIF(Ordered[Name], Table6[[#This Row],[Name]], Ordered[Quantity])</f>
        <v/>
      </c>
      <c r="D56">
        <f>SUMIF(Sold[Name], Table6[[#This Row],[Name]], Sold[Quantity])</f>
        <v/>
      </c>
      <c r="E56">
        <f>Table6[[#This Row],[Ordered Qty]]-Table6[[#This Row],[Sold Qty]]+F56</f>
        <v/>
      </c>
      <c r="F56" t="n">
        <v>1</v>
      </c>
      <c r="G56" s="4" t="n">
        <v>43.8</v>
      </c>
      <c r="H56" s="5" t="n">
        <v>0.17</v>
      </c>
      <c r="I56" s="12">
        <f>G56/'Item List'!$L$2 + H56*(88/'Item List'!$L$2)</f>
        <v/>
      </c>
      <c r="J56" t="n">
        <v>0</v>
      </c>
      <c r="K56">
        <f>'WH LT Total'!E56+'Parcel LT'!$F$2</f>
        <v/>
      </c>
      <c r="L56">
        <f>ROUNDUP((J56/30 * K56),0)</f>
        <v/>
      </c>
      <c r="M56">
        <f>ROUNDUP(SQRT((J56*2*(42*H56))/(0.1*G56)),0)</f>
        <v/>
      </c>
      <c r="N56" s="9">
        <f>IF(Table6[[#This Row],[Stock]]&lt;=L56,M56*I56,0)</f>
        <v/>
      </c>
      <c r="Q56">
        <f>I56*Table6[[#This Row],[Stock]]</f>
        <v/>
      </c>
    </row>
    <row r="57" ht="15" customHeight="1" s="7" thickBot="1">
      <c r="A57">
        <f>Item[[#This Row],[Item No.]]</f>
        <v/>
      </c>
      <c r="B57">
        <f>VLOOKUP(Table6[[#This Row],[Item No.]],Item[],2,FALSE)</f>
        <v/>
      </c>
      <c r="C57">
        <f>SUMIF(Ordered[Name], Table6[[#This Row],[Name]], Ordered[Quantity])</f>
        <v/>
      </c>
      <c r="D57">
        <f>SUMIF(Sold[Name], Table6[[#This Row],[Name]], Sold[Quantity])</f>
        <v/>
      </c>
      <c r="E57">
        <f>Table6[[#This Row],[Ordered Qty]]-Table6[[#This Row],[Sold Qty]]+F57</f>
        <v/>
      </c>
      <c r="F57" t="n">
        <v>1</v>
      </c>
      <c r="G57" s="4" t="n">
        <v>43.8</v>
      </c>
      <c r="H57" s="5" t="n">
        <v>0.17</v>
      </c>
      <c r="I57" s="12">
        <f>G57/'Item List'!$L$2 + H57*(88/'Item List'!$L$2)</f>
        <v/>
      </c>
      <c r="J57" t="n">
        <v>0</v>
      </c>
      <c r="K57">
        <f>'WH LT Total'!E57+'Parcel LT'!$F$2</f>
        <v/>
      </c>
      <c r="L57">
        <f>ROUNDUP((J57/30 * K57),0)</f>
        <v/>
      </c>
      <c r="M57">
        <f>ROUNDUP(SQRT((J57*2*(42*H57))/(0.1*G57)),0)</f>
        <v/>
      </c>
      <c r="N57" s="9">
        <f>IF(Table6[[#This Row],[Stock]]&lt;=L57,M57*I57,0)</f>
        <v/>
      </c>
      <c r="Q57">
        <f>I57*Table6[[#This Row],[Stock]]</f>
        <v/>
      </c>
    </row>
    <row r="58" ht="15" customHeight="1" s="7" thickBot="1">
      <c r="A58">
        <f>Item[[#This Row],[Item No.]]</f>
        <v/>
      </c>
      <c r="B58">
        <f>VLOOKUP(Table6[[#This Row],[Item No.]],Item[],2,FALSE)</f>
        <v/>
      </c>
      <c r="C58">
        <f>SUMIF(Ordered[Name], Table6[[#This Row],[Name]], Ordered[Quantity])</f>
        <v/>
      </c>
      <c r="D58">
        <f>SUMIF(Sold[Name], Table6[[#This Row],[Name]], Sold[Quantity])</f>
        <v/>
      </c>
      <c r="E58">
        <f>Table6[[#This Row],[Ordered Qty]]-Table6[[#This Row],[Sold Qty]]+F58</f>
        <v/>
      </c>
      <c r="F58" t="n">
        <v>0</v>
      </c>
      <c r="G58" s="4" t="n">
        <v>65</v>
      </c>
      <c r="H58" s="5" t="n">
        <v>0.24</v>
      </c>
      <c r="I58" s="12">
        <f>G58/'Item List'!$L$2 + H58*(88/'Item List'!$L$2)</f>
        <v/>
      </c>
      <c r="J58" t="n">
        <v>0</v>
      </c>
      <c r="K58">
        <f>'WH LT Total'!E58+'Parcel LT'!$F$2</f>
        <v/>
      </c>
      <c r="L58">
        <f>ROUNDUP((J58/30 * K58),0)</f>
        <v/>
      </c>
      <c r="M58">
        <f>ROUNDUP(SQRT((J58*2*(42*H58))/(0.1*G58)),0)</f>
        <v/>
      </c>
      <c r="N58" s="9">
        <f>IF(Table6[[#This Row],[Stock]]&lt;=L58,M58*I58,0)</f>
        <v/>
      </c>
      <c r="Q58">
        <f>I58*Table6[[#This Row],[Stock]]</f>
        <v/>
      </c>
    </row>
    <row r="59" ht="15" customHeight="1" s="7" thickBot="1">
      <c r="A59">
        <f>Item[[#This Row],[Item No.]]</f>
        <v/>
      </c>
      <c r="B59">
        <f>VLOOKUP(Table6[[#This Row],[Item No.]],Item[],2,FALSE)</f>
        <v/>
      </c>
      <c r="C59">
        <f>SUMIF(Ordered[Name], Table6[[#This Row],[Name]], Ordered[Quantity])</f>
        <v/>
      </c>
      <c r="D59">
        <f>SUMIF(Sold[Name], Table6[[#This Row],[Name]], Sold[Quantity])</f>
        <v/>
      </c>
      <c r="E59">
        <f>Table6[[#This Row],[Ordered Qty]]-Table6[[#This Row],[Sold Qty]]+F59</f>
        <v/>
      </c>
      <c r="F59" t="n">
        <v>0</v>
      </c>
      <c r="G59" s="4" t="n">
        <v>65</v>
      </c>
      <c r="H59" s="5" t="n">
        <v>0.24</v>
      </c>
      <c r="I59" s="12">
        <f>G59/'Item List'!$L$2 + H59*(88/'Item List'!$L$2)</f>
        <v/>
      </c>
      <c r="J59" t="n">
        <v>0</v>
      </c>
      <c r="K59">
        <f>'WH LT Total'!E59+'Parcel LT'!$F$2</f>
        <v/>
      </c>
      <c r="L59">
        <f>ROUNDUP((J59/30 * K59),0)</f>
        <v/>
      </c>
      <c r="M59">
        <f>ROUNDUP(SQRT((J59*2*(42*H59))/(0.1*G59)),0)</f>
        <v/>
      </c>
      <c r="N59" s="9">
        <f>IF(Table6[[#This Row],[Stock]]&lt;=L59,M59*I59,0)</f>
        <v/>
      </c>
      <c r="Q59">
        <f>I59*Table6[[#This Row],[Stock]]</f>
        <v/>
      </c>
    </row>
    <row r="60" ht="15" customHeight="1" s="7" thickBot="1">
      <c r="A60">
        <f>Item[[#This Row],[Item No.]]</f>
        <v/>
      </c>
      <c r="B60">
        <f>VLOOKUP(Table6[[#This Row],[Item No.]],Item[],2,FALSE)</f>
        <v/>
      </c>
      <c r="C60">
        <f>SUMIF(Ordered[Name], Table6[[#This Row],[Name]], Ordered[Quantity])</f>
        <v/>
      </c>
      <c r="D60">
        <f>SUMIF(Sold[Name], Table6[[#This Row],[Name]], Sold[Quantity])</f>
        <v/>
      </c>
      <c r="E60">
        <f>Table6[[#This Row],[Ordered Qty]]-Table6[[#This Row],[Sold Qty]]+F60</f>
        <v/>
      </c>
      <c r="F60" t="n">
        <v>4</v>
      </c>
      <c r="G60" s="4" t="n">
        <v>65</v>
      </c>
      <c r="H60" s="5" t="n">
        <v>0.24</v>
      </c>
      <c r="I60" s="12">
        <f>G60/'Item List'!$L$2 + H60*(88/'Item List'!$L$2)</f>
        <v/>
      </c>
      <c r="J60" t="n">
        <v>0</v>
      </c>
      <c r="K60">
        <f>'WH LT Total'!E60+'Parcel LT'!$F$2</f>
        <v/>
      </c>
      <c r="L60">
        <f>ROUNDUP((J60/30 * K60),0)</f>
        <v/>
      </c>
      <c r="M60">
        <f>ROUNDUP(SQRT((J60*2*(42*H60))/(0.1*G60)),0)</f>
        <v/>
      </c>
      <c r="N60" s="9">
        <f>IF(Table6[[#This Row],[Stock]]&lt;=L60,M60*I60,0)</f>
        <v/>
      </c>
      <c r="Q60">
        <f>I60*Table6[[#This Row],[Stock]]</f>
        <v/>
      </c>
    </row>
    <row r="61" ht="15" customHeight="1" s="7" thickBot="1">
      <c r="A61">
        <f>Item[[#This Row],[Item No.]]</f>
        <v/>
      </c>
      <c r="B61">
        <f>VLOOKUP(Table6[[#This Row],[Item No.]],Item[],2,FALSE)</f>
        <v/>
      </c>
      <c r="C61">
        <f>SUMIF(Ordered[Name], Table6[[#This Row],[Name]], Ordered[Quantity])</f>
        <v/>
      </c>
      <c r="D61">
        <f>SUMIF(Sold[Name], Table6[[#This Row],[Name]], Sold[Quantity])</f>
        <v/>
      </c>
      <c r="E61">
        <f>Table6[[#This Row],[Ordered Qty]]-Table6[[#This Row],[Sold Qty]]+F61</f>
        <v/>
      </c>
      <c r="F61" t="n">
        <v>4</v>
      </c>
      <c r="G61" s="4" t="n">
        <v>65</v>
      </c>
      <c r="H61" s="5" t="n">
        <v>0.24</v>
      </c>
      <c r="I61" s="12">
        <f>G61/'Item List'!$L$2 + H61*(88/'Item List'!$L$2)</f>
        <v/>
      </c>
      <c r="J61" t="n">
        <v>0</v>
      </c>
      <c r="K61">
        <f>'WH LT Total'!E61+'Parcel LT'!$F$2</f>
        <v/>
      </c>
      <c r="L61">
        <f>ROUNDUP((J61/30 * K61),0)</f>
        <v/>
      </c>
      <c r="M61">
        <f>ROUNDUP(SQRT((J61*2*(42*H61))/(0.1*G61)),0)</f>
        <v/>
      </c>
      <c r="N61" s="9">
        <f>IF(Table6[[#This Row],[Stock]]&lt;=L61,M61*I61,0)</f>
        <v/>
      </c>
      <c r="Q61">
        <f>I61*Table6[[#This Row],[Stock]]</f>
        <v/>
      </c>
    </row>
    <row r="62" ht="15" customHeight="1" s="7" thickBot="1">
      <c r="A62">
        <f>Item[[#This Row],[Item No.]]</f>
        <v/>
      </c>
      <c r="B62">
        <f>VLOOKUP(Table6[[#This Row],[Item No.]],Item[],2,FALSE)</f>
        <v/>
      </c>
      <c r="C62">
        <f>SUMIF(Ordered[Name], Table6[[#This Row],[Name]], Ordered[Quantity])</f>
        <v/>
      </c>
      <c r="D62">
        <f>SUMIF(Sold[Name], Table6[[#This Row],[Name]], Sold[Quantity])</f>
        <v/>
      </c>
      <c r="E62">
        <f>Table6[[#This Row],[Ordered Qty]]-Table6[[#This Row],[Sold Qty]]+F62</f>
        <v/>
      </c>
      <c r="F62" t="n">
        <v>0</v>
      </c>
      <c r="G62" s="4" t="n">
        <v>65</v>
      </c>
      <c r="H62" s="5" t="n">
        <v>0.24</v>
      </c>
      <c r="I62" s="12">
        <f>G62/'Item List'!$L$2 + H62*(88/'Item List'!$L$2)</f>
        <v/>
      </c>
      <c r="J62" t="n">
        <v>0</v>
      </c>
      <c r="K62">
        <f>'WH LT Total'!E62+'Parcel LT'!$F$2</f>
        <v/>
      </c>
      <c r="L62">
        <f>ROUNDUP((J62/30 * K62),0)</f>
        <v/>
      </c>
      <c r="M62">
        <f>ROUNDUP(SQRT((J62*2*(42*H62))/(0.1*G62)),0)</f>
        <v/>
      </c>
      <c r="N62" s="9">
        <f>IF(Table6[[#This Row],[Stock]]&lt;=L62,M62*I62,0)</f>
        <v/>
      </c>
      <c r="Q62">
        <f>I62*Table6[[#This Row],[Stock]]</f>
        <v/>
      </c>
    </row>
    <row r="63" ht="15" customHeight="1" s="7" thickBot="1">
      <c r="A63">
        <f>Item[[#This Row],[Item No.]]</f>
        <v/>
      </c>
      <c r="B63">
        <f>VLOOKUP(Table6[[#This Row],[Item No.]],Item[],2,FALSE)</f>
        <v/>
      </c>
      <c r="C63">
        <f>SUMIF(Ordered[Name], Table6[[#This Row],[Name]], Ordered[Quantity])</f>
        <v/>
      </c>
      <c r="D63">
        <f>SUMIF(Sold[Name], Table6[[#This Row],[Name]], Sold[Quantity])</f>
        <v/>
      </c>
      <c r="E63">
        <f>Table6[[#This Row],[Ordered Qty]]-Table6[[#This Row],[Sold Qty]]+F63</f>
        <v/>
      </c>
      <c r="F63" t="n">
        <v>1</v>
      </c>
      <c r="G63" s="4" t="n">
        <v>65</v>
      </c>
      <c r="H63" s="5" t="n">
        <v>0.24</v>
      </c>
      <c r="I63" s="12">
        <f>G63/'Item List'!$L$2 + H63*(88/'Item List'!$L$2)</f>
        <v/>
      </c>
      <c r="J63" t="n">
        <v>0</v>
      </c>
      <c r="K63">
        <f>'WH LT Total'!E63+'Parcel LT'!$F$2</f>
        <v/>
      </c>
      <c r="L63">
        <f>ROUNDUP((J63/30 * K63),0)</f>
        <v/>
      </c>
      <c r="M63">
        <f>ROUNDUP(SQRT((J63*2*(42*H63))/(0.1*G63)),0)</f>
        <v/>
      </c>
      <c r="N63" s="9">
        <f>IF(Table6[[#This Row],[Stock]]&lt;=L63,M63*I63,0)</f>
        <v/>
      </c>
      <c r="Q63">
        <f>I63*Table6[[#This Row],[Stock]]</f>
        <v/>
      </c>
    </row>
    <row r="64" ht="15" customHeight="1" s="7" thickBot="1">
      <c r="A64">
        <f>Item[[#This Row],[Item No.]]</f>
        <v/>
      </c>
      <c r="B64">
        <f>VLOOKUP(Table6[[#This Row],[Item No.]],Item[],2,FALSE)</f>
        <v/>
      </c>
      <c r="C64">
        <f>SUMIF(Ordered[Name], Table6[[#This Row],[Name]], Ordered[Quantity])</f>
        <v/>
      </c>
      <c r="D64">
        <f>SUMIF(Sold[Name], Table6[[#This Row],[Name]], Sold[Quantity])</f>
        <v/>
      </c>
      <c r="E64">
        <f>Table6[[#This Row],[Ordered Qty]]-Table6[[#This Row],[Sold Qty]]+F64</f>
        <v/>
      </c>
      <c r="F64" t="n">
        <v>0</v>
      </c>
      <c r="G64" s="4" t="n">
        <v>65</v>
      </c>
      <c r="H64" s="5" t="n">
        <v>0.24</v>
      </c>
      <c r="I64" s="12">
        <f>G64/'Item List'!$L$2 + H64*(88/'Item List'!$L$2)</f>
        <v/>
      </c>
      <c r="J64" t="n">
        <v>0</v>
      </c>
      <c r="K64">
        <f>'WH LT Total'!E64+'Parcel LT'!$F$2</f>
        <v/>
      </c>
      <c r="L64">
        <f>ROUNDUP((J64/30 * K64),0)</f>
        <v/>
      </c>
      <c r="M64">
        <f>ROUNDUP(SQRT((J64*2*(42*H64))/(0.1*G64)),0)</f>
        <v/>
      </c>
      <c r="N64" s="9">
        <f>IF(Table6[[#This Row],[Stock]]&lt;=L64,M64*I64,0)</f>
        <v/>
      </c>
      <c r="Q64">
        <f>I64*Table6[[#This Row],[Stock]]</f>
        <v/>
      </c>
    </row>
    <row r="65" ht="15" customHeight="1" s="7" thickBot="1">
      <c r="A65">
        <f>Item[[#This Row],[Item No.]]</f>
        <v/>
      </c>
      <c r="B65">
        <f>VLOOKUP(Table6[[#This Row],[Item No.]],Item[],2,FALSE)</f>
        <v/>
      </c>
      <c r="C65">
        <f>SUMIF(Ordered[Name], Table6[[#This Row],[Name]], Ordered[Quantity])</f>
        <v/>
      </c>
      <c r="D65">
        <f>SUMIF(Sold[Name], Table6[[#This Row],[Name]], Sold[Quantity])</f>
        <v/>
      </c>
      <c r="E65">
        <f>Table6[[#This Row],[Ordered Qty]]-Table6[[#This Row],[Sold Qty]]+F65</f>
        <v/>
      </c>
      <c r="F65" t="n">
        <v>2</v>
      </c>
      <c r="G65" s="4" t="n">
        <v>65</v>
      </c>
      <c r="H65" s="5" t="n">
        <v>0.24</v>
      </c>
      <c r="I65" s="12">
        <f>G65/'Item List'!$L$2 + H65*(88/'Item List'!$L$2)</f>
        <v/>
      </c>
      <c r="J65" t="n">
        <v>0</v>
      </c>
      <c r="K65">
        <f>'WH LT Total'!E65+'Parcel LT'!$F$2</f>
        <v/>
      </c>
      <c r="L65">
        <f>ROUNDUP((J65/30 * K65),0)</f>
        <v/>
      </c>
      <c r="M65">
        <f>ROUNDUP(SQRT((J65*2*(42*H65))/(0.1*G65)),0)</f>
        <v/>
      </c>
      <c r="N65" s="9">
        <f>IF(Table6[[#This Row],[Stock]]&lt;=L65,M65*I65,0)</f>
        <v/>
      </c>
      <c r="Q65">
        <f>I65*Table6[[#This Row],[Stock]]</f>
        <v/>
      </c>
    </row>
    <row r="66" ht="15" customHeight="1" s="7" thickBot="1">
      <c r="A66">
        <f>Item[[#This Row],[Item No.]]</f>
        <v/>
      </c>
      <c r="B66">
        <f>VLOOKUP(Table6[[#This Row],[Item No.]],Item[],2,FALSE)</f>
        <v/>
      </c>
      <c r="C66">
        <f>SUMIF(Ordered[Name], Table6[[#This Row],[Name]], Ordered[Quantity])</f>
        <v/>
      </c>
      <c r="D66">
        <f>SUMIF(Sold[Name], Table6[[#This Row],[Name]], Sold[Quantity])</f>
        <v/>
      </c>
      <c r="E66">
        <f>Table6[[#This Row],[Ordered Qty]]-Table6[[#This Row],[Sold Qty]]+F66</f>
        <v/>
      </c>
      <c r="F66" t="n">
        <v>0</v>
      </c>
      <c r="G66" s="4" t="n">
        <v>65</v>
      </c>
      <c r="H66" s="5" t="n">
        <v>0.24</v>
      </c>
      <c r="I66" s="12">
        <f>G66/'Item List'!$L$2 + H66*(88/'Item List'!$L$2)</f>
        <v/>
      </c>
      <c r="J66" t="n">
        <v>0</v>
      </c>
      <c r="K66">
        <f>'WH LT Total'!E66+'Parcel LT'!$F$2</f>
        <v/>
      </c>
      <c r="L66">
        <f>ROUNDUP((J66/30 * K66),0)</f>
        <v/>
      </c>
      <c r="M66">
        <f>ROUNDUP(SQRT((J66*2*(42*H66))/(0.1*G66)),0)</f>
        <v/>
      </c>
      <c r="N66" s="9">
        <f>IF(Table6[[#This Row],[Stock]]&lt;=L66,M66*I66,0)</f>
        <v/>
      </c>
      <c r="Q66">
        <f>I66*Table6[[#This Row],[Stock]]</f>
        <v/>
      </c>
    </row>
    <row r="67" ht="15" customHeight="1" s="7" thickBot="1">
      <c r="A67">
        <f>Item[[#This Row],[Item No.]]</f>
        <v/>
      </c>
      <c r="B67">
        <f>VLOOKUP(Table6[[#This Row],[Item No.]],Item[],2,FALSE)</f>
        <v/>
      </c>
      <c r="C67">
        <f>SUMIF(Ordered[Name], Table6[[#This Row],[Name]], Ordered[Quantity])</f>
        <v/>
      </c>
      <c r="D67">
        <f>SUMIF(Sold[Name], Table6[[#This Row],[Name]], Sold[Quantity])</f>
        <v/>
      </c>
      <c r="E67">
        <f>Table6[[#This Row],[Ordered Qty]]-Table6[[#This Row],[Sold Qty]]+F67</f>
        <v/>
      </c>
      <c r="F67" t="n">
        <v>2</v>
      </c>
      <c r="G67" s="4" t="n">
        <v>29</v>
      </c>
      <c r="H67" s="5" t="n">
        <v>0.2</v>
      </c>
      <c r="I67" s="12">
        <f>G67/'Item List'!$L$2 + H67*(88/'Item List'!$L$2)</f>
        <v/>
      </c>
      <c r="J67" t="n">
        <v>0</v>
      </c>
      <c r="K67">
        <f>'WH LT Total'!E67+'Parcel LT'!$F$2</f>
        <v/>
      </c>
      <c r="L67">
        <f>ROUNDUP((J67/30 * K67),0)</f>
        <v/>
      </c>
      <c r="M67">
        <f>ROUNDUP(SQRT((J67*2*(42*H67))/(0.1*G67)),0)</f>
        <v/>
      </c>
      <c r="N67" s="9">
        <f>IF(Table6[[#This Row],[Stock]]&lt;=L67,M67*I67,0)</f>
        <v/>
      </c>
      <c r="Q67">
        <f>I67*Table6[[#This Row],[Stock]]</f>
        <v/>
      </c>
    </row>
    <row r="68" ht="15" customHeight="1" s="7" thickBot="1">
      <c r="A68">
        <f>Item[[#This Row],[Item No.]]</f>
        <v/>
      </c>
      <c r="B68">
        <f>VLOOKUP(Table6[[#This Row],[Item No.]],Item[],2,FALSE)</f>
        <v/>
      </c>
      <c r="C68">
        <f>SUMIF(Ordered[Name], Table6[[#This Row],[Name]], Ordered[Quantity])</f>
        <v/>
      </c>
      <c r="D68">
        <f>SUMIF(Sold[Name], Table6[[#This Row],[Name]], Sold[Quantity])</f>
        <v/>
      </c>
      <c r="E68">
        <f>Table6[[#This Row],[Ordered Qty]]-Table6[[#This Row],[Sold Qty]]+F68</f>
        <v/>
      </c>
      <c r="F68" t="n">
        <v>0</v>
      </c>
      <c r="G68" s="4" t="n">
        <v>29</v>
      </c>
      <c r="H68" s="5" t="n">
        <v>0.2</v>
      </c>
      <c r="I68" s="12">
        <f>G68/'Item List'!$L$2 + H68*(88/'Item List'!$L$2)</f>
        <v/>
      </c>
      <c r="J68" t="n">
        <v>0</v>
      </c>
      <c r="K68">
        <f>'WH LT Total'!E68+'Parcel LT'!$F$2</f>
        <v/>
      </c>
      <c r="L68">
        <f>ROUNDUP((J68/30 * K68),0)</f>
        <v/>
      </c>
      <c r="M68">
        <f>ROUNDUP(SQRT((J68*2*(42*H68))/(0.1*G68)),0)</f>
        <v/>
      </c>
      <c r="N68" s="9">
        <f>IF(Table6[[#This Row],[Stock]]&lt;=L68,M68*I68,0)</f>
        <v/>
      </c>
      <c r="Q68">
        <f>I68*Table6[[#This Row],[Stock]]</f>
        <v/>
      </c>
    </row>
    <row r="69" ht="15" customHeight="1" s="7" thickBot="1">
      <c r="A69">
        <f>Item[[#This Row],[Item No.]]</f>
        <v/>
      </c>
      <c r="B69">
        <f>VLOOKUP(Table6[[#This Row],[Item No.]],Item[],2,FALSE)</f>
        <v/>
      </c>
      <c r="C69">
        <f>SUMIF(Ordered[Name], Table6[[#This Row],[Name]], Ordered[Quantity])</f>
        <v/>
      </c>
      <c r="D69">
        <f>SUMIF(Sold[Name], Table6[[#This Row],[Name]], Sold[Quantity])</f>
        <v/>
      </c>
      <c r="E69">
        <f>Table6[[#This Row],[Ordered Qty]]-Table6[[#This Row],[Sold Qty]]+F69</f>
        <v/>
      </c>
      <c r="F69" t="n">
        <v>2</v>
      </c>
      <c r="G69" s="4" t="n">
        <v>29</v>
      </c>
      <c r="H69" s="5" t="n">
        <v>0.2</v>
      </c>
      <c r="I69" s="12">
        <f>G69/'Item List'!$L$2 + H69*(88/'Item List'!$L$2)</f>
        <v/>
      </c>
      <c r="J69" t="n">
        <v>0</v>
      </c>
      <c r="K69">
        <f>'WH LT Total'!E69+'Parcel LT'!$F$2</f>
        <v/>
      </c>
      <c r="L69">
        <f>ROUNDUP((J69/30 * K69),0)</f>
        <v/>
      </c>
      <c r="M69">
        <f>ROUNDUP(SQRT((J69*2*(42*H69))/(0.1*G69)),0)</f>
        <v/>
      </c>
      <c r="N69" s="9">
        <f>IF(Table6[[#This Row],[Stock]]&lt;=L69,M69*I69,0)</f>
        <v/>
      </c>
      <c r="Q69">
        <f>I69*Table6[[#This Row],[Stock]]</f>
        <v/>
      </c>
    </row>
    <row r="70" ht="15" customHeight="1" s="7" thickBot="1">
      <c r="A70">
        <f>Item[[#This Row],[Item No.]]</f>
        <v/>
      </c>
      <c r="B70">
        <f>VLOOKUP(Table6[[#This Row],[Item No.]],Item[],2,FALSE)</f>
        <v/>
      </c>
      <c r="C70">
        <f>SUMIF(Ordered[Name], Table6[[#This Row],[Name]], Ordered[Quantity])</f>
        <v/>
      </c>
      <c r="D70">
        <f>SUMIF(Sold[Name], Table6[[#This Row],[Name]], Sold[Quantity])</f>
        <v/>
      </c>
      <c r="E70">
        <f>Table6[[#This Row],[Ordered Qty]]-Table6[[#This Row],[Sold Qty]]+F70</f>
        <v/>
      </c>
      <c r="F70" t="n">
        <v>0</v>
      </c>
      <c r="G70" s="4" t="n">
        <v>29</v>
      </c>
      <c r="H70" s="5" t="n">
        <v>0.2</v>
      </c>
      <c r="I70" s="12">
        <f>G70/'Item List'!$L$2 + H70*(88/'Item List'!$L$2)</f>
        <v/>
      </c>
      <c r="J70" t="n">
        <v>0</v>
      </c>
      <c r="K70">
        <f>'WH LT Total'!E70+'Parcel LT'!$F$2</f>
        <v/>
      </c>
      <c r="L70">
        <f>ROUNDUP((J70/30 * K70),0)</f>
        <v/>
      </c>
      <c r="M70">
        <f>ROUNDUP(SQRT((J70*2*(42*H70))/(0.1*G70)),0)</f>
        <v/>
      </c>
      <c r="N70" s="9">
        <f>IF(Table6[[#This Row],[Stock]]&lt;=L70,M70*I70,0)</f>
        <v/>
      </c>
      <c r="Q70">
        <f>I70*Table6[[#This Row],[Stock]]</f>
        <v/>
      </c>
    </row>
    <row r="71" ht="15" customHeight="1" s="7" thickBot="1">
      <c r="A71">
        <f>Item[[#This Row],[Item No.]]</f>
        <v/>
      </c>
      <c r="B71">
        <f>VLOOKUP(Table6[[#This Row],[Item No.]],Item[],2,FALSE)</f>
        <v/>
      </c>
      <c r="C71">
        <f>SUMIF(Ordered[Name], Table6[[#This Row],[Name]], Ordered[Quantity])</f>
        <v/>
      </c>
      <c r="D71">
        <f>SUMIF(Sold[Name], Table6[[#This Row],[Name]], Sold[Quantity])</f>
        <v/>
      </c>
      <c r="E71">
        <f>Table6[[#This Row],[Ordered Qty]]-Table6[[#This Row],[Sold Qty]]+F71</f>
        <v/>
      </c>
      <c r="F71" t="n">
        <v>0</v>
      </c>
      <c r="G71" s="4" t="n">
        <v>196</v>
      </c>
      <c r="H71" s="5" t="n">
        <v>0.9</v>
      </c>
      <c r="I71" s="12">
        <f>G71/'Item List'!$L$2 + H71*(88/'Item List'!$L$2)</f>
        <v/>
      </c>
      <c r="J71" t="n">
        <v>0</v>
      </c>
      <c r="K71">
        <f>'WH LT Total'!E71+'Parcel LT'!$F$2</f>
        <v/>
      </c>
      <c r="L71">
        <f>ROUNDUP((J71/30 * K71),0)</f>
        <v/>
      </c>
      <c r="M71">
        <f>ROUNDUP(SQRT((J71*2*(42*H71))/(0.1*G71)),0)</f>
        <v/>
      </c>
      <c r="N71" s="9">
        <f>IF(Table6[[#This Row],[Stock]]&lt;=L71,M71*I71,0)</f>
        <v/>
      </c>
      <c r="Q71">
        <f>I71*Table6[[#This Row],[Stock]]</f>
        <v/>
      </c>
    </row>
    <row r="72" ht="15" customHeight="1" s="7" thickBot="1">
      <c r="A72">
        <f>Item[[#This Row],[Item No.]]</f>
        <v/>
      </c>
      <c r="B72">
        <f>VLOOKUP(Table6[[#This Row],[Item No.]],Item[],2,FALSE)</f>
        <v/>
      </c>
      <c r="C72">
        <f>SUMIF(Ordered[Name], Table6[[#This Row],[Name]], Ordered[Quantity])</f>
        <v/>
      </c>
      <c r="D72">
        <f>SUMIF(Sold[Name], Table6[[#This Row],[Name]], Sold[Quantity])</f>
        <v/>
      </c>
      <c r="E72">
        <f>Table6[[#This Row],[Ordered Qty]]-Table6[[#This Row],[Sold Qty]]+F72</f>
        <v/>
      </c>
      <c r="F72" t="n">
        <v>0</v>
      </c>
      <c r="G72" s="4" t="n">
        <v>196</v>
      </c>
      <c r="H72" s="5" t="n">
        <v>0.9</v>
      </c>
      <c r="I72" s="12">
        <f>G72/'Item List'!$L$2 + H72*(88/'Item List'!$L$2)</f>
        <v/>
      </c>
      <c r="J72" t="n">
        <v>0</v>
      </c>
      <c r="K72">
        <f>'WH LT Total'!E72+'Parcel LT'!$F$2</f>
        <v/>
      </c>
      <c r="L72">
        <f>ROUNDUP((J72/30 * K72),0)</f>
        <v/>
      </c>
      <c r="M72">
        <f>ROUNDUP(SQRT((J72*2*(42*H72))/(0.1*G72)),0)</f>
        <v/>
      </c>
      <c r="N72" s="9">
        <f>IF(Table6[[#This Row],[Stock]]&lt;=L72,M72*I72,0)</f>
        <v/>
      </c>
      <c r="Q72">
        <f>I72*Table6[[#This Row],[Stock]]</f>
        <v/>
      </c>
    </row>
    <row r="73" ht="15" customHeight="1" s="7" thickBot="1">
      <c r="A73">
        <f>Item[[#This Row],[Item No.]]</f>
        <v/>
      </c>
      <c r="B73">
        <f>VLOOKUP(Table6[[#This Row],[Item No.]],Item[],2,FALSE)</f>
        <v/>
      </c>
      <c r="C73">
        <f>SUMIF(Ordered[Name], Table6[[#This Row],[Name]], Ordered[Quantity])</f>
        <v/>
      </c>
      <c r="D73">
        <f>SUMIF(Sold[Name], Table6[[#This Row],[Name]], Sold[Quantity])</f>
        <v/>
      </c>
      <c r="E73">
        <f>Table6[[#This Row],[Ordered Qty]]-Table6[[#This Row],[Sold Qty]]+F73</f>
        <v/>
      </c>
      <c r="F73" t="n">
        <v>0</v>
      </c>
      <c r="G73" s="4" t="n">
        <v>196</v>
      </c>
      <c r="H73" s="5" t="n">
        <v>0.9</v>
      </c>
      <c r="I73" s="12">
        <f>G73/'Item List'!$L$2 + H73*(88/'Item List'!$L$2)</f>
        <v/>
      </c>
      <c r="J73" t="n">
        <v>0</v>
      </c>
      <c r="K73">
        <f>'WH LT Total'!E73+'Parcel LT'!$F$2</f>
        <v/>
      </c>
      <c r="L73">
        <f>ROUNDUP((J73/30 * K73),0)</f>
        <v/>
      </c>
      <c r="M73">
        <f>ROUNDUP(SQRT((J73*2*(42*H73))/(0.1*G73)),0)</f>
        <v/>
      </c>
      <c r="N73" s="9">
        <f>IF(Table6[[#This Row],[Stock]]&lt;=L73,M73*I73,0)</f>
        <v/>
      </c>
      <c r="Q73">
        <f>I73*Table6[[#This Row],[Stock]]</f>
        <v/>
      </c>
    </row>
    <row r="74" ht="15" customHeight="1" s="7" thickBot="1">
      <c r="A74">
        <f>Item[[#This Row],[Item No.]]</f>
        <v/>
      </c>
      <c r="B74">
        <f>VLOOKUP(Table6[[#This Row],[Item No.]],Item[],2,FALSE)</f>
        <v/>
      </c>
      <c r="C74">
        <f>SUMIF(Ordered[Name], Table6[[#This Row],[Name]], Ordered[Quantity])</f>
        <v/>
      </c>
      <c r="D74">
        <f>SUMIF(Sold[Name], Table6[[#This Row],[Name]], Sold[Quantity])</f>
        <v/>
      </c>
      <c r="E74">
        <f>Table6[[#This Row],[Ordered Qty]]-Table6[[#This Row],[Sold Qty]]+F74</f>
        <v/>
      </c>
      <c r="F74" t="n">
        <v>4</v>
      </c>
      <c r="G74" s="4" t="n">
        <v>196</v>
      </c>
      <c r="H74" s="5" t="n">
        <v>0.9</v>
      </c>
      <c r="I74" s="12">
        <f>G74/'Item List'!$L$2 + H74*(88/'Item List'!$L$2)</f>
        <v/>
      </c>
      <c r="J74" t="n">
        <v>0</v>
      </c>
      <c r="K74">
        <f>'WH LT Total'!E74+'Parcel LT'!$F$2</f>
        <v/>
      </c>
      <c r="L74">
        <f>ROUNDUP((J74/30 * K74),0)</f>
        <v/>
      </c>
      <c r="M74">
        <f>ROUNDUP(SQRT((J74*2*(42*H74))/(0.1*G74)),0)</f>
        <v/>
      </c>
      <c r="N74" s="9">
        <f>IF(Table6[[#This Row],[Stock]]&lt;=L74,M74*I74,0)</f>
        <v/>
      </c>
      <c r="Q74">
        <f>I74*Table6[[#This Row],[Stock]]</f>
        <v/>
      </c>
    </row>
    <row r="75" ht="15" customHeight="1" s="7" thickBot="1">
      <c r="A75">
        <f>Item[[#This Row],[Item No.]]</f>
        <v/>
      </c>
      <c r="B75">
        <f>VLOOKUP(Table6[[#This Row],[Item No.]],Item[],2,FALSE)</f>
        <v/>
      </c>
      <c r="C75">
        <f>SUMIF(Ordered[Name], Table6[[#This Row],[Name]], Ordered[Quantity])</f>
        <v/>
      </c>
      <c r="D75">
        <f>SUMIF(Sold[Name], Table6[[#This Row],[Name]], Sold[Quantity])</f>
        <v/>
      </c>
      <c r="E75">
        <f>Table6[[#This Row],[Ordered Qty]]-Table6[[#This Row],[Sold Qty]]+F75</f>
        <v/>
      </c>
      <c r="F75" t="n">
        <v>1</v>
      </c>
      <c r="G75" s="4" t="n">
        <v>196</v>
      </c>
      <c r="H75" s="5" t="n">
        <v>0.9</v>
      </c>
      <c r="I75" s="12">
        <f>G75/'Item List'!$L$2 + H75*(88/'Item List'!$L$2)</f>
        <v/>
      </c>
      <c r="J75" t="n">
        <v>0</v>
      </c>
      <c r="K75">
        <f>'WH LT Total'!E75+'Parcel LT'!$F$2</f>
        <v/>
      </c>
      <c r="L75">
        <f>ROUNDUP((J75/30 * K75),0)</f>
        <v/>
      </c>
      <c r="M75">
        <f>ROUNDUP(SQRT((J75*2*(42*H75))/(0.1*G75)),0)</f>
        <v/>
      </c>
      <c r="N75" s="9">
        <f>IF(Table6[[#This Row],[Stock]]&lt;=L75,M75*I75,0)</f>
        <v/>
      </c>
      <c r="Q75">
        <f>I75*Table6[[#This Row],[Stock]]</f>
        <v/>
      </c>
    </row>
    <row r="76" ht="15" customHeight="1" s="7" thickBot="1">
      <c r="A76">
        <f>Item[[#This Row],[Item No.]]</f>
        <v/>
      </c>
      <c r="B76">
        <f>VLOOKUP(Table6[[#This Row],[Item No.]],Item[],2,FALSE)</f>
        <v/>
      </c>
      <c r="C76">
        <f>SUMIF(Ordered[Name], Table6[[#This Row],[Name]], Ordered[Quantity])</f>
        <v/>
      </c>
      <c r="D76">
        <f>SUMIF(Sold[Name], Table6[[#This Row],[Name]], Sold[Quantity])</f>
        <v/>
      </c>
      <c r="E76">
        <f>Table6[[#This Row],[Ordered Qty]]-Table6[[#This Row],[Sold Qty]]+F76</f>
        <v/>
      </c>
      <c r="F76" t="n">
        <v>0</v>
      </c>
      <c r="G76" s="4" t="n">
        <v>196</v>
      </c>
      <c r="H76" s="5" t="n">
        <v>0.9</v>
      </c>
      <c r="I76" s="12">
        <f>G76/'Item List'!$L$2 + H76*(88/'Item List'!$L$2)</f>
        <v/>
      </c>
      <c r="J76" t="n">
        <v>0</v>
      </c>
      <c r="K76">
        <f>'WH LT Total'!E76+'Parcel LT'!$F$2</f>
        <v/>
      </c>
      <c r="L76">
        <f>ROUNDUP((J76/30 * K76),0)</f>
        <v/>
      </c>
      <c r="M76">
        <f>ROUNDUP(SQRT((J76*2*(42*H76))/(0.1*G76)),0)</f>
        <v/>
      </c>
      <c r="N76" s="9">
        <f>IF(Table6[[#This Row],[Stock]]&lt;=L76,M76*I76,0)</f>
        <v/>
      </c>
      <c r="Q76">
        <f>I76*Table6[[#This Row],[Stock]]</f>
        <v/>
      </c>
    </row>
    <row r="77" ht="15" customHeight="1" s="7" thickBot="1">
      <c r="A77">
        <f>Item[[#This Row],[Item No.]]</f>
        <v/>
      </c>
      <c r="B77">
        <f>VLOOKUP(Table6[[#This Row],[Item No.]],Item[],2,FALSE)</f>
        <v/>
      </c>
      <c r="C77">
        <f>SUMIF(Ordered[Name], Table6[[#This Row],[Name]], Ordered[Quantity])</f>
        <v/>
      </c>
      <c r="D77">
        <f>SUMIF(Sold[Name], Table6[[#This Row],[Name]], Sold[Quantity])</f>
        <v/>
      </c>
      <c r="E77">
        <f>Table6[[#This Row],[Ordered Qty]]-Table6[[#This Row],[Sold Qty]]+F77</f>
        <v/>
      </c>
      <c r="F77" t="n">
        <v>0</v>
      </c>
      <c r="G77" s="4" t="n">
        <v>196</v>
      </c>
      <c r="H77" s="5" t="n">
        <v>0.9</v>
      </c>
      <c r="I77" s="12">
        <f>G77/'Item List'!$L$2 + H77*(88/'Item List'!$L$2)</f>
        <v/>
      </c>
      <c r="J77" t="n">
        <v>0</v>
      </c>
      <c r="K77">
        <f>'WH LT Total'!E77+'Parcel LT'!$F$2</f>
        <v/>
      </c>
      <c r="L77">
        <f>ROUNDUP((J77/30 * K77),0)</f>
        <v/>
      </c>
      <c r="M77">
        <f>ROUNDUP(SQRT((J77*2*(42*H77))/(0.1*G77)),0)</f>
        <v/>
      </c>
      <c r="N77" s="9">
        <f>IF(Table6[[#This Row],[Stock]]&lt;=L77,M77*I77,0)</f>
        <v/>
      </c>
      <c r="Q77">
        <f>I77*Table6[[#This Row],[Stock]]</f>
        <v/>
      </c>
    </row>
    <row r="78" ht="15" customHeight="1" s="7" thickBot="1">
      <c r="A78">
        <f>Item[[#This Row],[Item No.]]</f>
        <v/>
      </c>
      <c r="B78">
        <f>VLOOKUP(Table6[[#This Row],[Item No.]],Item[],2,FALSE)</f>
        <v/>
      </c>
      <c r="C78">
        <f>SUMIF(Ordered[Name], Table6[[#This Row],[Name]], Ordered[Quantity])</f>
        <v/>
      </c>
      <c r="D78">
        <f>SUMIF(Sold[Name], Table6[[#This Row],[Name]], Sold[Quantity])</f>
        <v/>
      </c>
      <c r="E78">
        <f>Table6[[#This Row],[Ordered Qty]]-Table6[[#This Row],[Sold Qty]]+F78</f>
        <v/>
      </c>
      <c r="F78" t="n">
        <v>0</v>
      </c>
      <c r="G78" s="4" t="n">
        <v>196</v>
      </c>
      <c r="H78" s="5" t="n">
        <v>0.9</v>
      </c>
      <c r="I78" s="12">
        <f>G78/'Item List'!$L$2 + H78*(88/'Item List'!$L$2)</f>
        <v/>
      </c>
      <c r="J78" t="n">
        <v>0</v>
      </c>
      <c r="K78">
        <f>'WH LT Total'!E78+'Parcel LT'!$F$2</f>
        <v/>
      </c>
      <c r="L78">
        <f>ROUNDUP((J78/30 * K78),0)</f>
        <v/>
      </c>
      <c r="M78">
        <f>ROUNDUP(SQRT((J78*2*(42*H78))/(0.1*G78)),0)</f>
        <v/>
      </c>
      <c r="N78" s="9">
        <f>IF(Table6[[#This Row],[Stock]]&lt;=L78,M78*I78,0)</f>
        <v/>
      </c>
      <c r="Q78">
        <f>I78*Table6[[#This Row],[Stock]]</f>
        <v/>
      </c>
    </row>
    <row r="79" ht="15" customHeight="1" s="7" thickBot="1">
      <c r="A79">
        <f>Item[[#This Row],[Item No.]]</f>
        <v/>
      </c>
      <c r="B79">
        <f>VLOOKUP(Table6[[#This Row],[Item No.]],Item[],2,FALSE)</f>
        <v/>
      </c>
      <c r="C79">
        <f>SUMIF(Ordered[Name], Table6[[#This Row],[Name]], Ordered[Quantity])</f>
        <v/>
      </c>
      <c r="D79">
        <f>SUMIF(Sold[Name], Table6[[#This Row],[Name]], Sold[Quantity])</f>
        <v/>
      </c>
      <c r="E79">
        <f>Table6[[#This Row],[Ordered Qty]]-Table6[[#This Row],[Sold Qty]]+F79</f>
        <v/>
      </c>
      <c r="F79" t="n">
        <v>4</v>
      </c>
      <c r="G79" s="4" t="n">
        <v>196</v>
      </c>
      <c r="H79" s="5" t="n">
        <v>0.9</v>
      </c>
      <c r="I79" s="12">
        <f>G79/'Item List'!$L$2 + H79*(88/'Item List'!$L$2)</f>
        <v/>
      </c>
      <c r="J79" t="n">
        <v>0</v>
      </c>
      <c r="K79">
        <f>'WH LT Total'!E79+'Parcel LT'!$F$2</f>
        <v/>
      </c>
      <c r="L79">
        <f>ROUNDUP((J79/30 * K79),0)</f>
        <v/>
      </c>
      <c r="M79">
        <f>ROUNDUP(SQRT((J79*2*(42*H79))/(0.1*G79)),0)</f>
        <v/>
      </c>
      <c r="N79" s="9">
        <f>IF(Table6[[#This Row],[Stock]]&lt;=L79,M79*I79,0)</f>
        <v/>
      </c>
      <c r="Q79">
        <f>I79*Table6[[#This Row],[Stock]]</f>
        <v/>
      </c>
    </row>
    <row r="80" ht="15" customHeight="1" s="7" thickBot="1">
      <c r="A80">
        <f>Item[[#This Row],[Item No.]]</f>
        <v/>
      </c>
      <c r="B80">
        <f>VLOOKUP(Table6[[#This Row],[Item No.]],Item[],2,FALSE)</f>
        <v/>
      </c>
      <c r="C80">
        <f>SUMIF(Ordered[Name], Table6[[#This Row],[Name]], Ordered[Quantity])</f>
        <v/>
      </c>
      <c r="D80">
        <f>SUMIF(Sold[Name], Table6[[#This Row],[Name]], Sold[Quantity])</f>
        <v/>
      </c>
      <c r="E80">
        <f>Table6[[#This Row],[Ordered Qty]]-Table6[[#This Row],[Sold Qty]]+F80</f>
        <v/>
      </c>
      <c r="F80" t="n">
        <v>1</v>
      </c>
      <c r="G80" s="4" t="n">
        <v>196</v>
      </c>
      <c r="H80" s="5" t="n">
        <v>0.9</v>
      </c>
      <c r="I80" s="12">
        <f>G80/'Item List'!$L$2 + H80*(88/'Item List'!$L$2)</f>
        <v/>
      </c>
      <c r="J80" t="n">
        <v>0</v>
      </c>
      <c r="K80">
        <f>'WH LT Total'!E80+'Parcel LT'!$F$2</f>
        <v/>
      </c>
      <c r="L80">
        <f>ROUNDUP((J80/30 * K80),0)</f>
        <v/>
      </c>
      <c r="M80">
        <f>ROUNDUP(SQRT((J80*2*(42*H80))/(0.1*G80)),0)</f>
        <v/>
      </c>
      <c r="N80" s="9">
        <f>IF(Table6[[#This Row],[Stock]]&lt;=L80,M80*I80,0)</f>
        <v/>
      </c>
      <c r="Q80">
        <f>I80*Table6[[#This Row],[Stock]]</f>
        <v/>
      </c>
    </row>
    <row r="81" ht="15" customHeight="1" s="7" thickBot="1">
      <c r="A81">
        <f>Item[[#This Row],[Item No.]]</f>
        <v/>
      </c>
      <c r="B81">
        <f>VLOOKUP(Table6[[#This Row],[Item No.]],Item[],2,FALSE)</f>
        <v/>
      </c>
      <c r="C81">
        <f>SUMIF(Ordered[Name], Table6[[#This Row],[Name]], Ordered[Quantity])</f>
        <v/>
      </c>
      <c r="D81">
        <f>SUMIF(Sold[Name], Table6[[#This Row],[Name]], Sold[Quantity])</f>
        <v/>
      </c>
      <c r="E81">
        <f>Table6[[#This Row],[Ordered Qty]]-Table6[[#This Row],[Sold Qty]]+F81</f>
        <v/>
      </c>
      <c r="F81" t="n">
        <v>0</v>
      </c>
      <c r="G81" s="4" t="n">
        <v>196</v>
      </c>
      <c r="H81" s="5" t="n">
        <v>0.9</v>
      </c>
      <c r="I81" s="12">
        <f>G81/'Item List'!$L$2 + H81*(88/'Item List'!$L$2)</f>
        <v/>
      </c>
      <c r="J81" t="n">
        <v>0</v>
      </c>
      <c r="K81">
        <f>'WH LT Total'!E81+'Parcel LT'!$F$2</f>
        <v/>
      </c>
      <c r="L81">
        <f>ROUNDUP((J81/30 * K81),0)</f>
        <v/>
      </c>
      <c r="M81">
        <f>ROUNDUP(SQRT((J81*2*(42*H81))/(0.1*G81)),0)</f>
        <v/>
      </c>
      <c r="N81" s="9">
        <f>IF(Table6[[#This Row],[Stock]]&lt;=L81,M81*I81,0)</f>
        <v/>
      </c>
      <c r="Q81">
        <f>I81*Table6[[#This Row],[Stock]]</f>
        <v/>
      </c>
    </row>
    <row r="82" ht="15" customHeight="1" s="7" thickBot="1">
      <c r="A82">
        <f>Item[[#This Row],[Item No.]]</f>
        <v/>
      </c>
      <c r="B82">
        <f>VLOOKUP(Table6[[#This Row],[Item No.]],Item[],2,FALSE)</f>
        <v/>
      </c>
      <c r="C82">
        <f>SUMIF(Ordered[Name], Table6[[#This Row],[Name]], Ordered[Quantity])</f>
        <v/>
      </c>
      <c r="D82">
        <f>SUMIF(Sold[Name], Table6[[#This Row],[Name]], Sold[Quantity])</f>
        <v/>
      </c>
      <c r="E82">
        <f>Table6[[#This Row],[Ordered Qty]]-Table6[[#This Row],[Sold Qty]]+F82</f>
        <v/>
      </c>
      <c r="F82" t="n">
        <v>0</v>
      </c>
      <c r="G82" s="4" t="n">
        <v>196</v>
      </c>
      <c r="H82" s="5" t="n">
        <v>0.9</v>
      </c>
      <c r="I82" s="12">
        <f>G82/'Item List'!$L$2 + H82*(88/'Item List'!$L$2)</f>
        <v/>
      </c>
      <c r="J82" t="n">
        <v>0</v>
      </c>
      <c r="K82">
        <f>'WH LT Total'!E82+'Parcel LT'!$F$2</f>
        <v/>
      </c>
      <c r="L82">
        <f>ROUNDUP((J82/30 * K82),0)</f>
        <v/>
      </c>
      <c r="M82">
        <f>ROUNDUP(SQRT((J82*2*(42*H82))/(0.1*G82)),0)</f>
        <v/>
      </c>
      <c r="N82" s="9">
        <f>IF(Table6[[#This Row],[Stock]]&lt;=L82,M82*I82,0)</f>
        <v/>
      </c>
      <c r="Q82">
        <f>I82*Table6[[#This Row],[Stock]]</f>
        <v/>
      </c>
    </row>
    <row r="83" ht="15" customHeight="1" s="7" thickBot="1">
      <c r="A83">
        <f>Item[[#This Row],[Item No.]]</f>
        <v/>
      </c>
      <c r="B83">
        <f>VLOOKUP(Table6[[#This Row],[Item No.]],Item[],2,FALSE)</f>
        <v/>
      </c>
      <c r="C83">
        <f>SUMIF(Ordered[Name], Table6[[#This Row],[Name]], Ordered[Quantity])</f>
        <v/>
      </c>
      <c r="D83">
        <f>SUMIF(Sold[Name], Table6[[#This Row],[Name]], Sold[Quantity])</f>
        <v/>
      </c>
      <c r="E83">
        <f>Table6[[#This Row],[Ordered Qty]]-Table6[[#This Row],[Sold Qty]]+F83</f>
        <v/>
      </c>
      <c r="F83" t="n">
        <v>1</v>
      </c>
      <c r="G83" s="4" t="n">
        <v>196</v>
      </c>
      <c r="H83" s="5" t="n">
        <v>0.9</v>
      </c>
      <c r="I83" s="12">
        <f>G83/'Item List'!$L$2 + H83*(88/'Item List'!$L$2)</f>
        <v/>
      </c>
      <c r="J83" t="n">
        <v>0</v>
      </c>
      <c r="K83">
        <f>'WH LT Total'!E83+'Parcel LT'!$F$2</f>
        <v/>
      </c>
      <c r="L83">
        <f>ROUNDUP((J83/30 * K83),0)</f>
        <v/>
      </c>
      <c r="M83">
        <f>ROUNDUP(SQRT((J83*2*(42*H83))/(0.1*G83)),0)</f>
        <v/>
      </c>
      <c r="N83" s="9">
        <f>IF(Table6[[#This Row],[Stock]]&lt;=L83,M83*I83,0)</f>
        <v/>
      </c>
      <c r="Q83">
        <f>I83*Table6[[#This Row],[Stock]]</f>
        <v/>
      </c>
    </row>
    <row r="84" ht="15" customHeight="1" s="7" thickBot="1">
      <c r="A84">
        <f>Item[[#This Row],[Item No.]]</f>
        <v/>
      </c>
      <c r="B84">
        <f>VLOOKUP(Table6[[#This Row],[Item No.]],Item[],2,FALSE)</f>
        <v/>
      </c>
      <c r="C84">
        <f>SUMIF(Ordered[Name], Table6[[#This Row],[Name]], Ordered[Quantity])</f>
        <v/>
      </c>
      <c r="D84">
        <f>SUMIF(Sold[Name], Table6[[#This Row],[Name]], Sold[Quantity])</f>
        <v/>
      </c>
      <c r="E84">
        <f>Table6[[#This Row],[Ordered Qty]]-Table6[[#This Row],[Sold Qty]]+F84</f>
        <v/>
      </c>
      <c r="F84" t="n">
        <v>2</v>
      </c>
      <c r="G84" s="4" t="n">
        <v>196</v>
      </c>
      <c r="H84" s="5" t="n">
        <v>0.9</v>
      </c>
      <c r="I84" s="12">
        <f>G84/'Item List'!$L$2 + H84*(88/'Item List'!$L$2)</f>
        <v/>
      </c>
      <c r="J84" t="n">
        <v>0</v>
      </c>
      <c r="K84">
        <f>'WH LT Total'!E84+'Parcel LT'!$F$2</f>
        <v/>
      </c>
      <c r="L84">
        <f>ROUNDUP((J84/30 * K84),0)</f>
        <v/>
      </c>
      <c r="M84">
        <f>ROUNDUP(SQRT((J84*2*(42*H84))/(0.1*G84)),0)</f>
        <v/>
      </c>
      <c r="N84" s="9">
        <f>IF(Table6[[#This Row],[Stock]]&lt;=L84,M84*I84,0)</f>
        <v/>
      </c>
      <c r="Q84">
        <f>I84*Table6[[#This Row],[Stock]]</f>
        <v/>
      </c>
    </row>
    <row r="85" ht="15" customHeight="1" s="7" thickBot="1">
      <c r="A85">
        <f>Item[[#This Row],[Item No.]]</f>
        <v/>
      </c>
      <c r="B85">
        <f>VLOOKUP(Table6[[#This Row],[Item No.]],Item[],2,FALSE)</f>
        <v/>
      </c>
      <c r="C85">
        <f>SUMIF(Ordered[Name], Table6[[#This Row],[Name]], Ordered[Quantity])</f>
        <v/>
      </c>
      <c r="D85">
        <f>SUMIF(Sold[Name], Table6[[#This Row],[Name]], Sold[Quantity])</f>
        <v/>
      </c>
      <c r="E85">
        <f>Table6[[#This Row],[Ordered Qty]]-Table6[[#This Row],[Sold Qty]]+F85</f>
        <v/>
      </c>
      <c r="F85" t="n">
        <v>0</v>
      </c>
      <c r="G85" s="4" t="n">
        <v>196</v>
      </c>
      <c r="H85" s="5" t="n">
        <v>0.9</v>
      </c>
      <c r="I85" s="12">
        <f>G85/'Item List'!$L$2 + H85*(88/'Item List'!$L$2)</f>
        <v/>
      </c>
      <c r="J85" t="n">
        <v>0</v>
      </c>
      <c r="K85">
        <f>'WH LT Total'!E85+'Parcel LT'!$F$2</f>
        <v/>
      </c>
      <c r="L85">
        <f>ROUNDUP((J85/30 * K85),0)</f>
        <v/>
      </c>
      <c r="M85">
        <f>ROUNDUP(SQRT((J85*2*(42*H85))/(0.1*G85)),0)</f>
        <v/>
      </c>
      <c r="N85" s="9">
        <f>IF(Table6[[#This Row],[Stock]]&lt;=L85,M85*I85,0)</f>
        <v/>
      </c>
      <c r="Q85">
        <f>I85*Table6[[#This Row],[Stock]]</f>
        <v/>
      </c>
    </row>
    <row r="86" ht="15" customHeight="1" s="7" thickBot="1">
      <c r="A86">
        <f>Item[[#This Row],[Item No.]]</f>
        <v/>
      </c>
      <c r="B86">
        <f>VLOOKUP(Table6[[#This Row],[Item No.]],Item[],2,FALSE)</f>
        <v/>
      </c>
      <c r="C86">
        <f>SUMIF(Ordered[Name], Table6[[#This Row],[Name]], Ordered[Quantity])</f>
        <v/>
      </c>
      <c r="D86">
        <f>SUMIF(Sold[Name], Table6[[#This Row],[Name]], Sold[Quantity])</f>
        <v/>
      </c>
      <c r="E86">
        <f>Table6[[#This Row],[Ordered Qty]]-Table6[[#This Row],[Sold Qty]]+F86</f>
        <v/>
      </c>
      <c r="F86" t="n">
        <v>0</v>
      </c>
      <c r="G86" s="4" t="n">
        <v>188</v>
      </c>
      <c r="H86" s="5" t="n">
        <v>1.5</v>
      </c>
      <c r="I86" s="12">
        <f>G86/'Item List'!$L$2 + H86*(88/'Item List'!$L$2)</f>
        <v/>
      </c>
      <c r="J86" t="n">
        <v>0</v>
      </c>
      <c r="K86">
        <f>'WH LT Total'!E86+'Parcel LT'!$F$2</f>
        <v/>
      </c>
      <c r="L86">
        <f>ROUNDUP((J86/30 * K86),0)</f>
        <v/>
      </c>
      <c r="M86">
        <f>ROUNDUP(SQRT((J86*2*(42*H86))/(0.1*G86)),0)</f>
        <v/>
      </c>
      <c r="N86" s="9">
        <f>IF(Table6[[#This Row],[Stock]]&lt;=L86,M86*I86,0)</f>
        <v/>
      </c>
      <c r="Q86">
        <f>I86*Table6[[#This Row],[Stock]]</f>
        <v/>
      </c>
    </row>
    <row r="87" ht="15" customHeight="1" s="7" thickBot="1">
      <c r="A87">
        <f>Item[[#This Row],[Item No.]]</f>
        <v/>
      </c>
      <c r="B87">
        <f>VLOOKUP(Table6[[#This Row],[Item No.]],Item[],2,FALSE)</f>
        <v/>
      </c>
      <c r="C87">
        <f>SUMIF(Ordered[Name], Table6[[#This Row],[Name]], Ordered[Quantity])</f>
        <v/>
      </c>
      <c r="D87">
        <f>SUMIF(Sold[Name], Table6[[#This Row],[Name]], Sold[Quantity])</f>
        <v/>
      </c>
      <c r="E87">
        <f>Table6[[#This Row],[Ordered Qty]]-Table6[[#This Row],[Sold Qty]]+F87</f>
        <v/>
      </c>
      <c r="F87" t="n">
        <v>0</v>
      </c>
      <c r="G87" s="4" t="n">
        <v>188</v>
      </c>
      <c r="H87" s="5" t="n">
        <v>1.5</v>
      </c>
      <c r="I87" s="12">
        <f>G87/'Item List'!$L$2 + H87*(88/'Item List'!$L$2)</f>
        <v/>
      </c>
      <c r="J87" t="n">
        <v>0</v>
      </c>
      <c r="K87">
        <f>'WH LT Total'!E87+'Parcel LT'!$F$2</f>
        <v/>
      </c>
      <c r="L87">
        <f>ROUNDUP((J87/30 * K87),0)</f>
        <v/>
      </c>
      <c r="M87">
        <f>ROUNDUP(SQRT((J87*2*(42*H87))/(0.1*G87)),0)</f>
        <v/>
      </c>
      <c r="N87" s="9">
        <f>IF(Table6[[#This Row],[Stock]]&lt;=L87,M87*I87,0)</f>
        <v/>
      </c>
      <c r="Q87">
        <f>I87*Table6[[#This Row],[Stock]]</f>
        <v/>
      </c>
    </row>
    <row r="88" ht="15" customHeight="1" s="7" thickBot="1">
      <c r="A88">
        <f>Item[[#This Row],[Item No.]]</f>
        <v/>
      </c>
      <c r="B88">
        <f>VLOOKUP(Table6[[#This Row],[Item No.]],Item[],2,FALSE)</f>
        <v/>
      </c>
      <c r="C88">
        <f>SUMIF(Ordered[Name], Table6[[#This Row],[Name]], Ordered[Quantity])</f>
        <v/>
      </c>
      <c r="D88">
        <f>SUMIF(Sold[Name], Table6[[#This Row],[Name]], Sold[Quantity])</f>
        <v/>
      </c>
      <c r="E88">
        <f>Table6[[#This Row],[Ordered Qty]]-Table6[[#This Row],[Sold Qty]]+F88</f>
        <v/>
      </c>
      <c r="F88" t="n">
        <v>0</v>
      </c>
      <c r="G88" s="4" t="n">
        <v>188</v>
      </c>
      <c r="H88" s="5" t="n">
        <v>1.5</v>
      </c>
      <c r="I88" s="12">
        <f>G88/'Item List'!$L$2 + H88*(88/'Item List'!$L$2)</f>
        <v/>
      </c>
      <c r="J88" t="n">
        <v>0</v>
      </c>
      <c r="K88">
        <f>'WH LT Total'!E88+'Parcel LT'!$F$2</f>
        <v/>
      </c>
      <c r="L88">
        <f>ROUNDUP((J88/30 * K88),0)</f>
        <v/>
      </c>
      <c r="M88">
        <f>ROUNDUP(SQRT((J88*2*(42*H88))/(0.1*G88)),0)</f>
        <v/>
      </c>
      <c r="N88" s="9">
        <f>IF(Table6[[#This Row],[Stock]]&lt;=L88,M88*I88,0)</f>
        <v/>
      </c>
      <c r="Q88">
        <f>I88*Table6[[#This Row],[Stock]]</f>
        <v/>
      </c>
    </row>
    <row r="89" ht="15" customHeight="1" s="7" thickBot="1">
      <c r="A89">
        <f>Item[[#This Row],[Item No.]]</f>
        <v/>
      </c>
      <c r="B89">
        <f>VLOOKUP(Table6[[#This Row],[Item No.]],Item[],2,FALSE)</f>
        <v/>
      </c>
      <c r="C89">
        <f>SUMIF(Ordered[Name], Table6[[#This Row],[Name]], Ordered[Quantity])</f>
        <v/>
      </c>
      <c r="D89">
        <f>SUMIF(Sold[Name], Table6[[#This Row],[Name]], Sold[Quantity])</f>
        <v/>
      </c>
      <c r="E89">
        <f>Table6[[#This Row],[Ordered Qty]]-Table6[[#This Row],[Sold Qty]]+F89</f>
        <v/>
      </c>
      <c r="F89" t="n">
        <v>4</v>
      </c>
      <c r="G89" s="4" t="n">
        <v>188</v>
      </c>
      <c r="H89" s="5" t="n">
        <v>1.5</v>
      </c>
      <c r="I89" s="12">
        <f>G89/'Item List'!$L$2 + H89*(88/'Item List'!$L$2)</f>
        <v/>
      </c>
      <c r="J89" t="n">
        <v>0</v>
      </c>
      <c r="K89">
        <f>'WH LT Total'!E89+'Parcel LT'!$F$2</f>
        <v/>
      </c>
      <c r="L89">
        <f>ROUNDUP((J89/30 * K89),0)</f>
        <v/>
      </c>
      <c r="M89">
        <f>ROUNDUP(SQRT((J89*2*(42*H89))/(0.1*G89)),0)</f>
        <v/>
      </c>
      <c r="N89" s="9">
        <f>IF(Table6[[#This Row],[Stock]]&lt;=L89,M89*I89,0)</f>
        <v/>
      </c>
      <c r="Q89">
        <f>I89*Table6[[#This Row],[Stock]]</f>
        <v/>
      </c>
    </row>
    <row r="90" ht="15" customHeight="1" s="7" thickBot="1">
      <c r="A90">
        <f>Item[[#This Row],[Item No.]]</f>
        <v/>
      </c>
      <c r="B90">
        <f>VLOOKUP(Table6[[#This Row],[Item No.]],Item[],2,FALSE)</f>
        <v/>
      </c>
      <c r="C90">
        <f>SUMIF(Ordered[Name], Table6[[#This Row],[Name]], Ordered[Quantity])</f>
        <v/>
      </c>
      <c r="D90">
        <f>SUMIF(Sold[Name], Table6[[#This Row],[Name]], Sold[Quantity])</f>
        <v/>
      </c>
      <c r="E90">
        <f>Table6[[#This Row],[Ordered Qty]]-Table6[[#This Row],[Sold Qty]]+F90</f>
        <v/>
      </c>
      <c r="F90" t="n">
        <v>0</v>
      </c>
      <c r="G90" s="4" t="n">
        <v>188</v>
      </c>
      <c r="H90" s="5" t="n">
        <v>1.5</v>
      </c>
      <c r="I90" s="12">
        <f>G90/'Item List'!$L$2 + H90*(88/'Item List'!$L$2)</f>
        <v/>
      </c>
      <c r="J90" t="n">
        <v>0</v>
      </c>
      <c r="K90">
        <f>'WH LT Total'!E90+'Parcel LT'!$F$2</f>
        <v/>
      </c>
      <c r="L90">
        <f>ROUNDUP((J90/30 * K90),0)</f>
        <v/>
      </c>
      <c r="M90">
        <f>ROUNDUP(SQRT((J90*2*(42*H90))/(0.1*G90)),0)</f>
        <v/>
      </c>
      <c r="N90" s="9">
        <f>IF(Table6[[#This Row],[Stock]]&lt;=L90,M90*I90,0)</f>
        <v/>
      </c>
      <c r="Q90">
        <f>I90*Table6[[#This Row],[Stock]]</f>
        <v/>
      </c>
    </row>
    <row r="91" ht="15" customHeight="1" s="7" thickBot="1">
      <c r="A91">
        <f>Item[[#This Row],[Item No.]]</f>
        <v/>
      </c>
      <c r="B91">
        <f>VLOOKUP(Table6[[#This Row],[Item No.]],Item[],2,FALSE)</f>
        <v/>
      </c>
      <c r="C91">
        <f>SUMIF(Ordered[Name], Table6[[#This Row],[Name]], Ordered[Quantity])</f>
        <v/>
      </c>
      <c r="D91">
        <f>SUMIF(Sold[Name], Table6[[#This Row],[Name]], Sold[Quantity])</f>
        <v/>
      </c>
      <c r="E91">
        <f>Table6[[#This Row],[Ordered Qty]]-Table6[[#This Row],[Sold Qty]]+F91</f>
        <v/>
      </c>
      <c r="F91" t="n">
        <v>0</v>
      </c>
      <c r="G91" s="4" t="n">
        <v>188</v>
      </c>
      <c r="H91" s="5" t="n">
        <v>1.5</v>
      </c>
      <c r="I91" s="12">
        <f>G91/'Item List'!$L$2 + H91*(88/'Item List'!$L$2)</f>
        <v/>
      </c>
      <c r="J91" t="n">
        <v>0</v>
      </c>
      <c r="K91">
        <f>'WH LT Total'!E91+'Parcel LT'!$F$2</f>
        <v/>
      </c>
      <c r="L91">
        <f>ROUNDUP((J91/30 * K91),0)</f>
        <v/>
      </c>
      <c r="M91">
        <f>ROUNDUP(SQRT((J91*2*(42*H91))/(0.1*G91)),0)</f>
        <v/>
      </c>
      <c r="N91" s="9">
        <f>IF(Table6[[#This Row],[Stock]]&lt;=L91,M91*I91,0)</f>
        <v/>
      </c>
      <c r="Q91">
        <f>I91*Table6[[#This Row],[Stock]]</f>
        <v/>
      </c>
    </row>
    <row r="92" ht="15" customHeight="1" s="7" thickBot="1">
      <c r="A92">
        <f>Item[[#This Row],[Item No.]]</f>
        <v/>
      </c>
      <c r="B92">
        <f>VLOOKUP(Table6[[#This Row],[Item No.]],Item[],2,FALSE)</f>
        <v/>
      </c>
      <c r="C92">
        <f>SUMIF(Ordered[Name], Table6[[#This Row],[Name]], Ordered[Quantity])</f>
        <v/>
      </c>
      <c r="D92">
        <f>SUMIF(Sold[Name], Table6[[#This Row],[Name]], Sold[Quantity])</f>
        <v/>
      </c>
      <c r="E92">
        <f>Table6[[#This Row],[Ordered Qty]]-Table6[[#This Row],[Sold Qty]]+F92</f>
        <v/>
      </c>
      <c r="F92" t="n">
        <v>0</v>
      </c>
      <c r="G92" s="4" t="n">
        <v>188</v>
      </c>
      <c r="H92" s="5" t="n">
        <v>1.5</v>
      </c>
      <c r="I92" s="12">
        <f>G92/'Item List'!$L$2 + H92*(88/'Item List'!$L$2)</f>
        <v/>
      </c>
      <c r="J92" t="n">
        <v>0</v>
      </c>
      <c r="K92">
        <f>'WH LT Total'!E92+'Parcel LT'!$F$2</f>
        <v/>
      </c>
      <c r="L92">
        <f>ROUNDUP((J92/30 * K92),0)</f>
        <v/>
      </c>
      <c r="M92">
        <f>ROUNDUP(SQRT((J92*2*(42*H92))/(0.1*G92)),0)</f>
        <v/>
      </c>
      <c r="N92" s="9">
        <f>IF(Table6[[#This Row],[Stock]]&lt;=L92,M92*I92,0)</f>
        <v/>
      </c>
      <c r="Q92">
        <f>I92*Table6[[#This Row],[Stock]]</f>
        <v/>
      </c>
    </row>
    <row r="93" ht="15" customHeight="1" s="7" thickBot="1">
      <c r="A93">
        <f>Item[[#This Row],[Item No.]]</f>
        <v/>
      </c>
      <c r="B93">
        <f>VLOOKUP(Table6[[#This Row],[Item No.]],Item[],2,FALSE)</f>
        <v/>
      </c>
      <c r="C93">
        <f>SUMIF(Ordered[Name], Table6[[#This Row],[Name]], Ordered[Quantity])</f>
        <v/>
      </c>
      <c r="D93">
        <f>SUMIF(Sold[Name], Table6[[#This Row],[Name]], Sold[Quantity])</f>
        <v/>
      </c>
      <c r="E93">
        <f>Table6[[#This Row],[Ordered Qty]]-Table6[[#This Row],[Sold Qty]]+F93</f>
        <v/>
      </c>
      <c r="F93" t="n">
        <v>0</v>
      </c>
      <c r="G93" s="4" t="n">
        <v>188</v>
      </c>
      <c r="H93" s="5" t="n">
        <v>1.5</v>
      </c>
      <c r="I93" s="12">
        <f>G93/'Item List'!$L$2 + H93*(88/'Item List'!$L$2)</f>
        <v/>
      </c>
      <c r="J93" t="n">
        <v>0</v>
      </c>
      <c r="K93">
        <f>'WH LT Total'!E93+'Parcel LT'!$F$2</f>
        <v/>
      </c>
      <c r="L93">
        <f>ROUNDUP((J93/30 * K93),0)</f>
        <v/>
      </c>
      <c r="M93">
        <f>ROUNDUP(SQRT((J93*2*(42*H93))/(0.1*G93)),0)</f>
        <v/>
      </c>
      <c r="N93" s="9">
        <f>IF(Table6[[#This Row],[Stock]]&lt;=L93,M93*I93,0)</f>
        <v/>
      </c>
      <c r="Q93">
        <f>I93*Table6[[#This Row],[Stock]]</f>
        <v/>
      </c>
    </row>
    <row r="94" ht="15" customHeight="1" s="7" thickBot="1">
      <c r="A94">
        <f>Item[[#This Row],[Item No.]]</f>
        <v/>
      </c>
      <c r="B94">
        <f>VLOOKUP(Table6[[#This Row],[Item No.]],Item[],2,FALSE)</f>
        <v/>
      </c>
      <c r="C94">
        <f>SUMIF(Ordered[Name], Table6[[#This Row],[Name]], Ordered[Quantity])</f>
        <v/>
      </c>
      <c r="D94">
        <f>SUMIF(Sold[Name], Table6[[#This Row],[Name]], Sold[Quantity])</f>
        <v/>
      </c>
      <c r="E94">
        <f>Table6[[#This Row],[Ordered Qty]]-Table6[[#This Row],[Sold Qty]]+F94</f>
        <v/>
      </c>
      <c r="F94" t="n">
        <v>0</v>
      </c>
      <c r="G94" s="4" t="n">
        <v>188</v>
      </c>
      <c r="H94" s="5" t="n">
        <v>1.5</v>
      </c>
      <c r="I94" s="12">
        <f>G94/'Item List'!$L$2 + H94*(88/'Item List'!$L$2)</f>
        <v/>
      </c>
      <c r="J94" t="n">
        <v>0</v>
      </c>
      <c r="K94">
        <f>'WH LT Total'!E94+'Parcel LT'!$F$2</f>
        <v/>
      </c>
      <c r="L94">
        <f>ROUNDUP((J94/30 * K94),0)</f>
        <v/>
      </c>
      <c r="M94">
        <f>ROUNDUP(SQRT((J94*2*(42*H94))/(0.1*G94)),0)</f>
        <v/>
      </c>
      <c r="N94" s="9">
        <f>IF(Table6[[#This Row],[Stock]]&lt;=L94,M94*I94,0)</f>
        <v/>
      </c>
      <c r="Q94">
        <f>I94*Table6[[#This Row],[Stock]]</f>
        <v/>
      </c>
    </row>
    <row r="95" ht="15" customHeight="1" s="7" thickBot="1">
      <c r="A95">
        <f>Item[[#This Row],[Item No.]]</f>
        <v/>
      </c>
      <c r="B95">
        <f>VLOOKUP(Table6[[#This Row],[Item No.]],Item[],2,FALSE)</f>
        <v/>
      </c>
      <c r="C95">
        <f>SUMIF(Ordered[Name], Table6[[#This Row],[Name]], Ordered[Quantity])</f>
        <v/>
      </c>
      <c r="D95">
        <f>SUMIF(Sold[Name], Table6[[#This Row],[Name]], Sold[Quantity])</f>
        <v/>
      </c>
      <c r="E95">
        <f>Table6[[#This Row],[Ordered Qty]]-Table6[[#This Row],[Sold Qty]]+F95</f>
        <v/>
      </c>
      <c r="F95" t="n">
        <v>0</v>
      </c>
      <c r="G95" s="4" t="n">
        <v>188</v>
      </c>
      <c r="H95" s="5" t="n">
        <v>1.5</v>
      </c>
      <c r="I95" s="12">
        <f>G95/'Item List'!$L$2 + H95*(88/'Item List'!$L$2)</f>
        <v/>
      </c>
      <c r="J95" t="n">
        <v>0</v>
      </c>
      <c r="K95">
        <f>'WH LT Total'!E95+'Parcel LT'!$F$2</f>
        <v/>
      </c>
      <c r="L95">
        <f>ROUNDUP((J95/30 * K95),0)</f>
        <v/>
      </c>
      <c r="M95">
        <f>ROUNDUP(SQRT((J95*2*(42*H95))/(0.1*G95)),0)</f>
        <v/>
      </c>
      <c r="N95" s="9">
        <f>IF(Table6[[#This Row],[Stock]]&lt;=L95,M95*I95,0)</f>
        <v/>
      </c>
      <c r="Q95">
        <f>I95*Table6[[#This Row],[Stock]]</f>
        <v/>
      </c>
    </row>
    <row r="96" ht="15" customHeight="1" s="7" thickBot="1">
      <c r="A96">
        <f>Item[[#This Row],[Item No.]]</f>
        <v/>
      </c>
      <c r="B96">
        <f>VLOOKUP(Table6[[#This Row],[Item No.]],Item[],2,FALSE)</f>
        <v/>
      </c>
      <c r="C96">
        <f>SUMIF(Ordered[Name], Table6[[#This Row],[Name]], Ordered[Quantity])</f>
        <v/>
      </c>
      <c r="D96">
        <f>SUMIF(Sold[Name], Table6[[#This Row],[Name]], Sold[Quantity])</f>
        <v/>
      </c>
      <c r="E96">
        <f>Table6[[#This Row],[Ordered Qty]]-Table6[[#This Row],[Sold Qty]]+F96</f>
        <v/>
      </c>
      <c r="F96" t="n">
        <v>0</v>
      </c>
      <c r="G96" s="4" t="n">
        <v>188</v>
      </c>
      <c r="H96" s="5" t="n">
        <v>1.4</v>
      </c>
      <c r="I96" s="12">
        <f>G96/'Item List'!$L$2 + H96*(88/'Item List'!$L$2)</f>
        <v/>
      </c>
      <c r="J96" t="n">
        <v>0</v>
      </c>
      <c r="K96">
        <f>'WH LT Total'!E96+'Parcel LT'!$F$2</f>
        <v/>
      </c>
      <c r="L96">
        <f>ROUNDUP((J96/30 * K96),0)</f>
        <v/>
      </c>
      <c r="M96">
        <f>ROUNDUP(SQRT((J96*2*(42*H96))/(0.1*G96)),0)</f>
        <v/>
      </c>
      <c r="N96" s="9">
        <f>IF(Table6[[#This Row],[Stock]]&lt;=L96,M96*I96,0)</f>
        <v/>
      </c>
      <c r="Q96">
        <f>I96*Table6[[#This Row],[Stock]]</f>
        <v/>
      </c>
    </row>
    <row r="97" ht="15" customHeight="1" s="7" thickBot="1">
      <c r="A97">
        <f>Item[[#This Row],[Item No.]]</f>
        <v/>
      </c>
      <c r="B97">
        <f>VLOOKUP(Table6[[#This Row],[Item No.]],Item[],2,FALSE)</f>
        <v/>
      </c>
      <c r="C97">
        <f>SUMIF(Ordered[Name], Table6[[#This Row],[Name]], Ordered[Quantity])</f>
        <v/>
      </c>
      <c r="D97">
        <f>SUMIF(Sold[Name], Table6[[#This Row],[Name]], Sold[Quantity])</f>
        <v/>
      </c>
      <c r="E97">
        <f>Table6[[#This Row],[Ordered Qty]]-Table6[[#This Row],[Sold Qty]]+F97</f>
        <v/>
      </c>
      <c r="F97" t="n">
        <v>1</v>
      </c>
      <c r="G97" s="4" t="n">
        <v>188</v>
      </c>
      <c r="H97" s="5" t="n">
        <v>1.4</v>
      </c>
      <c r="I97" s="12">
        <f>G97/'Item List'!$L$2 + H97*(88/'Item List'!$L$2)</f>
        <v/>
      </c>
      <c r="J97" t="n">
        <v>0</v>
      </c>
      <c r="K97">
        <f>'WH LT Total'!E97+'Parcel LT'!$F$2</f>
        <v/>
      </c>
      <c r="L97">
        <f>ROUNDUP((J97/30 * K97),0)</f>
        <v/>
      </c>
      <c r="M97">
        <f>ROUNDUP(SQRT((J97*2*(42*H97))/(0.1*G97)),0)</f>
        <v/>
      </c>
      <c r="N97" s="9">
        <f>IF(Table6[[#This Row],[Stock]]&lt;=L97,M97*I97,0)</f>
        <v/>
      </c>
      <c r="Q97">
        <f>I97*Table6[[#This Row],[Stock]]</f>
        <v/>
      </c>
    </row>
    <row r="98" ht="15" customHeight="1" s="7" thickBot="1">
      <c r="A98">
        <f>Item[[#This Row],[Item No.]]</f>
        <v/>
      </c>
      <c r="B98">
        <f>VLOOKUP(Table6[[#This Row],[Item No.]],Item[],2,FALSE)</f>
        <v/>
      </c>
      <c r="C98">
        <f>SUMIF(Ordered[Name], Table6[[#This Row],[Name]], Ordered[Quantity])</f>
        <v/>
      </c>
      <c r="D98">
        <f>SUMIF(Sold[Name], Table6[[#This Row],[Name]], Sold[Quantity])</f>
        <v/>
      </c>
      <c r="E98">
        <f>Table6[[#This Row],[Ordered Qty]]-Table6[[#This Row],[Sold Qty]]+F98</f>
        <v/>
      </c>
      <c r="F98" t="n">
        <v>0</v>
      </c>
      <c r="G98" s="4" t="n">
        <v>188</v>
      </c>
      <c r="H98" s="5" t="n">
        <v>1.4</v>
      </c>
      <c r="I98" s="12">
        <f>G98/'Item List'!$L$2 + H98*(88/'Item List'!$L$2)</f>
        <v/>
      </c>
      <c r="J98" t="n">
        <v>0</v>
      </c>
      <c r="K98">
        <f>'WH LT Total'!E98+'Parcel LT'!$F$2</f>
        <v/>
      </c>
      <c r="L98">
        <f>ROUNDUP((J98/30 * K98),0)</f>
        <v/>
      </c>
      <c r="M98">
        <f>ROUNDUP(SQRT((J98*2*(42*H98))/(0.1*G98)),0)</f>
        <v/>
      </c>
      <c r="N98" s="9">
        <f>IF(Table6[[#This Row],[Stock]]&lt;=L98,M98*I98,0)</f>
        <v/>
      </c>
      <c r="Q98">
        <f>I98*Table6[[#This Row],[Stock]]</f>
        <v/>
      </c>
    </row>
    <row r="99" ht="15" customHeight="1" s="7" thickBot="1">
      <c r="A99">
        <f>Item[[#This Row],[Item No.]]</f>
        <v/>
      </c>
      <c r="B99">
        <f>VLOOKUP(Table6[[#This Row],[Item No.]],Item[],2,FALSE)</f>
        <v/>
      </c>
      <c r="C99">
        <f>SUMIF(Ordered[Name], Table6[[#This Row],[Name]], Ordered[Quantity])</f>
        <v/>
      </c>
      <c r="D99">
        <f>SUMIF(Sold[Name], Table6[[#This Row],[Name]], Sold[Quantity])</f>
        <v/>
      </c>
      <c r="E99">
        <f>Table6[[#This Row],[Ordered Qty]]-Table6[[#This Row],[Sold Qty]]+F99</f>
        <v/>
      </c>
      <c r="F99" t="n">
        <v>0</v>
      </c>
      <c r="G99" s="4" t="n">
        <v>188</v>
      </c>
      <c r="H99" s="5" t="n">
        <v>1.4</v>
      </c>
      <c r="I99" s="12">
        <f>G99/'Item List'!$L$2 + H99*(88/'Item List'!$L$2)</f>
        <v/>
      </c>
      <c r="J99" t="n">
        <v>0</v>
      </c>
      <c r="K99">
        <f>'WH LT Total'!E99+'Parcel LT'!$F$2</f>
        <v/>
      </c>
      <c r="L99">
        <f>ROUNDUP((J99/30 * K99),0)</f>
        <v/>
      </c>
      <c r="M99">
        <f>ROUNDUP(SQRT((J99*2*(42*H99))/(0.1*G99)),0)</f>
        <v/>
      </c>
      <c r="N99" s="9">
        <f>IF(Table6[[#This Row],[Stock]]&lt;=L99,M99*I99,0)</f>
        <v/>
      </c>
      <c r="Q99">
        <f>I99*Table6[[#This Row],[Stock]]</f>
        <v/>
      </c>
    </row>
    <row r="100" ht="15" customHeight="1" s="7" thickBot="1">
      <c r="A100">
        <f>Item[[#This Row],[Item No.]]</f>
        <v/>
      </c>
      <c r="B100">
        <f>VLOOKUP(Table6[[#This Row],[Item No.]],Item[],2,FALSE)</f>
        <v/>
      </c>
      <c r="C100">
        <f>SUMIF(Ordered[Name], Table6[[#This Row],[Name]], Ordered[Quantity])</f>
        <v/>
      </c>
      <c r="D100">
        <f>SUMIF(Sold[Name], Table6[[#This Row],[Name]], Sold[Quantity])</f>
        <v/>
      </c>
      <c r="E100">
        <f>Table6[[#This Row],[Ordered Qty]]-Table6[[#This Row],[Sold Qty]]+F100</f>
        <v/>
      </c>
      <c r="F100" t="n">
        <v>0</v>
      </c>
      <c r="G100" s="4" t="n">
        <v>188</v>
      </c>
      <c r="H100" s="5" t="n">
        <v>1.4</v>
      </c>
      <c r="I100" s="12">
        <f>G100/'Item List'!$L$2 + H100*(88/'Item List'!$L$2)</f>
        <v/>
      </c>
      <c r="J100" t="n">
        <v>0</v>
      </c>
      <c r="K100">
        <f>'WH LT Total'!E100+'Parcel LT'!$F$2</f>
        <v/>
      </c>
      <c r="L100">
        <f>ROUNDUP((J100/30 * K100),0)</f>
        <v/>
      </c>
      <c r="M100">
        <f>ROUNDUP(SQRT((J100*2*(42*H100))/(0.1*G100)),0)</f>
        <v/>
      </c>
      <c r="N100" s="9">
        <f>IF(Table6[[#This Row],[Stock]]&lt;=L100,M100*I100,0)</f>
        <v/>
      </c>
      <c r="Q100">
        <f>I100*Table6[[#This Row],[Stock]]</f>
        <v/>
      </c>
    </row>
    <row r="101" ht="15" customHeight="1" s="7" thickBot="1">
      <c r="A101">
        <f>Item[[#This Row],[Item No.]]</f>
        <v/>
      </c>
      <c r="B101">
        <f>VLOOKUP(Table6[[#This Row],[Item No.]],Item[],2,FALSE)</f>
        <v/>
      </c>
      <c r="C101">
        <f>SUMIF(Ordered[Name], Table6[[#This Row],[Name]], Ordered[Quantity])</f>
        <v/>
      </c>
      <c r="D101">
        <f>SUMIF(Sold[Name], Table6[[#This Row],[Name]], Sold[Quantity])</f>
        <v/>
      </c>
      <c r="E101">
        <f>Table6[[#This Row],[Ordered Qty]]-Table6[[#This Row],[Sold Qty]]+F101</f>
        <v/>
      </c>
      <c r="F101" t="n">
        <v>0</v>
      </c>
      <c r="G101" s="4" t="n">
        <v>188</v>
      </c>
      <c r="H101" s="5" t="n">
        <v>1.4</v>
      </c>
      <c r="I101" s="12">
        <f>G101/'Item List'!$L$2 + H101*(88/'Item List'!$L$2)</f>
        <v/>
      </c>
      <c r="J101" t="n">
        <v>0</v>
      </c>
      <c r="K101">
        <f>'WH LT Total'!E101+'Parcel LT'!$F$2</f>
        <v/>
      </c>
      <c r="L101">
        <f>ROUNDUP((J101/30 * K101),0)</f>
        <v/>
      </c>
      <c r="M101">
        <f>ROUNDUP(SQRT((J101*2*(42*H101))/(0.1*G101)),0)</f>
        <v/>
      </c>
      <c r="N101" s="9">
        <f>IF(Table6[[#This Row],[Stock]]&lt;=L101,M101*I101,0)</f>
        <v/>
      </c>
      <c r="Q101">
        <f>I101*Table6[[#This Row],[Stock]]</f>
        <v/>
      </c>
    </row>
    <row r="102" ht="15" customHeight="1" s="7" thickBot="1">
      <c r="A102">
        <f>Item[[#This Row],[Item No.]]</f>
        <v/>
      </c>
      <c r="B102">
        <f>VLOOKUP(Table6[[#This Row],[Item No.]],Item[],2,FALSE)</f>
        <v/>
      </c>
      <c r="C102">
        <f>SUMIF(Ordered[Name], Table6[[#This Row],[Name]], Ordered[Quantity])</f>
        <v/>
      </c>
      <c r="D102">
        <f>SUMIF(Sold[Name], Table6[[#This Row],[Name]], Sold[Quantity])</f>
        <v/>
      </c>
      <c r="E102">
        <f>Table6[[#This Row],[Ordered Qty]]-Table6[[#This Row],[Sold Qty]]+F102</f>
        <v/>
      </c>
      <c r="F102" t="n">
        <v>0</v>
      </c>
      <c r="G102" s="4" t="n">
        <v>188</v>
      </c>
      <c r="H102" s="5" t="n">
        <v>1.4</v>
      </c>
      <c r="I102" s="12">
        <f>G102/'Item List'!$L$2 + H102*(88/'Item List'!$L$2)</f>
        <v/>
      </c>
      <c r="J102" t="n">
        <v>0</v>
      </c>
      <c r="K102">
        <f>'WH LT Total'!E102+'Parcel LT'!$F$2</f>
        <v/>
      </c>
      <c r="L102">
        <f>ROUNDUP((J102/30 * K102),0)</f>
        <v/>
      </c>
      <c r="M102">
        <f>ROUNDUP(SQRT((J102*2*(42*H102))/(0.1*G102)),0)</f>
        <v/>
      </c>
      <c r="N102" s="9">
        <f>IF(Table6[[#This Row],[Stock]]&lt;=L102,M102*I102,0)</f>
        <v/>
      </c>
      <c r="Q102">
        <f>I102*Table6[[#This Row],[Stock]]</f>
        <v/>
      </c>
    </row>
    <row r="103" ht="15" customHeight="1" s="7" thickBot="1">
      <c r="A103">
        <f>Item[[#This Row],[Item No.]]</f>
        <v/>
      </c>
      <c r="B103">
        <f>VLOOKUP(Table6[[#This Row],[Item No.]],Item[],2,FALSE)</f>
        <v/>
      </c>
      <c r="C103">
        <f>SUMIF(Ordered[Name], Table6[[#This Row],[Name]], Ordered[Quantity])</f>
        <v/>
      </c>
      <c r="D103">
        <f>SUMIF(Sold[Name], Table6[[#This Row],[Name]], Sold[Quantity])</f>
        <v/>
      </c>
      <c r="E103">
        <f>Table6[[#This Row],[Ordered Qty]]-Table6[[#This Row],[Sold Qty]]+F103</f>
        <v/>
      </c>
      <c r="F103" t="n">
        <v>0</v>
      </c>
      <c r="G103" s="4" t="n">
        <v>188</v>
      </c>
      <c r="H103" s="5" t="n">
        <v>1.4</v>
      </c>
      <c r="I103" s="12">
        <f>G103/'Item List'!$L$2 + H103*(88/'Item List'!$L$2)</f>
        <v/>
      </c>
      <c r="J103" t="n">
        <v>0</v>
      </c>
      <c r="K103">
        <f>'WH LT Total'!E103+'Parcel LT'!$F$2</f>
        <v/>
      </c>
      <c r="L103">
        <f>ROUNDUP((J103/30 * K103),0)</f>
        <v/>
      </c>
      <c r="M103">
        <f>ROUNDUP(SQRT((J103*2*(42*H103))/(0.1*G103)),0)</f>
        <v/>
      </c>
      <c r="N103" s="9">
        <f>IF(Table6[[#This Row],[Stock]]&lt;=L103,M103*I103,0)</f>
        <v/>
      </c>
      <c r="Q103">
        <f>I103*Table6[[#This Row],[Stock]]</f>
        <v/>
      </c>
    </row>
    <row r="104" ht="15" customHeight="1" s="7" thickBot="1">
      <c r="A104">
        <f>Item[[#This Row],[Item No.]]</f>
        <v/>
      </c>
      <c r="B104">
        <f>VLOOKUP(Table6[[#This Row],[Item No.]],Item[],2,FALSE)</f>
        <v/>
      </c>
      <c r="C104">
        <f>SUMIF(Ordered[Name], Table6[[#This Row],[Name]], Ordered[Quantity])</f>
        <v/>
      </c>
      <c r="D104">
        <f>SUMIF(Sold[Name], Table6[[#This Row],[Name]], Sold[Quantity])</f>
        <v/>
      </c>
      <c r="E104">
        <f>Table6[[#This Row],[Ordered Qty]]-Table6[[#This Row],[Sold Qty]]+F104</f>
        <v/>
      </c>
      <c r="F104" t="n">
        <v>0</v>
      </c>
      <c r="G104" s="4" t="n">
        <v>188</v>
      </c>
      <c r="H104" s="5" t="n">
        <v>1.4</v>
      </c>
      <c r="I104" s="12">
        <f>G104/'Item List'!$L$2 + H104*(88/'Item List'!$L$2)</f>
        <v/>
      </c>
      <c r="J104" t="n">
        <v>0</v>
      </c>
      <c r="K104">
        <f>'WH LT Total'!E104+'Parcel LT'!$F$2</f>
        <v/>
      </c>
      <c r="L104">
        <f>ROUNDUP((J104/30 * K104),0)</f>
        <v/>
      </c>
      <c r="M104">
        <f>ROUNDUP(SQRT((J104*2*(42*H104))/(0.1*G104)),0)</f>
        <v/>
      </c>
      <c r="N104" s="9">
        <f>IF(Table6[[#This Row],[Stock]]&lt;=L104,M104*I104,0)</f>
        <v/>
      </c>
      <c r="Q104">
        <f>I104*Table6[[#This Row],[Stock]]</f>
        <v/>
      </c>
    </row>
    <row r="105" ht="15" customHeight="1" s="7" thickBot="1">
      <c r="A105">
        <f>Item[[#This Row],[Item No.]]</f>
        <v/>
      </c>
      <c r="B105">
        <f>VLOOKUP(Table6[[#This Row],[Item No.]],Item[],2,FALSE)</f>
        <v/>
      </c>
      <c r="C105">
        <f>SUMIF(Ordered[Name], Table6[[#This Row],[Name]], Ordered[Quantity])</f>
        <v/>
      </c>
      <c r="D105">
        <f>SUMIF(Sold[Name], Table6[[#This Row],[Name]], Sold[Quantity])</f>
        <v/>
      </c>
      <c r="E105">
        <f>Table6[[#This Row],[Ordered Qty]]-Table6[[#This Row],[Sold Qty]]+F105</f>
        <v/>
      </c>
      <c r="F105" t="n">
        <v>0</v>
      </c>
      <c r="G105" s="4" t="n">
        <v>188</v>
      </c>
      <c r="H105" s="5" t="n">
        <v>1.4</v>
      </c>
      <c r="I105" s="12">
        <f>G105/'Item List'!$L$2 + H105*(88/'Item List'!$L$2)</f>
        <v/>
      </c>
      <c r="J105" t="n">
        <v>0</v>
      </c>
      <c r="K105">
        <f>'WH LT Total'!E105+'Parcel LT'!$F$2</f>
        <v/>
      </c>
      <c r="L105">
        <f>ROUNDUP((J105/30 * K105),0)</f>
        <v/>
      </c>
      <c r="M105">
        <f>ROUNDUP(SQRT((J105*2*(42*H105))/(0.1*G105)),0)</f>
        <v/>
      </c>
      <c r="N105" s="9">
        <f>IF(Table6[[#This Row],[Stock]]&lt;=L105,M105*I105,0)</f>
        <v/>
      </c>
      <c r="Q105">
        <f>I105*Table6[[#This Row],[Stock]]</f>
        <v/>
      </c>
    </row>
    <row r="106" ht="15" customHeight="1" s="7" thickBot="1">
      <c r="A106">
        <f>Item[[#This Row],[Item No.]]</f>
        <v/>
      </c>
      <c r="B106">
        <f>VLOOKUP(Table6[[#This Row],[Item No.]],Item[],2,FALSE)</f>
        <v/>
      </c>
      <c r="C106">
        <f>SUMIF(Ordered[Name], Table6[[#This Row],[Name]], Ordered[Quantity])</f>
        <v/>
      </c>
      <c r="D106">
        <f>SUMIF(Sold[Name], Table6[[#This Row],[Name]], Sold[Quantity])</f>
        <v/>
      </c>
      <c r="E106">
        <f>Table6[[#This Row],[Ordered Qty]]-Table6[[#This Row],[Sold Qty]]+F106</f>
        <v/>
      </c>
      <c r="F106" t="n">
        <v>0</v>
      </c>
      <c r="G106" s="1" t="n">
        <v>128</v>
      </c>
      <c r="H106" s="2" t="n">
        <v>1.2</v>
      </c>
      <c r="I106" s="12">
        <f>G106/'Item List'!$L$2 + H106*(88/'Item List'!$L$2)</f>
        <v/>
      </c>
      <c r="J106" t="n">
        <v>0</v>
      </c>
      <c r="K106">
        <f>'WH LT Total'!E106+'Parcel LT'!$F$2</f>
        <v/>
      </c>
      <c r="L106">
        <f>ROUNDUP((J106/30 * K106),0)</f>
        <v/>
      </c>
      <c r="M106">
        <f>ROUNDUP(SQRT((J106*2*(42*H106))/(0.1*G106)),0)</f>
        <v/>
      </c>
      <c r="N106" s="9">
        <f>IF(Table6[[#This Row],[Stock]]&lt;=L106,M106*I106,0)</f>
        <v/>
      </c>
      <c r="Q106">
        <f>I106*Table6[[#This Row],[Stock]]</f>
        <v/>
      </c>
    </row>
    <row r="107" ht="15" customHeight="1" s="7" thickBot="1">
      <c r="A107">
        <f>Item[[#This Row],[Item No.]]</f>
        <v/>
      </c>
      <c r="B107">
        <f>VLOOKUP(Table6[[#This Row],[Item No.]],Item[],2,FALSE)</f>
        <v/>
      </c>
      <c r="C107">
        <f>SUMIF(Ordered[Name], Table6[[#This Row],[Name]], Ordered[Quantity])</f>
        <v/>
      </c>
      <c r="D107">
        <f>SUMIF(Sold[Name], Table6[[#This Row],[Name]], Sold[Quantity])</f>
        <v/>
      </c>
      <c r="E107">
        <f>Table6[[#This Row],[Ordered Qty]]-Table6[[#This Row],[Sold Qty]]+F107</f>
        <v/>
      </c>
      <c r="F107" t="n">
        <v>0</v>
      </c>
      <c r="G107" s="1" t="n">
        <v>128</v>
      </c>
      <c r="H107" s="2" t="n">
        <v>1.2</v>
      </c>
      <c r="I107" s="12">
        <f>G107/'Item List'!$L$2 + H107*(88/'Item List'!$L$2)</f>
        <v/>
      </c>
      <c r="J107" t="n">
        <v>0</v>
      </c>
      <c r="K107">
        <f>'WH LT Total'!E107+'Parcel LT'!$F$2</f>
        <v/>
      </c>
      <c r="L107">
        <f>ROUNDUP((J107/30 * K107),0)</f>
        <v/>
      </c>
      <c r="M107">
        <f>ROUNDUP(SQRT((J107*2*(42*H107))/(0.1*G107)),0)</f>
        <v/>
      </c>
      <c r="N107" s="9">
        <f>IF(Table6[[#This Row],[Stock]]&lt;=L107,M107*I107,0)</f>
        <v/>
      </c>
      <c r="Q107">
        <f>I107*Table6[[#This Row],[Stock]]</f>
        <v/>
      </c>
    </row>
    <row r="108" ht="15" customHeight="1" s="7" thickBot="1">
      <c r="A108">
        <f>Item[[#This Row],[Item No.]]</f>
        <v/>
      </c>
      <c r="B108">
        <f>VLOOKUP(Table6[[#This Row],[Item No.]],Item[],2,FALSE)</f>
        <v/>
      </c>
      <c r="C108">
        <f>SUMIF(Ordered[Name], Table6[[#This Row],[Name]], Ordered[Quantity])</f>
        <v/>
      </c>
      <c r="D108">
        <f>SUMIF(Sold[Name], Table6[[#This Row],[Name]], Sold[Quantity])</f>
        <v/>
      </c>
      <c r="E108">
        <f>Table6[[#This Row],[Ordered Qty]]-Table6[[#This Row],[Sold Qty]]+F108</f>
        <v/>
      </c>
      <c r="F108" t="n">
        <v>0</v>
      </c>
      <c r="G108" s="1" t="n">
        <v>128</v>
      </c>
      <c r="H108" s="2" t="n">
        <v>1.2</v>
      </c>
      <c r="I108" s="12">
        <f>G108/'Item List'!$L$2 + H108*(88/'Item List'!$L$2)</f>
        <v/>
      </c>
      <c r="J108" t="n">
        <v>0</v>
      </c>
      <c r="K108">
        <f>'WH LT Total'!E108+'Parcel LT'!$F$2</f>
        <v/>
      </c>
      <c r="L108">
        <f>ROUNDUP((J108/30 * K108),0)</f>
        <v/>
      </c>
      <c r="M108">
        <f>ROUNDUP(SQRT((J108*2*(42*H108))/(0.1*G108)),0)</f>
        <v/>
      </c>
      <c r="N108" s="9">
        <f>IF(Table6[[#This Row],[Stock]]&lt;=L108,M108*I108,0)</f>
        <v/>
      </c>
      <c r="Q108">
        <f>I108*Table6[[#This Row],[Stock]]</f>
        <v/>
      </c>
    </row>
    <row r="109" ht="15" customHeight="1" s="7" thickBot="1">
      <c r="A109">
        <f>Item[[#This Row],[Item No.]]</f>
        <v/>
      </c>
      <c r="B109">
        <f>VLOOKUP(Table6[[#This Row],[Item No.]],Item[],2,FALSE)</f>
        <v/>
      </c>
      <c r="C109">
        <f>SUMIF(Ordered[Name], Table6[[#This Row],[Name]], Ordered[Quantity])</f>
        <v/>
      </c>
      <c r="D109">
        <f>SUMIF(Sold[Name], Table6[[#This Row],[Name]], Sold[Quantity])</f>
        <v/>
      </c>
      <c r="E109">
        <f>Table6[[#This Row],[Ordered Qty]]-Table6[[#This Row],[Sold Qty]]+F109</f>
        <v/>
      </c>
      <c r="F109" t="n">
        <v>2</v>
      </c>
      <c r="G109" s="1" t="n">
        <v>128</v>
      </c>
      <c r="H109" s="2" t="n">
        <v>1.2</v>
      </c>
      <c r="I109" s="12">
        <f>G109/'Item List'!$L$2 + H109*(88/'Item List'!$L$2)</f>
        <v/>
      </c>
      <c r="J109" t="n">
        <v>0</v>
      </c>
      <c r="K109">
        <f>'WH LT Total'!E109+'Parcel LT'!$F$2</f>
        <v/>
      </c>
      <c r="L109">
        <f>ROUNDUP((J109/30 * K109),0)</f>
        <v/>
      </c>
      <c r="M109">
        <f>ROUNDUP(SQRT((J109*2*(42*H109))/(0.1*G109)),0)</f>
        <v/>
      </c>
      <c r="N109" s="9">
        <f>IF(Table6[[#This Row],[Stock]]&lt;=L109,M109*I109,0)</f>
        <v/>
      </c>
      <c r="Q109">
        <f>I109*Table6[[#This Row],[Stock]]</f>
        <v/>
      </c>
    </row>
    <row r="110" ht="15" customHeight="1" s="7" thickBot="1">
      <c r="A110">
        <f>Item[[#This Row],[Item No.]]</f>
        <v/>
      </c>
      <c r="B110">
        <f>VLOOKUP(Table6[[#This Row],[Item No.]],Item[],2,FALSE)</f>
        <v/>
      </c>
      <c r="C110">
        <f>SUMIF(Ordered[Name], Table6[[#This Row],[Name]], Ordered[Quantity])</f>
        <v/>
      </c>
      <c r="D110">
        <f>SUMIF(Sold[Name], Table6[[#This Row],[Name]], Sold[Quantity])</f>
        <v/>
      </c>
      <c r="E110">
        <f>Table6[[#This Row],[Ordered Qty]]-Table6[[#This Row],[Sold Qty]]+F110</f>
        <v/>
      </c>
      <c r="F110" t="n">
        <v>0</v>
      </c>
      <c r="G110" s="1" t="n">
        <v>128</v>
      </c>
      <c r="H110" s="2" t="n">
        <v>1.2</v>
      </c>
      <c r="I110" s="12">
        <f>G110/'Item List'!$L$2 + H110*(88/'Item List'!$L$2)</f>
        <v/>
      </c>
      <c r="J110" t="n">
        <v>0</v>
      </c>
      <c r="K110">
        <f>'WH LT Total'!E110+'Parcel LT'!$F$2</f>
        <v/>
      </c>
      <c r="L110">
        <f>ROUNDUP((J110/30 * K110),0)</f>
        <v/>
      </c>
      <c r="M110">
        <f>ROUNDUP(SQRT((J110*2*(42*H110))/(0.1*G110)),0)</f>
        <v/>
      </c>
      <c r="N110" s="9">
        <f>IF(Table6[[#This Row],[Stock]]&lt;=L110,M110*I110,0)</f>
        <v/>
      </c>
      <c r="Q110">
        <f>I110*Table6[[#This Row],[Stock]]</f>
        <v/>
      </c>
    </row>
    <row r="111" ht="15" customHeight="1" s="7" thickBot="1">
      <c r="A111">
        <f>Item[[#This Row],[Item No.]]</f>
        <v/>
      </c>
      <c r="B111">
        <f>VLOOKUP(Table6[[#This Row],[Item No.]],Item[],2,FALSE)</f>
        <v/>
      </c>
      <c r="C111">
        <f>SUMIF(Ordered[Name], Table6[[#This Row],[Name]], Ordered[Quantity])</f>
        <v/>
      </c>
      <c r="D111">
        <f>SUMIF(Sold[Name], Table6[[#This Row],[Name]], Sold[Quantity])</f>
        <v/>
      </c>
      <c r="E111">
        <f>Table6[[#This Row],[Ordered Qty]]-Table6[[#This Row],[Sold Qty]]+F111</f>
        <v/>
      </c>
      <c r="F111" t="n">
        <v>12</v>
      </c>
      <c r="G111" s="1" t="n">
        <v>128</v>
      </c>
      <c r="H111" s="2" t="n">
        <v>0.125</v>
      </c>
      <c r="I111" s="12">
        <f>G111/'Item List'!$L$2 + H111*(88/'Item List'!$L$2)</f>
        <v/>
      </c>
      <c r="J111" t="n">
        <v>0</v>
      </c>
      <c r="K111">
        <f>'WH LT Total'!E111+'Parcel LT'!$F$2</f>
        <v/>
      </c>
      <c r="L111">
        <f>ROUNDUP((J111/30 * K111),0)</f>
        <v/>
      </c>
      <c r="M111">
        <f>ROUNDUP(SQRT((J111*2*(42*H111))/(0.1*G111)),0)</f>
        <v/>
      </c>
      <c r="N111" s="9">
        <f>IF(Table6[[#This Row],[Stock]]&lt;=L111,M111*I111,0)</f>
        <v/>
      </c>
      <c r="Q111">
        <f>I111*Table6[[#This Row],[Stock]]</f>
        <v/>
      </c>
    </row>
    <row r="112" ht="15" customHeight="1" s="7" thickBot="1">
      <c r="A112">
        <f>Item[[#This Row],[Item No.]]</f>
        <v/>
      </c>
      <c r="B112">
        <f>VLOOKUP(Table6[[#This Row],[Item No.]],Item[],2,FALSE)</f>
        <v/>
      </c>
      <c r="C112">
        <f>SUMIF(Ordered[Name], Table6[[#This Row],[Name]], Ordered[Quantity])</f>
        <v/>
      </c>
      <c r="D112">
        <f>SUMIF(Sold[Name], Table6[[#This Row],[Name]], Sold[Quantity])</f>
        <v/>
      </c>
      <c r="E112">
        <f>Table6[[#This Row],[Ordered Qty]]-Table6[[#This Row],[Sold Qty]]+F112</f>
        <v/>
      </c>
      <c r="F112" t="n">
        <v>8</v>
      </c>
      <c r="G112" s="1" t="n">
        <v>120</v>
      </c>
      <c r="H112" s="2" t="n">
        <v>0.15</v>
      </c>
      <c r="I112" s="12">
        <f>G112/'Item List'!$L$2 + H112*(88/'Item List'!$L$2)</f>
        <v/>
      </c>
      <c r="J112" t="n">
        <v>0</v>
      </c>
      <c r="K112">
        <f>'WH LT Total'!E112+'Parcel LT'!$F$2</f>
        <v/>
      </c>
      <c r="L112">
        <f>ROUNDUP((J112/30 * K112),0)</f>
        <v/>
      </c>
      <c r="M112">
        <f>ROUNDUP(SQRT((J112*2*(42*H112))/(0.1*G112)),0)</f>
        <v/>
      </c>
      <c r="N112" s="9">
        <f>IF(Table6[[#This Row],[Stock]]&lt;=L112,M112*I112,0)</f>
        <v/>
      </c>
      <c r="Q112">
        <f>I112*Table6[[#This Row],[Stock]]</f>
        <v/>
      </c>
    </row>
    <row r="113" ht="15" customHeight="1" s="7" thickBot="1">
      <c r="A113">
        <f>Item[[#This Row],[Item No.]]</f>
        <v/>
      </c>
      <c r="B113">
        <f>VLOOKUP(Table6[[#This Row],[Item No.]],Item[],2,FALSE)</f>
        <v/>
      </c>
      <c r="C113">
        <f>SUMIF(Ordered[Name], Table6[[#This Row],[Name]], Ordered[Quantity])</f>
        <v/>
      </c>
      <c r="D113">
        <f>SUMIF(Sold[Name], Table6[[#This Row],[Name]], Sold[Quantity])</f>
        <v/>
      </c>
      <c r="E113">
        <f>Table6[[#This Row],[Ordered Qty]]-Table6[[#This Row],[Sold Qty]]+F113</f>
        <v/>
      </c>
      <c r="F113" t="n">
        <v>0</v>
      </c>
      <c r="G113" s="1" t="n">
        <v>188</v>
      </c>
      <c r="H113" s="2" t="n">
        <v>0.15</v>
      </c>
      <c r="I113" s="12">
        <f>G113/'Item List'!$L$2 + H113*(88/'Item List'!$L$2)</f>
        <v/>
      </c>
      <c r="J113" t="n">
        <v>0</v>
      </c>
      <c r="K113">
        <f>'WH LT Total'!E113+'Parcel LT'!$F$2</f>
        <v/>
      </c>
      <c r="L113">
        <f>ROUNDUP((J113/30 * K113),0)</f>
        <v/>
      </c>
      <c r="M113">
        <f>ROUNDUP(SQRT((J113*2*(42*H113))/(0.1*G113)),0)</f>
        <v/>
      </c>
      <c r="N113" s="9">
        <f>IF(Table6[[#This Row],[Stock]]&lt;=L113,M113*I113,0)</f>
        <v/>
      </c>
      <c r="Q113">
        <f>I113*Table6[[#This Row],[Stock]]</f>
        <v/>
      </c>
    </row>
    <row r="114" ht="15" customHeight="1" s="7" thickBot="1">
      <c r="A114">
        <f>Item[[#This Row],[Item No.]]</f>
        <v/>
      </c>
      <c r="B114">
        <f>VLOOKUP(Table6[[#This Row],[Item No.]],Item[],2,FALSE)</f>
        <v/>
      </c>
      <c r="C114">
        <f>SUMIF(Ordered[Name], Table6[[#This Row],[Name]], Ordered[Quantity])</f>
        <v/>
      </c>
      <c r="D114">
        <f>SUMIF(Sold[Name], Table6[[#This Row],[Name]], Sold[Quantity])</f>
        <v/>
      </c>
      <c r="E114">
        <f>Table6[[#This Row],[Ordered Qty]]-Table6[[#This Row],[Sold Qty]]+F114</f>
        <v/>
      </c>
      <c r="F114" t="n">
        <v>0</v>
      </c>
      <c r="G114" s="1" t="n">
        <v>115</v>
      </c>
      <c r="H114" s="2" t="n">
        <v>0.125</v>
      </c>
      <c r="I114" s="12">
        <f>G114/'Item List'!$L$2 + H114*(88/'Item List'!$L$2)</f>
        <v/>
      </c>
      <c r="J114" t="n">
        <v>0</v>
      </c>
      <c r="K114">
        <f>'WH LT Total'!E114+'Parcel LT'!$F$2</f>
        <v/>
      </c>
      <c r="L114">
        <f>ROUNDUP((J114/30 * K114),0)</f>
        <v/>
      </c>
      <c r="M114">
        <f>ROUNDUP(SQRT((J114*2*(42*H114))/(0.1*G114)),0)</f>
        <v/>
      </c>
      <c r="N114" s="9">
        <f>IF(Table6[[#This Row],[Stock]]&lt;=L114,M114*I114,0)</f>
        <v/>
      </c>
      <c r="Q114">
        <f>I114*Table6[[#This Row],[Stock]]</f>
        <v/>
      </c>
    </row>
    <row r="115" ht="15" customHeight="1" s="7" thickBot="1">
      <c r="A115">
        <f>Item[[#This Row],[Item No.]]</f>
        <v/>
      </c>
      <c r="B115">
        <f>VLOOKUP(Table6[[#This Row],[Item No.]],Item[],2,FALSE)</f>
        <v/>
      </c>
      <c r="C115">
        <f>SUMIF(Ordered[Name], Table6[[#This Row],[Name]], Ordered[Quantity])</f>
        <v/>
      </c>
      <c r="D115">
        <f>SUMIF(Sold[Name], Table6[[#This Row],[Name]], Sold[Quantity])</f>
        <v/>
      </c>
      <c r="E115">
        <f>Table6[[#This Row],[Ordered Qty]]-Table6[[#This Row],[Sold Qty]]+F115</f>
        <v/>
      </c>
      <c r="F115" t="n">
        <v>5</v>
      </c>
      <c r="G115" s="1" t="n">
        <v>21</v>
      </c>
      <c r="H115" s="2" t="n">
        <v>0.09</v>
      </c>
      <c r="I115" s="12">
        <f>G115/'Item List'!$L$2 + H115*(88/'Item List'!$L$2)</f>
        <v/>
      </c>
      <c r="J115" t="n">
        <v>0</v>
      </c>
      <c r="K115">
        <f>'WH LT Total'!E115+'Parcel LT'!$F$2</f>
        <v/>
      </c>
      <c r="L115">
        <f>ROUNDUP((J115/30 * K115),0)</f>
        <v/>
      </c>
      <c r="M115">
        <f>ROUNDUP(SQRT((J115*2*(42*H115))/(0.1*G115)),0)</f>
        <v/>
      </c>
      <c r="N115" s="9">
        <f>IF(Table6[[#This Row],[Stock]]&lt;=L115,M115*I115,0)</f>
        <v/>
      </c>
      <c r="Q115">
        <f>I115*Table6[[#This Row],[Stock]]</f>
        <v/>
      </c>
    </row>
    <row r="116" ht="15" customHeight="1" s="7" thickBot="1">
      <c r="A116">
        <f>Item[[#This Row],[Item No.]]</f>
        <v/>
      </c>
      <c r="B116">
        <f>VLOOKUP(Table6[[#This Row],[Item No.]],Item[],2,FALSE)</f>
        <v/>
      </c>
      <c r="C116">
        <f>SUMIF(Ordered[Name], Table6[[#This Row],[Name]], Ordered[Quantity])</f>
        <v/>
      </c>
      <c r="D116">
        <f>SUMIF(Sold[Name], Table6[[#This Row],[Name]], Sold[Quantity])</f>
        <v/>
      </c>
      <c r="E116">
        <f>Table6[[#This Row],[Ordered Qty]]-Table6[[#This Row],[Sold Qty]]+F116</f>
        <v/>
      </c>
      <c r="F116" t="n">
        <v>5</v>
      </c>
      <c r="G116" s="1" t="n">
        <v>21</v>
      </c>
      <c r="H116" s="2" t="n">
        <v>0.09</v>
      </c>
      <c r="I116" s="12">
        <f>G116/'Item List'!$L$2 + H116*(88/'Item List'!$L$2)</f>
        <v/>
      </c>
      <c r="J116" t="n">
        <v>0</v>
      </c>
      <c r="K116">
        <f>'WH LT Total'!E116+'Parcel LT'!$F$2</f>
        <v/>
      </c>
      <c r="L116">
        <f>ROUNDUP((J116/30 * K116),0)</f>
        <v/>
      </c>
      <c r="M116">
        <f>ROUNDUP(SQRT((J116*2*(42*H116))/(0.1*G116)),0)</f>
        <v/>
      </c>
      <c r="N116" s="9">
        <f>IF(Table6[[#This Row],[Stock]]&lt;=L116,M116*I116,0)</f>
        <v/>
      </c>
      <c r="Q116">
        <f>I116*Table6[[#This Row],[Stock]]</f>
        <v/>
      </c>
    </row>
    <row r="117" ht="15" customHeight="1" s="7" thickBot="1">
      <c r="A117">
        <f>Item[[#This Row],[Item No.]]</f>
        <v/>
      </c>
      <c r="B117">
        <f>VLOOKUP(Table6[[#This Row],[Item No.]],Item[],2,FALSE)</f>
        <v/>
      </c>
      <c r="C117">
        <f>SUMIF(Ordered[Name], Table6[[#This Row],[Name]], Ordered[Quantity])</f>
        <v/>
      </c>
      <c r="D117">
        <f>SUMIF(Sold[Name], Table6[[#This Row],[Name]], Sold[Quantity])</f>
        <v/>
      </c>
      <c r="E117">
        <f>Table6[[#This Row],[Ordered Qty]]-Table6[[#This Row],[Sold Qty]]+F117</f>
        <v/>
      </c>
      <c r="F117" t="n">
        <v>5</v>
      </c>
      <c r="G117" s="1" t="n">
        <v>21</v>
      </c>
      <c r="H117" s="2" t="n">
        <v>0.09</v>
      </c>
      <c r="I117" s="12">
        <f>G117/'Item List'!$L$2 + H117*(88/'Item List'!$L$2)</f>
        <v/>
      </c>
      <c r="J117" t="n">
        <v>0</v>
      </c>
      <c r="K117">
        <f>'WH LT Total'!E117+'Parcel LT'!$F$2</f>
        <v/>
      </c>
      <c r="L117">
        <f>ROUNDUP((J117/30 * K117),0)</f>
        <v/>
      </c>
      <c r="M117">
        <f>ROUNDUP(SQRT((J117*2*(42*H117))/(0.1*G117)),0)</f>
        <v/>
      </c>
      <c r="N117" s="9">
        <f>IF(Table6[[#This Row],[Stock]]&lt;=L117,M117*I117,0)</f>
        <v/>
      </c>
      <c r="Q117">
        <f>I117*Table6[[#This Row],[Stock]]</f>
        <v/>
      </c>
    </row>
    <row r="118" ht="15" customHeight="1" s="7" thickBot="1">
      <c r="A118">
        <f>Item[[#This Row],[Item No.]]</f>
        <v/>
      </c>
      <c r="B118">
        <f>VLOOKUP(Table6[[#This Row],[Item No.]],Item[],2,FALSE)</f>
        <v/>
      </c>
      <c r="C118">
        <f>SUMIF(Ordered[Name], Table6[[#This Row],[Name]], Ordered[Quantity])</f>
        <v/>
      </c>
      <c r="D118">
        <f>SUMIF(Sold[Name], Table6[[#This Row],[Name]], Sold[Quantity])</f>
        <v/>
      </c>
      <c r="E118">
        <f>Table6[[#This Row],[Ordered Qty]]-Table6[[#This Row],[Sold Qty]]+F118</f>
        <v/>
      </c>
      <c r="F118" t="n">
        <v>6</v>
      </c>
      <c r="G118" s="1" t="n">
        <v>21</v>
      </c>
      <c r="H118" s="2" t="n">
        <v>0.09</v>
      </c>
      <c r="I118" s="12">
        <f>G118/'Item List'!$L$2 + H118*(88/'Item List'!$L$2)</f>
        <v/>
      </c>
      <c r="J118" t="n">
        <v>0</v>
      </c>
      <c r="K118">
        <f>'WH LT Total'!E118+'Parcel LT'!$F$2</f>
        <v/>
      </c>
      <c r="L118">
        <f>ROUNDUP((J118/30 * K118),0)</f>
        <v/>
      </c>
      <c r="M118">
        <f>ROUNDUP(SQRT((J118*2*(42*H118))/(0.1*G118)),0)</f>
        <v/>
      </c>
      <c r="N118" s="9">
        <f>IF(Table6[[#This Row],[Stock]]&lt;=L118,M118*I118,0)</f>
        <v/>
      </c>
      <c r="Q118">
        <f>I118*Table6[[#This Row],[Stock]]</f>
        <v/>
      </c>
    </row>
    <row r="119" ht="15" customHeight="1" s="7" thickBot="1">
      <c r="A119">
        <f>Item[[#This Row],[Item No.]]</f>
        <v/>
      </c>
      <c r="B119">
        <f>VLOOKUP(Table6[[#This Row],[Item No.]],Item[],2,FALSE)</f>
        <v/>
      </c>
      <c r="C119">
        <f>SUMIF(Ordered[Name], Table6[[#This Row],[Name]], Ordered[Quantity])</f>
        <v/>
      </c>
      <c r="D119">
        <f>SUMIF(Sold[Name], Table6[[#This Row],[Name]], Sold[Quantity])</f>
        <v/>
      </c>
      <c r="E119">
        <f>Table6[[#This Row],[Ordered Qty]]-Table6[[#This Row],[Sold Qty]]+F119</f>
        <v/>
      </c>
      <c r="F119" t="n">
        <v>5</v>
      </c>
      <c r="G119" s="8" t="n">
        <v>67</v>
      </c>
      <c r="H119" s="2" t="n">
        <v>0.2</v>
      </c>
      <c r="I119" s="12">
        <f>G119/'Item List'!$L$2 + H119*(88/'Item List'!$L$2)</f>
        <v/>
      </c>
      <c r="J119" t="n">
        <v>0</v>
      </c>
      <c r="K119">
        <f>'WH LT Total'!E119+'Parcel LT'!$F$2</f>
        <v/>
      </c>
      <c r="L119">
        <f>ROUNDUP((J119/30 * K119),0)</f>
        <v/>
      </c>
      <c r="M119">
        <f>ROUNDUP(SQRT((J119*2*(42*H119))/(0.1*G119)),0)</f>
        <v/>
      </c>
      <c r="N119" s="9">
        <f>IF(Table6[[#This Row],[Stock]]&lt;=L119,M119*I119,0)</f>
        <v/>
      </c>
      <c r="Q119">
        <f>I119*Table6[[#This Row],[Stock]]</f>
        <v/>
      </c>
    </row>
    <row r="120" ht="15" customHeight="1" s="7" thickBot="1">
      <c r="A120">
        <f>Item[[#This Row],[Item No.]]</f>
        <v/>
      </c>
      <c r="B120">
        <f>VLOOKUP(Table6[[#This Row],[Item No.]],Item[],2,FALSE)</f>
        <v/>
      </c>
      <c r="C120">
        <f>SUMIF(Ordered[Name], Table6[[#This Row],[Name]], Ordered[Quantity])</f>
        <v/>
      </c>
      <c r="D120">
        <f>SUMIF(Sold[Name], Table6[[#This Row],[Name]], Sold[Quantity])</f>
        <v/>
      </c>
      <c r="E120">
        <f>Table6[[#This Row],[Ordered Qty]]-Table6[[#This Row],[Sold Qty]]+F120</f>
        <v/>
      </c>
      <c r="F120" t="n">
        <v>5</v>
      </c>
      <c r="G120" s="8" t="n">
        <v>67</v>
      </c>
      <c r="H120" s="2" t="n">
        <v>0.2</v>
      </c>
      <c r="I120" s="12">
        <f>G120/'Item List'!$L$2 + H120*(88/'Item List'!$L$2)</f>
        <v/>
      </c>
      <c r="J120" t="n">
        <v>0</v>
      </c>
      <c r="K120">
        <f>'WH LT Total'!E120+'Parcel LT'!$F$2</f>
        <v/>
      </c>
      <c r="L120">
        <f>ROUNDUP((J120/30 * K120),0)</f>
        <v/>
      </c>
      <c r="M120">
        <f>ROUNDUP(SQRT((J120*2*(42*H120))/(0.1*G120)),0)</f>
        <v/>
      </c>
      <c r="N120" s="9">
        <f>IF(Table6[[#This Row],[Stock]]&lt;=L120,M120*I120,0)</f>
        <v/>
      </c>
      <c r="Q120">
        <f>I120*Table6[[#This Row],[Stock]]</f>
        <v/>
      </c>
    </row>
    <row r="121" ht="15" customHeight="1" s="7" thickBot="1">
      <c r="A121">
        <f>Item[[#This Row],[Item No.]]</f>
        <v/>
      </c>
      <c r="B121">
        <f>VLOOKUP(Table6[[#This Row],[Item No.]],Item[],2,FALSE)</f>
        <v/>
      </c>
      <c r="C121">
        <f>SUMIF(Ordered[Name], Table6[[#This Row],[Name]], Ordered[Quantity])</f>
        <v/>
      </c>
      <c r="D121">
        <f>SUMIF(Sold[Name], Table6[[#This Row],[Name]], Sold[Quantity])</f>
        <v/>
      </c>
      <c r="E121">
        <f>Table6[[#This Row],[Ordered Qty]]-Table6[[#This Row],[Sold Qty]]+F121</f>
        <v/>
      </c>
      <c r="F121" t="n">
        <v>1</v>
      </c>
      <c r="G121" s="1" t="n">
        <v>67</v>
      </c>
      <c r="H121" s="2" t="n">
        <v>0.2</v>
      </c>
      <c r="I121" s="12">
        <f>G121/'Item List'!$L$2 + H121*(88/'Item List'!$L$2)</f>
        <v/>
      </c>
      <c r="J121" t="n">
        <v>0</v>
      </c>
      <c r="K121">
        <f>'WH LT Total'!E121+'Parcel LT'!$F$2</f>
        <v/>
      </c>
      <c r="L121">
        <f>ROUNDUP((J121/30 * K121),0)</f>
        <v/>
      </c>
      <c r="M121">
        <f>ROUNDUP(SQRT((J121*2*(42*H121))/(0.1*G121)),0)</f>
        <v/>
      </c>
      <c r="N121" s="9">
        <f>IF(Table6[[#This Row],[Stock]]&lt;=L121,M121*I121,0)</f>
        <v/>
      </c>
      <c r="Q121">
        <f>I121*Table6[[#This Row],[Stock]]</f>
        <v/>
      </c>
    </row>
    <row r="122" ht="15" customHeight="1" s="7" thickBot="1">
      <c r="A122">
        <f>Item[[#This Row],[Item No.]]</f>
        <v/>
      </c>
      <c r="B122">
        <f>VLOOKUP(Table6[[#This Row],[Item No.]],Item[],2,FALSE)</f>
        <v/>
      </c>
      <c r="C122">
        <f>SUMIF(Ordered[Name], Table6[[#This Row],[Name]], Ordered[Quantity])</f>
        <v/>
      </c>
      <c r="D122">
        <f>SUMIF(Sold[Name], Table6[[#This Row],[Name]], Sold[Quantity])</f>
        <v/>
      </c>
      <c r="E122">
        <f>Table6[[#This Row],[Ordered Qty]]-Table6[[#This Row],[Sold Qty]]+F122</f>
        <v/>
      </c>
      <c r="F122" t="n">
        <v>1</v>
      </c>
      <c r="G122" s="1" t="n">
        <v>67</v>
      </c>
      <c r="H122" s="2" t="n">
        <v>0.2</v>
      </c>
      <c r="I122" s="12">
        <f>G122/'Item List'!$L$2 + H122*(88/'Item List'!$L$2)</f>
        <v/>
      </c>
      <c r="J122" t="n">
        <v>0</v>
      </c>
      <c r="K122">
        <f>'WH LT Total'!E122+'Parcel LT'!$F$2</f>
        <v/>
      </c>
      <c r="L122">
        <f>ROUNDUP((J122/30 * K122),0)</f>
        <v/>
      </c>
      <c r="M122">
        <f>ROUNDUP(SQRT((J122*2*(42*H122))/(0.1*G122)),0)</f>
        <v/>
      </c>
      <c r="N122" s="9">
        <f>IF(Table6[[#This Row],[Stock]]&lt;=L122,M122*I122,0)</f>
        <v/>
      </c>
      <c r="Q122">
        <f>I122*Table6[[#This Row],[Stock]]</f>
        <v/>
      </c>
    </row>
    <row r="123" ht="15" customHeight="1" s="7" thickBot="1">
      <c r="A123">
        <f>Item[[#This Row],[Item No.]]</f>
        <v/>
      </c>
      <c r="B123">
        <f>VLOOKUP(Table6[[#This Row],[Item No.]],Item[],2,FALSE)</f>
        <v/>
      </c>
      <c r="C123">
        <f>SUMIF(Ordered[Name], Table6[[#This Row],[Name]], Ordered[Quantity])</f>
        <v/>
      </c>
      <c r="D123">
        <f>SUMIF(Sold[Name], Table6[[#This Row],[Name]], Sold[Quantity])</f>
        <v/>
      </c>
      <c r="E123">
        <f>Table6[[#This Row],[Ordered Qty]]-Table6[[#This Row],[Sold Qty]]+F123</f>
        <v/>
      </c>
      <c r="F123" t="n">
        <v>1</v>
      </c>
      <c r="G123" s="1" t="n">
        <v>67</v>
      </c>
      <c r="H123" s="2" t="n">
        <v>0.2</v>
      </c>
      <c r="I123" s="12">
        <f>G123/'Item List'!$L$2 + H123*(88/'Item List'!$L$2)</f>
        <v/>
      </c>
      <c r="J123" t="n">
        <v>0</v>
      </c>
      <c r="K123">
        <f>'WH LT Total'!E123+'Parcel LT'!$F$2</f>
        <v/>
      </c>
      <c r="L123">
        <f>ROUNDUP((J123/30 * K123),0)</f>
        <v/>
      </c>
      <c r="M123">
        <f>ROUNDUP(SQRT((J123*2*(42*H123))/(0.1*G123)),0)</f>
        <v/>
      </c>
      <c r="N123" s="9">
        <f>IF(Table6[[#This Row],[Stock]]&lt;=L123,M123*I123,0)</f>
        <v/>
      </c>
      <c r="Q123">
        <f>I123*Table6[[#This Row],[Stock]]</f>
        <v/>
      </c>
    </row>
    <row r="124" ht="15" customHeight="1" s="7" thickBot="1">
      <c r="A124">
        <f>Item[[#This Row],[Item No.]]</f>
        <v/>
      </c>
      <c r="B124">
        <f>VLOOKUP(Table6[[#This Row],[Item No.]],Item[],2,FALSE)</f>
        <v/>
      </c>
      <c r="C124">
        <f>SUMIF(Ordered[Name], Table6[[#This Row],[Name]], Ordered[Quantity])</f>
        <v/>
      </c>
      <c r="D124">
        <f>SUMIF(Sold[Name], Table6[[#This Row],[Name]], Sold[Quantity])</f>
        <v/>
      </c>
      <c r="E124">
        <f>Table6[[#This Row],[Ordered Qty]]-Table6[[#This Row],[Sold Qty]]+F124</f>
        <v/>
      </c>
      <c r="F124" t="n">
        <v>1</v>
      </c>
      <c r="G124" s="1" t="n">
        <v>67</v>
      </c>
      <c r="H124" s="2" t="n">
        <v>0.2</v>
      </c>
      <c r="I124" s="12">
        <f>G124/'Item List'!$L$2 + H124*(88/'Item List'!$L$2)</f>
        <v/>
      </c>
      <c r="J124" t="n">
        <v>0</v>
      </c>
      <c r="K124">
        <f>'WH LT Total'!E124+'Parcel LT'!$F$2</f>
        <v/>
      </c>
      <c r="L124">
        <f>ROUNDUP((J124/30 * K124),0)</f>
        <v/>
      </c>
      <c r="M124">
        <f>ROUNDUP(SQRT((J124*2*(42*H124))/(0.1*G124)),0)</f>
        <v/>
      </c>
      <c r="N124" s="9">
        <f>IF(Table6[[#This Row],[Stock]]&lt;=L124,M124*I124,0)</f>
        <v/>
      </c>
      <c r="Q124">
        <f>I124*Table6[[#This Row],[Stock]]</f>
        <v/>
      </c>
    </row>
    <row r="125" ht="15" customHeight="1" s="7" thickBot="1">
      <c r="A125">
        <f>Item[[#This Row],[Item No.]]</f>
        <v/>
      </c>
      <c r="B125">
        <f>VLOOKUP(Table6[[#This Row],[Item No.]],Item[],2,FALSE)</f>
        <v/>
      </c>
      <c r="C125">
        <f>SUMIF(Ordered[Name], Table6[[#This Row],[Name]], Ordered[Quantity])</f>
        <v/>
      </c>
      <c r="D125">
        <f>SUMIF(Sold[Name], Table6[[#This Row],[Name]], Sold[Quantity])</f>
        <v/>
      </c>
      <c r="E125">
        <f>Table6[[#This Row],[Ordered Qty]]-Table6[[#This Row],[Sold Qty]]+F125</f>
        <v/>
      </c>
      <c r="F125" t="n">
        <v>1</v>
      </c>
      <c r="G125" s="1" t="n">
        <v>67</v>
      </c>
      <c r="H125" s="2" t="n">
        <v>0.2</v>
      </c>
      <c r="I125" s="12">
        <f>G125/'Item List'!$L$2 + H125*(88/'Item List'!$L$2)</f>
        <v/>
      </c>
      <c r="J125" t="n">
        <v>0</v>
      </c>
      <c r="K125">
        <f>'WH LT Total'!E125+'Parcel LT'!$F$2</f>
        <v/>
      </c>
      <c r="L125">
        <f>ROUNDUP((J125/30 * K125),0)</f>
        <v/>
      </c>
      <c r="M125">
        <f>ROUNDUP(SQRT((J125*2*(42*H125))/(0.1*G125)),0)</f>
        <v/>
      </c>
      <c r="N125" s="9">
        <f>IF(Table6[[#This Row],[Stock]]&lt;=L125,M125*I125,0)</f>
        <v/>
      </c>
      <c r="Q125">
        <f>I125*Table6[[#This Row],[Stock]]</f>
        <v/>
      </c>
    </row>
    <row r="126" ht="15" customHeight="1" s="7" thickBot="1">
      <c r="A126">
        <f>Item[[#This Row],[Item No.]]</f>
        <v/>
      </c>
      <c r="B126">
        <f>VLOOKUP(Table6[[#This Row],[Item No.]],Item[],2,FALSE)</f>
        <v/>
      </c>
      <c r="C126">
        <f>SUMIF(Ordered[Name], Table6[[#This Row],[Name]], Ordered[Quantity])</f>
        <v/>
      </c>
      <c r="D126">
        <f>SUMIF(Sold[Name], Table6[[#This Row],[Name]], Sold[Quantity])</f>
        <v/>
      </c>
      <c r="E126">
        <f>Table6[[#This Row],[Ordered Qty]]-Table6[[#This Row],[Sold Qty]]+F126</f>
        <v/>
      </c>
      <c r="F126" t="n">
        <v>1</v>
      </c>
      <c r="G126" s="1" t="n">
        <v>67</v>
      </c>
      <c r="H126" s="2" t="n">
        <v>0.2</v>
      </c>
      <c r="I126" s="12">
        <f>G126/'Item List'!$L$2 + H126*(88/'Item List'!$L$2)</f>
        <v/>
      </c>
      <c r="J126" t="n">
        <v>0</v>
      </c>
      <c r="K126">
        <f>'WH LT Total'!E126+'Parcel LT'!$F$2</f>
        <v/>
      </c>
      <c r="L126">
        <f>ROUNDUP((J126/30 * K126),0)</f>
        <v/>
      </c>
      <c r="M126">
        <f>ROUNDUP(SQRT((J126*2*(42*H126))/(0.1*G126)),0)</f>
        <v/>
      </c>
      <c r="N126" s="9">
        <f>IF(Table6[[#This Row],[Stock]]&lt;=L126,M126*I126,0)</f>
        <v/>
      </c>
      <c r="Q126">
        <f>I126*Table6[[#This Row],[Stock]]</f>
        <v/>
      </c>
    </row>
    <row r="127" ht="15" customHeight="1" s="7" thickBot="1">
      <c r="A127">
        <f>Item[[#This Row],[Item No.]]</f>
        <v/>
      </c>
      <c r="B127">
        <f>VLOOKUP(Table6[[#This Row],[Item No.]],Item[],2,FALSE)</f>
        <v/>
      </c>
      <c r="C127">
        <f>SUMIF(Ordered[Name], Table6[[#This Row],[Name]], Ordered[Quantity])</f>
        <v/>
      </c>
      <c r="D127">
        <f>SUMIF(Sold[Name], Table6[[#This Row],[Name]], Sold[Quantity])</f>
        <v/>
      </c>
      <c r="E127">
        <f>Table6[[#This Row],[Ordered Qty]]-Table6[[#This Row],[Sold Qty]]+F127</f>
        <v/>
      </c>
      <c r="F127" t="n">
        <v>0</v>
      </c>
      <c r="G127" s="1" t="n">
        <v>75</v>
      </c>
      <c r="H127" s="2" t="n">
        <v>0.2</v>
      </c>
      <c r="I127" s="12">
        <f>G127/'Item List'!$L$2 + H127*(88/'Item List'!$L$2)</f>
        <v/>
      </c>
      <c r="J127" t="n">
        <v>0</v>
      </c>
      <c r="K127">
        <f>'WH LT Total'!E127+'Parcel LT'!$F$2</f>
        <v/>
      </c>
      <c r="L127">
        <f>ROUNDUP((J127/30 * K127),0)</f>
        <v/>
      </c>
      <c r="M127">
        <f>ROUNDUP(SQRT((J127*2*(42*H127))/(0.1*G127)),0)</f>
        <v/>
      </c>
      <c r="N127" s="9">
        <f>IF(Table6[[#This Row],[Stock]]&lt;=L127,M127*I127,0)</f>
        <v/>
      </c>
      <c r="Q127">
        <f>I127*Table6[[#This Row],[Stock]]</f>
        <v/>
      </c>
    </row>
    <row r="128" ht="15" customHeight="1" s="7" thickBot="1">
      <c r="A128">
        <f>Item[[#This Row],[Item No.]]</f>
        <v/>
      </c>
      <c r="B128">
        <f>VLOOKUP(Table6[[#This Row],[Item No.]],Item[],2,FALSE)</f>
        <v/>
      </c>
      <c r="C128">
        <f>SUMIF(Ordered[Name], Table6[[#This Row],[Name]], Ordered[Quantity])</f>
        <v/>
      </c>
      <c r="D128">
        <f>SUMIF(Sold[Name], Table6[[#This Row],[Name]], Sold[Quantity])</f>
        <v/>
      </c>
      <c r="E128">
        <f>Table6[[#This Row],[Ordered Qty]]-Table6[[#This Row],[Sold Qty]]+F128</f>
        <v/>
      </c>
      <c r="F128" t="n">
        <v>0</v>
      </c>
      <c r="G128" s="1" t="n">
        <v>75</v>
      </c>
      <c r="H128" s="2" t="n">
        <v>0.2</v>
      </c>
      <c r="I128" s="12">
        <f>G128/'Item List'!$L$2 + H128*(88/'Item List'!$L$2)</f>
        <v/>
      </c>
      <c r="J128" t="n">
        <v>0</v>
      </c>
      <c r="K128">
        <f>'WH LT Total'!E128+'Parcel LT'!$F$2</f>
        <v/>
      </c>
      <c r="L128">
        <f>ROUNDUP((J128/30 * K128),0)</f>
        <v/>
      </c>
      <c r="M128">
        <f>ROUNDUP(SQRT((J128*2*(42*H128))/(0.1*G128)),0)</f>
        <v/>
      </c>
      <c r="N128" s="9">
        <f>IF(Table6[[#This Row],[Stock]]&lt;=L128,M128*I128,0)</f>
        <v/>
      </c>
      <c r="Q128">
        <f>I128*Table6[[#This Row],[Stock]]</f>
        <v/>
      </c>
    </row>
    <row r="129" ht="15" customHeight="1" s="7" thickBot="1">
      <c r="A129">
        <f>Item[[#This Row],[Item No.]]</f>
        <v/>
      </c>
      <c r="B129">
        <f>VLOOKUP(Table6[[#This Row],[Item No.]],Item[],2,FALSE)</f>
        <v/>
      </c>
      <c r="C129">
        <f>SUMIF(Ordered[Name], Table6[[#This Row],[Name]], Ordered[Quantity])</f>
        <v/>
      </c>
      <c r="D129">
        <f>SUMIF(Sold[Name], Table6[[#This Row],[Name]], Sold[Quantity])</f>
        <v/>
      </c>
      <c r="E129">
        <f>Table6[[#This Row],[Ordered Qty]]-Table6[[#This Row],[Sold Qty]]+F129</f>
        <v/>
      </c>
      <c r="F129" t="n">
        <v>0</v>
      </c>
      <c r="G129" s="1" t="n">
        <v>75</v>
      </c>
      <c r="H129" s="2" t="n">
        <v>0.2</v>
      </c>
      <c r="I129" s="12">
        <f>G129/'Item List'!$L$2 + H129*(88/'Item List'!$L$2)</f>
        <v/>
      </c>
      <c r="J129" t="n">
        <v>0</v>
      </c>
      <c r="K129">
        <f>'WH LT Total'!E129+'Parcel LT'!$F$2</f>
        <v/>
      </c>
      <c r="L129">
        <f>ROUNDUP((J129/30 * K129),0)</f>
        <v/>
      </c>
      <c r="M129">
        <f>ROUNDUP(SQRT((J129*2*(42*H129))/(0.1*G129)),0)</f>
        <v/>
      </c>
      <c r="N129" s="9">
        <f>IF(Table6[[#This Row],[Stock]]&lt;=L129,M129*I129,0)</f>
        <v/>
      </c>
      <c r="Q129">
        <f>I129*Table6[[#This Row],[Stock]]</f>
        <v/>
      </c>
    </row>
    <row r="130" ht="15" customHeight="1" s="7" thickBot="1">
      <c r="A130">
        <f>Item[[#This Row],[Item No.]]</f>
        <v/>
      </c>
      <c r="B130">
        <f>VLOOKUP(Table6[[#This Row],[Item No.]],Item[],2,FALSE)</f>
        <v/>
      </c>
      <c r="C130">
        <f>SUMIF(Ordered[Name], Table6[[#This Row],[Name]], Ordered[Quantity])</f>
        <v/>
      </c>
      <c r="D130">
        <f>SUMIF(Sold[Name], Table6[[#This Row],[Name]], Sold[Quantity])</f>
        <v/>
      </c>
      <c r="E130">
        <f>Table6[[#This Row],[Ordered Qty]]-Table6[[#This Row],[Sold Qty]]+F130</f>
        <v/>
      </c>
      <c r="F130" t="n">
        <v>0</v>
      </c>
      <c r="G130" s="1" t="n">
        <v>75</v>
      </c>
      <c r="H130" s="2" t="n">
        <v>0.2</v>
      </c>
      <c r="I130" s="12">
        <f>G130/'Item List'!$L$2 + H130*(88/'Item List'!$L$2)</f>
        <v/>
      </c>
      <c r="J130" t="n">
        <v>0</v>
      </c>
      <c r="K130">
        <f>'WH LT Total'!E130+'Parcel LT'!$F$2</f>
        <v/>
      </c>
      <c r="L130">
        <f>ROUNDUP((J130/30 * K130),0)</f>
        <v/>
      </c>
      <c r="M130">
        <f>ROUNDUP(SQRT((J130*2*(42*H130))/(0.1*G130)),0)</f>
        <v/>
      </c>
      <c r="N130" s="9">
        <f>IF(Table6[[#This Row],[Stock]]&lt;=L130,M130*I130,0)</f>
        <v/>
      </c>
      <c r="Q130">
        <f>I130*Table6[[#This Row],[Stock]]</f>
        <v/>
      </c>
    </row>
    <row r="131" ht="15" customHeight="1" s="7" thickBot="1">
      <c r="A131">
        <f>Item[[#This Row],[Item No.]]</f>
        <v/>
      </c>
      <c r="B131">
        <f>VLOOKUP(Table6[[#This Row],[Item No.]],Item[],2,FALSE)</f>
        <v/>
      </c>
      <c r="C131">
        <f>SUMIF(Ordered[Name], Table6[[#This Row],[Name]], Ordered[Quantity])</f>
        <v/>
      </c>
      <c r="D131">
        <f>SUMIF(Sold[Name], Table6[[#This Row],[Name]], Sold[Quantity])</f>
        <v/>
      </c>
      <c r="E131">
        <f>Table6[[#This Row],[Ordered Qty]]-Table6[[#This Row],[Sold Qty]]+F131</f>
        <v/>
      </c>
      <c r="F131" t="n">
        <v>1</v>
      </c>
      <c r="G131" s="1" t="n">
        <v>225</v>
      </c>
      <c r="H131" s="1" t="n">
        <v>0.7</v>
      </c>
      <c r="I131" s="12">
        <f>G131/'Item List'!$L$2 + H131*(88/'Item List'!$L$2)</f>
        <v/>
      </c>
      <c r="J131" t="n">
        <v>0</v>
      </c>
      <c r="K131">
        <f>'WH LT Total'!E131+'Parcel LT'!$F$2</f>
        <v/>
      </c>
      <c r="L131">
        <f>ROUNDUP((J131/30 * K131),0)</f>
        <v/>
      </c>
      <c r="M131">
        <f>ROUNDUP(SQRT((J131*2*(42*H131))/(0.1*G131)),0)</f>
        <v/>
      </c>
      <c r="N131" s="9">
        <f>IF(Table6[[#This Row],[Stock]]&lt;=L131,M131*I131,0)</f>
        <v/>
      </c>
      <c r="Q131">
        <f>I131*Table6[[#This Row],[Stock]]</f>
        <v/>
      </c>
    </row>
    <row r="132" ht="15" customHeight="1" s="7" thickBot="1">
      <c r="A132">
        <f>Item[[#This Row],[Item No.]]</f>
        <v/>
      </c>
      <c r="B132">
        <f>VLOOKUP(Table6[[#This Row],[Item No.]],Item[],2,FALSE)</f>
        <v/>
      </c>
      <c r="C132">
        <f>SUMIF(Ordered[Name], Table6[[#This Row],[Name]], Ordered[Quantity])</f>
        <v/>
      </c>
      <c r="D132">
        <f>SUMIF(Sold[Name], Table6[[#This Row],[Name]], Sold[Quantity])</f>
        <v/>
      </c>
      <c r="E132">
        <f>Table6[[#This Row],[Ordered Qty]]-Table6[[#This Row],[Sold Qty]]+F132</f>
        <v/>
      </c>
      <c r="F132" t="n">
        <v>2</v>
      </c>
      <c r="G132" s="1" t="n">
        <v>225</v>
      </c>
      <c r="H132" s="1" t="n">
        <v>0.7</v>
      </c>
      <c r="I132" s="12">
        <f>G132/'Item List'!$L$2 + H132*(88/'Item List'!$L$2)</f>
        <v/>
      </c>
      <c r="J132" t="n">
        <v>0</v>
      </c>
      <c r="K132">
        <f>'WH LT Total'!E132+'Parcel LT'!$F$2</f>
        <v/>
      </c>
      <c r="L132">
        <f>ROUNDUP((J132/30 * K132),0)</f>
        <v/>
      </c>
      <c r="M132">
        <f>ROUNDUP(SQRT((J132*2*(42*H132))/(0.1*G132)),0)</f>
        <v/>
      </c>
      <c r="N132" s="9">
        <f>IF(Table6[[#This Row],[Stock]]&lt;=L132,M132*I132,0)</f>
        <v/>
      </c>
      <c r="Q132">
        <f>I132*Table6[[#This Row],[Stock]]</f>
        <v/>
      </c>
    </row>
    <row r="133" ht="15" customHeight="1" s="7" thickBot="1">
      <c r="A133">
        <f>Item[[#This Row],[Item No.]]</f>
        <v/>
      </c>
      <c r="B133">
        <f>VLOOKUP(Table6[[#This Row],[Item No.]],Item[],2,FALSE)</f>
        <v/>
      </c>
      <c r="C133">
        <f>SUMIF(Ordered[Name], Table6[[#This Row],[Name]], Ordered[Quantity])</f>
        <v/>
      </c>
      <c r="D133">
        <f>SUMIF(Sold[Name], Table6[[#This Row],[Name]], Sold[Quantity])</f>
        <v/>
      </c>
      <c r="E133">
        <f>Table6[[#This Row],[Ordered Qty]]-Table6[[#This Row],[Sold Qty]]+F133</f>
        <v/>
      </c>
      <c r="F133" t="n">
        <v>2</v>
      </c>
      <c r="G133" s="1" t="n">
        <v>169</v>
      </c>
      <c r="H133" s="1" t="n">
        <v>0.7</v>
      </c>
      <c r="I133" s="12">
        <f>G133/'Item List'!$L$2 + H133*(88/'Item List'!$L$2)</f>
        <v/>
      </c>
      <c r="J133" t="n">
        <v>0</v>
      </c>
      <c r="K133">
        <f>'WH LT Total'!E133+'Parcel LT'!$F$2</f>
        <v/>
      </c>
      <c r="L133">
        <f>ROUNDUP((J133/30 * K133),0)</f>
        <v/>
      </c>
      <c r="M133">
        <f>ROUNDUP(SQRT((J133*2*(42*H133))/(0.1*G133)),0)</f>
        <v/>
      </c>
      <c r="N133" s="9">
        <f>IF(Table6[[#This Row],[Stock]]&lt;=L133,M133*I133,0)</f>
        <v/>
      </c>
      <c r="Q133">
        <f>I133*Table6[[#This Row],[Stock]]</f>
        <v/>
      </c>
    </row>
    <row r="134" ht="15" customHeight="1" s="7" thickBot="1">
      <c r="A134">
        <f>Item[[#This Row],[Item No.]]</f>
        <v/>
      </c>
      <c r="B134">
        <f>VLOOKUP(Table6[[#This Row],[Item No.]],Item[],2,FALSE)</f>
        <v/>
      </c>
      <c r="C134">
        <f>SUMIF(Ordered[Name], Table6[[#This Row],[Name]], Ordered[Quantity])</f>
        <v/>
      </c>
      <c r="D134">
        <f>SUMIF(Sold[Name], Table6[[#This Row],[Name]], Sold[Quantity])</f>
        <v/>
      </c>
      <c r="E134">
        <f>Table6[[#This Row],[Ordered Qty]]-Table6[[#This Row],[Sold Qty]]+F134</f>
        <v/>
      </c>
      <c r="F134" t="n">
        <v>1</v>
      </c>
      <c r="G134" s="1" t="n">
        <v>169</v>
      </c>
      <c r="H134" s="1" t="n">
        <v>0.7</v>
      </c>
      <c r="I134" s="12">
        <f>G134/'Item List'!$L$2 + H134*(88/'Item List'!$L$2)</f>
        <v/>
      </c>
      <c r="J134" t="n">
        <v>0</v>
      </c>
      <c r="K134">
        <f>'WH LT Total'!E134+'Parcel LT'!$F$2</f>
        <v/>
      </c>
      <c r="L134">
        <f>ROUNDUP((J134/30 * K134),0)</f>
        <v/>
      </c>
      <c r="M134">
        <f>ROUNDUP(SQRT((J134*2*(42*H134))/(0.1*G134)),0)</f>
        <v/>
      </c>
      <c r="N134" s="9">
        <f>IF(Table6[[#This Row],[Stock]]&lt;=L134,M134*I134,0)</f>
        <v/>
      </c>
      <c r="Q134">
        <f>I134*Table6[[#This Row],[Stock]]</f>
        <v/>
      </c>
    </row>
    <row r="135" ht="15" customHeight="1" s="7" thickBot="1">
      <c r="A135">
        <f>Item[[#This Row],[Item No.]]</f>
        <v/>
      </c>
      <c r="B135">
        <f>VLOOKUP(Table6[[#This Row],[Item No.]],Item[],2,FALSE)</f>
        <v/>
      </c>
      <c r="C135">
        <f>SUMIF(Ordered[Name], Table6[[#This Row],[Name]], Ordered[Quantity])</f>
        <v/>
      </c>
      <c r="D135">
        <f>SUMIF(Sold[Name], Table6[[#This Row],[Name]], Sold[Quantity])</f>
        <v/>
      </c>
      <c r="E135">
        <f>Table6[[#This Row],[Ordered Qty]]-Table6[[#This Row],[Sold Qty]]+F135</f>
        <v/>
      </c>
      <c r="F135" t="n">
        <v>0</v>
      </c>
      <c r="G135" s="4" t="n">
        <v>196</v>
      </c>
      <c r="H135" s="5" t="n">
        <v>0.9</v>
      </c>
      <c r="I135" s="12">
        <f>G135/'Item List'!$L$2 + H135*(88/'Item List'!$L$2)</f>
        <v/>
      </c>
      <c r="J135" t="n">
        <v>0</v>
      </c>
      <c r="K135">
        <f>'WH LT Total'!E135+'Parcel LT'!$F$2</f>
        <v/>
      </c>
      <c r="L135">
        <f>ROUNDUP((J135/30 * K135),0)</f>
        <v/>
      </c>
      <c r="M135">
        <f>ROUNDUP(SQRT((J135*2*(42*H135))/(0.1*G135)),0)</f>
        <v/>
      </c>
      <c r="N135" s="9">
        <f>IF(Table6[[#This Row],[Stock]]&lt;=L135,M135*I135,0)</f>
        <v/>
      </c>
      <c r="Q135">
        <f>I135*Table6[[#This Row],[Stock]]</f>
        <v/>
      </c>
    </row>
    <row r="136" ht="15" customHeight="1" s="7" thickBot="1">
      <c r="A136">
        <f>Item[[#This Row],[Item No.]]</f>
        <v/>
      </c>
      <c r="B136">
        <f>VLOOKUP(Table6[[#This Row],[Item No.]],Item[],2,FALSE)</f>
        <v/>
      </c>
      <c r="C136">
        <f>SUMIF(Ordered[Name], Table6[[#This Row],[Name]], Ordered[Quantity])</f>
        <v/>
      </c>
      <c r="D136">
        <f>SUMIF(Sold[Name], Table6[[#This Row],[Name]], Sold[Quantity])</f>
        <v/>
      </c>
      <c r="E136">
        <f>Table6[[#This Row],[Ordered Qty]]-Table6[[#This Row],[Sold Qty]]+F136</f>
        <v/>
      </c>
      <c r="F136" t="n">
        <v>0</v>
      </c>
      <c r="G136" s="4" t="n">
        <v>196</v>
      </c>
      <c r="H136" s="5" t="n">
        <v>0.9</v>
      </c>
      <c r="I136" s="12">
        <f>G136/'Item List'!$L$2 + H136*(88/'Item List'!$L$2)</f>
        <v/>
      </c>
      <c r="J136" t="n">
        <v>0</v>
      </c>
      <c r="K136">
        <f>'WH LT Total'!E136+'Parcel LT'!$F$2</f>
        <v/>
      </c>
      <c r="L136">
        <f>ROUNDUP((J136/30 * K136),0)</f>
        <v/>
      </c>
      <c r="M136">
        <f>ROUNDUP(SQRT((J136*2*(42*H136))/(0.1*G136)),0)</f>
        <v/>
      </c>
      <c r="N136" s="9">
        <f>IF(Table6[[#This Row],[Stock]]&lt;=L136,M136*I136,0)</f>
        <v/>
      </c>
      <c r="Q136">
        <f>I136*Table6[[#This Row],[Stock]]</f>
        <v/>
      </c>
    </row>
    <row r="137" ht="15" customHeight="1" s="7" thickBot="1">
      <c r="A137">
        <f>Item[[#This Row],[Item No.]]</f>
        <v/>
      </c>
      <c r="B137">
        <f>VLOOKUP(Table6[[#This Row],[Item No.]],Item[],2,FALSE)</f>
        <v/>
      </c>
      <c r="C137">
        <f>SUMIF(Ordered[Name], Table6[[#This Row],[Name]], Ordered[Quantity])</f>
        <v/>
      </c>
      <c r="D137">
        <f>SUMIF(Sold[Name], Table6[[#This Row],[Name]], Sold[Quantity])</f>
        <v/>
      </c>
      <c r="E137">
        <f>Table6[[#This Row],[Ordered Qty]]-Table6[[#This Row],[Sold Qty]]+F137</f>
        <v/>
      </c>
      <c r="F137" t="n">
        <v>0</v>
      </c>
      <c r="G137" s="4" t="n">
        <v>196</v>
      </c>
      <c r="H137" s="5" t="n">
        <v>0.9</v>
      </c>
      <c r="I137" s="12">
        <f>G137/'Item List'!$L$2 + H137*(88/'Item List'!$L$2)</f>
        <v/>
      </c>
      <c r="J137" t="n">
        <v>0</v>
      </c>
      <c r="K137">
        <f>'WH LT Total'!E137+'Parcel LT'!$F$2</f>
        <v/>
      </c>
      <c r="L137">
        <f>ROUNDUP((J137/30 * K137),0)</f>
        <v/>
      </c>
      <c r="M137">
        <f>ROUNDUP(SQRT((J137*2*(42*H137))/(0.1*G137)),0)</f>
        <v/>
      </c>
      <c r="N137" s="9">
        <f>IF(Table6[[#This Row],[Stock]]&lt;=L137,M137*I137,0)</f>
        <v/>
      </c>
      <c r="Q137">
        <f>I137*Table6[[#This Row],[Stock]]</f>
        <v/>
      </c>
    </row>
    <row r="138" ht="15" customHeight="1" s="7" thickBot="1">
      <c r="A138">
        <f>Item[[#This Row],[Item No.]]</f>
        <v/>
      </c>
      <c r="B138">
        <f>VLOOKUP(Table6[[#This Row],[Item No.]],Item[],2,FALSE)</f>
        <v/>
      </c>
      <c r="C138">
        <f>SUMIF(Ordered[Name], Table6[[#This Row],[Name]], Ordered[Quantity])</f>
        <v/>
      </c>
      <c r="D138">
        <f>SUMIF(Sold[Name], Table6[[#This Row],[Name]], Sold[Quantity])</f>
        <v/>
      </c>
      <c r="E138">
        <f>Table6[[#This Row],[Ordered Qty]]-Table6[[#This Row],[Sold Qty]]+F138</f>
        <v/>
      </c>
      <c r="F138" t="n">
        <v>0</v>
      </c>
      <c r="G138" s="4" t="n">
        <v>196</v>
      </c>
      <c r="H138" s="5" t="n">
        <v>0.9</v>
      </c>
      <c r="I138" s="12">
        <f>G138/'Item List'!$L$2 + H138*(88/'Item List'!$L$2)</f>
        <v/>
      </c>
      <c r="J138" t="n">
        <v>0</v>
      </c>
      <c r="K138">
        <f>'WH LT Total'!E138+'Parcel LT'!$F$2</f>
        <v/>
      </c>
      <c r="L138">
        <f>ROUNDUP((J138/30 * K138),0)</f>
        <v/>
      </c>
      <c r="M138">
        <f>ROUNDUP(SQRT((J138*2*(42*H138))/(0.1*G138)),0)</f>
        <v/>
      </c>
      <c r="N138" s="9">
        <f>IF(Table6[[#This Row],[Stock]]&lt;=L138,M138*I138,0)</f>
        <v/>
      </c>
      <c r="Q138">
        <f>I138*Table6[[#This Row],[Stock]]</f>
        <v/>
      </c>
    </row>
    <row r="139" ht="15" customHeight="1" s="7" thickBot="1">
      <c r="A139">
        <f>Item[[#This Row],[Item No.]]</f>
        <v/>
      </c>
      <c r="B139">
        <f>VLOOKUP(Table6[[#This Row],[Item No.]],Item[],2,FALSE)</f>
        <v/>
      </c>
      <c r="C139">
        <f>SUMIF(Ordered[Name], Table6[[#This Row],[Name]], Ordered[Quantity])</f>
        <v/>
      </c>
      <c r="D139">
        <f>SUMIF(Sold[Name], Table6[[#This Row],[Name]], Sold[Quantity])</f>
        <v/>
      </c>
      <c r="E139">
        <f>Table6[[#This Row],[Ordered Qty]]-Table6[[#This Row],[Sold Qty]]+F139</f>
        <v/>
      </c>
      <c r="F139" t="n">
        <v>0</v>
      </c>
      <c r="G139" s="4" t="n">
        <v>196</v>
      </c>
      <c r="H139" s="5" t="n">
        <v>0.9</v>
      </c>
      <c r="I139" s="12">
        <f>G139/'Item List'!$L$2 + H139*(88/'Item List'!$L$2)</f>
        <v/>
      </c>
      <c r="J139" t="n">
        <v>0</v>
      </c>
      <c r="K139">
        <f>'WH LT Total'!E139+'Parcel LT'!$F$2</f>
        <v/>
      </c>
      <c r="L139">
        <f>ROUNDUP((J139/30 * K139),0)</f>
        <v/>
      </c>
      <c r="M139">
        <f>ROUNDUP(SQRT((J139*2*(42*H139))/(0.1*G139)),0)</f>
        <v/>
      </c>
      <c r="N139" s="9">
        <f>IF(Table6[[#This Row],[Stock]]&lt;=L139,M139*I139,0)</f>
        <v/>
      </c>
      <c r="Q139">
        <f>I139*Table6[[#This Row],[Stock]]</f>
        <v/>
      </c>
    </row>
    <row r="140" ht="15" customHeight="1" s="7" thickBot="1">
      <c r="A140">
        <f>Item[[#This Row],[Item No.]]</f>
        <v/>
      </c>
      <c r="B140">
        <f>VLOOKUP(Table6[[#This Row],[Item No.]],Item[],2,FALSE)</f>
        <v/>
      </c>
      <c r="C140">
        <f>SUMIF(Ordered[Name], Table6[[#This Row],[Name]], Ordered[Quantity])</f>
        <v/>
      </c>
      <c r="D140">
        <f>SUMIF(Sold[Name], Table6[[#This Row],[Name]], Sold[Quantity])</f>
        <v/>
      </c>
      <c r="E140">
        <f>Table6[[#This Row],[Ordered Qty]]-Table6[[#This Row],[Sold Qty]]+F140</f>
        <v/>
      </c>
      <c r="F140" t="n">
        <v>0</v>
      </c>
      <c r="I140" s="12">
        <f>G140/'Item List'!$L$2 + H140*(88/'Item List'!$L$2)</f>
        <v/>
      </c>
      <c r="J140" t="n">
        <v>0</v>
      </c>
      <c r="K140">
        <f>'WH LT Total'!E140+'Parcel LT'!$F$2</f>
        <v/>
      </c>
      <c r="L140">
        <f>ROUNDUP((J140/30 * K140),0)</f>
        <v/>
      </c>
      <c r="M140">
        <f>ROUNDUP(SQRT((J140*2*(42*H140))/(0.1*G140)),0)</f>
        <v/>
      </c>
      <c r="N140" s="9">
        <f>IF(Table6[[#This Row],[Stock]]&lt;=L140,M140*I140,0)</f>
        <v/>
      </c>
      <c r="Q140">
        <f>I140*Table6[[#This Row],[Stock]]</f>
        <v/>
      </c>
    </row>
    <row r="141" ht="15" customHeight="1" s="7" thickBot="1">
      <c r="A141">
        <f>Item[[#This Row],[Item No.]]</f>
        <v/>
      </c>
      <c r="B141">
        <f>VLOOKUP(Table6[[#This Row],[Item No.]],Item[],2,FALSE)</f>
        <v/>
      </c>
      <c r="C141">
        <f>SUMIF(Ordered[Name], Table6[[#This Row],[Name]], Ordered[Quantity])</f>
        <v/>
      </c>
      <c r="D141">
        <f>SUMIF(Sold[Name], Table6[[#This Row],[Name]], Sold[Quantity])</f>
        <v/>
      </c>
      <c r="E141">
        <f>Table6[[#This Row],[Ordered Qty]]-Table6[[#This Row],[Sold Qty]]+F141</f>
        <v/>
      </c>
      <c r="F141" t="n">
        <v>0</v>
      </c>
      <c r="I141" s="12">
        <f>G141/'Item List'!$L$2 + H141*(88/'Item List'!$L$2)</f>
        <v/>
      </c>
      <c r="J141" t="n">
        <v>0</v>
      </c>
      <c r="K141">
        <f>'WH LT Total'!E141+'Parcel LT'!$F$2</f>
        <v/>
      </c>
      <c r="L141">
        <f>ROUNDUP((J141/30 * K141),0)</f>
        <v/>
      </c>
      <c r="M141">
        <f>ROUNDUP(SQRT((J141*2*(42*H141))/(0.1*G141)),0)</f>
        <v/>
      </c>
      <c r="N141" s="9">
        <f>IF(Table6[[#This Row],[Stock]]&lt;=L141,M141*I141,0)</f>
        <v/>
      </c>
      <c r="Q141">
        <f>I141*Table6[[#This Row],[Stock]]</f>
        <v/>
      </c>
    </row>
    <row r="142" ht="15" customHeight="1" s="7" thickBot="1">
      <c r="A142">
        <f>Item[[#This Row],[Item No.]]</f>
        <v/>
      </c>
      <c r="B142">
        <f>VLOOKUP(Table6[[#This Row],[Item No.]],Item[],2,FALSE)</f>
        <v/>
      </c>
      <c r="C142">
        <f>SUMIF(Ordered[Name], Table6[[#This Row],[Name]], Ordered[Quantity])</f>
        <v/>
      </c>
      <c r="D142">
        <f>SUMIF(Sold[Name], Table6[[#This Row],[Name]], Sold[Quantity])</f>
        <v/>
      </c>
      <c r="E142">
        <f>Table6[[#This Row],[Ordered Qty]]-Table6[[#This Row],[Sold Qty]]+F142</f>
        <v/>
      </c>
      <c r="F142" t="n">
        <v>0</v>
      </c>
      <c r="I142" s="12">
        <f>G142/'Item List'!$L$2 + H142*(88/'Item List'!$L$2)</f>
        <v/>
      </c>
      <c r="J142" t="n">
        <v>0</v>
      </c>
      <c r="K142">
        <f>'WH LT Total'!E142+'Parcel LT'!$F$2</f>
        <v/>
      </c>
      <c r="L142">
        <f>ROUNDUP((J142/30 * K142),0)</f>
        <v/>
      </c>
      <c r="M142">
        <f>ROUNDUP(SQRT((J142*2*(42*H142))/(0.1*G142)),0)</f>
        <v/>
      </c>
      <c r="N142" s="9">
        <f>IF(Table6[[#This Row],[Stock]]&lt;=L142,M142*I142,0)</f>
        <v/>
      </c>
      <c r="Q142">
        <f>I142*Table6[[#This Row],[Stock]]</f>
        <v/>
      </c>
    </row>
    <row r="143" ht="15" customHeight="1" s="7" thickBot="1">
      <c r="A143">
        <f>Item[[#This Row],[Item No.]]</f>
        <v/>
      </c>
      <c r="B143">
        <f>VLOOKUP(Table6[[#This Row],[Item No.]],Item[],2,FALSE)</f>
        <v/>
      </c>
      <c r="C143">
        <f>SUMIF(Ordered[Name], Table6[[#This Row],[Name]], Ordered[Quantity])</f>
        <v/>
      </c>
      <c r="D143">
        <f>SUMIF(Sold[Name], Table6[[#This Row],[Name]], Sold[Quantity])</f>
        <v/>
      </c>
      <c r="E143">
        <f>Table6[[#This Row],[Ordered Qty]]-Table6[[#This Row],[Sold Qty]]+F143</f>
        <v/>
      </c>
      <c r="F143" t="n">
        <v>0</v>
      </c>
      <c r="I143" s="12">
        <f>G143/'Item List'!$L$2 + H143*(88/'Item List'!$L$2)</f>
        <v/>
      </c>
      <c r="J143" t="n">
        <v>0</v>
      </c>
      <c r="K143">
        <f>'WH LT Total'!E143+'Parcel LT'!$F$2</f>
        <v/>
      </c>
      <c r="L143">
        <f>ROUNDUP((J143/30 * K143),0)</f>
        <v/>
      </c>
      <c r="M143">
        <f>ROUNDUP(SQRT((J143*2*(42*H143))/(0.1*G143)),0)</f>
        <v/>
      </c>
      <c r="N143" s="9">
        <f>IF(Table6[[#This Row],[Stock]]&lt;=L143,M143*I143,0)</f>
        <v/>
      </c>
      <c r="Q143">
        <f>I143*Table6[[#This Row],[Stock]]</f>
        <v/>
      </c>
    </row>
    <row r="144" ht="15" customHeight="1" s="7" thickBot="1">
      <c r="A144">
        <f>Item[[#This Row],[Item No.]]</f>
        <v/>
      </c>
      <c r="B144">
        <f>VLOOKUP(Table6[[#This Row],[Item No.]],Item[],2,FALSE)</f>
        <v/>
      </c>
      <c r="C144">
        <f>SUMIF(Ordered[Name], Table6[[#This Row],[Name]], Ordered[Quantity])</f>
        <v/>
      </c>
      <c r="D144">
        <f>SUMIF(Sold[Name], Table6[[#This Row],[Name]], Sold[Quantity])</f>
        <v/>
      </c>
      <c r="E144">
        <f>Table6[[#This Row],[Ordered Qty]]-Table6[[#This Row],[Sold Qty]]+F144</f>
        <v/>
      </c>
      <c r="F144" t="n">
        <v>0</v>
      </c>
      <c r="I144" s="12">
        <f>G144/'Item List'!$L$2 + H144*(88/'Item List'!$L$2)</f>
        <v/>
      </c>
      <c r="J144" t="n">
        <v>0</v>
      </c>
      <c r="K144">
        <f>'WH LT Total'!E144+'Parcel LT'!$F$2</f>
        <v/>
      </c>
      <c r="L144">
        <f>ROUNDUP((J144/30 * K144),0)</f>
        <v/>
      </c>
      <c r="M144">
        <f>ROUNDUP(SQRT((J144*2*(42*H144))/(0.1*G144)),0)</f>
        <v/>
      </c>
      <c r="N144" s="9">
        <f>IF(Table6[[#This Row],[Stock]]&lt;=L144,M144*I144,0)</f>
        <v/>
      </c>
      <c r="Q144">
        <f>I144*Table6[[#This Row],[Stock]]</f>
        <v/>
      </c>
    </row>
    <row r="145" ht="15" customHeight="1" s="7" thickBot="1">
      <c r="A145">
        <f>Item[[#This Row],[Item No.]]</f>
        <v/>
      </c>
      <c r="B145">
        <f>VLOOKUP(Table6[[#This Row],[Item No.]],Item[],2,FALSE)</f>
        <v/>
      </c>
      <c r="C145">
        <f>SUMIF(Ordered[Name], Table6[[#This Row],[Name]], Ordered[Quantity])</f>
        <v/>
      </c>
      <c r="D145">
        <f>SUMIF(Sold[Name], Table6[[#This Row],[Name]], Sold[Quantity])</f>
        <v/>
      </c>
      <c r="E145">
        <f>Table6[[#This Row],[Ordered Qty]]-Table6[[#This Row],[Sold Qty]]+F145</f>
        <v/>
      </c>
      <c r="F145" t="n">
        <v>0</v>
      </c>
      <c r="I145" s="12">
        <f>G145/'Item List'!$L$2 + H145*(88/'Item List'!$L$2)</f>
        <v/>
      </c>
      <c r="J145" t="n">
        <v>0</v>
      </c>
      <c r="K145">
        <f>'WH LT Total'!E145+'Parcel LT'!$F$2</f>
        <v/>
      </c>
      <c r="L145">
        <f>ROUNDUP((J145/30 * K145),0)</f>
        <v/>
      </c>
      <c r="M145">
        <f>ROUNDUP(SQRT((J145*2*(42*H145))/(0.1*G145)),0)</f>
        <v/>
      </c>
      <c r="N145" s="9">
        <f>IF(Table6[[#This Row],[Stock]]&lt;=L145,M145*I145,0)</f>
        <v/>
      </c>
      <c r="Q145">
        <f>I145*Table6[[#This Row],[Stock]]</f>
        <v/>
      </c>
    </row>
    <row r="146" ht="15" customHeight="1" s="7" thickBot="1">
      <c r="A146">
        <f>Item[[#This Row],[Item No.]]</f>
        <v/>
      </c>
      <c r="B146">
        <f>VLOOKUP(Table6[[#This Row],[Item No.]],Item[],2,FALSE)</f>
        <v/>
      </c>
      <c r="C146">
        <f>SUMIF(Ordered[Name], Table6[[#This Row],[Name]], Ordered[Quantity])</f>
        <v/>
      </c>
      <c r="D146">
        <f>SUMIF(Sold[Name], Table6[[#This Row],[Name]], Sold[Quantity])</f>
        <v/>
      </c>
      <c r="E146">
        <f>Table6[[#This Row],[Ordered Qty]]-Table6[[#This Row],[Sold Qty]]+F146</f>
        <v/>
      </c>
      <c r="F146" t="n">
        <v>0</v>
      </c>
      <c r="I146" s="12">
        <f>G146/'Item List'!$L$2 + H146*(88/'Item List'!$L$2)</f>
        <v/>
      </c>
      <c r="J146" t="n">
        <v>0</v>
      </c>
      <c r="K146">
        <f>'WH LT Total'!E146+'Parcel LT'!$F$2</f>
        <v/>
      </c>
      <c r="L146">
        <f>ROUNDUP((J146/30 * K146),0)</f>
        <v/>
      </c>
      <c r="M146">
        <f>ROUNDUP(SQRT((J146*2*(42*H146))/(0.1*G146)),0)</f>
        <v/>
      </c>
      <c r="N146" s="9">
        <f>IF(Table6[[#This Row],[Stock]]&lt;=L146,M146*I146,0)</f>
        <v/>
      </c>
      <c r="Q146">
        <f>I146*Table6[[#This Row],[Stock]]</f>
        <v/>
      </c>
    </row>
    <row r="147" ht="15" customHeight="1" s="7" thickBot="1">
      <c r="A147">
        <f>Item[[#This Row],[Item No.]]</f>
        <v/>
      </c>
      <c r="B147">
        <f>VLOOKUP(Table6[[#This Row],[Item No.]],Item[],2,FALSE)</f>
        <v/>
      </c>
      <c r="C147">
        <f>SUMIF(Ordered[Name], Table6[[#This Row],[Name]], Ordered[Quantity])</f>
        <v/>
      </c>
      <c r="D147">
        <f>SUMIF(Sold[Name], Table6[[#This Row],[Name]], Sold[Quantity])</f>
        <v/>
      </c>
      <c r="E147">
        <f>Table6[[#This Row],[Ordered Qty]]-Table6[[#This Row],[Sold Qty]]+F147</f>
        <v/>
      </c>
      <c r="F147" t="n">
        <v>0</v>
      </c>
      <c r="I147" s="12">
        <f>G147/'Item List'!$L$2 + H147*(88/'Item List'!$L$2)</f>
        <v/>
      </c>
      <c r="J147" t="n">
        <v>0</v>
      </c>
      <c r="K147">
        <f>'WH LT Total'!E147+'Parcel LT'!$F$2</f>
        <v/>
      </c>
      <c r="L147">
        <f>ROUNDUP((J147/30 * K147),0)</f>
        <v/>
      </c>
      <c r="M147">
        <f>ROUNDUP(SQRT((J147*2*(42*H147))/(0.1*G147)),0)</f>
        <v/>
      </c>
      <c r="N147" s="9">
        <f>IF(Table6[[#This Row],[Stock]]&lt;=L147,M147*I147,0)</f>
        <v/>
      </c>
      <c r="Q147">
        <f>I147*Table6[[#This Row],[Stock]]</f>
        <v/>
      </c>
    </row>
    <row r="148" ht="15" customHeight="1" s="7" thickBot="1">
      <c r="A148">
        <f>Item[[#This Row],[Item No.]]</f>
        <v/>
      </c>
      <c r="B148">
        <f>VLOOKUP(Table6[[#This Row],[Item No.]],Item[],2,FALSE)</f>
        <v/>
      </c>
      <c r="C148">
        <f>SUMIF(Ordered[Name], Table6[[#This Row],[Name]], Ordered[Quantity])</f>
        <v/>
      </c>
      <c r="D148">
        <f>SUMIF(Sold[Name], Table6[[#This Row],[Name]], Sold[Quantity])</f>
        <v/>
      </c>
      <c r="E148">
        <f>Table6[[#This Row],[Ordered Qty]]-Table6[[#This Row],[Sold Qty]]+F148</f>
        <v/>
      </c>
      <c r="F148" t="n">
        <v>0</v>
      </c>
      <c r="I148" s="12">
        <f>G148/'Item List'!$L$2 + H148*(88/'Item List'!$L$2)</f>
        <v/>
      </c>
      <c r="J148" t="n">
        <v>0</v>
      </c>
      <c r="K148">
        <f>'WH LT Total'!E148+'Parcel LT'!$F$2</f>
        <v/>
      </c>
      <c r="L148">
        <f>ROUNDUP((J148/30 * K148),0)</f>
        <v/>
      </c>
      <c r="M148">
        <f>ROUNDUP(SQRT((J148*2*(42*H148))/(0.1*G148)),0)</f>
        <v/>
      </c>
      <c r="N148" s="9">
        <f>IF(Table6[[#This Row],[Stock]]&lt;=L148,M148*I148,0)</f>
        <v/>
      </c>
      <c r="Q148">
        <f>I148*Table6[[#This Row],[Stock]]</f>
        <v/>
      </c>
    </row>
    <row r="149" ht="15" customHeight="1" s="7" thickBot="1">
      <c r="A149">
        <f>Item[[#This Row],[Item No.]]</f>
        <v/>
      </c>
      <c r="B149">
        <f>VLOOKUP(Table6[[#This Row],[Item No.]],Item[],2,FALSE)</f>
        <v/>
      </c>
      <c r="C149">
        <f>SUMIF(Ordered[Name], Table6[[#This Row],[Name]], Ordered[Quantity])</f>
        <v/>
      </c>
      <c r="D149">
        <f>SUMIF(Sold[Name], Table6[[#This Row],[Name]], Sold[Quantity])</f>
        <v/>
      </c>
      <c r="E149">
        <f>Table6[[#This Row],[Ordered Qty]]-Table6[[#This Row],[Sold Qty]]+F149</f>
        <v/>
      </c>
      <c r="F149" t="n">
        <v>0</v>
      </c>
      <c r="I149" s="12">
        <f>G149/'Item List'!$L$2 + H149*(88/'Item List'!$L$2)</f>
        <v/>
      </c>
      <c r="J149" t="n">
        <v>0</v>
      </c>
      <c r="K149">
        <f>'WH LT Total'!E149+'Parcel LT'!$F$2</f>
        <v/>
      </c>
      <c r="L149">
        <f>ROUNDUP((J149/30 * K149),0)</f>
        <v/>
      </c>
      <c r="M149">
        <f>ROUNDUP(SQRT((J149*2*(42*H149))/(0.1*G149)),0)</f>
        <v/>
      </c>
      <c r="N149" s="9">
        <f>IF(Table6[[#This Row],[Stock]]&lt;=L149,M149*I149,0)</f>
        <v/>
      </c>
      <c r="Q149">
        <f>I149*Table6[[#This Row],[Stock]]</f>
        <v/>
      </c>
    </row>
    <row r="150" ht="15" customHeight="1" s="7" thickBot="1">
      <c r="A150">
        <f>Item[[#This Row],[Item No.]]</f>
        <v/>
      </c>
      <c r="B150">
        <f>VLOOKUP(Table6[[#This Row],[Item No.]],Item[],2,FALSE)</f>
        <v/>
      </c>
      <c r="C150">
        <f>SUMIF(Ordered[Name], Table6[[#This Row],[Name]], Ordered[Quantity])</f>
        <v/>
      </c>
      <c r="D150">
        <f>SUMIF(Sold[Name], Table6[[#This Row],[Name]], Sold[Quantity])</f>
        <v/>
      </c>
      <c r="E150">
        <f>Table6[[#This Row],[Ordered Qty]]-Table6[[#This Row],[Sold Qty]]+F150</f>
        <v/>
      </c>
      <c r="F150" t="n">
        <v>0</v>
      </c>
      <c r="I150" s="12">
        <f>G150/'Item List'!$L$2 + H150*(88/'Item List'!$L$2)</f>
        <v/>
      </c>
      <c r="J150" t="n">
        <v>0</v>
      </c>
      <c r="K150">
        <f>'WH LT Total'!E150+'Parcel LT'!$F$2</f>
        <v/>
      </c>
      <c r="L150">
        <f>ROUNDUP((J150/30 * K150),0)</f>
        <v/>
      </c>
      <c r="M150">
        <f>ROUNDUP(SQRT((J150*2*(42*H150))/(0.1*G150)),0)</f>
        <v/>
      </c>
      <c r="N150" s="9">
        <f>IF(Table6[[#This Row],[Stock]]&lt;=L150,M150*I150,0)</f>
        <v/>
      </c>
      <c r="Q150">
        <f>I150*Table6[[#This Row],[Stock]]</f>
        <v/>
      </c>
    </row>
    <row r="151" ht="15" customHeight="1" s="7" thickBot="1">
      <c r="A151">
        <f>Item[[#This Row],[Item No.]]</f>
        <v/>
      </c>
      <c r="B151">
        <f>VLOOKUP(Table6[[#This Row],[Item No.]],Item[],2,FALSE)</f>
        <v/>
      </c>
      <c r="C151">
        <f>SUMIF(Ordered[Name], Table6[[#This Row],[Name]], Ordered[Quantity])</f>
        <v/>
      </c>
      <c r="D151">
        <f>SUMIF(Sold[Name], Table6[[#This Row],[Name]], Sold[Quantity])</f>
        <v/>
      </c>
      <c r="E151">
        <f>Table6[[#This Row],[Ordered Qty]]-Table6[[#This Row],[Sold Qty]]+F151</f>
        <v/>
      </c>
      <c r="F151" t="n">
        <v>0</v>
      </c>
      <c r="I151" s="12">
        <f>G151/'Item List'!$L$2 + H151*(88/'Item List'!$L$2)</f>
        <v/>
      </c>
      <c r="J151" t="n">
        <v>0</v>
      </c>
      <c r="K151">
        <f>'WH LT Total'!E151+'Parcel LT'!$F$2</f>
        <v/>
      </c>
      <c r="L151">
        <f>ROUNDUP((J151/30 * K151),0)</f>
        <v/>
      </c>
      <c r="M151">
        <f>ROUNDUP(SQRT((J151*2*(42*H151))/(0.1*G151)),0)</f>
        <v/>
      </c>
      <c r="N151" s="9">
        <f>IF(Table6[[#This Row],[Stock]]&lt;=L151,M151*I151,0)</f>
        <v/>
      </c>
      <c r="Q151">
        <f>I151*Table6[[#This Row],[Stock]]</f>
        <v/>
      </c>
    </row>
    <row r="152" ht="15" customHeight="1" s="7" thickBot="1">
      <c r="A152">
        <f>Item[[#This Row],[Item No.]]</f>
        <v/>
      </c>
      <c r="B152">
        <f>VLOOKUP(Table6[[#This Row],[Item No.]],Item[],2,FALSE)</f>
        <v/>
      </c>
      <c r="C152">
        <f>SUMIF(Ordered[Name], Table6[[#This Row],[Name]], Ordered[Quantity])</f>
        <v/>
      </c>
      <c r="D152">
        <f>SUMIF(Sold[Name], Table6[[#This Row],[Name]], Sold[Quantity])</f>
        <v/>
      </c>
      <c r="E152">
        <f>Table6[[#This Row],[Ordered Qty]]-Table6[[#This Row],[Sold Qty]]+F152</f>
        <v/>
      </c>
      <c r="F152" t="n">
        <v>0</v>
      </c>
      <c r="I152" s="12">
        <f>G152/'Item List'!$L$2 + H152*(88/'Item List'!$L$2)</f>
        <v/>
      </c>
      <c r="J152" t="n">
        <v>0</v>
      </c>
      <c r="K152">
        <f>'WH LT Total'!E152+'Parcel LT'!$F$2</f>
        <v/>
      </c>
      <c r="L152">
        <f>ROUNDUP((J152/30 * K152),0)</f>
        <v/>
      </c>
      <c r="M152">
        <f>ROUNDUP(SQRT((J152*2*(42*H152))/(0.1*G152)),0)</f>
        <v/>
      </c>
      <c r="N152" s="9">
        <f>IF(Table6[[#This Row],[Stock]]&lt;=L152,M152*I152,0)</f>
        <v/>
      </c>
      <c r="Q152">
        <f>I152*Table6[[#This Row],[Stock]]</f>
        <v/>
      </c>
    </row>
    <row r="153" ht="15" customHeight="1" s="7" thickBot="1">
      <c r="A153">
        <f>Item[[#This Row],[Item No.]]</f>
        <v/>
      </c>
      <c r="B153">
        <f>VLOOKUP(Table6[[#This Row],[Item No.]],Item[],2,FALSE)</f>
        <v/>
      </c>
      <c r="C153">
        <f>SUMIF(Ordered[Name], Table6[[#This Row],[Name]], Ordered[Quantity])</f>
        <v/>
      </c>
      <c r="D153">
        <f>SUMIF(Sold[Name], Table6[[#This Row],[Name]], Sold[Quantity])</f>
        <v/>
      </c>
      <c r="E153">
        <f>Table6[[#This Row],[Ordered Qty]]-Table6[[#This Row],[Sold Qty]]+F153</f>
        <v/>
      </c>
      <c r="F153" t="n">
        <v>0</v>
      </c>
      <c r="I153" s="12">
        <f>G153/'Item List'!$L$2 + H153*(88/'Item List'!$L$2)</f>
        <v/>
      </c>
      <c r="J153" t="n">
        <v>0</v>
      </c>
      <c r="K153">
        <f>'WH LT Total'!E153+'Parcel LT'!$F$2</f>
        <v/>
      </c>
      <c r="L153">
        <f>ROUNDUP((J153/30 * K153),0)</f>
        <v/>
      </c>
      <c r="M153">
        <f>ROUNDUP(SQRT((J153*2*(42*H153))/(0.1*G153)),0)</f>
        <v/>
      </c>
      <c r="N153" s="9">
        <f>IF(Table6[[#This Row],[Stock]]&lt;=L153,M153*I153,0)</f>
        <v/>
      </c>
      <c r="Q153">
        <f>I153*Table6[[#This Row],[Stock]]</f>
        <v/>
      </c>
    </row>
    <row r="154" ht="15" customHeight="1" s="7" thickBot="1">
      <c r="A154">
        <f>Item[[#This Row],[Item No.]]</f>
        <v/>
      </c>
      <c r="B154">
        <f>VLOOKUP(Table6[[#This Row],[Item No.]],Item[],2,FALSE)</f>
        <v/>
      </c>
      <c r="C154">
        <f>SUMIF(Ordered[Name], Table6[[#This Row],[Name]], Ordered[Quantity])</f>
        <v/>
      </c>
      <c r="D154">
        <f>SUMIF(Sold[Name], Table6[[#This Row],[Name]], Sold[Quantity])</f>
        <v/>
      </c>
      <c r="E154">
        <f>Table6[[#This Row],[Ordered Qty]]-Table6[[#This Row],[Sold Qty]]+F154</f>
        <v/>
      </c>
      <c r="F154" t="n">
        <v>0</v>
      </c>
      <c r="I154" s="12">
        <f>G154/'Item List'!$L$2 + H154*(88/'Item List'!$L$2)</f>
        <v/>
      </c>
      <c r="J154" t="n">
        <v>0</v>
      </c>
      <c r="K154">
        <f>'WH LT Total'!E154+'Parcel LT'!$F$2</f>
        <v/>
      </c>
      <c r="L154">
        <f>ROUNDUP((J154/30 * K154),0)</f>
        <v/>
      </c>
      <c r="M154">
        <f>ROUNDUP(SQRT((J154*2*(42*H154))/(0.1*G154)),0)</f>
        <v/>
      </c>
      <c r="N154" s="9">
        <f>IF(Table6[[#This Row],[Stock]]&lt;=L154,M154*I154,0)</f>
        <v/>
      </c>
      <c r="Q154">
        <f>I154*Table6[[#This Row],[Stock]]</f>
        <v/>
      </c>
    </row>
    <row r="155" ht="15" customHeight="1" s="7" thickBot="1">
      <c r="A155">
        <f>Item[[#This Row],[Item No.]]</f>
        <v/>
      </c>
      <c r="B155">
        <f>VLOOKUP(Table6[[#This Row],[Item No.]],Item[],2,FALSE)</f>
        <v/>
      </c>
      <c r="C155">
        <f>SUMIF(Ordered[Name], Table6[[#This Row],[Name]], Ordered[Quantity])</f>
        <v/>
      </c>
      <c r="D155">
        <f>SUMIF(Sold[Name], Table6[[#This Row],[Name]], Sold[Quantity])</f>
        <v/>
      </c>
      <c r="E155">
        <f>Table6[[#This Row],[Ordered Qty]]-Table6[[#This Row],[Sold Qty]]+F155</f>
        <v/>
      </c>
      <c r="F155" t="n">
        <v>0</v>
      </c>
      <c r="I155" s="12">
        <f>G155/'Item List'!$L$2 + H155*(88/'Item List'!$L$2)</f>
        <v/>
      </c>
      <c r="J155" t="n">
        <v>0</v>
      </c>
      <c r="K155">
        <f>'WH LT Total'!E155+'Parcel LT'!$F$2</f>
        <v/>
      </c>
      <c r="L155">
        <f>ROUNDUP((J155/30 * K155),0)</f>
        <v/>
      </c>
      <c r="M155">
        <f>ROUNDUP(SQRT((J155*2*(42*H155))/(0.1*G155)),0)</f>
        <v/>
      </c>
      <c r="N155" s="9">
        <f>IF(Table6[[#This Row],[Stock]]&lt;=L155,M155*I155,0)</f>
        <v/>
      </c>
      <c r="Q155">
        <f>I155*Table6[[#This Row],[Stock]]</f>
        <v/>
      </c>
    </row>
    <row r="156" ht="15" customHeight="1" s="7" thickBot="1">
      <c r="A156">
        <f>Item[[#This Row],[Item No.]]</f>
        <v/>
      </c>
      <c r="B156">
        <f>VLOOKUP(Table6[[#This Row],[Item No.]],Item[],2,FALSE)</f>
        <v/>
      </c>
      <c r="C156">
        <f>SUMIF(Ordered[Name], Table6[[#This Row],[Name]], Ordered[Quantity])</f>
        <v/>
      </c>
      <c r="D156">
        <f>SUMIF(Sold[Name], Table6[[#This Row],[Name]], Sold[Quantity])</f>
        <v/>
      </c>
      <c r="E156">
        <f>Table6[[#This Row],[Ordered Qty]]-Table6[[#This Row],[Sold Qty]]+F156</f>
        <v/>
      </c>
      <c r="F156" t="n">
        <v>0</v>
      </c>
      <c r="I156" s="12">
        <f>G156/'Item List'!$L$2 + H156*(88/'Item List'!$L$2)</f>
        <v/>
      </c>
      <c r="J156" t="n">
        <v>0</v>
      </c>
      <c r="K156">
        <f>'WH LT Total'!E156+'Parcel LT'!$F$2</f>
        <v/>
      </c>
      <c r="L156">
        <f>ROUNDUP((J156/30 * K156),0)</f>
        <v/>
      </c>
      <c r="M156">
        <f>ROUNDUP(SQRT((J156*2*(42*H156))/(0.1*G156)),0)</f>
        <v/>
      </c>
      <c r="N156" s="9">
        <f>IF(Table6[[#This Row],[Stock]]&lt;=L156,M156*I156,0)</f>
        <v/>
      </c>
      <c r="Q156">
        <f>I156*Table6[[#This Row],[Stock]]</f>
        <v/>
      </c>
    </row>
    <row r="157" ht="15" customHeight="1" s="7" thickBot="1">
      <c r="A157">
        <f>Item[[#This Row],[Item No.]]</f>
        <v/>
      </c>
      <c r="B157">
        <f>VLOOKUP(Table6[[#This Row],[Item No.]],Item[],2,FALSE)</f>
        <v/>
      </c>
      <c r="C157">
        <f>SUMIF(Ordered[Name], Table6[[#This Row],[Name]], Ordered[Quantity])</f>
        <v/>
      </c>
      <c r="D157">
        <f>SUMIF(Sold[Name], Table6[[#This Row],[Name]], Sold[Quantity])</f>
        <v/>
      </c>
      <c r="E157">
        <f>Table6[[#This Row],[Ordered Qty]]-Table6[[#This Row],[Sold Qty]]+F157</f>
        <v/>
      </c>
      <c r="F157" t="n">
        <v>0</v>
      </c>
      <c r="I157" s="12">
        <f>G157/'Item List'!$L$2 + H157*(88/'Item List'!$L$2)</f>
        <v/>
      </c>
      <c r="J157" t="n">
        <v>0</v>
      </c>
      <c r="K157">
        <f>'WH LT Total'!E157+'Parcel LT'!$F$2</f>
        <v/>
      </c>
      <c r="L157">
        <f>ROUNDUP((J157/30 * K157),0)</f>
        <v/>
      </c>
      <c r="M157">
        <f>ROUNDUP(SQRT((J157*2*(42*H157))/(0.1*G157)),0)</f>
        <v/>
      </c>
      <c r="N157" s="9">
        <f>IF(Table6[[#This Row],[Stock]]&lt;=L157,M157*I157,0)</f>
        <v/>
      </c>
      <c r="Q157">
        <f>I157*Table6[[#This Row],[Stock]]</f>
        <v/>
      </c>
    </row>
    <row r="158" ht="15" customHeight="1" s="7" thickBot="1">
      <c r="A158">
        <f>Item[[#This Row],[Item No.]]</f>
        <v/>
      </c>
      <c r="B158">
        <f>VLOOKUP(Table6[[#This Row],[Item No.]],Item[],2,FALSE)</f>
        <v/>
      </c>
      <c r="C158">
        <f>SUMIF(Ordered[Name], Table6[[#This Row],[Name]], Ordered[Quantity])</f>
        <v/>
      </c>
      <c r="D158">
        <f>SUMIF(Sold[Name], Table6[[#This Row],[Name]], Sold[Quantity])</f>
        <v/>
      </c>
      <c r="E158">
        <f>Table6[[#This Row],[Ordered Qty]]-Table6[[#This Row],[Sold Qty]]+F158</f>
        <v/>
      </c>
      <c r="F158" t="n">
        <v>0</v>
      </c>
      <c r="I158" s="12">
        <f>G158/'Item List'!$L$2 + H158*(88/'Item List'!$L$2)</f>
        <v/>
      </c>
      <c r="J158" t="n">
        <v>0</v>
      </c>
      <c r="K158">
        <f>'WH LT Total'!E158+'Parcel LT'!$F$2</f>
        <v/>
      </c>
      <c r="L158">
        <f>ROUNDUP((J158/30 * K158),0)</f>
        <v/>
      </c>
      <c r="M158">
        <f>ROUNDUP(SQRT((J158*2*(42*H158))/(0.1*G158)),0)</f>
        <v/>
      </c>
      <c r="N158" s="9">
        <f>IF(Table6[[#This Row],[Stock]]&lt;=L158,M158*I158,0)</f>
        <v/>
      </c>
      <c r="Q158">
        <f>I158*Table6[[#This Row],[Stock]]</f>
        <v/>
      </c>
    </row>
    <row r="159" ht="15" customHeight="1" s="7" thickBot="1">
      <c r="A159">
        <f>Item[[#This Row],[Item No.]]</f>
        <v/>
      </c>
      <c r="B159">
        <f>VLOOKUP(Table6[[#This Row],[Item No.]],Item[],2,FALSE)</f>
        <v/>
      </c>
      <c r="C159">
        <f>SUMIF(Ordered[Name], Table6[[#This Row],[Name]], Ordered[Quantity])</f>
        <v/>
      </c>
      <c r="D159">
        <f>SUMIF(Sold[Name], Table6[[#This Row],[Name]], Sold[Quantity])</f>
        <v/>
      </c>
      <c r="E159">
        <f>Table6[[#This Row],[Ordered Qty]]-Table6[[#This Row],[Sold Qty]]+F159</f>
        <v/>
      </c>
      <c r="F159" t="n">
        <v>0</v>
      </c>
      <c r="I159" s="12">
        <f>G159/'Item List'!$L$2 + H159*(88/'Item List'!$L$2)</f>
        <v/>
      </c>
      <c r="J159" t="n">
        <v>0</v>
      </c>
      <c r="K159">
        <f>'WH LT Total'!E159+'Parcel LT'!$F$2</f>
        <v/>
      </c>
      <c r="L159">
        <f>ROUNDUP((J159/30 * K159),0)</f>
        <v/>
      </c>
      <c r="M159">
        <f>ROUNDUP(SQRT((J159*2*(42*H159))/(0.1*G159)),0)</f>
        <v/>
      </c>
      <c r="N159" s="9">
        <f>IF(Table6[[#This Row],[Stock]]&lt;=L159,M159*I159,0)</f>
        <v/>
      </c>
      <c r="Q159">
        <f>I159*Table6[[#This Row],[Stock]]</f>
        <v/>
      </c>
    </row>
    <row r="160" ht="15" customHeight="1" s="7" thickBot="1">
      <c r="A160">
        <f>Item[[#This Row],[Item No.]]</f>
        <v/>
      </c>
      <c r="B160">
        <f>VLOOKUP(Table6[[#This Row],[Item No.]],Item[],2,FALSE)</f>
        <v/>
      </c>
      <c r="C160">
        <f>SUMIF(Ordered[Name], Table6[[#This Row],[Name]], Ordered[Quantity])</f>
        <v/>
      </c>
      <c r="D160">
        <f>SUMIF(Sold[Name], Table6[[#This Row],[Name]], Sold[Quantity])</f>
        <v/>
      </c>
      <c r="E160">
        <f>Table6[[#This Row],[Ordered Qty]]-Table6[[#This Row],[Sold Qty]]+F160</f>
        <v/>
      </c>
      <c r="F160" t="n">
        <v>0</v>
      </c>
      <c r="I160" s="12">
        <f>G160/'Item List'!$L$2 + H160*(88/'Item List'!$L$2)</f>
        <v/>
      </c>
      <c r="J160" t="n">
        <v>0</v>
      </c>
      <c r="K160">
        <f>'WH LT Total'!E160+'Parcel LT'!$F$2</f>
        <v/>
      </c>
      <c r="L160">
        <f>ROUNDUP((J160/30 * K160),0)</f>
        <v/>
      </c>
      <c r="M160">
        <f>ROUNDUP(SQRT((J160*2*(42*H160))/(0.1*G160)),0)</f>
        <v/>
      </c>
      <c r="N160" s="9">
        <f>IF(Table6[[#This Row],[Stock]]&lt;=L160,M160*I160,0)</f>
        <v/>
      </c>
      <c r="Q160">
        <f>I160*Table6[[#This Row],[Stock]]</f>
        <v/>
      </c>
    </row>
    <row r="161" ht="15" customHeight="1" s="7" thickBot="1">
      <c r="A161">
        <f>Item[[#This Row],[Item No.]]</f>
        <v/>
      </c>
      <c r="B161">
        <f>VLOOKUP(Table6[[#This Row],[Item No.]],Item[],2,FALSE)</f>
        <v/>
      </c>
      <c r="C161">
        <f>SUMIF(Ordered[Name], Table6[[#This Row],[Name]], Ordered[Quantity])</f>
        <v/>
      </c>
      <c r="D161">
        <f>SUMIF(Sold[Name], Table6[[#This Row],[Name]], Sold[Quantity])</f>
        <v/>
      </c>
      <c r="E161">
        <f>Table6[[#This Row],[Ordered Qty]]-Table6[[#This Row],[Sold Qty]]+F161</f>
        <v/>
      </c>
      <c r="F161" t="n">
        <v>0</v>
      </c>
      <c r="I161" s="12">
        <f>G161/'Item List'!$L$2 + H161*(88/'Item List'!$L$2)</f>
        <v/>
      </c>
      <c r="J161" t="n">
        <v>0</v>
      </c>
      <c r="K161">
        <f>'WH LT Total'!E161+'Parcel LT'!$F$2</f>
        <v/>
      </c>
      <c r="L161">
        <f>ROUNDUP((J161/30 * K161),0)</f>
        <v/>
      </c>
      <c r="M161">
        <f>ROUNDUP(SQRT((J161*2*(42*H161))/(0.1*G161)),0)</f>
        <v/>
      </c>
      <c r="N161" s="9">
        <f>IF(Table6[[#This Row],[Stock]]&lt;=L161,M161*I161,0)</f>
        <v/>
      </c>
      <c r="Q161">
        <f>I161*Table6[[#This Row],[Stock]]</f>
        <v/>
      </c>
    </row>
    <row r="162" ht="15" customHeight="1" s="7" thickBot="1">
      <c r="A162">
        <f>Item[[#This Row],[Item No.]]</f>
        <v/>
      </c>
      <c r="B162">
        <f>VLOOKUP(Table6[[#This Row],[Item No.]],Item[],2,FALSE)</f>
        <v/>
      </c>
      <c r="C162">
        <f>SUMIF(Ordered[Name], Table6[[#This Row],[Name]], Ordered[Quantity])</f>
        <v/>
      </c>
      <c r="D162">
        <f>SUMIF(Sold[Name], Table6[[#This Row],[Name]], Sold[Quantity])</f>
        <v/>
      </c>
      <c r="E162">
        <f>Table6[[#This Row],[Ordered Qty]]-Table6[[#This Row],[Sold Qty]]+F162</f>
        <v/>
      </c>
      <c r="F162" t="n">
        <v>0</v>
      </c>
      <c r="I162" s="12">
        <f>G162/'Item List'!$L$2 + H162*(88/'Item List'!$L$2)</f>
        <v/>
      </c>
      <c r="J162" t="n">
        <v>0</v>
      </c>
      <c r="K162">
        <f>'WH LT Total'!E162+'Parcel LT'!$F$2</f>
        <v/>
      </c>
      <c r="L162">
        <f>ROUNDUP((J162/30 * K162),0)</f>
        <v/>
      </c>
      <c r="M162">
        <f>ROUNDUP(SQRT((J162*2*(42*H162))/(0.1*G162)),0)</f>
        <v/>
      </c>
      <c r="N162" s="9">
        <f>IF(Table6[[#This Row],[Stock]]&lt;=L162,M162*I162,0)</f>
        <v/>
      </c>
      <c r="Q162">
        <f>I162*Table6[[#This Row],[Stock]]</f>
        <v/>
      </c>
    </row>
    <row r="163" ht="15" customHeight="1" s="7" thickBot="1">
      <c r="A163">
        <f>Item[[#This Row],[Item No.]]</f>
        <v/>
      </c>
      <c r="B163">
        <f>VLOOKUP(Table6[[#This Row],[Item No.]],Item[],2,FALSE)</f>
        <v/>
      </c>
      <c r="C163">
        <f>SUMIF(Ordered[Name], Table6[[#This Row],[Name]], Ordered[Quantity])</f>
        <v/>
      </c>
      <c r="D163">
        <f>SUMIF(Sold[Name], Table6[[#This Row],[Name]], Sold[Quantity])</f>
        <v/>
      </c>
      <c r="E163">
        <f>Table6[[#This Row],[Ordered Qty]]-Table6[[#This Row],[Sold Qty]]+F163</f>
        <v/>
      </c>
      <c r="F163" t="n">
        <v>0</v>
      </c>
      <c r="I163" s="12">
        <f>G163/'Item List'!$L$2 + H163*(88/'Item List'!$L$2)</f>
        <v/>
      </c>
      <c r="J163" t="n">
        <v>0</v>
      </c>
      <c r="K163">
        <f>'WH LT Total'!E163+'Parcel LT'!$F$2</f>
        <v/>
      </c>
      <c r="L163">
        <f>ROUNDUP((J163/30 * K163),0)</f>
        <v/>
      </c>
      <c r="M163">
        <f>ROUNDUP(SQRT((J163*2*(42*H163))/(0.1*G163)),0)</f>
        <v/>
      </c>
      <c r="N163" s="9">
        <f>IF(Table6[[#This Row],[Stock]]&lt;=L163,M163*I163,0)</f>
        <v/>
      </c>
      <c r="Q163">
        <f>I163*Table6[[#This Row],[Stock]]</f>
        <v/>
      </c>
    </row>
    <row r="164" ht="15" customHeight="1" s="7" thickBot="1">
      <c r="A164">
        <f>Item[[#This Row],[Item No.]]</f>
        <v/>
      </c>
      <c r="B164">
        <f>VLOOKUP(Table6[[#This Row],[Item No.]],Item[],2,FALSE)</f>
        <v/>
      </c>
      <c r="C164">
        <f>SUMIF(Ordered[Name], Table6[[#This Row],[Name]], Ordered[Quantity])</f>
        <v/>
      </c>
      <c r="D164">
        <f>SUMIF(Sold[Name], Table6[[#This Row],[Name]], Sold[Quantity])</f>
        <v/>
      </c>
      <c r="E164">
        <f>Table6[[#This Row],[Ordered Qty]]-Table6[[#This Row],[Sold Qty]]+F164</f>
        <v/>
      </c>
      <c r="F164" t="n">
        <v>0</v>
      </c>
      <c r="I164" s="12">
        <f>G164/'Item List'!$L$2 + H164*(88/'Item List'!$L$2)</f>
        <v/>
      </c>
      <c r="J164" t="n">
        <v>0</v>
      </c>
      <c r="K164">
        <f>'WH LT Total'!E164+'Parcel LT'!$F$2</f>
        <v/>
      </c>
      <c r="L164">
        <f>ROUNDUP((J164/30 * K164),0)</f>
        <v/>
      </c>
      <c r="M164">
        <f>ROUNDUP(SQRT((J164*2*(42*H164))/(0.1*G164)),0)</f>
        <v/>
      </c>
      <c r="N164" s="9">
        <f>IF(Table6[[#This Row],[Stock]]&lt;=L164,M164*I164,0)</f>
        <v/>
      </c>
      <c r="Q164">
        <f>I164*Table6[[#This Row],[Stock]]</f>
        <v/>
      </c>
    </row>
    <row r="165" ht="15" customHeight="1" s="7" thickBot="1">
      <c r="A165">
        <f>Item[[#This Row],[Item No.]]</f>
        <v/>
      </c>
      <c r="B165">
        <f>VLOOKUP(Table6[[#This Row],[Item No.]],Item[],2,FALSE)</f>
        <v/>
      </c>
      <c r="C165">
        <f>SUMIF(Ordered[Name], Table6[[#This Row],[Name]], Ordered[Quantity])</f>
        <v/>
      </c>
      <c r="D165">
        <f>SUMIF(Sold[Name], Table6[[#This Row],[Name]], Sold[Quantity])</f>
        <v/>
      </c>
      <c r="E165">
        <f>Table6[[#This Row],[Ordered Qty]]-Table6[[#This Row],[Sold Qty]]+F165</f>
        <v/>
      </c>
      <c r="F165" t="n">
        <v>0</v>
      </c>
      <c r="I165" s="12">
        <f>G165/'Item List'!$L$2 + H165*(88/'Item List'!$L$2)</f>
        <v/>
      </c>
      <c r="J165" t="n">
        <v>0</v>
      </c>
      <c r="K165">
        <f>'WH LT Total'!E165+'Parcel LT'!$F$2</f>
        <v/>
      </c>
      <c r="L165">
        <f>ROUNDUP((J165/30 * K165),0)</f>
        <v/>
      </c>
      <c r="M165">
        <f>ROUNDUP(SQRT((J165*2*(42*H165))/(0.1*G165)),0)</f>
        <v/>
      </c>
      <c r="N165" s="9">
        <f>IF(Table6[[#This Row],[Stock]]&lt;=L165,M165*I165,0)</f>
        <v/>
      </c>
      <c r="Q165">
        <f>I165*Table6[[#This Row],[Stock]]</f>
        <v/>
      </c>
    </row>
    <row r="166" ht="15" customHeight="1" s="7" thickBot="1">
      <c r="A166">
        <f>Item[[#This Row],[Item No.]]</f>
        <v/>
      </c>
      <c r="B166">
        <f>VLOOKUP(Table6[[#This Row],[Item No.]],Item[],2,FALSE)</f>
        <v/>
      </c>
      <c r="C166">
        <f>SUMIF(Ordered[Name], Table6[[#This Row],[Name]], Ordered[Quantity])</f>
        <v/>
      </c>
      <c r="D166">
        <f>SUMIF(Sold[Name], Table6[[#This Row],[Name]], Sold[Quantity])</f>
        <v/>
      </c>
      <c r="E166">
        <f>Table6[[#This Row],[Ordered Qty]]-Table6[[#This Row],[Sold Qty]]+F166</f>
        <v/>
      </c>
      <c r="F166" t="n">
        <v>0</v>
      </c>
      <c r="I166" s="12">
        <f>G166/'Item List'!$L$2 + H166*(88/'Item List'!$L$2)</f>
        <v/>
      </c>
      <c r="J166" t="n">
        <v>0</v>
      </c>
      <c r="K166">
        <f>'WH LT Total'!E166+'Parcel LT'!$F$2</f>
        <v/>
      </c>
      <c r="L166">
        <f>ROUNDUP((J166/30 * K166),0)</f>
        <v/>
      </c>
      <c r="M166">
        <f>ROUNDUP(SQRT((J166*2*(42*H166))/(0.1*G166)),0)</f>
        <v/>
      </c>
      <c r="N166" s="9">
        <f>IF(Table6[[#This Row],[Stock]]&lt;=L166,M166*I166,0)</f>
        <v/>
      </c>
      <c r="Q166">
        <f>I166*Table6[[#This Row],[Stock]]</f>
        <v/>
      </c>
    </row>
    <row r="167" ht="15" customHeight="1" s="7" thickBot="1">
      <c r="A167">
        <f>Item[[#This Row],[Item No.]]</f>
        <v/>
      </c>
      <c r="B167">
        <f>VLOOKUP(Table6[[#This Row],[Item No.]],Item[],2,FALSE)</f>
        <v/>
      </c>
      <c r="C167">
        <f>SUMIF(Ordered[Name], Table6[[#This Row],[Name]], Ordered[Quantity])</f>
        <v/>
      </c>
      <c r="D167">
        <f>SUMIF(Sold[Name], Table6[[#This Row],[Name]], Sold[Quantity])</f>
        <v/>
      </c>
      <c r="E167">
        <f>Table6[[#This Row],[Ordered Qty]]-Table6[[#This Row],[Sold Qty]]+F167</f>
        <v/>
      </c>
      <c r="F167" t="n">
        <v>0</v>
      </c>
      <c r="I167" s="12">
        <f>G167/'Item List'!$L$2 + H167*(88/'Item List'!$L$2)</f>
        <v/>
      </c>
      <c r="J167" t="n">
        <v>0</v>
      </c>
      <c r="K167">
        <f>'WH LT Total'!E167+'Parcel LT'!$F$2</f>
        <v/>
      </c>
      <c r="L167">
        <f>ROUNDUP((J167/30 * K167),0)</f>
        <v/>
      </c>
      <c r="M167">
        <f>ROUNDUP(SQRT((J167*2*(42*H167))/(0.1*G167)),0)</f>
        <v/>
      </c>
      <c r="N167" s="9">
        <f>IF(Table6[[#This Row],[Stock]]&lt;=L167,M167*I167,0)</f>
        <v/>
      </c>
      <c r="Q167">
        <f>I167*Table6[[#This Row],[Stock]]</f>
        <v/>
      </c>
    </row>
    <row r="168" ht="15" customHeight="1" s="7" thickBot="1">
      <c r="A168">
        <f>Item[[#This Row],[Item No.]]</f>
        <v/>
      </c>
      <c r="B168">
        <f>VLOOKUP(Table6[[#This Row],[Item No.]],Item[],2,FALSE)</f>
        <v/>
      </c>
      <c r="C168">
        <f>SUMIF(Ordered[Name], Table6[[#This Row],[Name]], Ordered[Quantity])</f>
        <v/>
      </c>
      <c r="D168">
        <f>SUMIF(Sold[Name], Table6[[#This Row],[Name]], Sold[Quantity])</f>
        <v/>
      </c>
      <c r="E168">
        <f>Table6[[#This Row],[Ordered Qty]]-Table6[[#This Row],[Sold Qty]]+F168</f>
        <v/>
      </c>
      <c r="F168" t="n">
        <v>0</v>
      </c>
      <c r="I168" s="12">
        <f>G168/'Item List'!$L$2 + H168*(88/'Item List'!$L$2)</f>
        <v/>
      </c>
      <c r="J168" t="n">
        <v>0</v>
      </c>
      <c r="K168">
        <f>'WH LT Total'!E168+'Parcel LT'!$F$2</f>
        <v/>
      </c>
      <c r="L168">
        <f>ROUNDUP((J168/30 * K168),0)</f>
        <v/>
      </c>
      <c r="M168">
        <f>ROUNDUP(SQRT((J168*2*(42*H168))/(0.1*G168)),0)</f>
        <v/>
      </c>
      <c r="N168" s="9">
        <f>IF(Table6[[#This Row],[Stock]]&lt;=L168,M168*I168,0)</f>
        <v/>
      </c>
      <c r="Q168">
        <f>I168*Table6[[#This Row],[Stock]]</f>
        <v/>
      </c>
    </row>
    <row r="169" ht="15" customHeight="1" s="7" thickBot="1">
      <c r="A169">
        <f>Item[[#This Row],[Item No.]]</f>
        <v/>
      </c>
      <c r="B169">
        <f>VLOOKUP(Table6[[#This Row],[Item No.]],Item[],2,FALSE)</f>
        <v/>
      </c>
      <c r="C169">
        <f>SUMIF(Ordered[Name], Table6[[#This Row],[Name]], Ordered[Quantity])</f>
        <v/>
      </c>
      <c r="D169">
        <f>SUMIF(Sold[Name], Table6[[#This Row],[Name]], Sold[Quantity])</f>
        <v/>
      </c>
      <c r="E169">
        <f>Table6[[#This Row],[Ordered Qty]]-Table6[[#This Row],[Sold Qty]]+F169</f>
        <v/>
      </c>
      <c r="F169" t="n">
        <v>0</v>
      </c>
      <c r="I169" s="12">
        <f>G169/'Item List'!$L$2 + H169*(88/'Item List'!$L$2)</f>
        <v/>
      </c>
      <c r="J169" t="n">
        <v>0</v>
      </c>
      <c r="K169">
        <f>'WH LT Total'!E169+'Parcel LT'!$F$2</f>
        <v/>
      </c>
      <c r="L169">
        <f>ROUNDUP((J169/30 * K169),0)</f>
        <v/>
      </c>
      <c r="M169">
        <f>ROUNDUP(SQRT((J169*2*(42*H169))/(0.1*G169)),0)</f>
        <v/>
      </c>
      <c r="N169" s="9">
        <f>IF(Table6[[#This Row],[Stock]]&lt;=L169,M169*I169,0)</f>
        <v/>
      </c>
      <c r="Q169">
        <f>I169*Table6[[#This Row],[Stock]]</f>
        <v/>
      </c>
    </row>
    <row r="170" ht="15" customHeight="1" s="7" thickBot="1">
      <c r="A170">
        <f>Item[[#This Row],[Item No.]]</f>
        <v/>
      </c>
      <c r="B170">
        <f>VLOOKUP(Table6[[#This Row],[Item No.]],Item[],2,FALSE)</f>
        <v/>
      </c>
      <c r="C170">
        <f>SUMIF(Ordered[Name], Table6[[#This Row],[Name]], Ordered[Quantity])</f>
        <v/>
      </c>
      <c r="D170">
        <f>SUMIF(Sold[Name], Table6[[#This Row],[Name]], Sold[Quantity])</f>
        <v/>
      </c>
      <c r="E170">
        <f>Table6[[#This Row],[Ordered Qty]]-Table6[[#This Row],[Sold Qty]]+F170</f>
        <v/>
      </c>
      <c r="F170" t="n">
        <v>0</v>
      </c>
      <c r="I170" s="12">
        <f>G170/'Item List'!$L$2 + H170*(88/'Item List'!$L$2)</f>
        <v/>
      </c>
      <c r="J170" t="n">
        <v>0</v>
      </c>
      <c r="K170">
        <f>'WH LT Total'!E170+'Parcel LT'!$F$2</f>
        <v/>
      </c>
      <c r="L170">
        <f>ROUNDUP((J170/30 * K170),0)</f>
        <v/>
      </c>
      <c r="M170">
        <f>ROUNDUP(SQRT((J170*2*(42*H170))/(0.1*G170)),0)</f>
        <v/>
      </c>
      <c r="N170" s="9">
        <f>IF(Table6[[#This Row],[Stock]]&lt;=L170,M170*I170,0)</f>
        <v/>
      </c>
      <c r="Q170">
        <f>I170*Table6[[#This Row],[Stock]]</f>
        <v/>
      </c>
    </row>
    <row r="171" ht="15" customHeight="1" s="7" thickBot="1">
      <c r="A171">
        <f>Item[[#This Row],[Item No.]]</f>
        <v/>
      </c>
      <c r="B171">
        <f>VLOOKUP(Table6[[#This Row],[Item No.]],Item[],2,FALSE)</f>
        <v/>
      </c>
      <c r="C171">
        <f>SUMIF(Ordered[Name], Table6[[#This Row],[Name]], Ordered[Quantity])</f>
        <v/>
      </c>
      <c r="D171">
        <f>SUMIF(Sold[Name], Table6[[#This Row],[Name]], Sold[Quantity])</f>
        <v/>
      </c>
      <c r="E171">
        <f>Table6[[#This Row],[Ordered Qty]]-Table6[[#This Row],[Sold Qty]]+F171</f>
        <v/>
      </c>
      <c r="F171" t="n">
        <v>0</v>
      </c>
      <c r="I171" s="12">
        <f>G171/'Item List'!$L$2 + H171*(88/'Item List'!$L$2)</f>
        <v/>
      </c>
      <c r="J171" t="n">
        <v>0</v>
      </c>
      <c r="K171">
        <f>'WH LT Total'!E171+'Parcel LT'!$F$2</f>
        <v/>
      </c>
      <c r="L171">
        <f>ROUNDUP((J171/30 * K171),0)</f>
        <v/>
      </c>
      <c r="M171">
        <f>ROUNDUP(SQRT((J171*2*(42*H171))/(0.1*G171)),0)</f>
        <v/>
      </c>
      <c r="N171" s="9">
        <f>IF(Table6[[#This Row],[Stock]]&lt;=L171,M171*I171,0)</f>
        <v/>
      </c>
      <c r="Q171">
        <f>I171*Table6[[#This Row],[Stock]]</f>
        <v/>
      </c>
    </row>
    <row r="172" ht="15" customHeight="1" s="7" thickBot="1">
      <c r="A172">
        <f>Item[[#This Row],[Item No.]]</f>
        <v/>
      </c>
      <c r="B172">
        <f>VLOOKUP(Table6[[#This Row],[Item No.]],Item[],2,FALSE)</f>
        <v/>
      </c>
      <c r="C172">
        <f>SUMIF(Ordered[Name], Table6[[#This Row],[Name]], Ordered[Quantity])</f>
        <v/>
      </c>
      <c r="D172">
        <f>SUMIF(Sold[Name], Table6[[#This Row],[Name]], Sold[Quantity])</f>
        <v/>
      </c>
      <c r="E172">
        <f>Table6[[#This Row],[Ordered Qty]]-Table6[[#This Row],[Sold Qty]]+F172</f>
        <v/>
      </c>
      <c r="F172" t="n">
        <v>0</v>
      </c>
      <c r="I172" s="12">
        <f>G172/'Item List'!$L$2 + H172*(88/'Item List'!$L$2)</f>
        <v/>
      </c>
      <c r="J172" t="n">
        <v>0</v>
      </c>
      <c r="K172">
        <f>'WH LT Total'!E172+'Parcel LT'!$F$2</f>
        <v/>
      </c>
      <c r="L172">
        <f>ROUNDUP((J172/30 * K172),0)</f>
        <v/>
      </c>
      <c r="M172">
        <f>ROUNDUP(SQRT((J172*2*(42*H172))/(0.1*G172)),0)</f>
        <v/>
      </c>
      <c r="N172" s="9">
        <f>IF(Table6[[#This Row],[Stock]]&lt;=L172,M172*I172,0)</f>
        <v/>
      </c>
      <c r="Q172">
        <f>I172*Table6[[#This Row],[Stock]]</f>
        <v/>
      </c>
    </row>
    <row r="173" ht="15" customHeight="1" s="7" thickBot="1">
      <c r="A173">
        <f>Item[[#This Row],[Item No.]]</f>
        <v/>
      </c>
      <c r="B173">
        <f>VLOOKUP(Table6[[#This Row],[Item No.]],Item[],2,FALSE)</f>
        <v/>
      </c>
      <c r="C173">
        <f>SUMIF(Ordered[Name], Table6[[#This Row],[Name]], Ordered[Quantity])</f>
        <v/>
      </c>
      <c r="D173">
        <f>SUMIF(Sold[Name], Table6[[#This Row],[Name]], Sold[Quantity])</f>
        <v/>
      </c>
      <c r="E173">
        <f>Table6[[#This Row],[Ordered Qty]]-Table6[[#This Row],[Sold Qty]]+F173</f>
        <v/>
      </c>
      <c r="F173" t="n">
        <v>0</v>
      </c>
      <c r="I173" s="12">
        <f>G173/'Item List'!$L$2 + H173*(88/'Item List'!$L$2)</f>
        <v/>
      </c>
      <c r="J173" t="n">
        <v>0</v>
      </c>
      <c r="K173">
        <f>'WH LT Total'!E173+'Parcel LT'!$F$2</f>
        <v/>
      </c>
      <c r="L173">
        <f>ROUNDUP((J173/30 * K173),0)</f>
        <v/>
      </c>
      <c r="M173">
        <f>ROUNDUP(SQRT((J173*2*(42*H173))/(0.1*G173)),0)</f>
        <v/>
      </c>
      <c r="N173" s="9">
        <f>IF(Table6[[#This Row],[Stock]]&lt;=L173,M173*I173,0)</f>
        <v/>
      </c>
      <c r="Q173">
        <f>I173*Table6[[#This Row],[Stock]]</f>
        <v/>
      </c>
    </row>
    <row r="174" ht="15" customHeight="1" s="7" thickBot="1">
      <c r="A174">
        <f>Item[[#This Row],[Item No.]]</f>
        <v/>
      </c>
      <c r="B174">
        <f>VLOOKUP(Table6[[#This Row],[Item No.]],Item[],2,FALSE)</f>
        <v/>
      </c>
      <c r="C174">
        <f>SUMIF(Ordered[Name], Table6[[#This Row],[Name]], Ordered[Quantity])</f>
        <v/>
      </c>
      <c r="D174">
        <f>SUMIF(Sold[Name], Table6[[#This Row],[Name]], Sold[Quantity])</f>
        <v/>
      </c>
      <c r="E174">
        <f>Table6[[#This Row],[Ordered Qty]]-Table6[[#This Row],[Sold Qty]]+F174</f>
        <v/>
      </c>
      <c r="F174" t="n">
        <v>0</v>
      </c>
      <c r="I174" s="12">
        <f>G174/'Item List'!$L$2 + H174*(88/'Item List'!$L$2)</f>
        <v/>
      </c>
      <c r="J174" t="n">
        <v>0</v>
      </c>
      <c r="K174">
        <f>'WH LT Total'!E174+'Parcel LT'!$F$2</f>
        <v/>
      </c>
      <c r="L174">
        <f>ROUNDUP((J174/30 * K174),0)</f>
        <v/>
      </c>
      <c r="M174">
        <f>ROUNDUP(SQRT((J174*2*(42*H174))/(0.1*G174)),0)</f>
        <v/>
      </c>
      <c r="N174" s="9">
        <f>IF(Table6[[#This Row],[Stock]]&lt;=L174,M174*I174,0)</f>
        <v/>
      </c>
      <c r="Q174">
        <f>I174*Table6[[#This Row],[Stock]]</f>
        <v/>
      </c>
    </row>
    <row r="175" ht="15" customHeight="1" s="7" thickBot="1">
      <c r="A175">
        <f>Item[[#This Row],[Item No.]]</f>
        <v/>
      </c>
      <c r="B175">
        <f>VLOOKUP(Table6[[#This Row],[Item No.]],Item[],2,FALSE)</f>
        <v/>
      </c>
      <c r="C175">
        <f>SUMIF(Ordered[Name], Table6[[#This Row],[Name]], Ordered[Quantity])</f>
        <v/>
      </c>
      <c r="D175">
        <f>SUMIF(Sold[Name], Table6[[#This Row],[Name]], Sold[Quantity])</f>
        <v/>
      </c>
      <c r="E175">
        <f>Table6[[#This Row],[Ordered Qty]]-Table6[[#This Row],[Sold Qty]]+F175</f>
        <v/>
      </c>
      <c r="F175" t="n">
        <v>0</v>
      </c>
      <c r="I175" s="12">
        <f>G175/'Item List'!$L$2 + H175*(88/'Item List'!$L$2)</f>
        <v/>
      </c>
      <c r="J175" t="n">
        <v>0</v>
      </c>
      <c r="K175">
        <f>'WH LT Total'!E175+'Parcel LT'!$F$2</f>
        <v/>
      </c>
      <c r="L175">
        <f>ROUNDUP((J175/30 * K175),0)</f>
        <v/>
      </c>
      <c r="M175">
        <f>ROUNDUP(SQRT((J175*2*(42*H175))/(0.1*G175)),0)</f>
        <v/>
      </c>
      <c r="N175" s="9">
        <f>IF(Table6[[#This Row],[Stock]]&lt;=L175,M175*I175,0)</f>
        <v/>
      </c>
      <c r="Q175">
        <f>I175*Table6[[#This Row],[Stock]]</f>
        <v/>
      </c>
    </row>
    <row r="176" ht="15" customHeight="1" s="7" thickBot="1">
      <c r="A176">
        <f>Item[[#This Row],[Item No.]]</f>
        <v/>
      </c>
      <c r="B176">
        <f>VLOOKUP(Table6[[#This Row],[Item No.]],Item[],2,FALSE)</f>
        <v/>
      </c>
      <c r="C176">
        <f>SUMIF(Ordered[Name], Table6[[#This Row],[Name]], Ordered[Quantity])</f>
        <v/>
      </c>
      <c r="D176">
        <f>SUMIF(Sold[Name], Table6[[#This Row],[Name]], Sold[Quantity])</f>
        <v/>
      </c>
      <c r="E176">
        <f>Table6[[#This Row],[Ordered Qty]]-Table6[[#This Row],[Sold Qty]]+F176</f>
        <v/>
      </c>
      <c r="F176" t="n">
        <v>0</v>
      </c>
      <c r="I176" s="12">
        <f>G176/'Item List'!$L$2 + H176*(88/'Item List'!$L$2)</f>
        <v/>
      </c>
      <c r="J176" t="n">
        <v>0</v>
      </c>
      <c r="K176">
        <f>'WH LT Total'!E176+'Parcel LT'!$F$2</f>
        <v/>
      </c>
      <c r="L176">
        <f>ROUNDUP((J176/30 * K176),0)</f>
        <v/>
      </c>
      <c r="M176">
        <f>ROUNDUP(SQRT((J176*2*(42*H176))/(0.1*G176)),0)</f>
        <v/>
      </c>
      <c r="N176" s="9">
        <f>IF(Table6[[#This Row],[Stock]]&lt;=L176,M176*I176,0)</f>
        <v/>
      </c>
      <c r="Q176">
        <f>I176*Table6[[#This Row],[Stock]]</f>
        <v/>
      </c>
    </row>
    <row r="177" ht="15" customHeight="1" s="7" thickBot="1">
      <c r="A177">
        <f>Item[[#This Row],[Item No.]]</f>
        <v/>
      </c>
      <c r="B177">
        <f>VLOOKUP(Table6[[#This Row],[Item No.]],Item[],2,FALSE)</f>
        <v/>
      </c>
      <c r="C177">
        <f>SUMIF(Ordered[Name], Table6[[#This Row],[Name]], Ordered[Quantity])</f>
        <v/>
      </c>
      <c r="D177">
        <f>SUMIF(Sold[Name], Table6[[#This Row],[Name]], Sold[Quantity])</f>
        <v/>
      </c>
      <c r="E177">
        <f>Table6[[#This Row],[Ordered Qty]]-Table6[[#This Row],[Sold Qty]]+F177</f>
        <v/>
      </c>
      <c r="F177" t="n">
        <v>0</v>
      </c>
      <c r="I177" s="12">
        <f>G177/'Item List'!$L$2 + H177*(88/'Item List'!$L$2)</f>
        <v/>
      </c>
      <c r="J177" t="n">
        <v>0</v>
      </c>
      <c r="K177">
        <f>'WH LT Total'!E177+'Parcel LT'!$F$2</f>
        <v/>
      </c>
      <c r="L177">
        <f>ROUNDUP((J177/30 * K177),0)</f>
        <v/>
      </c>
      <c r="M177">
        <f>ROUNDUP(SQRT((J177*2*(42*H177))/(0.1*G177)),0)</f>
        <v/>
      </c>
      <c r="N177" s="9">
        <f>IF(Table6[[#This Row],[Stock]]&lt;=L177,M177*I177,0)</f>
        <v/>
      </c>
      <c r="Q177">
        <f>I177*Table6[[#This Row],[Stock]]</f>
        <v/>
      </c>
    </row>
    <row r="178" ht="15" customHeight="1" s="7" thickBot="1">
      <c r="A178">
        <f>Item[[#This Row],[Item No.]]</f>
        <v/>
      </c>
      <c r="B178">
        <f>VLOOKUP(Table6[[#This Row],[Item No.]],Item[],2,FALSE)</f>
        <v/>
      </c>
      <c r="C178">
        <f>SUMIF(Ordered[Name], Table6[[#This Row],[Name]], Ordered[Quantity])</f>
        <v/>
      </c>
      <c r="D178">
        <f>SUMIF(Sold[Name], Table6[[#This Row],[Name]], Sold[Quantity])</f>
        <v/>
      </c>
      <c r="E178">
        <f>Table6[[#This Row],[Ordered Qty]]-Table6[[#This Row],[Sold Qty]]+F178</f>
        <v/>
      </c>
      <c r="F178" t="n">
        <v>0</v>
      </c>
      <c r="I178" s="12">
        <f>G178/'Item List'!$L$2 + H178*(88/'Item List'!$L$2)</f>
        <v/>
      </c>
      <c r="J178" t="n">
        <v>0</v>
      </c>
      <c r="K178">
        <f>'WH LT Total'!E178+'Parcel LT'!$F$2</f>
        <v/>
      </c>
      <c r="L178">
        <f>ROUNDUP((J178/30 * K178),0)</f>
        <v/>
      </c>
      <c r="M178">
        <f>ROUNDUP(SQRT((J178*2*(42*H178))/(0.1*G178)),0)</f>
        <v/>
      </c>
      <c r="N178" s="9">
        <f>IF(Table6[[#This Row],[Stock]]&lt;=L178,M178*I178,0)</f>
        <v/>
      </c>
      <c r="Q178">
        <f>I178*Table6[[#This Row],[Stock]]</f>
        <v/>
      </c>
    </row>
    <row r="179" ht="15" customHeight="1" s="7" thickBot="1">
      <c r="A179">
        <f>Item[[#This Row],[Item No.]]</f>
        <v/>
      </c>
      <c r="B179">
        <f>VLOOKUP(Table6[[#This Row],[Item No.]],Item[],2,FALSE)</f>
        <v/>
      </c>
      <c r="C179">
        <f>SUMIF(Ordered[Name], Table6[[#This Row],[Name]], Ordered[Quantity])</f>
        <v/>
      </c>
      <c r="D179">
        <f>SUMIF(Sold[Name], Table6[[#This Row],[Name]], Sold[Quantity])</f>
        <v/>
      </c>
      <c r="E179">
        <f>Table6[[#This Row],[Ordered Qty]]-Table6[[#This Row],[Sold Qty]]+F179</f>
        <v/>
      </c>
      <c r="F179" t="n">
        <v>0</v>
      </c>
      <c r="I179" s="12">
        <f>G179/'Item List'!$L$2 + H179*(88/'Item List'!$L$2)</f>
        <v/>
      </c>
      <c r="J179" t="n">
        <v>0</v>
      </c>
      <c r="K179">
        <f>'WH LT Total'!E179+'Parcel LT'!$F$2</f>
        <v/>
      </c>
      <c r="L179">
        <f>ROUNDUP((J179/30 * K179),0)</f>
        <v/>
      </c>
      <c r="M179">
        <f>ROUNDUP(SQRT((J179*2*(42*H179))/(0.1*G179)),0)</f>
        <v/>
      </c>
      <c r="N179" s="9">
        <f>IF(Table6[[#This Row],[Stock]]&lt;=L179,M179*I179,0)</f>
        <v/>
      </c>
      <c r="Q179">
        <f>I179*Table6[[#This Row],[Stock]]</f>
        <v/>
      </c>
    </row>
    <row r="180" ht="15" customHeight="1" s="7" thickBot="1">
      <c r="A180">
        <f>Item[[#This Row],[Item No.]]</f>
        <v/>
      </c>
      <c r="B180">
        <f>VLOOKUP(Table6[[#This Row],[Item No.]],Item[],2,FALSE)</f>
        <v/>
      </c>
      <c r="C180">
        <f>SUMIF(Ordered[Name], Table6[[#This Row],[Name]], Ordered[Quantity])</f>
        <v/>
      </c>
      <c r="D180">
        <f>SUMIF(Sold[Name], Table6[[#This Row],[Name]], Sold[Quantity])</f>
        <v/>
      </c>
      <c r="E180">
        <f>Table6[[#This Row],[Ordered Qty]]-Table6[[#This Row],[Sold Qty]]+F180</f>
        <v/>
      </c>
      <c r="F180" t="n">
        <v>0</v>
      </c>
      <c r="I180" s="12">
        <f>G180/'Item List'!$L$2 + H180*(88/'Item List'!$L$2)</f>
        <v/>
      </c>
      <c r="J180" t="n">
        <v>0</v>
      </c>
      <c r="K180">
        <f>'WH LT Total'!E180+'Parcel LT'!$F$2</f>
        <v/>
      </c>
      <c r="L180">
        <f>ROUNDUP((J180/30 * K180),0)</f>
        <v/>
      </c>
      <c r="M180">
        <f>ROUNDUP(SQRT((J180*2*(42*H180))/(0.1*G180)),0)</f>
        <v/>
      </c>
      <c r="N180" s="9">
        <f>IF(Table6[[#This Row],[Stock]]&lt;=L180,M180*I180,0)</f>
        <v/>
      </c>
      <c r="Q180">
        <f>I180*Table6[[#This Row],[Stock]]</f>
        <v/>
      </c>
    </row>
    <row r="181" ht="15" customHeight="1" s="7" thickBot="1">
      <c r="A181">
        <f>Item[[#This Row],[Item No.]]</f>
        <v/>
      </c>
      <c r="B181">
        <f>VLOOKUP(Table6[[#This Row],[Item No.]],Item[],2,FALSE)</f>
        <v/>
      </c>
      <c r="C181">
        <f>SUMIF(Ordered[Name], Table6[[#This Row],[Name]], Ordered[Quantity])</f>
        <v/>
      </c>
      <c r="D181">
        <f>SUMIF(Sold[Name], Table6[[#This Row],[Name]], Sold[Quantity])</f>
        <v/>
      </c>
      <c r="E181">
        <f>Table6[[#This Row],[Ordered Qty]]-Table6[[#This Row],[Sold Qty]]+F181</f>
        <v/>
      </c>
      <c r="F181" t="n">
        <v>0</v>
      </c>
      <c r="I181" s="12">
        <f>G181/'Item List'!$L$2 + H181*(88/'Item List'!$L$2)</f>
        <v/>
      </c>
      <c r="J181" t="n">
        <v>0</v>
      </c>
      <c r="K181">
        <f>'WH LT Total'!E181+'Parcel LT'!$F$2</f>
        <v/>
      </c>
      <c r="L181">
        <f>ROUNDUP((J181/30 * K181),0)</f>
        <v/>
      </c>
      <c r="M181">
        <f>ROUNDUP(SQRT((J181*2*(42*H181))/(0.1*G181)),0)</f>
        <v/>
      </c>
      <c r="N181" s="9">
        <f>IF(Table6[[#This Row],[Stock]]&lt;=L181,M181*I181,0)</f>
        <v/>
      </c>
      <c r="Q181">
        <f>I181*Table6[[#This Row],[Stock]]</f>
        <v/>
      </c>
    </row>
    <row r="182" ht="15" customHeight="1" s="7" thickBot="1">
      <c r="A182">
        <f>Item[[#This Row],[Item No.]]</f>
        <v/>
      </c>
      <c r="B182">
        <f>VLOOKUP(Table6[[#This Row],[Item No.]],Item[],2,FALSE)</f>
        <v/>
      </c>
      <c r="C182">
        <f>SUMIF(Ordered[Name], Table6[[#This Row],[Name]], Ordered[Quantity])</f>
        <v/>
      </c>
      <c r="D182">
        <f>SUMIF(Sold[Name], Table6[[#This Row],[Name]], Sold[Quantity])</f>
        <v/>
      </c>
      <c r="E182">
        <f>Table6[[#This Row],[Ordered Qty]]-Table6[[#This Row],[Sold Qty]]+F182</f>
        <v/>
      </c>
      <c r="F182" t="n">
        <v>0</v>
      </c>
      <c r="I182" s="12">
        <f>G182/'Item List'!$L$2 + H182*(88/'Item List'!$L$2)</f>
        <v/>
      </c>
      <c r="J182" t="n">
        <v>0</v>
      </c>
      <c r="K182">
        <f>'WH LT Total'!E182+'Parcel LT'!$F$2</f>
        <v/>
      </c>
      <c r="L182">
        <f>ROUNDUP((J182/30 * K182),0)</f>
        <v/>
      </c>
      <c r="M182">
        <f>ROUNDUP(SQRT((J182*2*(42*H182))/(0.1*G182)),0)</f>
        <v/>
      </c>
      <c r="N182" s="9">
        <f>IF(Table6[[#This Row],[Stock]]&lt;=L182,M182*I182,0)</f>
        <v/>
      </c>
      <c r="Q182">
        <f>I182*Table6[[#This Row],[Stock]]</f>
        <v/>
      </c>
    </row>
    <row r="183" ht="15" customHeight="1" s="7" thickBot="1">
      <c r="A183">
        <f>Item[[#This Row],[Item No.]]</f>
        <v/>
      </c>
      <c r="B183">
        <f>VLOOKUP(Table6[[#This Row],[Item No.]],Item[],2,FALSE)</f>
        <v/>
      </c>
      <c r="C183">
        <f>SUMIF(Ordered[Name], Table6[[#This Row],[Name]], Ordered[Quantity])</f>
        <v/>
      </c>
      <c r="D183">
        <f>SUMIF(Sold[Name], Table6[[#This Row],[Name]], Sold[Quantity])</f>
        <v/>
      </c>
      <c r="E183">
        <f>Table6[[#This Row],[Ordered Qty]]-Table6[[#This Row],[Sold Qty]]+F183</f>
        <v/>
      </c>
      <c r="F183" t="n">
        <v>0</v>
      </c>
      <c r="I183" s="12">
        <f>G183/'Item List'!$L$2 + H183*(88/'Item List'!$L$2)</f>
        <v/>
      </c>
      <c r="J183" t="n">
        <v>0</v>
      </c>
      <c r="K183">
        <f>'WH LT Total'!E183+'Parcel LT'!$F$2</f>
        <v/>
      </c>
      <c r="L183">
        <f>ROUNDUP((J183/30 * K183),0)</f>
        <v/>
      </c>
      <c r="M183">
        <f>ROUNDUP(SQRT((J183*2*(42*H183))/(0.1*G183)),0)</f>
        <v/>
      </c>
      <c r="N183" s="9">
        <f>IF(Table6[[#This Row],[Stock]]&lt;=L183,M183*I183,0)</f>
        <v/>
      </c>
      <c r="Q183">
        <f>I183*Table6[[#This Row],[Stock]]</f>
        <v/>
      </c>
    </row>
    <row r="184" ht="15" customHeight="1" s="7" thickBot="1">
      <c r="A184">
        <f>Item[[#This Row],[Item No.]]</f>
        <v/>
      </c>
      <c r="B184">
        <f>VLOOKUP(Table6[[#This Row],[Item No.]],Item[],2,FALSE)</f>
        <v/>
      </c>
      <c r="C184">
        <f>SUMIF(Ordered[Name], Table6[[#This Row],[Name]], Ordered[Quantity])</f>
        <v/>
      </c>
      <c r="D184">
        <f>SUMIF(Sold[Name], Table6[[#This Row],[Name]], Sold[Quantity])</f>
        <v/>
      </c>
      <c r="E184">
        <f>Table6[[#This Row],[Ordered Qty]]-Table6[[#This Row],[Sold Qty]]+F184</f>
        <v/>
      </c>
      <c r="F184" t="n">
        <v>0</v>
      </c>
      <c r="I184" s="12">
        <f>G184/'Item List'!$L$2 + H184*(88/'Item List'!$L$2)</f>
        <v/>
      </c>
      <c r="J184" t="n">
        <v>0</v>
      </c>
      <c r="K184">
        <f>'WH LT Total'!E184+'Parcel LT'!$F$2</f>
        <v/>
      </c>
      <c r="L184">
        <f>ROUNDUP((J184/30 * K184),0)</f>
        <v/>
      </c>
      <c r="M184">
        <f>ROUNDUP(SQRT((J184*2*(42*H184))/(0.1*G184)),0)</f>
        <v/>
      </c>
      <c r="N184" s="9">
        <f>IF(Table6[[#This Row],[Stock]]&lt;=L184,M184*I184,0)</f>
        <v/>
      </c>
      <c r="Q184">
        <f>I184*Table6[[#This Row],[Stock]]</f>
        <v/>
      </c>
    </row>
    <row r="185" ht="15" customHeight="1" s="7" thickBot="1">
      <c r="A185">
        <f>Item[[#This Row],[Item No.]]</f>
        <v/>
      </c>
      <c r="B185">
        <f>VLOOKUP(Table6[[#This Row],[Item No.]],Item[],2,FALSE)</f>
        <v/>
      </c>
      <c r="C185">
        <f>SUMIF(Ordered[Name], Table6[[#This Row],[Name]], Ordered[Quantity])</f>
        <v/>
      </c>
      <c r="D185">
        <f>SUMIF(Sold[Name], Table6[[#This Row],[Name]], Sold[Quantity])</f>
        <v/>
      </c>
      <c r="E185">
        <f>Table6[[#This Row],[Ordered Qty]]-Table6[[#This Row],[Sold Qty]]+F185</f>
        <v/>
      </c>
      <c r="F185" t="n">
        <v>0</v>
      </c>
      <c r="I185" s="12">
        <f>G185/'Item List'!$L$2 + H185*(88/'Item List'!$L$2)</f>
        <v/>
      </c>
      <c r="J185" t="n">
        <v>0</v>
      </c>
      <c r="K185">
        <f>'WH LT Total'!E185+'Parcel LT'!$F$2</f>
        <v/>
      </c>
      <c r="L185">
        <f>ROUNDUP((J185/30 * K185),0)</f>
        <v/>
      </c>
      <c r="M185">
        <f>ROUNDUP(SQRT((J185*2*(42*H185))/(0.1*G185)),0)</f>
        <v/>
      </c>
      <c r="N185" s="9">
        <f>IF(Table6[[#This Row],[Stock]]&lt;=L185,M185*I185,0)</f>
        <v/>
      </c>
      <c r="Q185">
        <f>I185*Table6[[#This Row],[Stock]]</f>
        <v/>
      </c>
    </row>
    <row r="186" ht="15" customHeight="1" s="7" thickBot="1">
      <c r="A186">
        <f>Item[[#This Row],[Item No.]]</f>
        <v/>
      </c>
      <c r="B186">
        <f>VLOOKUP(Table6[[#This Row],[Item No.]],Item[],2,FALSE)</f>
        <v/>
      </c>
      <c r="C186">
        <f>SUMIF(Ordered[Name], Table6[[#This Row],[Name]], Ordered[Quantity])</f>
        <v/>
      </c>
      <c r="D186">
        <f>SUMIF(Sold[Name], Table6[[#This Row],[Name]], Sold[Quantity])</f>
        <v/>
      </c>
      <c r="E186">
        <f>Table6[[#This Row],[Ordered Qty]]-Table6[[#This Row],[Sold Qty]]+F186</f>
        <v/>
      </c>
      <c r="F186" t="n">
        <v>0</v>
      </c>
      <c r="I186" s="12">
        <f>G186/'Item List'!$L$2 + H186*(88/'Item List'!$L$2)</f>
        <v/>
      </c>
      <c r="J186" t="n">
        <v>0</v>
      </c>
      <c r="K186">
        <f>'WH LT Total'!E186+'Parcel LT'!$F$2</f>
        <v/>
      </c>
      <c r="L186">
        <f>ROUNDUP((J186/30 * K186),0)</f>
        <v/>
      </c>
      <c r="M186">
        <f>ROUNDUP(SQRT((J186*2*(42*H186))/(0.1*G186)),0)</f>
        <v/>
      </c>
      <c r="N186" s="9">
        <f>IF(Table6[[#This Row],[Stock]]&lt;=L186,M186*I186,0)</f>
        <v/>
      </c>
      <c r="Q186">
        <f>I186*Table6[[#This Row],[Stock]]</f>
        <v/>
      </c>
    </row>
    <row r="187" ht="15" customHeight="1" s="7" thickBot="1">
      <c r="A187">
        <f>Item[[#This Row],[Item No.]]</f>
        <v/>
      </c>
      <c r="B187">
        <f>VLOOKUP(Table6[[#This Row],[Item No.]],Item[],2,FALSE)</f>
        <v/>
      </c>
      <c r="C187">
        <f>SUMIF(Ordered[Name], Table6[[#This Row],[Name]], Ordered[Quantity])</f>
        <v/>
      </c>
      <c r="D187">
        <f>SUMIF(Sold[Name], Table6[[#This Row],[Name]], Sold[Quantity])</f>
        <v/>
      </c>
      <c r="E187">
        <f>Table6[[#This Row],[Ordered Qty]]-Table6[[#This Row],[Sold Qty]]+F187</f>
        <v/>
      </c>
      <c r="F187" t="n">
        <v>0</v>
      </c>
      <c r="I187" s="12">
        <f>G187/'Item List'!$L$2 + H187*(88/'Item List'!$L$2)</f>
        <v/>
      </c>
      <c r="J187" t="n">
        <v>0</v>
      </c>
      <c r="K187">
        <f>'WH LT Total'!E187+'Parcel LT'!$F$2</f>
        <v/>
      </c>
      <c r="L187">
        <f>ROUNDUP((J187/30 * K187),0)</f>
        <v/>
      </c>
      <c r="M187">
        <f>ROUNDUP(SQRT((J187*2*(42*H187))/(0.1*G187)),0)</f>
        <v/>
      </c>
      <c r="N187" s="9">
        <f>IF(Table6[[#This Row],[Stock]]&lt;=L187,M187*I187,0)</f>
        <v/>
      </c>
      <c r="Q187">
        <f>I187*Table6[[#This Row],[Stock]]</f>
        <v/>
      </c>
    </row>
    <row r="188" ht="15" customHeight="1" s="7" thickBot="1">
      <c r="A188">
        <f>Item[[#This Row],[Item No.]]</f>
        <v/>
      </c>
      <c r="B188">
        <f>VLOOKUP(Table6[[#This Row],[Item No.]],Item[],2,FALSE)</f>
        <v/>
      </c>
      <c r="C188">
        <f>SUMIF(Ordered[Name], Table6[[#This Row],[Name]], Ordered[Quantity])</f>
        <v/>
      </c>
      <c r="D188">
        <f>SUMIF(Sold[Name], Table6[[#This Row],[Name]], Sold[Quantity])</f>
        <v/>
      </c>
      <c r="E188">
        <f>Table6[[#This Row],[Ordered Qty]]-Table6[[#This Row],[Sold Qty]]+F188</f>
        <v/>
      </c>
      <c r="F188" t="n">
        <v>0</v>
      </c>
      <c r="I188" s="12">
        <f>G188/'Item List'!$L$2 + H188*(88/'Item List'!$L$2)</f>
        <v/>
      </c>
      <c r="J188" t="n">
        <v>0</v>
      </c>
      <c r="K188">
        <f>'WH LT Total'!E188+'Parcel LT'!$F$2</f>
        <v/>
      </c>
      <c r="L188">
        <f>ROUNDUP((J188/30 * K188),0)</f>
        <v/>
      </c>
      <c r="M188">
        <f>ROUNDUP(SQRT((J188*2*(42*H188))/(0.1*G188)),0)</f>
        <v/>
      </c>
      <c r="N188" s="9">
        <f>IF(Table6[[#This Row],[Stock]]&lt;=L188,M188*I188,0)</f>
        <v/>
      </c>
      <c r="Q188">
        <f>I188*Table6[[#This Row],[Stock]]</f>
        <v/>
      </c>
    </row>
    <row r="189" ht="15" customHeight="1" s="7" thickBot="1">
      <c r="A189">
        <f>Item[[#This Row],[Item No.]]</f>
        <v/>
      </c>
      <c r="B189">
        <f>VLOOKUP(Table6[[#This Row],[Item No.]],Item[],2,FALSE)</f>
        <v/>
      </c>
      <c r="C189">
        <f>SUMIF(Ordered[Name], Table6[[#This Row],[Name]], Ordered[Quantity])</f>
        <v/>
      </c>
      <c r="D189">
        <f>SUMIF(Sold[Name], Table6[[#This Row],[Name]], Sold[Quantity])</f>
        <v/>
      </c>
      <c r="E189">
        <f>Table6[[#This Row],[Ordered Qty]]-Table6[[#This Row],[Sold Qty]]+F189</f>
        <v/>
      </c>
      <c r="F189" t="n">
        <v>0</v>
      </c>
      <c r="I189" s="12">
        <f>G189/'Item List'!$L$2 + H189*(88/'Item List'!$L$2)</f>
        <v/>
      </c>
      <c r="J189" t="n">
        <v>0</v>
      </c>
      <c r="K189">
        <f>'WH LT Total'!E189+'Parcel LT'!$F$2</f>
        <v/>
      </c>
      <c r="L189">
        <f>ROUNDUP((J189/30 * K189),0)</f>
        <v/>
      </c>
      <c r="M189">
        <f>ROUNDUP(SQRT((J189*2*(42*H189))/(0.1*G189)),0)</f>
        <v/>
      </c>
      <c r="N189" s="9">
        <f>IF(Table6[[#This Row],[Stock]]&lt;=L189,M189*I189,0)</f>
        <v/>
      </c>
      <c r="Q189">
        <f>I189*Table6[[#This Row],[Stock]]</f>
        <v/>
      </c>
    </row>
    <row r="190" ht="15" customHeight="1" s="7" thickBot="1">
      <c r="A190">
        <f>Item[[#This Row],[Item No.]]</f>
        <v/>
      </c>
      <c r="B190">
        <f>VLOOKUP(Table6[[#This Row],[Item No.]],Item[],2,FALSE)</f>
        <v/>
      </c>
      <c r="C190">
        <f>SUMIF(Ordered[Name], Table6[[#This Row],[Name]], Ordered[Quantity])</f>
        <v/>
      </c>
      <c r="D190">
        <f>SUMIF(Sold[Name], Table6[[#This Row],[Name]], Sold[Quantity])</f>
        <v/>
      </c>
      <c r="E190">
        <f>Table6[[#This Row],[Ordered Qty]]-Table6[[#This Row],[Sold Qty]]+F190</f>
        <v/>
      </c>
      <c r="F190" t="n">
        <v>0</v>
      </c>
      <c r="I190" s="12">
        <f>G190/'Item List'!$L$2 + H190*(88/'Item List'!$L$2)</f>
        <v/>
      </c>
      <c r="J190" t="n">
        <v>0</v>
      </c>
      <c r="K190">
        <f>'WH LT Total'!E190+'Parcel LT'!$F$2</f>
        <v/>
      </c>
      <c r="L190">
        <f>ROUNDUP((J190/30 * K190),0)</f>
        <v/>
      </c>
      <c r="M190">
        <f>ROUNDUP(SQRT((J190*2*(42*H190))/(0.1*G190)),0)</f>
        <v/>
      </c>
      <c r="N190" s="9">
        <f>IF(Table6[[#This Row],[Stock]]&lt;=L190,M190*I190,0)</f>
        <v/>
      </c>
      <c r="Q190">
        <f>I190*Table6[[#This Row],[Stock]]</f>
        <v/>
      </c>
    </row>
    <row r="191" ht="15" customHeight="1" s="7" thickBot="1">
      <c r="A191">
        <f>Item[[#This Row],[Item No.]]</f>
        <v/>
      </c>
      <c r="B191">
        <f>VLOOKUP(Table6[[#This Row],[Item No.]],Item[],2,FALSE)</f>
        <v/>
      </c>
      <c r="C191">
        <f>SUMIF(Ordered[Name], Table6[[#This Row],[Name]], Ordered[Quantity])</f>
        <v/>
      </c>
      <c r="D191">
        <f>SUMIF(Sold[Name], Table6[[#This Row],[Name]], Sold[Quantity])</f>
        <v/>
      </c>
      <c r="E191">
        <f>Table6[[#This Row],[Ordered Qty]]-Table6[[#This Row],[Sold Qty]]+F191</f>
        <v/>
      </c>
      <c r="F191" t="n">
        <v>0</v>
      </c>
      <c r="I191" s="12">
        <f>G191/'Item List'!$L$2 + H191*(88/'Item List'!$L$2)</f>
        <v/>
      </c>
      <c r="J191" t="n">
        <v>0</v>
      </c>
      <c r="K191">
        <f>'WH LT Total'!E191+'Parcel LT'!$F$2</f>
        <v/>
      </c>
      <c r="L191">
        <f>ROUNDUP((J191/30 * K191),0)</f>
        <v/>
      </c>
      <c r="M191">
        <f>ROUNDUP(SQRT((J191*2*(42*H191))/(0.1*G191)),0)</f>
        <v/>
      </c>
      <c r="N191" s="9">
        <f>IF(Table6[[#This Row],[Stock]]&lt;=L191,M191*I191,0)</f>
        <v/>
      </c>
      <c r="Q191">
        <f>I191*Table6[[#This Row],[Stock]]</f>
        <v/>
      </c>
    </row>
    <row r="192" ht="15" customHeight="1" s="7" thickBot="1">
      <c r="A192">
        <f>Item[[#This Row],[Item No.]]</f>
        <v/>
      </c>
      <c r="B192">
        <f>VLOOKUP(Table6[[#This Row],[Item No.]],Item[],2,FALSE)</f>
        <v/>
      </c>
      <c r="C192">
        <f>SUMIF(Ordered[Name], Table6[[#This Row],[Name]], Ordered[Quantity])</f>
        <v/>
      </c>
      <c r="D192">
        <f>SUMIF(Sold[Name], Table6[[#This Row],[Name]], Sold[Quantity])</f>
        <v/>
      </c>
      <c r="E192">
        <f>Table6[[#This Row],[Ordered Qty]]-Table6[[#This Row],[Sold Qty]]+F192</f>
        <v/>
      </c>
      <c r="F192" t="n">
        <v>0</v>
      </c>
      <c r="I192" s="12">
        <f>G192/'Item List'!$L$2 + H192*(88/'Item List'!$L$2)</f>
        <v/>
      </c>
      <c r="J192" t="n">
        <v>0</v>
      </c>
      <c r="K192">
        <f>'WH LT Total'!E192+'Parcel LT'!$F$2</f>
        <v/>
      </c>
      <c r="L192">
        <f>ROUNDUP((J192/30 * K192),0)</f>
        <v/>
      </c>
      <c r="M192">
        <f>ROUNDUP(SQRT((J192*2*(42*H192))/(0.1*G192)),0)</f>
        <v/>
      </c>
      <c r="N192" s="9">
        <f>IF(Table6[[#This Row],[Stock]]&lt;=L192,M192*I192,0)</f>
        <v/>
      </c>
      <c r="Q192">
        <f>I192*Table6[[#This Row],[Stock]]</f>
        <v/>
      </c>
    </row>
    <row r="193" ht="15" customHeight="1" s="7" thickBot="1">
      <c r="A193">
        <f>Item[[#This Row],[Item No.]]</f>
        <v/>
      </c>
      <c r="B193">
        <f>VLOOKUP(Table6[[#This Row],[Item No.]],Item[],2,FALSE)</f>
        <v/>
      </c>
      <c r="C193">
        <f>SUMIF(Ordered[Name], Table6[[#This Row],[Name]], Ordered[Quantity])</f>
        <v/>
      </c>
      <c r="D193">
        <f>SUMIF(Sold[Name], Table6[[#This Row],[Name]], Sold[Quantity])</f>
        <v/>
      </c>
      <c r="E193">
        <f>Table6[[#This Row],[Ordered Qty]]-Table6[[#This Row],[Sold Qty]]+F193</f>
        <v/>
      </c>
      <c r="F193" t="n">
        <v>0</v>
      </c>
      <c r="I193" s="12">
        <f>G193/'Item List'!$L$2 + H193*(88/'Item List'!$L$2)</f>
        <v/>
      </c>
      <c r="J193" t="n">
        <v>0</v>
      </c>
      <c r="K193">
        <f>'WH LT Total'!E193+'Parcel LT'!$F$2</f>
        <v/>
      </c>
      <c r="L193">
        <f>ROUNDUP((J193/30 * K193),0)</f>
        <v/>
      </c>
      <c r="M193">
        <f>ROUNDUP(SQRT((J193*2*(42*H193))/(0.1*G193)),0)</f>
        <v/>
      </c>
      <c r="N193" s="9">
        <f>IF(Table6[[#This Row],[Stock]]&lt;=L193,M193*I193,0)</f>
        <v/>
      </c>
      <c r="Q193">
        <f>I193*Table6[[#This Row],[Stock]]</f>
        <v/>
      </c>
    </row>
    <row r="194" ht="15" customHeight="1" s="7" thickBot="1">
      <c r="A194">
        <f>Item[[#This Row],[Item No.]]</f>
        <v/>
      </c>
      <c r="B194">
        <f>VLOOKUP(Table6[[#This Row],[Item No.]],Item[],2,FALSE)</f>
        <v/>
      </c>
      <c r="C194">
        <f>SUMIF(Ordered[Name], Table6[[#This Row],[Name]], Ordered[Quantity])</f>
        <v/>
      </c>
      <c r="D194">
        <f>SUMIF(Sold[Name], Table6[[#This Row],[Name]], Sold[Quantity])</f>
        <v/>
      </c>
      <c r="E194">
        <f>Table6[[#This Row],[Ordered Qty]]-Table6[[#This Row],[Sold Qty]]+F194</f>
        <v/>
      </c>
      <c r="F194" t="n">
        <v>0</v>
      </c>
      <c r="I194" s="12">
        <f>G194/'Item List'!$L$2 + H194*(88/'Item List'!$L$2)</f>
        <v/>
      </c>
      <c r="J194" t="n">
        <v>0</v>
      </c>
      <c r="K194">
        <f>'WH LT Total'!E194+'Parcel LT'!$F$2</f>
        <v/>
      </c>
      <c r="L194">
        <f>ROUNDUP((J194/30 * K194),0)</f>
        <v/>
      </c>
      <c r="M194">
        <f>ROUNDUP(SQRT((J194*2*(42*H194))/(0.1*G194)),0)</f>
        <v/>
      </c>
      <c r="N194" s="9">
        <f>IF(Table6[[#This Row],[Stock]]&lt;=L194,M194*I194,0)</f>
        <v/>
      </c>
      <c r="Q194">
        <f>I194*Table6[[#This Row],[Stock]]</f>
        <v/>
      </c>
    </row>
    <row r="195" ht="15" customHeight="1" s="7" thickBot="1">
      <c r="A195">
        <f>Item[[#This Row],[Item No.]]</f>
        <v/>
      </c>
      <c r="B195">
        <f>VLOOKUP(Table6[[#This Row],[Item No.]],Item[],2,FALSE)</f>
        <v/>
      </c>
      <c r="C195">
        <f>SUMIF(Ordered[Name], Table6[[#This Row],[Name]], Ordered[Quantity])</f>
        <v/>
      </c>
      <c r="D195">
        <f>SUMIF(Sold[Name], Table6[[#This Row],[Name]], Sold[Quantity])</f>
        <v/>
      </c>
      <c r="E195">
        <f>Table6[[#This Row],[Ordered Qty]]-Table6[[#This Row],[Sold Qty]]+F195</f>
        <v/>
      </c>
      <c r="F195" t="n">
        <v>0</v>
      </c>
      <c r="I195" s="12">
        <f>G195/'Item List'!$L$2 + H195*(88/'Item List'!$L$2)</f>
        <v/>
      </c>
      <c r="J195" t="n">
        <v>0</v>
      </c>
      <c r="K195">
        <f>'WH LT Total'!E195+'Parcel LT'!$F$2</f>
        <v/>
      </c>
      <c r="L195">
        <f>ROUNDUP((J195/30 * K195),0)</f>
        <v/>
      </c>
      <c r="M195">
        <f>ROUNDUP(SQRT((J195*2*(42*H195))/(0.1*G195)),0)</f>
        <v/>
      </c>
      <c r="N195" s="9">
        <f>IF(Table6[[#This Row],[Stock]]&lt;=L195,M195*I195,0)</f>
        <v/>
      </c>
      <c r="Q195">
        <f>I195*Table6[[#This Row],[Stock]]</f>
        <v/>
      </c>
    </row>
    <row r="196" ht="15" customHeight="1" s="7" thickBot="1">
      <c r="A196">
        <f>Item[[#This Row],[Item No.]]</f>
        <v/>
      </c>
      <c r="B196">
        <f>VLOOKUP(Table6[[#This Row],[Item No.]],Item[],2,FALSE)</f>
        <v/>
      </c>
      <c r="C196">
        <f>SUMIF(Ordered[Name], Table6[[#This Row],[Name]], Ordered[Quantity])</f>
        <v/>
      </c>
      <c r="D196">
        <f>SUMIF(Sold[Name], Table6[[#This Row],[Name]], Sold[Quantity])</f>
        <v/>
      </c>
      <c r="E196">
        <f>Table6[[#This Row],[Ordered Qty]]-Table6[[#This Row],[Sold Qty]]+F196</f>
        <v/>
      </c>
      <c r="F196" t="n">
        <v>0</v>
      </c>
      <c r="I196" s="12">
        <f>G196/'Item List'!$L$2 + H196*(88/'Item List'!$L$2)</f>
        <v/>
      </c>
      <c r="J196" t="n">
        <v>0</v>
      </c>
      <c r="K196">
        <f>'WH LT Total'!E196+'Parcel LT'!$F$2</f>
        <v/>
      </c>
      <c r="L196">
        <f>ROUNDUP((J196/30 * K196),0)</f>
        <v/>
      </c>
      <c r="M196">
        <f>ROUNDUP(SQRT((J196*2*(42*H196))/(0.1*G196)),0)</f>
        <v/>
      </c>
      <c r="N196" s="9">
        <f>IF(Table6[[#This Row],[Stock]]&lt;=L196,M196*I196,0)</f>
        <v/>
      </c>
      <c r="Q196">
        <f>I196*Table6[[#This Row],[Stock]]</f>
        <v/>
      </c>
    </row>
    <row r="197" ht="15" customHeight="1" s="7" thickBot="1">
      <c r="A197">
        <f>Item[[#This Row],[Item No.]]</f>
        <v/>
      </c>
      <c r="B197">
        <f>VLOOKUP(Table6[[#This Row],[Item No.]],Item[],2,FALSE)</f>
        <v/>
      </c>
      <c r="C197">
        <f>SUMIF(Ordered[Name], Table6[[#This Row],[Name]], Ordered[Quantity])</f>
        <v/>
      </c>
      <c r="D197">
        <f>SUMIF(Sold[Name], Table6[[#This Row],[Name]], Sold[Quantity])</f>
        <v/>
      </c>
      <c r="E197">
        <f>Table6[[#This Row],[Ordered Qty]]-Table6[[#This Row],[Sold Qty]]+F197</f>
        <v/>
      </c>
      <c r="F197" t="n">
        <v>0</v>
      </c>
      <c r="I197" s="12">
        <f>G197/'Item List'!$L$2 + H197*(88/'Item List'!$L$2)</f>
        <v/>
      </c>
      <c r="J197" t="n">
        <v>0</v>
      </c>
      <c r="K197">
        <f>'WH LT Total'!E197+'Parcel LT'!$F$2</f>
        <v/>
      </c>
      <c r="L197">
        <f>ROUNDUP((J197/30 * K197),0)</f>
        <v/>
      </c>
      <c r="M197">
        <f>ROUNDUP(SQRT((J197*2*(42*H197))/(0.1*G197)),0)</f>
        <v/>
      </c>
      <c r="N197" s="9">
        <f>IF(Table6[[#This Row],[Stock]]&lt;=L197,M197*I197,0)</f>
        <v/>
      </c>
      <c r="Q197">
        <f>I197*Table6[[#This Row],[Stock]]</f>
        <v/>
      </c>
    </row>
    <row r="198" ht="15" customHeight="1" s="7" thickBot="1">
      <c r="A198">
        <f>Item[[#This Row],[Item No.]]</f>
        <v/>
      </c>
      <c r="B198">
        <f>VLOOKUP(Table6[[#This Row],[Item No.]],Item[],2,FALSE)</f>
        <v/>
      </c>
      <c r="C198">
        <f>SUMIF(Ordered[Name], Table6[[#This Row],[Name]], Ordered[Quantity])</f>
        <v/>
      </c>
      <c r="D198">
        <f>SUMIF(Sold[Name], Table6[[#This Row],[Name]], Sold[Quantity])</f>
        <v/>
      </c>
      <c r="E198">
        <f>Table6[[#This Row],[Ordered Qty]]-Table6[[#This Row],[Sold Qty]]+F198</f>
        <v/>
      </c>
      <c r="F198" t="n">
        <v>0</v>
      </c>
      <c r="I198" s="12">
        <f>G198/'Item List'!$L$2 + H198*(88/'Item List'!$L$2)</f>
        <v/>
      </c>
      <c r="J198" t="n">
        <v>0</v>
      </c>
      <c r="K198">
        <f>'WH LT Total'!E198+'Parcel LT'!$F$2</f>
        <v/>
      </c>
      <c r="L198">
        <f>ROUNDUP((J198/30 * K198),0)</f>
        <v/>
      </c>
      <c r="M198">
        <f>ROUNDUP(SQRT((J198*2*(42*H198))/(0.1*G198)),0)</f>
        <v/>
      </c>
      <c r="N198" s="9">
        <f>IF(Table6[[#This Row],[Stock]]&lt;=L198,M198*I198,0)</f>
        <v/>
      </c>
      <c r="Q198">
        <f>I198*Table6[[#This Row],[Stock]]</f>
        <v/>
      </c>
    </row>
    <row r="199" ht="15" customHeight="1" s="7" thickBot="1">
      <c r="A199">
        <f>Item[[#This Row],[Item No.]]</f>
        <v/>
      </c>
      <c r="B199">
        <f>VLOOKUP(Table6[[#This Row],[Item No.]],Item[],2,FALSE)</f>
        <v/>
      </c>
      <c r="C199">
        <f>SUMIF(Ordered[Name], Table6[[#This Row],[Name]], Ordered[Quantity])</f>
        <v/>
      </c>
      <c r="D199">
        <f>SUMIF(Sold[Name], Table6[[#This Row],[Name]], Sold[Quantity])</f>
        <v/>
      </c>
      <c r="E199">
        <f>Table6[[#This Row],[Ordered Qty]]-Table6[[#This Row],[Sold Qty]]+F199</f>
        <v/>
      </c>
      <c r="F199" t="n">
        <v>0</v>
      </c>
      <c r="I199" s="12">
        <f>G199/'Item List'!$L$2 + H199*(88/'Item List'!$L$2)</f>
        <v/>
      </c>
      <c r="J199" t="n">
        <v>0</v>
      </c>
      <c r="K199">
        <f>'WH LT Total'!E199+'Parcel LT'!$F$2</f>
        <v/>
      </c>
      <c r="L199">
        <f>ROUNDUP((J199/30 * K199),0)</f>
        <v/>
      </c>
      <c r="M199">
        <f>ROUNDUP(SQRT((J199*2*(42*H199))/(0.1*G199)),0)</f>
        <v/>
      </c>
      <c r="N199" s="9">
        <f>IF(Table6[[#This Row],[Stock]]&lt;=L199,M199*I199,0)</f>
        <v/>
      </c>
      <c r="Q199">
        <f>I199*Table6[[#This Row],[Stock]]</f>
        <v/>
      </c>
    </row>
    <row r="200" ht="15" customHeight="1" s="7" thickBot="1">
      <c r="A200">
        <f>Item[[#This Row],[Item No.]]</f>
        <v/>
      </c>
      <c r="B200">
        <f>VLOOKUP(Table6[[#This Row],[Item No.]],Item[],2,FALSE)</f>
        <v/>
      </c>
      <c r="C200">
        <f>SUMIF(Ordered[Name], Table6[[#This Row],[Name]], Ordered[Quantity])</f>
        <v/>
      </c>
      <c r="D200">
        <f>SUMIF(Sold[Name], Table6[[#This Row],[Name]], Sold[Quantity])</f>
        <v/>
      </c>
      <c r="E200">
        <f>Table6[[#This Row],[Ordered Qty]]-Table6[[#This Row],[Sold Qty]]+F200</f>
        <v/>
      </c>
      <c r="F200" t="n">
        <v>0</v>
      </c>
      <c r="I200" s="12">
        <f>G200/'Item List'!$L$2 + H200*(88/'Item List'!$L$2)</f>
        <v/>
      </c>
      <c r="J200" t="n">
        <v>0</v>
      </c>
      <c r="K200">
        <f>'WH LT Total'!E200+'Parcel LT'!$F$2</f>
        <v/>
      </c>
      <c r="L200">
        <f>ROUNDUP((J200/30 * K200),0)</f>
        <v/>
      </c>
      <c r="M200">
        <f>ROUNDUP(SQRT((J200*2*(42*H200))/(0.1*G200)),0)</f>
        <v/>
      </c>
      <c r="N200" s="9">
        <f>IF(Table6[[#This Row],[Stock]]&lt;=L200,M200*I200,0)</f>
        <v/>
      </c>
      <c r="Q200">
        <f>I200*Table6[[#This Row],[Stock]]</f>
        <v/>
      </c>
    </row>
    <row r="201" ht="15" customHeight="1" s="7" thickBot="1">
      <c r="A201">
        <f>Item[[#This Row],[Item No.]]</f>
        <v/>
      </c>
      <c r="B201">
        <f>VLOOKUP(Table6[[#This Row],[Item No.]],Item[],2,FALSE)</f>
        <v/>
      </c>
      <c r="C201">
        <f>SUMIF(Ordered[Name], Table6[[#This Row],[Name]], Ordered[Quantity])</f>
        <v/>
      </c>
      <c r="D201">
        <f>SUMIF(Sold[Name], Table6[[#This Row],[Name]], Sold[Quantity])</f>
        <v/>
      </c>
      <c r="E201">
        <f>Table6[[#This Row],[Ordered Qty]]-Table6[[#This Row],[Sold Qty]]+F201</f>
        <v/>
      </c>
      <c r="F201" t="n">
        <v>0</v>
      </c>
      <c r="I201" s="12">
        <f>G201/'Item List'!$L$2 + H201*(88/'Item List'!$L$2)</f>
        <v/>
      </c>
      <c r="J201" t="n">
        <v>0</v>
      </c>
      <c r="K201">
        <f>'WH LT Total'!E201+'Parcel LT'!$F$2</f>
        <v/>
      </c>
      <c r="L201">
        <f>ROUNDUP((J201/30 * K201),0)</f>
        <v/>
      </c>
      <c r="M201">
        <f>ROUNDUP(SQRT((J201*2*(42*H201))/(0.1*G201)),0)</f>
        <v/>
      </c>
      <c r="N201" s="9">
        <f>IF(Table6[[#This Row],[Stock]]&lt;=L201,M201*I201,0)</f>
        <v/>
      </c>
      <c r="Q201">
        <f>I201*Table6[[#This Row],[Stock]]</f>
        <v/>
      </c>
    </row>
    <row r="202" ht="15" customHeight="1" s="7" thickBot="1">
      <c r="A202">
        <f>Item[[#This Row],[Item No.]]</f>
        <v/>
      </c>
      <c r="B202">
        <f>VLOOKUP(Table6[[#This Row],[Item No.]],Item[],2,FALSE)</f>
        <v/>
      </c>
      <c r="C202">
        <f>SUMIF(Ordered[Name], Table6[[#This Row],[Name]], Ordered[Quantity])</f>
        <v/>
      </c>
      <c r="D202">
        <f>SUMIF(Sold[Name], Table6[[#This Row],[Name]], Sold[Quantity])</f>
        <v/>
      </c>
      <c r="E202">
        <f>Table6[[#This Row],[Ordered Qty]]-Table6[[#This Row],[Sold Qty]]+F202</f>
        <v/>
      </c>
      <c r="F202" t="n">
        <v>0</v>
      </c>
      <c r="I202" s="12">
        <f>G202/'Item List'!$L$2 + H202*(88/'Item List'!$L$2)</f>
        <v/>
      </c>
      <c r="J202" t="n">
        <v>0</v>
      </c>
      <c r="K202">
        <f>'WH LT Total'!E202+'Parcel LT'!$F$2</f>
        <v/>
      </c>
      <c r="L202">
        <f>ROUNDUP((J202/30 * K202),0)</f>
        <v/>
      </c>
      <c r="M202">
        <f>ROUNDUP(SQRT((J202*2*(42*H202))/(0.1*G202)),0)</f>
        <v/>
      </c>
      <c r="N202" s="9">
        <f>IF(Table6[[#This Row],[Stock]]&lt;=L202,M202*I202,0)</f>
        <v/>
      </c>
      <c r="Q202">
        <f>I202*Table6[[#This Row],[Stock]]</f>
        <v/>
      </c>
    </row>
    <row r="203" ht="15" customHeight="1" s="7" thickBot="1"/>
    <row r="204" ht="15" customHeight="1" s="7" thickBot="1">
      <c r="G204" s="1" t="n"/>
      <c r="H204" s="1" t="n"/>
      <c r="I204" s="1" t="n"/>
      <c r="J204" s="1" t="n"/>
    </row>
    <row r="205" ht="15" customHeight="1" s="7" thickBot="1">
      <c r="G205" s="1" t="n"/>
      <c r="H205" s="1" t="n"/>
      <c r="I205" s="1" t="n"/>
      <c r="J205" s="1" t="n"/>
    </row>
    <row r="206" ht="15" customHeight="1" s="7" thickBot="1">
      <c r="G206" s="1" t="n"/>
      <c r="H206" s="1" t="n"/>
      <c r="I206" s="1" t="n"/>
      <c r="J206" s="1" t="n"/>
    </row>
    <row r="207" ht="15" customHeight="1" s="7" thickBot="1">
      <c r="G207" s="1" t="n"/>
      <c r="H207" s="1" t="n"/>
      <c r="I207" s="1" t="n"/>
      <c r="J207" s="1" t="n"/>
    </row>
    <row r="208" ht="15" customHeight="1" s="7" thickBot="1">
      <c r="G208" s="1" t="n"/>
      <c r="H208" s="1" t="n"/>
      <c r="I208" s="1" t="n"/>
      <c r="J208" s="1" t="n"/>
    </row>
    <row r="209" ht="15" customHeight="1" s="7" thickBot="1">
      <c r="G209" s="1" t="n"/>
      <c r="H209" s="1" t="n"/>
      <c r="I209" s="1" t="n"/>
      <c r="J209" s="1" t="n"/>
    </row>
    <row r="210" ht="15" customHeight="1" s="7" thickBot="1">
      <c r="G210" s="1" t="n"/>
      <c r="H210" s="1" t="n"/>
      <c r="I210" s="1" t="n"/>
      <c r="J210" s="1" t="n"/>
    </row>
    <row r="211" ht="15" customHeight="1" s="7" thickBot="1">
      <c r="G211" s="1" t="n"/>
      <c r="H211" s="1" t="n"/>
      <c r="I211" s="1" t="n"/>
      <c r="J211" s="1" t="n"/>
    </row>
    <row r="212" ht="15" customHeight="1" s="7" thickBot="1">
      <c r="G212" s="1" t="n"/>
      <c r="H212" s="1" t="n"/>
      <c r="I212" s="1" t="n"/>
      <c r="J212" s="1" t="n"/>
    </row>
    <row r="213" ht="15" customHeight="1" s="7" thickBot="1">
      <c r="G213" s="1" t="n"/>
      <c r="H213" s="1" t="n"/>
      <c r="I213" s="1" t="n"/>
      <c r="J213" s="1" t="n"/>
    </row>
    <row r="214" ht="15" customHeight="1" s="7" thickBot="1">
      <c r="G214" s="1" t="n"/>
      <c r="H214" s="1" t="n"/>
      <c r="I214" s="1" t="n"/>
      <c r="J214" s="1" t="n"/>
    </row>
    <row r="215" ht="15" customHeight="1" s="7" thickBot="1">
      <c r="G215" s="1" t="n"/>
      <c r="H215" s="1" t="n"/>
      <c r="I215" s="1" t="n"/>
      <c r="J215" s="1" t="n"/>
    </row>
    <row r="216" ht="15" customHeight="1" s="7" thickBot="1">
      <c r="G216" s="1" t="n"/>
      <c r="H216" s="1" t="n"/>
      <c r="I216" s="1" t="n"/>
      <c r="J216" s="1" t="n"/>
    </row>
    <row r="217" ht="15" customHeight="1" s="7" thickBot="1">
      <c r="G217" s="1" t="n"/>
      <c r="H217" s="1" t="n"/>
      <c r="I217" s="1" t="n"/>
      <c r="J217" s="1" t="n"/>
    </row>
    <row r="218" ht="15" customHeight="1" s="7" thickBot="1">
      <c r="G218" s="1" t="n"/>
      <c r="H218" s="1" t="n"/>
      <c r="I218" s="1" t="n"/>
      <c r="J218" s="1" t="n"/>
    </row>
    <row r="219" ht="15" customHeight="1" s="7" thickBot="1">
      <c r="G219" s="1" t="n"/>
      <c r="H219" s="1" t="n"/>
      <c r="I219" s="1" t="n"/>
      <c r="J219" s="1" t="n"/>
    </row>
    <row r="220" ht="15" customHeight="1" s="7" thickBot="1">
      <c r="G220" s="1" t="n"/>
      <c r="H220" s="1" t="n"/>
      <c r="I220" s="1" t="n"/>
      <c r="J220" s="1" t="n"/>
    </row>
    <row r="221" ht="15" customHeight="1" s="7" thickBot="1">
      <c r="G221" s="1" t="n"/>
      <c r="H221" s="1" t="n"/>
      <c r="I221" s="1" t="n"/>
      <c r="J221" s="1" t="n"/>
    </row>
    <row r="222" ht="15" customHeight="1" s="7" thickBot="1">
      <c r="G222" s="1" t="n"/>
      <c r="H222" s="1" t="n"/>
      <c r="I222" s="1" t="n"/>
      <c r="J222" s="1" t="n"/>
    </row>
    <row r="223" ht="15" customHeight="1" s="7" thickBot="1">
      <c r="G223" s="1" t="n"/>
      <c r="H223" s="1" t="n"/>
      <c r="I223" s="1" t="n"/>
      <c r="J223" s="1" t="n"/>
    </row>
    <row r="224" ht="15" customHeight="1" s="7" thickBot="1">
      <c r="G224" s="1" t="n"/>
      <c r="H224" s="1" t="n"/>
      <c r="I224" s="1" t="n"/>
      <c r="J224" s="1" t="n"/>
    </row>
    <row r="225" ht="15" customHeight="1" s="7" thickBot="1">
      <c r="G225" s="1" t="n"/>
      <c r="H225" s="1" t="n"/>
      <c r="I225" s="1" t="n"/>
      <c r="J225" s="1" t="n"/>
    </row>
    <row r="226" ht="15" customHeight="1" s="7" thickBot="1">
      <c r="G226" s="1" t="n"/>
      <c r="H226" s="1" t="n"/>
      <c r="I226" s="1" t="n"/>
      <c r="J226" s="1" t="n"/>
    </row>
    <row r="227" ht="15" customHeight="1" s="7" thickBot="1">
      <c r="G227" s="1" t="n"/>
      <c r="H227" s="1" t="n"/>
      <c r="I227" s="1" t="n"/>
      <c r="J227" s="1" t="n"/>
    </row>
    <row r="228" ht="15" customHeight="1" s="7" thickBot="1">
      <c r="G228" s="1" t="n"/>
      <c r="H228" s="1" t="n"/>
      <c r="I228" s="1" t="n"/>
      <c r="J228" s="1" t="n"/>
    </row>
    <row r="229" ht="15" customHeight="1" s="7" thickBot="1">
      <c r="G229" s="1" t="n"/>
      <c r="H229" s="1" t="n"/>
      <c r="I229" s="1" t="n"/>
      <c r="J229" s="1" t="n"/>
    </row>
    <row r="230" ht="15" customHeight="1" s="7" thickBot="1">
      <c r="G230" s="1" t="n"/>
      <c r="H230" s="1" t="n"/>
      <c r="I230" s="1" t="n"/>
      <c r="J230" s="1" t="n"/>
    </row>
    <row r="231" ht="15" customHeight="1" s="7" thickBot="1">
      <c r="G231" s="1" t="n"/>
      <c r="H231" s="1" t="n"/>
      <c r="I231" s="1" t="n"/>
      <c r="J231" s="1" t="n"/>
    </row>
    <row r="232" ht="15" customHeight="1" s="7" thickBot="1">
      <c r="G232" s="1" t="n"/>
      <c r="H232" s="1" t="n"/>
      <c r="I232" s="1" t="n"/>
      <c r="J232" s="1" t="n"/>
    </row>
    <row r="233" ht="15" customHeight="1" s="7" thickBot="1">
      <c r="G233" s="1" t="n"/>
      <c r="H233" s="1" t="n"/>
      <c r="I233" s="1" t="n"/>
      <c r="J233" s="1" t="n"/>
    </row>
    <row r="234" ht="15" customHeight="1" s="7" thickBot="1">
      <c r="G234" s="1" t="n"/>
      <c r="H234" s="1" t="n"/>
      <c r="I234" s="1" t="n"/>
      <c r="J234" s="1" t="n"/>
    </row>
    <row r="235" ht="15" customHeight="1" s="7" thickBot="1">
      <c r="G235" s="1" t="n"/>
      <c r="H235" s="1" t="n"/>
      <c r="I235" s="1" t="n"/>
      <c r="J235" s="1" t="n"/>
    </row>
    <row r="236" ht="15" customHeight="1" s="7" thickBot="1">
      <c r="G236" s="1" t="n"/>
      <c r="H236" s="1" t="n"/>
      <c r="I236" s="1" t="n"/>
      <c r="J236" s="1" t="n"/>
    </row>
    <row r="237" ht="15" customHeight="1" s="7" thickBot="1">
      <c r="G237" s="1" t="n"/>
      <c r="H237" s="1" t="n"/>
      <c r="I237" s="1" t="n"/>
      <c r="J237" s="1" t="n"/>
    </row>
    <row r="238" ht="15" customHeight="1" s="7" thickBot="1">
      <c r="G238" s="1" t="n"/>
      <c r="H238" s="1" t="n"/>
      <c r="I238" s="1" t="n"/>
      <c r="J238" s="1" t="n"/>
    </row>
    <row r="239" ht="15" customHeight="1" s="7" thickBot="1">
      <c r="G239" s="1" t="n"/>
      <c r="H239" s="1" t="n"/>
      <c r="I239" s="1" t="n"/>
      <c r="J239" s="1" t="n"/>
    </row>
    <row r="240" ht="15" customHeight="1" s="7" thickBot="1">
      <c r="G240" s="1" t="n"/>
      <c r="H240" s="1" t="n"/>
      <c r="I240" s="1" t="n"/>
      <c r="J240" s="1" t="n"/>
    </row>
    <row r="241" ht="15" customHeight="1" s="7" thickBot="1">
      <c r="G241" s="1" t="n"/>
      <c r="H241" s="1" t="n"/>
      <c r="I241" s="1" t="n"/>
      <c r="J241" s="1" t="n"/>
    </row>
    <row r="242" ht="15" customHeight="1" s="7" thickBot="1">
      <c r="G242" s="1" t="n"/>
      <c r="H242" s="1" t="n"/>
      <c r="I242" s="1" t="n"/>
      <c r="J242" s="1" t="n"/>
    </row>
    <row r="243" ht="15" customHeight="1" s="7" thickBot="1">
      <c r="G243" s="1" t="n"/>
      <c r="H243" s="1" t="n"/>
      <c r="I243" s="1" t="n"/>
      <c r="J243" s="1" t="n"/>
    </row>
    <row r="244" ht="15" customHeight="1" s="7" thickBot="1">
      <c r="G244" s="1" t="n"/>
      <c r="H244" s="1" t="n"/>
      <c r="I244" s="1" t="n"/>
      <c r="J244" s="1" t="n"/>
    </row>
    <row r="245" ht="15" customHeight="1" s="7" thickBot="1">
      <c r="G245" s="1" t="n"/>
      <c r="H245" s="1" t="n"/>
      <c r="I245" s="1" t="n"/>
      <c r="J245" s="1" t="n"/>
    </row>
    <row r="246" ht="15" customHeight="1" s="7" thickBot="1">
      <c r="G246" s="1" t="n"/>
      <c r="H246" s="1" t="n"/>
      <c r="I246" s="1" t="n"/>
      <c r="J246" s="1" t="n"/>
    </row>
    <row r="247" ht="15" customHeight="1" s="7" thickBot="1">
      <c r="G247" s="1" t="n"/>
      <c r="H247" s="1" t="n"/>
      <c r="I247" s="1" t="n"/>
      <c r="J247" s="1" t="n"/>
    </row>
    <row r="248" ht="15" customHeight="1" s="7" thickBot="1">
      <c r="G248" s="1" t="n"/>
      <c r="H248" s="1" t="n"/>
      <c r="I248" s="1" t="n"/>
      <c r="J248" s="1" t="n"/>
    </row>
    <row r="249" ht="15" customHeight="1" s="7" thickBot="1">
      <c r="G249" s="1" t="n"/>
      <c r="H249" s="1" t="n"/>
      <c r="I249" s="1" t="n"/>
      <c r="J249" s="1" t="n"/>
    </row>
    <row r="250" ht="15" customHeight="1" s="7" thickBot="1">
      <c r="G250" s="1" t="n"/>
      <c r="H250" s="1" t="n"/>
      <c r="I250" s="1" t="n"/>
      <c r="J250" s="1" t="n"/>
    </row>
    <row r="251" ht="15" customHeight="1" s="7" thickBot="1">
      <c r="G251" s="1" t="n"/>
      <c r="H251" s="1" t="n"/>
      <c r="I251" s="1" t="n"/>
      <c r="J251" s="1" t="n"/>
    </row>
    <row r="252" ht="15" customHeight="1" s="7" thickBot="1">
      <c r="G252" s="1" t="n"/>
      <c r="H252" s="1" t="n"/>
      <c r="I252" s="1" t="n"/>
      <c r="J252" s="1" t="n"/>
    </row>
    <row r="253" ht="15" customHeight="1" s="7" thickBot="1">
      <c r="G253" s="1" t="n"/>
      <c r="H253" s="1" t="n"/>
      <c r="I253" s="1" t="n"/>
      <c r="J253" s="1" t="n"/>
    </row>
    <row r="254" ht="15" customHeight="1" s="7" thickBot="1">
      <c r="G254" s="1" t="n"/>
      <c r="H254" s="1" t="n"/>
      <c r="I254" s="1" t="n"/>
      <c r="J254" s="1" t="n"/>
    </row>
    <row r="255" ht="15" customHeight="1" s="7" thickBot="1">
      <c r="G255" s="1" t="n"/>
      <c r="H255" s="1" t="n"/>
      <c r="I255" s="1" t="n"/>
      <c r="J255" s="1" t="n"/>
    </row>
    <row r="256" ht="15" customHeight="1" s="7" thickBot="1">
      <c r="G256" s="1" t="n"/>
      <c r="H256" s="1" t="n"/>
      <c r="I256" s="1" t="n"/>
      <c r="J256" s="1" t="n"/>
    </row>
    <row r="257" ht="15" customHeight="1" s="7" thickBot="1">
      <c r="G257" s="1" t="n"/>
      <c r="H257" s="1" t="n"/>
      <c r="I257" s="1" t="n"/>
      <c r="J257" s="1" t="n"/>
    </row>
    <row r="258" ht="15" customHeight="1" s="7" thickBot="1">
      <c r="G258" s="1" t="n"/>
      <c r="H258" s="1" t="n"/>
      <c r="I258" s="1" t="n"/>
      <c r="J258" s="1" t="n"/>
    </row>
    <row r="259" ht="15" customHeight="1" s="7" thickBot="1">
      <c r="G259" s="1" t="n"/>
      <c r="H259" s="1" t="n"/>
      <c r="I259" s="1" t="n"/>
      <c r="J259" s="1" t="n"/>
    </row>
    <row r="260" ht="15" customHeight="1" s="7" thickBot="1">
      <c r="G260" s="1" t="n"/>
      <c r="H260" s="1" t="n"/>
      <c r="I260" s="1" t="n"/>
      <c r="J260" s="1" t="n"/>
    </row>
    <row r="261" ht="15" customHeight="1" s="7" thickBot="1">
      <c r="G261" s="1" t="n"/>
      <c r="H261" s="1" t="n"/>
      <c r="I261" s="1" t="n"/>
      <c r="J261" s="1" t="n"/>
    </row>
    <row r="262" ht="15" customHeight="1" s="7" thickBot="1">
      <c r="G262" s="1" t="n"/>
      <c r="H262" s="1" t="n"/>
      <c r="I262" s="1" t="n"/>
      <c r="J262" s="1" t="n"/>
    </row>
    <row r="263" ht="15" customHeight="1" s="7" thickBot="1">
      <c r="G263" s="1" t="n"/>
      <c r="H263" s="1" t="n"/>
      <c r="I263" s="1" t="n"/>
      <c r="J263" s="1" t="n"/>
    </row>
    <row r="264" ht="15" customHeight="1" s="7" thickBot="1">
      <c r="G264" s="1" t="n"/>
      <c r="H264" s="1" t="n"/>
      <c r="I264" s="1" t="n"/>
      <c r="J264" s="1" t="n"/>
    </row>
    <row r="265" ht="15" customHeight="1" s="7" thickBot="1">
      <c r="G265" s="1" t="n"/>
      <c r="H265" s="1" t="n"/>
      <c r="I265" s="1" t="n"/>
      <c r="J265" s="1" t="n"/>
    </row>
    <row r="266" ht="15" customHeight="1" s="7" thickBot="1">
      <c r="G266" s="1" t="n"/>
      <c r="H266" s="1" t="n"/>
      <c r="I266" s="1" t="n"/>
      <c r="J266" s="1" t="n"/>
    </row>
    <row r="267" ht="15" customHeight="1" s="7" thickBot="1">
      <c r="G267" s="1" t="n"/>
      <c r="H267" s="1" t="n"/>
      <c r="I267" s="1" t="n"/>
      <c r="J267" s="1" t="n"/>
    </row>
    <row r="268" ht="15" customHeight="1" s="7" thickBot="1">
      <c r="G268" s="1" t="n"/>
      <c r="H268" s="1" t="n"/>
      <c r="I268" s="1" t="n"/>
      <c r="J268" s="1" t="n"/>
    </row>
    <row r="269" ht="15" customHeight="1" s="7" thickBot="1">
      <c r="G269" s="1" t="n"/>
      <c r="H269" s="1" t="n"/>
      <c r="I269" s="1" t="n"/>
      <c r="J269" s="1" t="n"/>
    </row>
    <row r="270" ht="15" customHeight="1" s="7" thickBot="1">
      <c r="G270" s="1" t="n"/>
      <c r="H270" s="1" t="n"/>
      <c r="I270" s="1" t="n"/>
      <c r="J270" s="1" t="n"/>
    </row>
    <row r="271" ht="15" customHeight="1" s="7" thickBot="1">
      <c r="G271" s="1" t="n"/>
      <c r="H271" s="1" t="n"/>
      <c r="I271" s="1" t="n"/>
      <c r="J271" s="1" t="n"/>
    </row>
    <row r="272" ht="15" customHeight="1" s="7" thickBot="1">
      <c r="G272" s="1" t="n"/>
      <c r="H272" s="1" t="n"/>
      <c r="I272" s="1" t="n"/>
      <c r="J272" s="1" t="n"/>
    </row>
    <row r="273" ht="15" customHeight="1" s="7" thickBot="1">
      <c r="G273" s="1" t="n"/>
      <c r="H273" s="1" t="n"/>
      <c r="I273" s="1" t="n"/>
      <c r="J273" s="1" t="n"/>
    </row>
    <row r="274" ht="15" customHeight="1" s="7" thickBot="1">
      <c r="G274" s="1" t="n"/>
      <c r="H274" s="1" t="n"/>
      <c r="I274" s="1" t="n"/>
      <c r="J274" s="1" t="n"/>
    </row>
    <row r="275" ht="15" customHeight="1" s="7" thickBot="1">
      <c r="G275" s="1" t="n"/>
      <c r="H275" s="1" t="n"/>
      <c r="I275" s="1" t="n"/>
      <c r="J275" s="1" t="n"/>
    </row>
    <row r="276" ht="15" customHeight="1" s="7" thickBot="1">
      <c r="G276" s="1" t="n"/>
      <c r="H276" s="1" t="n"/>
      <c r="I276" s="1" t="n"/>
      <c r="J276" s="1" t="n"/>
    </row>
    <row r="277" ht="15" customHeight="1" s="7" thickBot="1">
      <c r="G277" s="1" t="n"/>
      <c r="H277" s="1" t="n"/>
      <c r="I277" s="1" t="n"/>
      <c r="J277" s="1" t="n"/>
    </row>
    <row r="278" ht="15" customHeight="1" s="7" thickBot="1">
      <c r="G278" s="1" t="n"/>
      <c r="H278" s="1" t="n"/>
      <c r="I278" s="1" t="n"/>
      <c r="J278" s="1" t="n"/>
    </row>
    <row r="279" ht="15" customHeight="1" s="7" thickBot="1">
      <c r="G279" s="1" t="n"/>
      <c r="H279" s="1" t="n"/>
      <c r="I279" s="1" t="n"/>
      <c r="J279" s="1" t="n"/>
    </row>
    <row r="280" ht="15" customHeight="1" s="7" thickBot="1">
      <c r="G280" s="1" t="n"/>
      <c r="H280" s="1" t="n"/>
      <c r="I280" s="1" t="n"/>
      <c r="J280" s="1" t="n"/>
    </row>
    <row r="281" ht="15" customHeight="1" s="7" thickBot="1">
      <c r="G281" s="1" t="n"/>
      <c r="H281" s="1" t="n"/>
      <c r="I281" s="1" t="n"/>
      <c r="J281" s="1" t="n"/>
    </row>
    <row r="282" ht="15" customHeight="1" s="7" thickBot="1">
      <c r="G282" s="1" t="n"/>
      <c r="H282" s="1" t="n"/>
      <c r="I282" s="1" t="n"/>
      <c r="J282" s="1" t="n"/>
    </row>
    <row r="283" ht="15" customHeight="1" s="7" thickBot="1">
      <c r="G283" s="1" t="n"/>
      <c r="H283" s="1" t="n"/>
      <c r="I283" s="1" t="n"/>
      <c r="J283" s="1" t="n"/>
    </row>
    <row r="284" ht="15" customHeight="1" s="7" thickBot="1">
      <c r="G284" s="1" t="n"/>
      <c r="H284" s="1" t="n"/>
      <c r="I284" s="1" t="n"/>
      <c r="J284" s="1" t="n"/>
    </row>
    <row r="285" ht="15" customHeight="1" s="7" thickBot="1">
      <c r="G285" s="1" t="n"/>
      <c r="H285" s="1" t="n"/>
      <c r="I285" s="1" t="n"/>
      <c r="J285" s="1" t="n"/>
    </row>
    <row r="286" ht="15" customHeight="1" s="7" thickBot="1">
      <c r="G286" s="1" t="n"/>
      <c r="H286" s="1" t="n"/>
      <c r="I286" s="1" t="n"/>
      <c r="J286" s="1" t="n"/>
    </row>
    <row r="287" ht="15" customHeight="1" s="7" thickBot="1">
      <c r="G287" s="1" t="n"/>
      <c r="H287" s="1" t="n"/>
      <c r="I287" s="1" t="n"/>
      <c r="J287" s="1" t="n"/>
    </row>
    <row r="288" ht="15" customHeight="1" s="7" thickBot="1">
      <c r="G288" s="1" t="n"/>
      <c r="H288" s="1" t="n"/>
      <c r="I288" s="1" t="n"/>
      <c r="J288" s="1" t="n"/>
    </row>
    <row r="289" ht="15" customHeight="1" s="7" thickBot="1">
      <c r="G289" s="1" t="n"/>
      <c r="H289" s="1" t="n"/>
      <c r="I289" s="1" t="n"/>
      <c r="J289" s="1" t="n"/>
    </row>
    <row r="290" ht="15" customHeight="1" s="7" thickBot="1">
      <c r="G290" s="1" t="n"/>
      <c r="H290" s="1" t="n"/>
      <c r="I290" s="1" t="n"/>
      <c r="J290" s="1" t="n"/>
    </row>
    <row r="291" ht="15" customHeight="1" s="7" thickBot="1">
      <c r="G291" s="1" t="n"/>
      <c r="H291" s="1" t="n"/>
      <c r="I291" s="1" t="n"/>
      <c r="J291" s="1" t="n"/>
    </row>
    <row r="292" ht="15" customHeight="1" s="7" thickBot="1">
      <c r="G292" s="1" t="n"/>
      <c r="H292" s="1" t="n"/>
      <c r="I292" s="1" t="n"/>
      <c r="J292" s="1" t="n"/>
    </row>
    <row r="293" ht="15" customHeight="1" s="7" thickBot="1">
      <c r="G293" s="1" t="n"/>
      <c r="H293" s="1" t="n"/>
      <c r="I293" s="1" t="n"/>
      <c r="J293" s="1" t="n"/>
    </row>
    <row r="294" ht="15" customHeight="1" s="7" thickBot="1">
      <c r="G294" s="1" t="n"/>
      <c r="H294" s="1" t="n"/>
      <c r="I294" s="1" t="n"/>
      <c r="J294" s="1" t="n"/>
    </row>
    <row r="295" ht="15" customHeight="1" s="7" thickBot="1">
      <c r="G295" s="1" t="n"/>
      <c r="H295" s="1" t="n"/>
      <c r="I295" s="1" t="n"/>
      <c r="J295" s="1" t="n"/>
    </row>
    <row r="296" ht="15" customHeight="1" s="7" thickBot="1">
      <c r="G296" s="1" t="n"/>
      <c r="H296" s="1" t="n"/>
      <c r="I296" s="1" t="n"/>
      <c r="J296" s="1" t="n"/>
    </row>
    <row r="297" ht="15" customHeight="1" s="7" thickBot="1">
      <c r="G297" s="1" t="n"/>
      <c r="H297" s="1" t="n"/>
      <c r="I297" s="1" t="n"/>
      <c r="J297" s="1" t="n"/>
    </row>
    <row r="298" ht="15" customHeight="1" s="7" thickBot="1">
      <c r="G298" s="1" t="n"/>
      <c r="H298" s="1" t="n"/>
      <c r="I298" s="1" t="n"/>
      <c r="J298" s="1" t="n"/>
    </row>
    <row r="299" ht="15" customHeight="1" s="7" thickBot="1">
      <c r="G299" s="1" t="n"/>
      <c r="H299" s="1" t="n"/>
      <c r="I299" s="1" t="n"/>
      <c r="J299" s="1" t="n"/>
    </row>
    <row r="300" ht="15" customHeight="1" s="7" thickBot="1">
      <c r="G300" s="1" t="n"/>
      <c r="H300" s="1" t="n"/>
      <c r="I300" s="1" t="n"/>
      <c r="J300" s="1" t="n"/>
    </row>
    <row r="301" ht="15" customHeight="1" s="7" thickBot="1">
      <c r="G301" s="1" t="n"/>
      <c r="H301" s="1" t="n"/>
      <c r="I301" s="1" t="n"/>
      <c r="J301" s="1" t="n"/>
    </row>
    <row r="302" ht="15" customHeight="1" s="7" thickBot="1">
      <c r="G302" s="1" t="n"/>
      <c r="H302" s="1" t="n"/>
      <c r="I302" s="1" t="n"/>
      <c r="J302" s="1" t="n"/>
    </row>
    <row r="303" ht="15" customHeight="1" s="7" thickBot="1">
      <c r="G303" s="1" t="n"/>
      <c r="H303" s="1" t="n"/>
      <c r="I303" s="1" t="n"/>
      <c r="J303" s="1" t="n"/>
    </row>
    <row r="304" ht="15" customHeight="1" s="7" thickBot="1">
      <c r="G304" s="1" t="n"/>
      <c r="H304" s="1" t="n"/>
      <c r="I304" s="1" t="n"/>
      <c r="J304" s="1" t="n"/>
    </row>
    <row r="305" ht="15" customHeight="1" s="7" thickBot="1">
      <c r="G305" s="1" t="n"/>
      <c r="H305" s="1" t="n"/>
      <c r="I305" s="1" t="n"/>
      <c r="J305" s="1" t="n"/>
    </row>
    <row r="306" ht="15" customHeight="1" s="7" thickBot="1">
      <c r="G306" s="1" t="n"/>
      <c r="H306" s="1" t="n"/>
      <c r="I306" s="1" t="n"/>
      <c r="J306" s="1" t="n"/>
    </row>
    <row r="307" ht="15" customHeight="1" s="7" thickBot="1">
      <c r="G307" s="1" t="n"/>
      <c r="H307" s="1" t="n"/>
      <c r="I307" s="1" t="n"/>
      <c r="J307" s="1" t="n"/>
    </row>
    <row r="308" ht="15" customHeight="1" s="7" thickBot="1">
      <c r="G308" s="1" t="n"/>
      <c r="H308" s="1" t="n"/>
      <c r="I308" s="1" t="n"/>
      <c r="J308" s="1" t="n"/>
    </row>
    <row r="309" ht="15" customHeight="1" s="7" thickBot="1">
      <c r="G309" s="1" t="n"/>
      <c r="H309" s="1" t="n"/>
      <c r="I309" s="1" t="n"/>
      <c r="J309" s="1" t="n"/>
    </row>
    <row r="310" ht="15" customHeight="1" s="7" thickBot="1">
      <c r="G310" s="1" t="n"/>
      <c r="H310" s="1" t="n"/>
      <c r="I310" s="1" t="n"/>
      <c r="J310" s="1" t="n"/>
    </row>
    <row r="311" ht="15" customHeight="1" s="7" thickBot="1">
      <c r="G311" s="1" t="n"/>
      <c r="H311" s="1" t="n"/>
      <c r="I311" s="1" t="n"/>
      <c r="J311" s="1" t="n"/>
    </row>
    <row r="312" ht="15" customHeight="1" s="7" thickBot="1">
      <c r="G312" s="1" t="n"/>
      <c r="H312" s="1" t="n"/>
      <c r="I312" s="1" t="n"/>
      <c r="J312" s="1" t="n"/>
    </row>
    <row r="313" ht="15" customHeight="1" s="7" thickBot="1">
      <c r="G313" s="1" t="n"/>
      <c r="H313" s="1" t="n"/>
      <c r="I313" s="1" t="n"/>
      <c r="J313" s="1" t="n"/>
    </row>
    <row r="314" ht="15" customHeight="1" s="7" thickBot="1">
      <c r="G314" s="1" t="n"/>
      <c r="H314" s="1" t="n"/>
      <c r="I314" s="1" t="n"/>
      <c r="J314" s="1" t="n"/>
    </row>
    <row r="315" ht="15" customHeight="1" s="7" thickBot="1">
      <c r="G315" s="1" t="n"/>
      <c r="H315" s="1" t="n"/>
      <c r="I315" s="1" t="n"/>
      <c r="J315" s="1" t="n"/>
    </row>
    <row r="316" ht="15" customHeight="1" s="7" thickBot="1">
      <c r="G316" s="1" t="n"/>
      <c r="H316" s="1" t="n"/>
      <c r="I316" s="1" t="n"/>
      <c r="J316" s="1" t="n"/>
    </row>
    <row r="317" ht="15" customHeight="1" s="7" thickBot="1">
      <c r="G317" s="1" t="n"/>
      <c r="H317" s="1" t="n"/>
      <c r="I317" s="1" t="n"/>
      <c r="J317" s="1" t="n"/>
    </row>
    <row r="318" ht="15" customHeight="1" s="7" thickBot="1">
      <c r="G318" s="1" t="n"/>
      <c r="H318" s="1" t="n"/>
      <c r="I318" s="1" t="n"/>
      <c r="J318" s="1" t="n"/>
    </row>
    <row r="319" ht="15" customHeight="1" s="7" thickBot="1">
      <c r="G319" s="1" t="n"/>
      <c r="H319" s="1" t="n"/>
      <c r="I319" s="1" t="n"/>
      <c r="J319" s="1" t="n"/>
    </row>
    <row r="320" ht="15" customHeight="1" s="7" thickBot="1">
      <c r="G320" s="1" t="n"/>
      <c r="H320" s="1" t="n"/>
      <c r="I320" s="1" t="n"/>
      <c r="J320" s="1" t="n"/>
    </row>
    <row r="321" ht="15" customHeight="1" s="7" thickBot="1">
      <c r="G321" s="1" t="n"/>
      <c r="H321" s="1" t="n"/>
      <c r="I321" s="1" t="n"/>
      <c r="J321" s="1" t="n"/>
    </row>
    <row r="322" ht="15" customHeight="1" s="7" thickBot="1">
      <c r="G322" s="1" t="n"/>
      <c r="H322" s="1" t="n"/>
      <c r="I322" s="1" t="n"/>
      <c r="J322" s="1" t="n"/>
    </row>
    <row r="323" ht="15" customHeight="1" s="7" thickBot="1">
      <c r="G323" s="1" t="n"/>
      <c r="H323" s="1" t="n"/>
      <c r="I323" s="1" t="n"/>
      <c r="J323" s="1" t="n"/>
    </row>
    <row r="324" ht="15" customHeight="1" s="7" thickBot="1">
      <c r="G324" s="1" t="n"/>
      <c r="H324" s="1" t="n"/>
      <c r="I324" s="1" t="n"/>
      <c r="J324" s="1" t="n"/>
    </row>
    <row r="325" ht="15" customHeight="1" s="7" thickBot="1">
      <c r="G325" s="1" t="n"/>
      <c r="H325" s="1" t="n"/>
      <c r="I325" s="1" t="n"/>
      <c r="J325" s="1" t="n"/>
    </row>
    <row r="326" ht="15" customHeight="1" s="7" thickBot="1">
      <c r="G326" s="1" t="n"/>
      <c r="H326" s="1" t="n"/>
      <c r="I326" s="1" t="n"/>
      <c r="J326" s="1" t="n"/>
    </row>
    <row r="327" ht="15" customHeight="1" s="7" thickBot="1">
      <c r="G327" s="1" t="n"/>
      <c r="H327" s="1" t="n"/>
      <c r="I327" s="1" t="n"/>
      <c r="J327" s="1" t="n"/>
    </row>
    <row r="328" ht="15" customHeight="1" s="7" thickBot="1">
      <c r="G328" s="1" t="n"/>
      <c r="H328" s="1" t="n"/>
      <c r="I328" s="1" t="n"/>
      <c r="J328" s="1" t="n"/>
    </row>
    <row r="329" ht="15" customHeight="1" s="7" thickBot="1">
      <c r="G329" s="1" t="n"/>
      <c r="H329" s="1" t="n"/>
      <c r="I329" s="1" t="n"/>
      <c r="J329" s="1" t="n"/>
    </row>
    <row r="330" ht="15" customHeight="1" s="7" thickBot="1">
      <c r="G330" s="1" t="n"/>
      <c r="H330" s="1" t="n"/>
      <c r="I330" s="1" t="n"/>
      <c r="J330" s="1" t="n"/>
    </row>
    <row r="331" ht="15" customHeight="1" s="7" thickBot="1">
      <c r="G331" s="1" t="n"/>
      <c r="H331" s="1" t="n"/>
      <c r="I331" s="1" t="n"/>
      <c r="J331" s="1" t="n"/>
    </row>
    <row r="332" ht="15" customHeight="1" s="7" thickBot="1">
      <c r="G332" s="1" t="n"/>
      <c r="H332" s="1" t="n"/>
      <c r="I332" s="1" t="n"/>
      <c r="J332" s="1" t="n"/>
    </row>
    <row r="333" ht="15" customHeight="1" s="7" thickBot="1">
      <c r="G333" s="1" t="n"/>
      <c r="H333" s="1" t="n"/>
      <c r="I333" s="1" t="n"/>
      <c r="J333" s="1" t="n"/>
    </row>
    <row r="334" ht="15" customHeight="1" s="7" thickBot="1">
      <c r="G334" s="1" t="n"/>
      <c r="H334" s="1" t="n"/>
      <c r="I334" s="1" t="n"/>
      <c r="J334" s="1" t="n"/>
    </row>
    <row r="335" ht="15" customHeight="1" s="7" thickBot="1">
      <c r="G335" s="1" t="n"/>
      <c r="H335" s="1" t="n"/>
      <c r="I335" s="1" t="n"/>
      <c r="J335" s="1" t="n"/>
    </row>
    <row r="336" ht="15" customHeight="1" s="7" thickBot="1">
      <c r="G336" s="1" t="n"/>
      <c r="H336" s="1" t="n"/>
      <c r="I336" s="1" t="n"/>
      <c r="J336" s="1" t="n"/>
    </row>
    <row r="337" ht="15" customHeight="1" s="7" thickBot="1">
      <c r="G337" s="1" t="n"/>
      <c r="H337" s="1" t="n"/>
      <c r="I337" s="1" t="n"/>
      <c r="J337" s="1" t="n"/>
    </row>
    <row r="338" ht="15" customHeight="1" s="7" thickBot="1">
      <c r="G338" s="1" t="n"/>
      <c r="H338" s="1" t="n"/>
      <c r="I338" s="1" t="n"/>
      <c r="J338" s="1" t="n"/>
    </row>
    <row r="339" ht="15" customHeight="1" s="7" thickBot="1">
      <c r="G339" s="1" t="n"/>
      <c r="H339" s="1" t="n"/>
      <c r="I339" s="1" t="n"/>
      <c r="J339" s="1" t="n"/>
    </row>
    <row r="340" ht="15" customHeight="1" s="7" thickBot="1">
      <c r="G340" s="1" t="n"/>
      <c r="H340" s="1" t="n"/>
      <c r="I340" s="1" t="n"/>
      <c r="J340" s="1" t="n"/>
    </row>
    <row r="341" ht="15" customHeight="1" s="7" thickBot="1">
      <c r="G341" s="1" t="n"/>
      <c r="H341" s="1" t="n"/>
      <c r="I341" s="1" t="n"/>
      <c r="J341" s="1" t="n"/>
    </row>
    <row r="342" ht="15" customHeight="1" s="7" thickBot="1">
      <c r="G342" s="1" t="n"/>
      <c r="H342" s="1" t="n"/>
      <c r="I342" s="1" t="n"/>
      <c r="J342" s="1" t="n"/>
    </row>
    <row r="343" ht="15" customHeight="1" s="7" thickBot="1">
      <c r="G343" s="1" t="n"/>
      <c r="H343" s="1" t="n"/>
      <c r="I343" s="1" t="n"/>
      <c r="J343" s="1" t="n"/>
    </row>
    <row r="344" ht="15" customHeight="1" s="7" thickBot="1">
      <c r="G344" s="1" t="n"/>
      <c r="H344" s="1" t="n"/>
      <c r="I344" s="1" t="n"/>
      <c r="J344" s="1" t="n"/>
    </row>
    <row r="345" ht="15" customHeight="1" s="7" thickBot="1">
      <c r="G345" s="1" t="n"/>
      <c r="H345" s="1" t="n"/>
      <c r="I345" s="1" t="n"/>
      <c r="J345" s="1" t="n"/>
    </row>
    <row r="346" ht="15" customHeight="1" s="7" thickBot="1">
      <c r="G346" s="1" t="n"/>
      <c r="H346" s="1" t="n"/>
      <c r="I346" s="1" t="n"/>
      <c r="J346" s="1" t="n"/>
    </row>
    <row r="347" ht="15" customHeight="1" s="7" thickBot="1">
      <c r="G347" s="1" t="n"/>
      <c r="H347" s="1" t="n"/>
      <c r="I347" s="1" t="n"/>
      <c r="J347" s="1" t="n"/>
    </row>
    <row r="348" ht="15" customHeight="1" s="7" thickBot="1">
      <c r="G348" s="1" t="n"/>
      <c r="H348" s="1" t="n"/>
      <c r="I348" s="1" t="n"/>
      <c r="J348" s="1" t="n"/>
    </row>
    <row r="349" ht="15" customHeight="1" s="7" thickBot="1">
      <c r="G349" s="1" t="n"/>
      <c r="H349" s="1" t="n"/>
      <c r="I349" s="1" t="n"/>
      <c r="J349" s="1" t="n"/>
    </row>
    <row r="350" ht="15" customHeight="1" s="7" thickBot="1">
      <c r="G350" s="1" t="n"/>
      <c r="H350" s="1" t="n"/>
      <c r="I350" s="1" t="n"/>
      <c r="J350" s="1" t="n"/>
    </row>
    <row r="351" ht="15" customHeight="1" s="7" thickBot="1">
      <c r="G351" s="1" t="n"/>
      <c r="H351" s="1" t="n"/>
      <c r="I351" s="1" t="n"/>
      <c r="J351" s="1" t="n"/>
    </row>
    <row r="352" ht="15" customHeight="1" s="7" thickBot="1">
      <c r="G352" s="1" t="n"/>
      <c r="H352" s="1" t="n"/>
      <c r="I352" s="1" t="n"/>
      <c r="J352" s="1" t="n"/>
    </row>
    <row r="353" ht="15" customHeight="1" s="7" thickBot="1">
      <c r="G353" s="1" t="n"/>
      <c r="H353" s="1" t="n"/>
      <c r="I353" s="1" t="n"/>
      <c r="J353" s="1" t="n"/>
    </row>
    <row r="354" ht="15" customHeight="1" s="7" thickBot="1">
      <c r="G354" s="1" t="n"/>
      <c r="H354" s="1" t="n"/>
      <c r="I354" s="1" t="n"/>
      <c r="J354" s="1" t="n"/>
    </row>
    <row r="355" ht="15" customHeight="1" s="7" thickBot="1">
      <c r="G355" s="1" t="n"/>
      <c r="H355" s="1" t="n"/>
      <c r="I355" s="1" t="n"/>
      <c r="J355" s="1" t="n"/>
    </row>
    <row r="356" ht="15" customHeight="1" s="7" thickBot="1">
      <c r="G356" s="1" t="n"/>
      <c r="H356" s="1" t="n"/>
      <c r="I356" s="1" t="n"/>
      <c r="J356" s="1" t="n"/>
    </row>
    <row r="357" ht="15" customHeight="1" s="7" thickBot="1">
      <c r="G357" s="1" t="n"/>
      <c r="H357" s="1" t="n"/>
      <c r="I357" s="1" t="n"/>
      <c r="J357" s="1" t="n"/>
    </row>
    <row r="358" ht="15" customHeight="1" s="7" thickBot="1">
      <c r="G358" s="1" t="n"/>
      <c r="H358" s="1" t="n"/>
      <c r="I358" s="1" t="n"/>
      <c r="J358" s="1" t="n"/>
    </row>
    <row r="359" ht="15" customHeight="1" s="7" thickBot="1">
      <c r="G359" s="1" t="n"/>
      <c r="H359" s="1" t="n"/>
      <c r="I359" s="1" t="n"/>
      <c r="J359" s="1" t="n"/>
    </row>
    <row r="360" ht="15" customHeight="1" s="7" thickBot="1">
      <c r="G360" s="1" t="n"/>
      <c r="H360" s="1" t="n"/>
      <c r="I360" s="1" t="n"/>
      <c r="J360" s="1" t="n"/>
    </row>
    <row r="361" ht="15" customHeight="1" s="7" thickBot="1">
      <c r="G361" s="1" t="n"/>
      <c r="H361" s="1" t="n"/>
      <c r="I361" s="1" t="n"/>
      <c r="J361" s="1" t="n"/>
    </row>
    <row r="362" ht="15" customHeight="1" s="7" thickBot="1">
      <c r="G362" s="1" t="n"/>
      <c r="H362" s="1" t="n"/>
      <c r="I362" s="1" t="n"/>
      <c r="J362" s="1" t="n"/>
    </row>
    <row r="363" ht="15" customHeight="1" s="7" thickBot="1">
      <c r="G363" s="1" t="n"/>
      <c r="H363" s="1" t="n"/>
      <c r="I363" s="1" t="n"/>
      <c r="J363" s="1" t="n"/>
    </row>
    <row r="364" ht="15" customHeight="1" s="7" thickBot="1">
      <c r="G364" s="1" t="n"/>
      <c r="H364" s="1" t="n"/>
      <c r="I364" s="1" t="n"/>
      <c r="J364" s="1" t="n"/>
    </row>
    <row r="365" ht="15" customHeight="1" s="7" thickBot="1">
      <c r="G365" s="1" t="n"/>
      <c r="H365" s="1" t="n"/>
      <c r="I365" s="1" t="n"/>
      <c r="J365" s="1" t="n"/>
    </row>
    <row r="366" ht="15" customHeight="1" s="7" thickBot="1">
      <c r="G366" s="1" t="n"/>
      <c r="H366" s="1" t="n"/>
      <c r="I366" s="1" t="n"/>
      <c r="J366" s="1" t="n"/>
    </row>
    <row r="367" ht="15" customHeight="1" s="7" thickBot="1">
      <c r="G367" s="1" t="n"/>
      <c r="H367" s="1" t="n"/>
      <c r="I367" s="1" t="n"/>
      <c r="J367" s="1" t="n"/>
    </row>
    <row r="368" ht="15" customHeight="1" s="7" thickBot="1">
      <c r="G368" s="1" t="n"/>
      <c r="H368" s="1" t="n"/>
      <c r="I368" s="1" t="n"/>
      <c r="J368" s="1" t="n"/>
    </row>
    <row r="369" ht="15" customHeight="1" s="7" thickBot="1">
      <c r="G369" s="1" t="n"/>
      <c r="H369" s="1" t="n"/>
      <c r="I369" s="1" t="n"/>
      <c r="J369" s="1" t="n"/>
    </row>
    <row r="370" ht="15" customHeight="1" s="7" thickBot="1">
      <c r="G370" s="1" t="n"/>
      <c r="H370" s="1" t="n"/>
      <c r="I370" s="1" t="n"/>
      <c r="J370" s="1" t="n"/>
    </row>
    <row r="371" ht="15" customHeight="1" s="7" thickBot="1">
      <c r="G371" s="1" t="n"/>
      <c r="H371" s="1" t="n"/>
      <c r="I371" s="1" t="n"/>
      <c r="J371" s="1" t="n"/>
    </row>
    <row r="372" ht="15" customHeight="1" s="7" thickBot="1">
      <c r="G372" s="1" t="n"/>
      <c r="H372" s="1" t="n"/>
      <c r="I372" s="1" t="n"/>
      <c r="J372" s="1" t="n"/>
    </row>
    <row r="373" ht="15" customHeight="1" s="7" thickBot="1">
      <c r="G373" s="1" t="n"/>
      <c r="H373" s="1" t="n"/>
      <c r="I373" s="1" t="n"/>
      <c r="J373" s="1" t="n"/>
    </row>
    <row r="374" ht="15" customHeight="1" s="7" thickBot="1">
      <c r="G374" s="1" t="n"/>
      <c r="H374" s="1" t="n"/>
      <c r="I374" s="1" t="n"/>
      <c r="J374" s="1" t="n"/>
    </row>
    <row r="375" ht="15" customHeight="1" s="7" thickBot="1">
      <c r="G375" s="1" t="n"/>
      <c r="H375" s="1" t="n"/>
      <c r="I375" s="1" t="n"/>
      <c r="J375" s="1" t="n"/>
    </row>
    <row r="376" ht="15" customHeight="1" s="7" thickBot="1">
      <c r="G376" s="1" t="n"/>
      <c r="H376" s="1" t="n"/>
      <c r="I376" s="1" t="n"/>
      <c r="J376" s="1" t="n"/>
    </row>
    <row r="377" ht="15" customHeight="1" s="7" thickBot="1">
      <c r="G377" s="1" t="n"/>
      <c r="H377" s="1" t="n"/>
      <c r="I377" s="1" t="n"/>
      <c r="J377" s="1" t="n"/>
    </row>
    <row r="378" ht="15" customHeight="1" s="7" thickBot="1">
      <c r="G378" s="1" t="n"/>
      <c r="H378" s="1" t="n"/>
      <c r="I378" s="1" t="n"/>
      <c r="J378" s="1" t="n"/>
    </row>
    <row r="379" ht="15" customHeight="1" s="7" thickBot="1">
      <c r="G379" s="1" t="n"/>
      <c r="H379" s="1" t="n"/>
      <c r="I379" s="1" t="n"/>
      <c r="J379" s="1" t="n"/>
    </row>
    <row r="380" ht="15" customHeight="1" s="7" thickBot="1">
      <c r="G380" s="1" t="n"/>
      <c r="H380" s="1" t="n"/>
      <c r="I380" s="1" t="n"/>
      <c r="J380" s="1" t="n"/>
    </row>
    <row r="381" ht="15" customHeight="1" s="7" thickBot="1">
      <c r="G381" s="1" t="n"/>
      <c r="H381" s="1" t="n"/>
      <c r="I381" s="1" t="n"/>
      <c r="J381" s="1" t="n"/>
    </row>
    <row r="382" ht="15" customHeight="1" s="7" thickBot="1">
      <c r="G382" s="1" t="n"/>
      <c r="H382" s="1" t="n"/>
      <c r="I382" s="1" t="n"/>
      <c r="J382" s="1" t="n"/>
    </row>
    <row r="383" ht="15" customHeight="1" s="7" thickBot="1">
      <c r="G383" s="1" t="n"/>
      <c r="H383" s="1" t="n"/>
      <c r="I383" s="1" t="n"/>
      <c r="J383" s="1" t="n"/>
    </row>
    <row r="384" ht="15" customHeight="1" s="7" thickBot="1">
      <c r="G384" s="1" t="n"/>
      <c r="H384" s="1" t="n"/>
      <c r="I384" s="1" t="n"/>
      <c r="J384" s="1" t="n"/>
    </row>
    <row r="385" ht="15" customHeight="1" s="7" thickBot="1">
      <c r="G385" s="1" t="n"/>
      <c r="H385" s="1" t="n"/>
      <c r="I385" s="1" t="n"/>
      <c r="J385" s="1" t="n"/>
    </row>
    <row r="386" ht="15" customHeight="1" s="7" thickBot="1">
      <c r="G386" s="1" t="n"/>
      <c r="H386" s="1" t="n"/>
      <c r="I386" s="1" t="n"/>
      <c r="J386" s="1" t="n"/>
    </row>
    <row r="387" ht="15" customHeight="1" s="7" thickBot="1">
      <c r="G387" s="1" t="n"/>
      <c r="H387" s="1" t="n"/>
      <c r="I387" s="1" t="n"/>
      <c r="J387" s="1" t="n"/>
    </row>
    <row r="388" ht="15" customHeight="1" s="7" thickBot="1">
      <c r="G388" s="1" t="n"/>
      <c r="H388" s="1" t="n"/>
      <c r="I388" s="1" t="n"/>
      <c r="J388" s="1" t="n"/>
    </row>
    <row r="389" ht="15" customHeight="1" s="7" thickBot="1">
      <c r="G389" s="1" t="n"/>
      <c r="H389" s="1" t="n"/>
      <c r="I389" s="1" t="n"/>
      <c r="J389" s="1" t="n"/>
    </row>
    <row r="390" ht="15" customHeight="1" s="7" thickBot="1">
      <c r="G390" s="1" t="n"/>
      <c r="H390" s="1" t="n"/>
      <c r="I390" s="1" t="n"/>
      <c r="J390" s="1" t="n"/>
    </row>
    <row r="391" ht="15" customHeight="1" s="7" thickBot="1">
      <c r="G391" s="1" t="n"/>
      <c r="H391" s="1" t="n"/>
      <c r="I391" s="1" t="n"/>
      <c r="J391" s="1" t="n"/>
    </row>
    <row r="392" ht="15" customHeight="1" s="7" thickBot="1">
      <c r="G392" s="1" t="n"/>
      <c r="H392" s="1" t="n"/>
      <c r="I392" s="1" t="n"/>
      <c r="J392" s="1" t="n"/>
    </row>
    <row r="393" ht="15" customHeight="1" s="7" thickBot="1">
      <c r="G393" s="1" t="n"/>
      <c r="H393" s="1" t="n"/>
      <c r="I393" s="1" t="n"/>
      <c r="J393" s="1" t="n"/>
    </row>
    <row r="394" ht="15" customHeight="1" s="7" thickBot="1">
      <c r="G394" s="1" t="n"/>
      <c r="H394" s="1" t="n"/>
      <c r="I394" s="1" t="n"/>
      <c r="J394" s="1" t="n"/>
    </row>
    <row r="395" ht="15" customHeight="1" s="7" thickBot="1">
      <c r="G395" s="1" t="n"/>
      <c r="H395" s="1" t="n"/>
      <c r="I395" s="1" t="n"/>
      <c r="J395" s="1" t="n"/>
    </row>
    <row r="396" ht="15" customHeight="1" s="7" thickBot="1">
      <c r="G396" s="1" t="n"/>
      <c r="H396" s="1" t="n"/>
      <c r="I396" s="1" t="n"/>
      <c r="J396" s="1" t="n"/>
    </row>
    <row r="397" ht="15" customHeight="1" s="7" thickBot="1">
      <c r="G397" s="1" t="n"/>
      <c r="H397" s="1" t="n"/>
      <c r="I397" s="1" t="n"/>
      <c r="J397" s="1" t="n"/>
    </row>
    <row r="398" ht="15" customHeight="1" s="7" thickBot="1">
      <c r="G398" s="1" t="n"/>
      <c r="H398" s="1" t="n"/>
      <c r="I398" s="1" t="n"/>
      <c r="J398" s="1" t="n"/>
    </row>
    <row r="399" ht="15" customHeight="1" s="7" thickBot="1">
      <c r="G399" s="1" t="n"/>
      <c r="H399" s="1" t="n"/>
      <c r="I399" s="1" t="n"/>
      <c r="J399" s="1" t="n"/>
    </row>
    <row r="400" ht="15" customHeight="1" s="7" thickBot="1">
      <c r="G400" s="1" t="n"/>
      <c r="H400" s="1" t="n"/>
      <c r="I400" s="1" t="n"/>
      <c r="J400" s="1" t="n"/>
    </row>
    <row r="401" ht="15" customHeight="1" s="7" thickBot="1">
      <c r="G401" s="1" t="n"/>
      <c r="H401" s="1" t="n"/>
      <c r="I401" s="1" t="n"/>
      <c r="J401" s="1" t="n"/>
    </row>
    <row r="402" ht="15" customHeight="1" s="7" thickBot="1">
      <c r="G402" s="1" t="n"/>
      <c r="H402" s="1" t="n"/>
      <c r="I402" s="1" t="n"/>
      <c r="J402" s="1" t="n"/>
    </row>
    <row r="403" ht="15" customHeight="1" s="7" thickBot="1">
      <c r="G403" s="1" t="n"/>
      <c r="H403" s="1" t="n"/>
      <c r="I403" s="1" t="n"/>
      <c r="J403" s="1" t="n"/>
    </row>
    <row r="404" ht="15" customHeight="1" s="7" thickBot="1">
      <c r="G404" s="1" t="n"/>
      <c r="H404" s="1" t="n"/>
      <c r="I404" s="1" t="n"/>
      <c r="J404" s="1" t="n"/>
    </row>
    <row r="405" ht="15" customHeight="1" s="7" thickBot="1">
      <c r="G405" s="1" t="n"/>
      <c r="H405" s="1" t="n"/>
      <c r="I405" s="1" t="n"/>
      <c r="J405" s="1" t="n"/>
    </row>
    <row r="406" ht="15" customHeight="1" s="7" thickBot="1">
      <c r="G406" s="1" t="n"/>
      <c r="H406" s="1" t="n"/>
      <c r="I406" s="1" t="n"/>
      <c r="J406" s="1" t="n"/>
    </row>
    <row r="407" ht="15" customHeight="1" s="7" thickBot="1">
      <c r="G407" s="1" t="n"/>
      <c r="H407" s="1" t="n"/>
      <c r="I407" s="1" t="n"/>
      <c r="J407" s="1" t="n"/>
    </row>
    <row r="408" ht="15" customHeight="1" s="7" thickBot="1">
      <c r="G408" s="1" t="n"/>
      <c r="H408" s="1" t="n"/>
      <c r="I408" s="1" t="n"/>
      <c r="J408" s="1" t="n"/>
    </row>
    <row r="409" ht="15" customHeight="1" s="7" thickBot="1">
      <c r="G409" s="1" t="n"/>
      <c r="H409" s="1" t="n"/>
      <c r="I409" s="1" t="n"/>
      <c r="J409" s="1" t="n"/>
    </row>
    <row r="410" ht="15" customHeight="1" s="7" thickBot="1">
      <c r="G410" s="1" t="n"/>
      <c r="H410" s="1" t="n"/>
      <c r="I410" s="1" t="n"/>
      <c r="J410" s="1" t="n"/>
    </row>
    <row r="411" ht="15" customHeight="1" s="7" thickBot="1">
      <c r="G411" s="1" t="n"/>
      <c r="H411" s="1" t="n"/>
      <c r="I411" s="1" t="n"/>
      <c r="J411" s="1" t="n"/>
    </row>
    <row r="412" ht="15" customHeight="1" s="7" thickBot="1">
      <c r="G412" s="1" t="n"/>
      <c r="H412" s="1" t="n"/>
      <c r="I412" s="1" t="n"/>
      <c r="J412" s="1" t="n"/>
    </row>
    <row r="413" ht="15" customHeight="1" s="7" thickBot="1">
      <c r="G413" s="1" t="n"/>
      <c r="H413" s="1" t="n"/>
      <c r="I413" s="1" t="n"/>
      <c r="J413" s="1" t="n"/>
    </row>
    <row r="414" ht="15" customHeight="1" s="7" thickBot="1">
      <c r="G414" s="1" t="n"/>
      <c r="H414" s="1" t="n"/>
      <c r="I414" s="1" t="n"/>
      <c r="J414" s="1" t="n"/>
    </row>
    <row r="415" ht="15" customHeight="1" s="7" thickBot="1">
      <c r="G415" s="1" t="n"/>
      <c r="H415" s="1" t="n"/>
      <c r="I415" s="1" t="n"/>
      <c r="J415" s="1" t="n"/>
    </row>
    <row r="416" ht="15" customHeight="1" s="7" thickBot="1">
      <c r="G416" s="1" t="n"/>
      <c r="H416" s="1" t="n"/>
      <c r="I416" s="1" t="n"/>
      <c r="J416" s="1" t="n"/>
    </row>
    <row r="417" ht="15" customHeight="1" s="7" thickBot="1">
      <c r="G417" s="1" t="n"/>
      <c r="H417" s="1" t="n"/>
      <c r="I417" s="1" t="n"/>
      <c r="J417" s="1" t="n"/>
    </row>
    <row r="418" ht="15" customHeight="1" s="7" thickBot="1">
      <c r="G418" s="1" t="n"/>
      <c r="H418" s="1" t="n"/>
      <c r="I418" s="1" t="n"/>
      <c r="J418" s="1" t="n"/>
    </row>
    <row r="419" ht="15" customHeight="1" s="7" thickBot="1">
      <c r="G419" s="1" t="n"/>
      <c r="H419" s="1" t="n"/>
      <c r="I419" s="1" t="n"/>
      <c r="J419" s="1" t="n"/>
    </row>
    <row r="420" ht="15" customHeight="1" s="7" thickBot="1">
      <c r="G420" s="1" t="n"/>
      <c r="H420" s="1" t="n"/>
      <c r="I420" s="1" t="n"/>
      <c r="J420" s="1" t="n"/>
    </row>
    <row r="421" ht="15" customHeight="1" s="7" thickBot="1">
      <c r="G421" s="1" t="n"/>
      <c r="H421" s="1" t="n"/>
      <c r="I421" s="1" t="n"/>
      <c r="J421" s="1" t="n"/>
    </row>
    <row r="422" ht="15" customHeight="1" s="7" thickBot="1">
      <c r="G422" s="1" t="n"/>
      <c r="H422" s="1" t="n"/>
      <c r="I422" s="1" t="n"/>
      <c r="J422" s="1" t="n"/>
    </row>
    <row r="423" ht="15" customHeight="1" s="7" thickBot="1">
      <c r="G423" s="1" t="n"/>
      <c r="H423" s="1" t="n"/>
      <c r="I423" s="1" t="n"/>
      <c r="J423" s="1" t="n"/>
    </row>
    <row r="424" ht="15" customHeight="1" s="7" thickBot="1">
      <c r="G424" s="1" t="n"/>
      <c r="H424" s="1" t="n"/>
      <c r="I424" s="1" t="n"/>
      <c r="J424" s="1" t="n"/>
    </row>
    <row r="425" ht="15" customHeight="1" s="7" thickBot="1">
      <c r="G425" s="1" t="n"/>
      <c r="H425" s="1" t="n"/>
      <c r="I425" s="1" t="n"/>
      <c r="J425" s="1" t="n"/>
    </row>
    <row r="426" ht="15" customHeight="1" s="7" thickBot="1">
      <c r="G426" s="1" t="n"/>
      <c r="H426" s="1" t="n"/>
      <c r="I426" s="1" t="n"/>
      <c r="J426" s="1" t="n"/>
    </row>
    <row r="427" ht="15" customHeight="1" s="7" thickBot="1">
      <c r="G427" s="1" t="n"/>
      <c r="H427" s="1" t="n"/>
      <c r="I427" s="1" t="n"/>
      <c r="J427" s="1" t="n"/>
    </row>
    <row r="428" ht="15" customHeight="1" s="7" thickBot="1">
      <c r="G428" s="1" t="n"/>
      <c r="H428" s="1" t="n"/>
      <c r="I428" s="1" t="n"/>
      <c r="J428" s="1" t="n"/>
    </row>
    <row r="429" ht="15" customHeight="1" s="7" thickBot="1">
      <c r="G429" s="1" t="n"/>
      <c r="H429" s="1" t="n"/>
      <c r="I429" s="1" t="n"/>
      <c r="J429" s="1" t="n"/>
    </row>
    <row r="430" ht="15" customHeight="1" s="7" thickBot="1">
      <c r="G430" s="1" t="n"/>
      <c r="H430" s="1" t="n"/>
      <c r="I430" s="1" t="n"/>
      <c r="J430" s="1" t="n"/>
    </row>
    <row r="431" ht="15" customHeight="1" s="7" thickBot="1">
      <c r="G431" s="1" t="n"/>
      <c r="H431" s="1" t="n"/>
      <c r="I431" s="1" t="n"/>
      <c r="J431" s="1" t="n"/>
    </row>
    <row r="432" ht="15" customHeight="1" s="7" thickBot="1">
      <c r="G432" s="1" t="n"/>
      <c r="H432" s="1" t="n"/>
      <c r="I432" s="1" t="n"/>
      <c r="J432" s="1" t="n"/>
    </row>
    <row r="433" ht="15" customHeight="1" s="7" thickBot="1">
      <c r="G433" s="1" t="n"/>
      <c r="H433" s="1" t="n"/>
      <c r="I433" s="1" t="n"/>
      <c r="J433" s="1" t="n"/>
    </row>
    <row r="434" ht="15" customHeight="1" s="7" thickBot="1">
      <c r="G434" s="1" t="n"/>
      <c r="H434" s="1" t="n"/>
      <c r="I434" s="1" t="n"/>
      <c r="J434" s="1" t="n"/>
    </row>
    <row r="435" ht="15" customHeight="1" s="7" thickBot="1">
      <c r="G435" s="1" t="n"/>
      <c r="H435" s="1" t="n"/>
      <c r="I435" s="1" t="n"/>
      <c r="J435" s="1" t="n"/>
    </row>
    <row r="436" ht="15" customHeight="1" s="7" thickBot="1">
      <c r="G436" s="1" t="n"/>
      <c r="H436" s="1" t="n"/>
      <c r="I436" s="1" t="n"/>
      <c r="J436" s="1" t="n"/>
    </row>
    <row r="437" ht="15" customHeight="1" s="7" thickBot="1">
      <c r="G437" s="1" t="n"/>
      <c r="H437" s="1" t="n"/>
      <c r="I437" s="1" t="n"/>
      <c r="J437" s="1" t="n"/>
    </row>
    <row r="438" ht="15" customHeight="1" s="7" thickBot="1">
      <c r="G438" s="1" t="n"/>
      <c r="H438" s="1" t="n"/>
      <c r="I438" s="1" t="n"/>
      <c r="J438" s="1" t="n"/>
    </row>
    <row r="439" ht="15" customHeight="1" s="7" thickBot="1">
      <c r="G439" s="1" t="n"/>
      <c r="H439" s="1" t="n"/>
      <c r="I439" s="1" t="n"/>
      <c r="J439" s="1" t="n"/>
    </row>
    <row r="440" ht="15" customHeight="1" s="7" thickBot="1">
      <c r="G440" s="1" t="n"/>
      <c r="H440" s="1" t="n"/>
      <c r="I440" s="1" t="n"/>
      <c r="J440" s="1" t="n"/>
    </row>
    <row r="441" ht="15" customHeight="1" s="7" thickBot="1">
      <c r="G441" s="1" t="n"/>
      <c r="H441" s="1" t="n"/>
      <c r="I441" s="1" t="n"/>
      <c r="J441" s="1" t="n"/>
    </row>
    <row r="442" ht="15" customHeight="1" s="7" thickBot="1">
      <c r="G442" s="1" t="n"/>
      <c r="H442" s="1" t="n"/>
      <c r="I442" s="1" t="n"/>
      <c r="J442" s="1" t="n"/>
    </row>
    <row r="443" ht="15" customHeight="1" s="7" thickBot="1">
      <c r="G443" s="1" t="n"/>
      <c r="H443" s="1" t="n"/>
      <c r="I443" s="1" t="n"/>
      <c r="J443" s="1" t="n"/>
    </row>
    <row r="444" ht="15" customHeight="1" s="7" thickBot="1">
      <c r="G444" s="1" t="n"/>
      <c r="H444" s="1" t="n"/>
      <c r="I444" s="1" t="n"/>
      <c r="J444" s="1" t="n"/>
    </row>
    <row r="445" ht="15" customHeight="1" s="7" thickBot="1">
      <c r="G445" s="1" t="n"/>
      <c r="H445" s="1" t="n"/>
      <c r="I445" s="1" t="n"/>
      <c r="J445" s="1" t="n"/>
    </row>
    <row r="446" ht="15" customHeight="1" s="7" thickBot="1">
      <c r="G446" s="1" t="n"/>
      <c r="H446" s="1" t="n"/>
      <c r="I446" s="1" t="n"/>
      <c r="J446" s="1" t="n"/>
    </row>
    <row r="447" ht="15" customHeight="1" s="7" thickBot="1">
      <c r="G447" s="1" t="n"/>
      <c r="H447" s="1" t="n"/>
      <c r="I447" s="1" t="n"/>
      <c r="J447" s="1" t="n"/>
    </row>
    <row r="448" ht="15" customHeight="1" s="7" thickBot="1">
      <c r="G448" s="1" t="n"/>
      <c r="H448" s="1" t="n"/>
      <c r="I448" s="1" t="n"/>
      <c r="J448" s="1" t="n"/>
    </row>
    <row r="449" ht="15" customHeight="1" s="7" thickBot="1">
      <c r="G449" s="1" t="n"/>
      <c r="H449" s="1" t="n"/>
      <c r="I449" s="1" t="n"/>
      <c r="J449" s="1" t="n"/>
    </row>
    <row r="450" ht="15" customHeight="1" s="7" thickBot="1">
      <c r="G450" s="1" t="n"/>
      <c r="H450" s="1" t="n"/>
      <c r="I450" s="1" t="n"/>
      <c r="J450" s="1" t="n"/>
    </row>
    <row r="451" ht="15" customHeight="1" s="7" thickBot="1">
      <c r="G451" s="1" t="n"/>
      <c r="H451" s="1" t="n"/>
      <c r="I451" s="1" t="n"/>
      <c r="J451" s="1" t="n"/>
    </row>
    <row r="452" ht="15" customHeight="1" s="7" thickBot="1">
      <c r="G452" s="1" t="n"/>
      <c r="H452" s="1" t="n"/>
      <c r="I452" s="1" t="n"/>
      <c r="J452" s="1" t="n"/>
    </row>
    <row r="453" ht="15" customHeight="1" s="7" thickBot="1">
      <c r="G453" s="1" t="n"/>
      <c r="H453" s="1" t="n"/>
      <c r="I453" s="1" t="n"/>
      <c r="J453" s="1" t="n"/>
    </row>
    <row r="454" ht="15" customHeight="1" s="7" thickBot="1">
      <c r="G454" s="1" t="n"/>
      <c r="H454" s="1" t="n"/>
      <c r="I454" s="1" t="n"/>
      <c r="J454" s="1" t="n"/>
    </row>
    <row r="455" ht="15" customHeight="1" s="7" thickBot="1">
      <c r="G455" s="1" t="n"/>
      <c r="H455" s="1" t="n"/>
      <c r="I455" s="1" t="n"/>
      <c r="J455" s="1" t="n"/>
    </row>
    <row r="456" ht="15" customHeight="1" s="7" thickBot="1">
      <c r="G456" s="1" t="n"/>
      <c r="H456" s="1" t="n"/>
      <c r="I456" s="1" t="n"/>
      <c r="J456" s="1" t="n"/>
    </row>
    <row r="457" ht="15" customHeight="1" s="7" thickBot="1">
      <c r="G457" s="1" t="n"/>
      <c r="H457" s="1" t="n"/>
      <c r="I457" s="1" t="n"/>
      <c r="J457" s="1" t="n"/>
    </row>
    <row r="458" ht="15" customHeight="1" s="7" thickBot="1">
      <c r="G458" s="1" t="n"/>
      <c r="H458" s="1" t="n"/>
      <c r="I458" s="1" t="n"/>
      <c r="J458" s="1" t="n"/>
    </row>
    <row r="459" ht="15" customHeight="1" s="7" thickBot="1">
      <c r="G459" s="1" t="n"/>
      <c r="H459" s="1" t="n"/>
      <c r="I459" s="1" t="n"/>
      <c r="J459" s="1" t="n"/>
    </row>
    <row r="460" ht="15" customHeight="1" s="7" thickBot="1">
      <c r="G460" s="1" t="n"/>
      <c r="H460" s="1" t="n"/>
      <c r="I460" s="1" t="n"/>
      <c r="J460" s="1" t="n"/>
    </row>
    <row r="461" ht="15" customHeight="1" s="7" thickBot="1">
      <c r="G461" s="1" t="n"/>
      <c r="H461" s="1" t="n"/>
      <c r="I461" s="1" t="n"/>
      <c r="J461" s="1" t="n"/>
    </row>
    <row r="462" ht="15" customHeight="1" s="7" thickBot="1">
      <c r="G462" s="1" t="n"/>
      <c r="H462" s="1" t="n"/>
      <c r="I462" s="1" t="n"/>
      <c r="J462" s="1" t="n"/>
    </row>
    <row r="463" ht="15" customHeight="1" s="7" thickBot="1">
      <c r="G463" s="1" t="n"/>
      <c r="H463" s="1" t="n"/>
      <c r="I463" s="1" t="n"/>
      <c r="J463" s="1" t="n"/>
    </row>
    <row r="464" ht="15" customHeight="1" s="7" thickBot="1">
      <c r="G464" s="1" t="n"/>
      <c r="H464" s="1" t="n"/>
      <c r="I464" s="1" t="n"/>
      <c r="J464" s="1" t="n"/>
    </row>
    <row r="465" ht="15" customHeight="1" s="7" thickBot="1">
      <c r="G465" s="1" t="n"/>
      <c r="H465" s="1" t="n"/>
      <c r="I465" s="1" t="n"/>
      <c r="J465" s="1" t="n"/>
    </row>
    <row r="466" ht="15" customHeight="1" s="7" thickBot="1">
      <c r="G466" s="1" t="n"/>
      <c r="H466" s="1" t="n"/>
      <c r="I466" s="1" t="n"/>
      <c r="J466" s="1" t="n"/>
    </row>
    <row r="467" ht="15" customHeight="1" s="7" thickBot="1">
      <c r="G467" s="1" t="n"/>
      <c r="H467" s="1" t="n"/>
      <c r="I467" s="1" t="n"/>
      <c r="J467" s="1" t="n"/>
    </row>
    <row r="468" ht="15" customHeight="1" s="7" thickBot="1">
      <c r="G468" s="1" t="n"/>
      <c r="H468" s="1" t="n"/>
      <c r="I468" s="1" t="n"/>
      <c r="J468" s="1" t="n"/>
    </row>
    <row r="469" ht="15" customHeight="1" s="7" thickBot="1">
      <c r="G469" s="1" t="n"/>
      <c r="H469" s="1" t="n"/>
      <c r="I469" s="1" t="n"/>
      <c r="J469" s="1" t="n"/>
    </row>
    <row r="470" ht="15" customHeight="1" s="7" thickBot="1">
      <c r="G470" s="1" t="n"/>
      <c r="H470" s="1" t="n"/>
      <c r="I470" s="1" t="n"/>
      <c r="J470" s="1" t="n"/>
    </row>
    <row r="471" ht="15" customHeight="1" s="7" thickBot="1">
      <c r="G471" s="1" t="n"/>
      <c r="H471" s="1" t="n"/>
      <c r="I471" s="1" t="n"/>
      <c r="J471" s="1" t="n"/>
    </row>
    <row r="472" ht="15" customHeight="1" s="7" thickBot="1">
      <c r="G472" s="1" t="n"/>
      <c r="H472" s="1" t="n"/>
      <c r="I472" s="1" t="n"/>
      <c r="J472" s="1" t="n"/>
    </row>
    <row r="473" ht="15" customHeight="1" s="7" thickBot="1">
      <c r="G473" s="1" t="n"/>
      <c r="H473" s="1" t="n"/>
      <c r="I473" s="1" t="n"/>
      <c r="J473" s="1" t="n"/>
    </row>
    <row r="474" ht="15" customHeight="1" s="7" thickBot="1">
      <c r="G474" s="1" t="n"/>
      <c r="H474" s="1" t="n"/>
      <c r="I474" s="1" t="n"/>
      <c r="J474" s="1" t="n"/>
    </row>
    <row r="475" ht="15" customHeight="1" s="7" thickBot="1">
      <c r="G475" s="1" t="n"/>
      <c r="H475" s="1" t="n"/>
      <c r="I475" s="1" t="n"/>
      <c r="J475" s="1" t="n"/>
    </row>
    <row r="476" ht="15" customHeight="1" s="7" thickBot="1">
      <c r="G476" s="1" t="n"/>
      <c r="H476" s="1" t="n"/>
      <c r="I476" s="1" t="n"/>
      <c r="J476" s="1" t="n"/>
    </row>
    <row r="477" ht="15" customHeight="1" s="7" thickBot="1">
      <c r="G477" s="1" t="n"/>
      <c r="H477" s="1" t="n"/>
      <c r="I477" s="1" t="n"/>
      <c r="J477" s="1" t="n"/>
    </row>
    <row r="478" ht="15" customHeight="1" s="7" thickBot="1">
      <c r="G478" s="1" t="n"/>
      <c r="H478" s="1" t="n"/>
      <c r="I478" s="1" t="n"/>
      <c r="J478" s="1" t="n"/>
    </row>
    <row r="479" ht="15" customHeight="1" s="7" thickBot="1">
      <c r="G479" s="1" t="n"/>
      <c r="H479" s="1" t="n"/>
      <c r="I479" s="1" t="n"/>
      <c r="J479" s="1" t="n"/>
    </row>
    <row r="480" ht="15" customHeight="1" s="7" thickBot="1">
      <c r="G480" s="1" t="n"/>
      <c r="H480" s="1" t="n"/>
      <c r="I480" s="1" t="n"/>
      <c r="J480" s="1" t="n"/>
    </row>
    <row r="481" ht="15" customHeight="1" s="7" thickBot="1">
      <c r="G481" s="1" t="n"/>
      <c r="H481" s="1" t="n"/>
      <c r="I481" s="1" t="n"/>
      <c r="J481" s="1" t="n"/>
    </row>
    <row r="482" ht="15" customHeight="1" s="7" thickBot="1">
      <c r="G482" s="1" t="n"/>
      <c r="H482" s="1" t="n"/>
      <c r="I482" s="1" t="n"/>
      <c r="J482" s="1" t="n"/>
    </row>
    <row r="483" ht="15" customHeight="1" s="7" thickBot="1">
      <c r="G483" s="1" t="n"/>
      <c r="H483" s="1" t="n"/>
      <c r="I483" s="1" t="n"/>
      <c r="J483" s="1" t="n"/>
    </row>
    <row r="484" ht="15" customHeight="1" s="7" thickBot="1">
      <c r="G484" s="1" t="n"/>
      <c r="H484" s="1" t="n"/>
      <c r="I484" s="1" t="n"/>
      <c r="J484" s="1" t="n"/>
    </row>
    <row r="485" ht="15" customHeight="1" s="7" thickBot="1">
      <c r="G485" s="1" t="n"/>
      <c r="H485" s="1" t="n"/>
      <c r="I485" s="1" t="n"/>
      <c r="J485" s="1" t="n"/>
    </row>
    <row r="486" ht="15" customHeight="1" s="7" thickBot="1">
      <c r="G486" s="1" t="n"/>
      <c r="H486" s="1" t="n"/>
      <c r="I486" s="1" t="n"/>
      <c r="J486" s="1" t="n"/>
    </row>
    <row r="487" ht="15" customHeight="1" s="7" thickBot="1">
      <c r="G487" s="1" t="n"/>
      <c r="H487" s="1" t="n"/>
      <c r="I487" s="1" t="n"/>
      <c r="J487" s="1" t="n"/>
    </row>
    <row r="488" ht="15" customHeight="1" s="7" thickBot="1">
      <c r="G488" s="1" t="n"/>
      <c r="H488" s="1" t="n"/>
      <c r="I488" s="1" t="n"/>
      <c r="J488" s="1" t="n"/>
    </row>
    <row r="489" ht="15" customHeight="1" s="7" thickBot="1">
      <c r="G489" s="1" t="n"/>
      <c r="H489" s="1" t="n"/>
      <c r="I489" s="1" t="n"/>
      <c r="J489" s="1" t="n"/>
    </row>
    <row r="490" ht="15" customHeight="1" s="7" thickBot="1">
      <c r="G490" s="1" t="n"/>
      <c r="H490" s="1" t="n"/>
      <c r="I490" s="1" t="n"/>
      <c r="J490" s="1" t="n"/>
    </row>
    <row r="491" ht="15" customHeight="1" s="7" thickBot="1">
      <c r="G491" s="1" t="n"/>
      <c r="H491" s="1" t="n"/>
      <c r="I491" s="1" t="n"/>
      <c r="J491" s="1" t="n"/>
    </row>
    <row r="492" ht="15" customHeight="1" s="7" thickBot="1">
      <c r="G492" s="1" t="n"/>
      <c r="H492" s="1" t="n"/>
      <c r="I492" s="1" t="n"/>
      <c r="J492" s="1" t="n"/>
    </row>
    <row r="493" ht="15" customHeight="1" s="7" thickBot="1">
      <c r="G493" s="1" t="n"/>
      <c r="H493" s="1" t="n"/>
      <c r="I493" s="1" t="n"/>
      <c r="J493" s="1" t="n"/>
    </row>
    <row r="494" ht="15" customHeight="1" s="7" thickBot="1">
      <c r="G494" s="1" t="n"/>
      <c r="H494" s="1" t="n"/>
      <c r="I494" s="1" t="n"/>
      <c r="J494" s="1" t="n"/>
    </row>
    <row r="495" ht="15" customHeight="1" s="7" thickBot="1">
      <c r="G495" s="1" t="n"/>
      <c r="H495" s="1" t="n"/>
      <c r="I495" s="1" t="n"/>
      <c r="J495" s="1" t="n"/>
    </row>
    <row r="496" ht="15" customHeight="1" s="7" thickBot="1">
      <c r="G496" s="1" t="n"/>
      <c r="H496" s="1" t="n"/>
      <c r="I496" s="1" t="n"/>
      <c r="J496" s="1" t="n"/>
    </row>
    <row r="497" ht="15" customHeight="1" s="7" thickBot="1">
      <c r="G497" s="1" t="n"/>
      <c r="H497" s="1" t="n"/>
      <c r="I497" s="1" t="n"/>
      <c r="J497" s="1" t="n"/>
    </row>
    <row r="498" ht="15" customHeight="1" s="7" thickBot="1">
      <c r="G498" s="1" t="n"/>
      <c r="H498" s="1" t="n"/>
      <c r="I498" s="1" t="n"/>
      <c r="J498" s="1" t="n"/>
    </row>
    <row r="499" ht="15" customHeight="1" s="7" thickBot="1">
      <c r="G499" s="1" t="n"/>
      <c r="H499" s="1" t="n"/>
      <c r="I499" s="1" t="n"/>
      <c r="J499" s="1" t="n"/>
    </row>
    <row r="500" ht="15" customHeight="1" s="7" thickBot="1">
      <c r="G500" s="1" t="n"/>
      <c r="H500" s="1" t="n"/>
      <c r="I500" s="1" t="n"/>
      <c r="J500" s="1" t="n"/>
    </row>
    <row r="501" ht="15" customHeight="1" s="7" thickBot="1">
      <c r="G501" s="1" t="n"/>
      <c r="H501" s="1" t="n"/>
      <c r="I501" s="1" t="n"/>
      <c r="J501" s="1" t="n"/>
    </row>
    <row r="502" ht="15" customHeight="1" s="7" thickBot="1">
      <c r="G502" s="1" t="n"/>
      <c r="H502" s="1" t="n"/>
      <c r="I502" s="1" t="n"/>
      <c r="J502" s="1" t="n"/>
    </row>
    <row r="503" ht="15" customHeight="1" s="7" thickBot="1">
      <c r="G503" s="1" t="n"/>
      <c r="H503" s="1" t="n"/>
      <c r="I503" s="1" t="n"/>
      <c r="J503" s="1" t="n"/>
    </row>
    <row r="504" ht="15" customHeight="1" s="7" thickBot="1">
      <c r="G504" s="1" t="n"/>
      <c r="H504" s="1" t="n"/>
      <c r="I504" s="1" t="n"/>
      <c r="J504" s="1" t="n"/>
    </row>
    <row r="505" ht="15" customHeight="1" s="7" thickBot="1">
      <c r="G505" s="1" t="n"/>
      <c r="H505" s="1" t="n"/>
      <c r="I505" s="1" t="n"/>
      <c r="J505" s="1" t="n"/>
    </row>
    <row r="506" ht="15" customHeight="1" s="7" thickBot="1">
      <c r="G506" s="1" t="n"/>
      <c r="H506" s="1" t="n"/>
      <c r="I506" s="1" t="n"/>
      <c r="J506" s="1" t="n"/>
    </row>
    <row r="507" ht="15" customHeight="1" s="7" thickBot="1">
      <c r="G507" s="1" t="n"/>
      <c r="H507" s="1" t="n"/>
      <c r="I507" s="1" t="n"/>
      <c r="J507" s="1" t="n"/>
    </row>
    <row r="508" ht="15" customHeight="1" s="7" thickBot="1">
      <c r="G508" s="1" t="n"/>
      <c r="H508" s="1" t="n"/>
      <c r="I508" s="1" t="n"/>
      <c r="J508" s="1" t="n"/>
    </row>
    <row r="509" ht="15" customHeight="1" s="7" thickBot="1">
      <c r="G509" s="1" t="n"/>
      <c r="H509" s="1" t="n"/>
      <c r="I509" s="1" t="n"/>
      <c r="J509" s="1" t="n"/>
    </row>
    <row r="510" ht="15" customHeight="1" s="7" thickBot="1">
      <c r="G510" s="1" t="n"/>
      <c r="H510" s="1" t="n"/>
      <c r="I510" s="1" t="n"/>
      <c r="J510" s="1" t="n"/>
    </row>
    <row r="511" ht="15" customHeight="1" s="7" thickBot="1">
      <c r="G511" s="1" t="n"/>
      <c r="H511" s="1" t="n"/>
      <c r="I511" s="1" t="n"/>
      <c r="J511" s="1" t="n"/>
    </row>
    <row r="512" ht="15" customHeight="1" s="7" thickBot="1">
      <c r="G512" s="1" t="n"/>
      <c r="H512" s="1" t="n"/>
      <c r="I512" s="1" t="n"/>
      <c r="J512" s="1" t="n"/>
    </row>
    <row r="513" ht="15" customHeight="1" s="7" thickBot="1">
      <c r="G513" s="1" t="n"/>
      <c r="H513" s="1" t="n"/>
      <c r="I513" s="1" t="n"/>
      <c r="J513" s="1" t="n"/>
    </row>
    <row r="514" ht="15" customHeight="1" s="7" thickBot="1">
      <c r="G514" s="1" t="n"/>
      <c r="H514" s="1" t="n"/>
      <c r="I514" s="1" t="n"/>
      <c r="J514" s="1" t="n"/>
    </row>
    <row r="515" ht="15" customHeight="1" s="7" thickBot="1">
      <c r="G515" s="1" t="n"/>
      <c r="H515" s="1" t="n"/>
      <c r="I515" s="1" t="n"/>
      <c r="J515" s="1" t="n"/>
    </row>
    <row r="516" ht="15" customHeight="1" s="7" thickBot="1">
      <c r="G516" s="1" t="n"/>
      <c r="H516" s="1" t="n"/>
      <c r="I516" s="1" t="n"/>
      <c r="J516" s="1" t="n"/>
    </row>
    <row r="517" ht="15" customHeight="1" s="7" thickBot="1">
      <c r="G517" s="1" t="n"/>
      <c r="H517" s="1" t="n"/>
      <c r="I517" s="1" t="n"/>
      <c r="J517" s="1" t="n"/>
    </row>
    <row r="518" ht="15" customHeight="1" s="7" thickBot="1">
      <c r="G518" s="1" t="n"/>
      <c r="H518" s="1" t="n"/>
      <c r="I518" s="1" t="n"/>
      <c r="J518" s="1" t="n"/>
    </row>
    <row r="519" ht="15" customHeight="1" s="7" thickBot="1">
      <c r="G519" s="1" t="n"/>
      <c r="H519" s="1" t="n"/>
      <c r="I519" s="1" t="n"/>
      <c r="J519" s="1" t="n"/>
    </row>
    <row r="520" ht="15" customHeight="1" s="7" thickBot="1">
      <c r="G520" s="1" t="n"/>
      <c r="H520" s="1" t="n"/>
      <c r="I520" s="1" t="n"/>
      <c r="J520" s="1" t="n"/>
    </row>
    <row r="521" ht="15" customHeight="1" s="7" thickBot="1">
      <c r="G521" s="1" t="n"/>
      <c r="H521" s="1" t="n"/>
      <c r="I521" s="1" t="n"/>
      <c r="J521" s="1" t="n"/>
    </row>
    <row r="522" ht="15" customHeight="1" s="7" thickBot="1">
      <c r="G522" s="1" t="n"/>
      <c r="H522" s="1" t="n"/>
      <c r="I522" s="1" t="n"/>
      <c r="J522" s="1" t="n"/>
    </row>
    <row r="523" ht="15" customHeight="1" s="7" thickBot="1">
      <c r="G523" s="1" t="n"/>
      <c r="H523" s="1" t="n"/>
      <c r="I523" s="1" t="n"/>
      <c r="J523" s="1" t="n"/>
    </row>
    <row r="524" ht="15" customHeight="1" s="7" thickBot="1">
      <c r="G524" s="1" t="n"/>
      <c r="H524" s="1" t="n"/>
      <c r="I524" s="1" t="n"/>
      <c r="J524" s="1" t="n"/>
    </row>
    <row r="525" ht="15" customHeight="1" s="7" thickBot="1">
      <c r="G525" s="1" t="n"/>
      <c r="H525" s="1" t="n"/>
      <c r="I525" s="1" t="n"/>
      <c r="J525" s="1" t="n"/>
    </row>
    <row r="526" ht="15" customHeight="1" s="7" thickBot="1">
      <c r="G526" s="1" t="n"/>
      <c r="H526" s="1" t="n"/>
      <c r="I526" s="1" t="n"/>
      <c r="J526" s="1" t="n"/>
    </row>
    <row r="527" ht="15" customHeight="1" s="7" thickBot="1">
      <c r="G527" s="1" t="n"/>
      <c r="H527" s="1" t="n"/>
      <c r="I527" s="1" t="n"/>
      <c r="J527" s="1" t="n"/>
    </row>
    <row r="528" ht="15" customHeight="1" s="7" thickBot="1">
      <c r="G528" s="1" t="n"/>
      <c r="H528" s="1" t="n"/>
      <c r="I528" s="1" t="n"/>
      <c r="J528" s="1" t="n"/>
    </row>
    <row r="529" ht="15" customHeight="1" s="7" thickBot="1">
      <c r="G529" s="1" t="n"/>
      <c r="H529" s="1" t="n"/>
      <c r="I529" s="1" t="n"/>
      <c r="J529" s="1" t="n"/>
    </row>
    <row r="530" ht="15" customHeight="1" s="7" thickBot="1">
      <c r="G530" s="1" t="n"/>
      <c r="H530" s="1" t="n"/>
      <c r="I530" s="1" t="n"/>
      <c r="J530" s="1" t="n"/>
    </row>
    <row r="531" ht="15" customHeight="1" s="7" thickBot="1">
      <c r="G531" s="1" t="n"/>
      <c r="H531" s="1" t="n"/>
      <c r="I531" s="1" t="n"/>
      <c r="J531" s="1" t="n"/>
    </row>
    <row r="532" ht="15" customHeight="1" s="7" thickBot="1">
      <c r="G532" s="1" t="n"/>
      <c r="H532" s="1" t="n"/>
      <c r="I532" s="1" t="n"/>
      <c r="J532" s="1" t="n"/>
    </row>
    <row r="533" ht="15" customHeight="1" s="7" thickBot="1">
      <c r="G533" s="1" t="n"/>
      <c r="H533" s="1" t="n"/>
      <c r="I533" s="1" t="n"/>
      <c r="J533" s="1" t="n"/>
    </row>
    <row r="534" ht="15" customHeight="1" s="7" thickBot="1">
      <c r="G534" s="1" t="n"/>
      <c r="H534" s="1" t="n"/>
      <c r="I534" s="1" t="n"/>
      <c r="J534" s="1" t="n"/>
    </row>
    <row r="535" ht="15" customHeight="1" s="7" thickBot="1">
      <c r="G535" s="1" t="n"/>
      <c r="H535" s="1" t="n"/>
      <c r="I535" s="1" t="n"/>
      <c r="J535" s="1" t="n"/>
    </row>
    <row r="536" ht="15" customHeight="1" s="7" thickBot="1">
      <c r="G536" s="1" t="n"/>
      <c r="H536" s="1" t="n"/>
      <c r="I536" s="1" t="n"/>
      <c r="J536" s="1" t="n"/>
    </row>
    <row r="537" ht="15" customHeight="1" s="7" thickBot="1">
      <c r="G537" s="1" t="n"/>
      <c r="H537" s="1" t="n"/>
      <c r="I537" s="1" t="n"/>
      <c r="J537" s="1" t="n"/>
    </row>
    <row r="538" ht="15" customHeight="1" s="7" thickBot="1">
      <c r="G538" s="1" t="n"/>
      <c r="H538" s="1" t="n"/>
      <c r="I538" s="1" t="n"/>
      <c r="J538" s="1" t="n"/>
    </row>
    <row r="539" ht="15" customHeight="1" s="7" thickBot="1">
      <c r="G539" s="1" t="n"/>
      <c r="H539" s="1" t="n"/>
      <c r="I539" s="1" t="n"/>
      <c r="J539" s="1" t="n"/>
    </row>
    <row r="540" ht="15" customHeight="1" s="7" thickBot="1">
      <c r="G540" s="1" t="n"/>
      <c r="H540" s="1" t="n"/>
      <c r="I540" s="1" t="n"/>
      <c r="J540" s="1" t="n"/>
    </row>
    <row r="541" ht="15" customHeight="1" s="7" thickBot="1">
      <c r="G541" s="1" t="n"/>
      <c r="H541" s="1" t="n"/>
      <c r="I541" s="1" t="n"/>
      <c r="J541" s="1" t="n"/>
    </row>
    <row r="542" ht="15" customHeight="1" s="7" thickBot="1">
      <c r="G542" s="1" t="n"/>
      <c r="H542" s="1" t="n"/>
      <c r="I542" s="1" t="n"/>
      <c r="J542" s="1" t="n"/>
    </row>
    <row r="543" ht="15" customHeight="1" s="7" thickBot="1">
      <c r="G543" s="1" t="n"/>
      <c r="H543" s="1" t="n"/>
      <c r="I543" s="1" t="n"/>
      <c r="J543" s="1" t="n"/>
    </row>
    <row r="544" ht="15" customHeight="1" s="7" thickBot="1">
      <c r="G544" s="1" t="n"/>
      <c r="H544" s="1" t="n"/>
      <c r="I544" s="1" t="n"/>
      <c r="J544" s="1" t="n"/>
    </row>
    <row r="545" ht="15" customHeight="1" s="7" thickBot="1">
      <c r="G545" s="1" t="n"/>
      <c r="H545" s="1" t="n"/>
      <c r="I545" s="1" t="n"/>
      <c r="J545" s="1" t="n"/>
    </row>
    <row r="546" ht="15" customHeight="1" s="7" thickBot="1">
      <c r="G546" s="1" t="n"/>
      <c r="H546" s="1" t="n"/>
      <c r="I546" s="1" t="n"/>
      <c r="J546" s="1" t="n"/>
    </row>
    <row r="547" ht="15" customHeight="1" s="7" thickBot="1">
      <c r="G547" s="1" t="n"/>
      <c r="H547" s="1" t="n"/>
      <c r="I547" s="1" t="n"/>
      <c r="J547" s="1" t="n"/>
    </row>
    <row r="548" ht="15" customHeight="1" s="7" thickBot="1">
      <c r="G548" s="1" t="n"/>
      <c r="H548" s="1" t="n"/>
      <c r="I548" s="1" t="n"/>
      <c r="J548" s="1" t="n"/>
    </row>
    <row r="549" ht="15" customHeight="1" s="7" thickBot="1">
      <c r="G549" s="1" t="n"/>
      <c r="H549" s="1" t="n"/>
      <c r="I549" s="1" t="n"/>
      <c r="J549" s="1" t="n"/>
    </row>
    <row r="550" ht="15" customHeight="1" s="7" thickBot="1">
      <c r="G550" s="1" t="n"/>
      <c r="H550" s="1" t="n"/>
      <c r="I550" s="1" t="n"/>
      <c r="J550" s="1" t="n"/>
    </row>
    <row r="551" ht="15" customHeight="1" s="7" thickBot="1">
      <c r="G551" s="1" t="n"/>
      <c r="H551" s="1" t="n"/>
      <c r="I551" s="1" t="n"/>
      <c r="J551" s="1" t="n"/>
    </row>
    <row r="552" ht="15" customHeight="1" s="7" thickBot="1">
      <c r="G552" s="1" t="n"/>
      <c r="H552" s="1" t="n"/>
      <c r="I552" s="1" t="n"/>
      <c r="J552" s="1" t="n"/>
    </row>
    <row r="553" ht="15" customHeight="1" s="7" thickBot="1">
      <c r="G553" s="1" t="n"/>
      <c r="H553" s="1" t="n"/>
      <c r="I553" s="1" t="n"/>
      <c r="J553" s="1" t="n"/>
    </row>
    <row r="554" ht="15" customHeight="1" s="7" thickBot="1">
      <c r="G554" s="1" t="n"/>
      <c r="H554" s="1" t="n"/>
      <c r="I554" s="1" t="n"/>
      <c r="J554" s="1" t="n"/>
    </row>
    <row r="555" ht="15" customHeight="1" s="7" thickBot="1">
      <c r="G555" s="1" t="n"/>
      <c r="H555" s="1" t="n"/>
      <c r="I555" s="1" t="n"/>
      <c r="J555" s="1" t="n"/>
    </row>
    <row r="556" ht="15" customHeight="1" s="7" thickBot="1">
      <c r="G556" s="1" t="n"/>
      <c r="H556" s="1" t="n"/>
      <c r="I556" s="1" t="n"/>
      <c r="J556" s="1" t="n"/>
    </row>
    <row r="557" ht="15" customHeight="1" s="7" thickBot="1">
      <c r="G557" s="1" t="n"/>
      <c r="H557" s="1" t="n"/>
      <c r="I557" s="1" t="n"/>
      <c r="J557" s="1" t="n"/>
    </row>
    <row r="558" ht="15" customHeight="1" s="7" thickBot="1">
      <c r="G558" s="1" t="n"/>
      <c r="H558" s="1" t="n"/>
      <c r="I558" s="1" t="n"/>
      <c r="J558" s="1" t="n"/>
    </row>
    <row r="559" ht="15" customHeight="1" s="7" thickBot="1">
      <c r="G559" s="1" t="n"/>
      <c r="H559" s="1" t="n"/>
      <c r="I559" s="1" t="n"/>
      <c r="J559" s="1" t="n"/>
    </row>
    <row r="560" ht="15" customHeight="1" s="7" thickBot="1">
      <c r="G560" s="1" t="n"/>
      <c r="H560" s="1" t="n"/>
      <c r="I560" s="1" t="n"/>
      <c r="J560" s="1" t="n"/>
    </row>
    <row r="561" ht="15" customHeight="1" s="7" thickBot="1">
      <c r="G561" s="1" t="n"/>
      <c r="H561" s="1" t="n"/>
      <c r="I561" s="1" t="n"/>
      <c r="J561" s="1" t="n"/>
    </row>
    <row r="562" ht="15" customHeight="1" s="7" thickBot="1">
      <c r="G562" s="1" t="n"/>
      <c r="H562" s="1" t="n"/>
      <c r="I562" s="1" t="n"/>
      <c r="J562" s="1" t="n"/>
    </row>
    <row r="563" ht="15" customHeight="1" s="7" thickBot="1">
      <c r="G563" s="1" t="n"/>
      <c r="H563" s="1" t="n"/>
      <c r="I563" s="1" t="n"/>
      <c r="J563" s="1" t="n"/>
    </row>
    <row r="564" ht="15" customHeight="1" s="7" thickBot="1">
      <c r="G564" s="1" t="n"/>
      <c r="H564" s="1" t="n"/>
      <c r="I564" s="1" t="n"/>
      <c r="J564" s="1" t="n"/>
    </row>
    <row r="565" ht="15" customHeight="1" s="7" thickBot="1">
      <c r="G565" s="1" t="n"/>
      <c r="H565" s="1" t="n"/>
      <c r="I565" s="1" t="n"/>
      <c r="J565" s="1" t="n"/>
    </row>
    <row r="566" ht="15" customHeight="1" s="7" thickBot="1">
      <c r="G566" s="1" t="n"/>
      <c r="H566" s="1" t="n"/>
      <c r="I566" s="1" t="n"/>
      <c r="J566" s="1" t="n"/>
    </row>
    <row r="567" ht="15" customHeight="1" s="7" thickBot="1">
      <c r="G567" s="1" t="n"/>
      <c r="H567" s="1" t="n"/>
      <c r="I567" s="1" t="n"/>
      <c r="J567" s="1" t="n"/>
    </row>
    <row r="568" ht="15" customHeight="1" s="7" thickBot="1">
      <c r="G568" s="1" t="n"/>
      <c r="H568" s="1" t="n"/>
      <c r="I568" s="1" t="n"/>
      <c r="J568" s="1" t="n"/>
    </row>
    <row r="569" ht="15" customHeight="1" s="7" thickBot="1">
      <c r="G569" s="1" t="n"/>
      <c r="H569" s="1" t="n"/>
      <c r="I569" s="1" t="n"/>
      <c r="J569" s="1" t="n"/>
    </row>
    <row r="570" ht="15" customHeight="1" s="7" thickBot="1">
      <c r="G570" s="1" t="n"/>
      <c r="H570" s="1" t="n"/>
      <c r="I570" s="1" t="n"/>
      <c r="J570" s="1" t="n"/>
    </row>
    <row r="571" ht="15" customHeight="1" s="7" thickBot="1">
      <c r="G571" s="1" t="n"/>
      <c r="H571" s="1" t="n"/>
      <c r="I571" s="1" t="n"/>
      <c r="J571" s="1" t="n"/>
    </row>
    <row r="572" ht="15" customHeight="1" s="7" thickBot="1">
      <c r="G572" s="1" t="n"/>
      <c r="H572" s="1" t="n"/>
      <c r="I572" s="1" t="n"/>
      <c r="J572" s="1" t="n"/>
    </row>
    <row r="573" ht="15" customHeight="1" s="7" thickBot="1">
      <c r="G573" s="1" t="n"/>
      <c r="H573" s="1" t="n"/>
      <c r="I573" s="1" t="n"/>
      <c r="J573" s="1" t="n"/>
    </row>
    <row r="574" ht="15" customHeight="1" s="7" thickBot="1">
      <c r="G574" s="1" t="n"/>
      <c r="H574" s="1" t="n"/>
      <c r="I574" s="1" t="n"/>
      <c r="J574" s="1" t="n"/>
    </row>
    <row r="575" ht="15" customHeight="1" s="7" thickBot="1">
      <c r="G575" s="1" t="n"/>
      <c r="H575" s="1" t="n"/>
      <c r="I575" s="1" t="n"/>
      <c r="J575" s="1" t="n"/>
    </row>
    <row r="576" ht="15" customHeight="1" s="7" thickBot="1">
      <c r="G576" s="1" t="n"/>
      <c r="H576" s="1" t="n"/>
      <c r="I576" s="1" t="n"/>
      <c r="J576" s="1" t="n"/>
    </row>
    <row r="577" ht="15" customHeight="1" s="7" thickBot="1">
      <c r="G577" s="1" t="n"/>
      <c r="H577" s="1" t="n"/>
      <c r="I577" s="1" t="n"/>
      <c r="J577" s="1" t="n"/>
    </row>
    <row r="578" ht="15" customHeight="1" s="7" thickBot="1">
      <c r="G578" s="1" t="n"/>
      <c r="H578" s="1" t="n"/>
      <c r="I578" s="1" t="n"/>
      <c r="J578" s="1" t="n"/>
    </row>
    <row r="579" ht="15" customHeight="1" s="7" thickBot="1">
      <c r="G579" s="1" t="n"/>
      <c r="H579" s="1" t="n"/>
      <c r="I579" s="1" t="n"/>
      <c r="J579" s="1" t="n"/>
    </row>
    <row r="580" ht="15" customHeight="1" s="7" thickBot="1">
      <c r="G580" s="1" t="n"/>
      <c r="H580" s="1" t="n"/>
      <c r="I580" s="1" t="n"/>
      <c r="J580" s="1" t="n"/>
    </row>
    <row r="581" ht="15" customHeight="1" s="7" thickBot="1">
      <c r="G581" s="1" t="n"/>
      <c r="H581" s="1" t="n"/>
      <c r="I581" s="1" t="n"/>
      <c r="J581" s="1" t="n"/>
    </row>
    <row r="582" ht="15" customHeight="1" s="7" thickBot="1">
      <c r="G582" s="1" t="n"/>
      <c r="H582" s="1" t="n"/>
      <c r="I582" s="1" t="n"/>
      <c r="J582" s="1" t="n"/>
    </row>
    <row r="583" ht="15" customHeight="1" s="7" thickBot="1">
      <c r="G583" s="1" t="n"/>
      <c r="H583" s="1" t="n"/>
      <c r="I583" s="1" t="n"/>
      <c r="J583" s="1" t="n"/>
    </row>
    <row r="584" ht="15" customHeight="1" s="7" thickBot="1">
      <c r="G584" s="1" t="n"/>
      <c r="H584" s="1" t="n"/>
      <c r="I584" s="1" t="n"/>
      <c r="J584" s="1" t="n"/>
    </row>
    <row r="585" ht="15" customHeight="1" s="7" thickBot="1">
      <c r="G585" s="1" t="n"/>
      <c r="H585" s="1" t="n"/>
      <c r="I585" s="1" t="n"/>
      <c r="J585" s="1" t="n"/>
    </row>
    <row r="586" ht="15" customHeight="1" s="7" thickBot="1">
      <c r="G586" s="1" t="n"/>
      <c r="H586" s="1" t="n"/>
      <c r="I586" s="1" t="n"/>
      <c r="J586" s="1" t="n"/>
    </row>
    <row r="587" ht="15" customHeight="1" s="7" thickBot="1">
      <c r="G587" s="1" t="n"/>
      <c r="H587" s="1" t="n"/>
      <c r="I587" s="1" t="n"/>
      <c r="J587" s="1" t="n"/>
    </row>
    <row r="588" ht="15" customHeight="1" s="7" thickBot="1">
      <c r="G588" s="1" t="n"/>
      <c r="H588" s="1" t="n"/>
      <c r="I588" s="1" t="n"/>
      <c r="J588" s="1" t="n"/>
    </row>
    <row r="589" ht="15" customHeight="1" s="7" thickBot="1">
      <c r="G589" s="1" t="n"/>
      <c r="H589" s="1" t="n"/>
      <c r="I589" s="1" t="n"/>
      <c r="J589" s="1" t="n"/>
    </row>
    <row r="590" ht="15" customHeight="1" s="7" thickBot="1">
      <c r="G590" s="1" t="n"/>
      <c r="H590" s="1" t="n"/>
      <c r="I590" s="1" t="n"/>
      <c r="J590" s="1" t="n"/>
    </row>
    <row r="591" ht="15" customHeight="1" s="7" thickBot="1">
      <c r="G591" s="1" t="n"/>
      <c r="H591" s="1" t="n"/>
      <c r="I591" s="1" t="n"/>
      <c r="J591" s="1" t="n"/>
    </row>
    <row r="592" ht="15" customHeight="1" s="7" thickBot="1">
      <c r="G592" s="1" t="n"/>
      <c r="H592" s="1" t="n"/>
      <c r="I592" s="1" t="n"/>
      <c r="J592" s="1" t="n"/>
    </row>
    <row r="593" ht="15" customHeight="1" s="7" thickBot="1">
      <c r="G593" s="1" t="n"/>
      <c r="H593" s="1" t="n"/>
      <c r="I593" s="1" t="n"/>
      <c r="J593" s="1" t="n"/>
    </row>
    <row r="594" ht="15" customHeight="1" s="7" thickBot="1">
      <c r="G594" s="1" t="n"/>
      <c r="H594" s="1" t="n"/>
      <c r="I594" s="1" t="n"/>
      <c r="J594" s="1" t="n"/>
    </row>
    <row r="595" ht="15" customHeight="1" s="7" thickBot="1">
      <c r="G595" s="1" t="n"/>
      <c r="H595" s="1" t="n"/>
      <c r="I595" s="1" t="n"/>
      <c r="J595" s="1" t="n"/>
    </row>
    <row r="596" ht="15" customHeight="1" s="7" thickBot="1">
      <c r="G596" s="1" t="n"/>
      <c r="H596" s="1" t="n"/>
      <c r="I596" s="1" t="n"/>
      <c r="J596" s="1" t="n"/>
    </row>
    <row r="597" ht="15" customHeight="1" s="7" thickBot="1">
      <c r="G597" s="1" t="n"/>
      <c r="H597" s="1" t="n"/>
      <c r="I597" s="1" t="n"/>
      <c r="J597" s="1" t="n"/>
    </row>
    <row r="598" ht="15" customHeight="1" s="7" thickBot="1">
      <c r="G598" s="1" t="n"/>
      <c r="H598" s="1" t="n"/>
      <c r="I598" s="1" t="n"/>
      <c r="J598" s="1" t="n"/>
    </row>
    <row r="599" ht="15" customHeight="1" s="7" thickBot="1">
      <c r="G599" s="1" t="n"/>
      <c r="H599" s="1" t="n"/>
      <c r="I599" s="1" t="n"/>
      <c r="J599" s="1" t="n"/>
    </row>
    <row r="600" ht="15" customHeight="1" s="7" thickBot="1">
      <c r="G600" s="1" t="n"/>
      <c r="H600" s="1" t="n"/>
      <c r="I600" s="1" t="n"/>
      <c r="J600" s="1" t="n"/>
    </row>
    <row r="601" ht="15" customHeight="1" s="7" thickBot="1">
      <c r="G601" s="1" t="n"/>
      <c r="H601" s="1" t="n"/>
      <c r="I601" s="1" t="n"/>
      <c r="J601" s="1" t="n"/>
    </row>
    <row r="602" ht="15" customHeight="1" s="7" thickBot="1">
      <c r="G602" s="1" t="n"/>
      <c r="H602" s="1" t="n"/>
      <c r="I602" s="1" t="n"/>
      <c r="J602" s="1" t="n"/>
    </row>
    <row r="603" ht="15" customHeight="1" s="7" thickBot="1">
      <c r="G603" s="1" t="n"/>
      <c r="H603" s="1" t="n"/>
      <c r="I603" s="1" t="n"/>
      <c r="J603" s="1" t="n"/>
    </row>
    <row r="604" ht="15" customHeight="1" s="7" thickBot="1">
      <c r="G604" s="1" t="n"/>
      <c r="H604" s="1" t="n"/>
      <c r="I604" s="1" t="n"/>
      <c r="J604" s="1" t="n"/>
    </row>
    <row r="605" ht="15" customHeight="1" s="7" thickBot="1">
      <c r="G605" s="1" t="n"/>
      <c r="H605" s="1" t="n"/>
      <c r="I605" s="1" t="n"/>
      <c r="J605" s="1" t="n"/>
    </row>
    <row r="606" ht="15" customHeight="1" s="7" thickBot="1">
      <c r="G606" s="1" t="n"/>
      <c r="H606" s="1" t="n"/>
      <c r="I606" s="1" t="n"/>
      <c r="J606" s="1" t="n"/>
    </row>
    <row r="607" ht="15" customHeight="1" s="7" thickBot="1">
      <c r="G607" s="1" t="n"/>
      <c r="H607" s="1" t="n"/>
      <c r="I607" s="1" t="n"/>
      <c r="J607" s="1" t="n"/>
    </row>
    <row r="608" ht="15" customHeight="1" s="7" thickBot="1">
      <c r="G608" s="1" t="n"/>
      <c r="H608" s="1" t="n"/>
      <c r="I608" s="1" t="n"/>
      <c r="J608" s="1" t="n"/>
    </row>
    <row r="609" ht="15" customHeight="1" s="7" thickBot="1">
      <c r="G609" s="1" t="n"/>
      <c r="H609" s="1" t="n"/>
      <c r="I609" s="1" t="n"/>
      <c r="J609" s="1" t="n"/>
    </row>
    <row r="610" ht="15" customHeight="1" s="7" thickBot="1">
      <c r="G610" s="1" t="n"/>
      <c r="H610" s="1" t="n"/>
      <c r="I610" s="1" t="n"/>
      <c r="J610" s="1" t="n"/>
    </row>
    <row r="611" ht="15" customHeight="1" s="7" thickBot="1">
      <c r="G611" s="1" t="n"/>
      <c r="H611" s="1" t="n"/>
      <c r="I611" s="1" t="n"/>
      <c r="J611" s="1" t="n"/>
    </row>
    <row r="612" ht="15" customHeight="1" s="7" thickBot="1">
      <c r="G612" s="1" t="n"/>
      <c r="H612" s="1" t="n"/>
      <c r="I612" s="1" t="n"/>
      <c r="J612" s="1" t="n"/>
    </row>
    <row r="613" ht="15" customHeight="1" s="7" thickBot="1">
      <c r="G613" s="1" t="n"/>
      <c r="H613" s="1" t="n"/>
      <c r="I613" s="1" t="n"/>
      <c r="J613" s="1" t="n"/>
    </row>
    <row r="614" ht="15" customHeight="1" s="7" thickBot="1">
      <c r="G614" s="1" t="n"/>
      <c r="H614" s="1" t="n"/>
      <c r="I614" s="1" t="n"/>
      <c r="J614" s="1" t="n"/>
    </row>
    <row r="615" ht="15" customHeight="1" s="7" thickBot="1">
      <c r="G615" s="1" t="n"/>
      <c r="H615" s="1" t="n"/>
      <c r="I615" s="1" t="n"/>
      <c r="J615" s="1" t="n"/>
    </row>
    <row r="616" ht="15" customHeight="1" s="7" thickBot="1">
      <c r="G616" s="1" t="n"/>
      <c r="H616" s="1" t="n"/>
      <c r="I616" s="1" t="n"/>
      <c r="J616" s="1" t="n"/>
    </row>
    <row r="617" ht="15" customHeight="1" s="7" thickBot="1">
      <c r="G617" s="1" t="n"/>
      <c r="H617" s="1" t="n"/>
      <c r="I617" s="1" t="n"/>
      <c r="J617" s="1" t="n"/>
    </row>
    <row r="618" ht="15" customHeight="1" s="7" thickBot="1">
      <c r="G618" s="1" t="n"/>
      <c r="H618" s="1" t="n"/>
      <c r="I618" s="1" t="n"/>
      <c r="J618" s="1" t="n"/>
    </row>
    <row r="619" ht="15" customHeight="1" s="7" thickBot="1">
      <c r="G619" s="1" t="n"/>
      <c r="H619" s="1" t="n"/>
      <c r="I619" s="1" t="n"/>
      <c r="J619" s="1" t="n"/>
    </row>
    <row r="620" ht="15" customHeight="1" s="7" thickBot="1">
      <c r="G620" s="1" t="n"/>
      <c r="H620" s="1" t="n"/>
      <c r="I620" s="1" t="n"/>
      <c r="J620" s="1" t="n"/>
    </row>
    <row r="621" ht="15" customHeight="1" s="7" thickBot="1">
      <c r="G621" s="1" t="n"/>
      <c r="H621" s="1" t="n"/>
      <c r="I621" s="1" t="n"/>
      <c r="J621" s="1" t="n"/>
    </row>
    <row r="622" ht="15" customHeight="1" s="7" thickBot="1">
      <c r="G622" s="1" t="n"/>
      <c r="H622" s="1" t="n"/>
      <c r="I622" s="1" t="n"/>
      <c r="J622" s="1" t="n"/>
    </row>
    <row r="623" ht="15" customHeight="1" s="7" thickBot="1">
      <c r="G623" s="1" t="n"/>
      <c r="H623" s="1" t="n"/>
      <c r="I623" s="1" t="n"/>
      <c r="J623" s="1" t="n"/>
    </row>
    <row r="624" ht="15" customHeight="1" s="7" thickBot="1">
      <c r="G624" s="1" t="n"/>
      <c r="H624" s="1" t="n"/>
      <c r="I624" s="1" t="n"/>
      <c r="J624" s="1" t="n"/>
    </row>
    <row r="625" ht="15" customHeight="1" s="7" thickBot="1">
      <c r="G625" s="1" t="n"/>
      <c r="H625" s="1" t="n"/>
      <c r="I625" s="1" t="n"/>
      <c r="J625" s="1" t="n"/>
    </row>
    <row r="626" ht="15" customHeight="1" s="7" thickBot="1">
      <c r="G626" s="1" t="n"/>
      <c r="H626" s="1" t="n"/>
      <c r="I626" s="1" t="n"/>
      <c r="J626" s="1" t="n"/>
    </row>
    <row r="627" ht="15" customHeight="1" s="7" thickBot="1">
      <c r="G627" s="1" t="n"/>
      <c r="H627" s="1" t="n"/>
      <c r="I627" s="1" t="n"/>
      <c r="J627" s="1" t="n"/>
    </row>
    <row r="628" ht="15" customHeight="1" s="7" thickBot="1">
      <c r="G628" s="1" t="n"/>
      <c r="H628" s="1" t="n"/>
      <c r="I628" s="1" t="n"/>
      <c r="J628" s="1" t="n"/>
    </row>
    <row r="629" ht="15" customHeight="1" s="7" thickBot="1">
      <c r="G629" s="1" t="n"/>
      <c r="H629" s="1" t="n"/>
      <c r="I629" s="1" t="n"/>
      <c r="J629" s="1" t="n"/>
    </row>
    <row r="630" ht="15" customHeight="1" s="7" thickBot="1">
      <c r="G630" s="1" t="n"/>
      <c r="H630" s="1" t="n"/>
      <c r="I630" s="1" t="n"/>
      <c r="J630" s="1" t="n"/>
    </row>
    <row r="631" ht="15" customHeight="1" s="7" thickBot="1">
      <c r="G631" s="1" t="n"/>
      <c r="H631" s="1" t="n"/>
      <c r="I631" s="1" t="n"/>
      <c r="J631" s="1" t="n"/>
    </row>
    <row r="632" ht="15" customHeight="1" s="7" thickBot="1">
      <c r="G632" s="1" t="n"/>
      <c r="H632" s="1" t="n"/>
      <c r="I632" s="1" t="n"/>
      <c r="J632" s="1" t="n"/>
    </row>
    <row r="633" ht="15" customHeight="1" s="7" thickBot="1">
      <c r="G633" s="1" t="n"/>
      <c r="H633" s="1" t="n"/>
      <c r="I633" s="1" t="n"/>
      <c r="J633" s="1" t="n"/>
    </row>
    <row r="634" ht="15" customHeight="1" s="7" thickBot="1">
      <c r="G634" s="1" t="n"/>
      <c r="H634" s="1" t="n"/>
      <c r="I634" s="1" t="n"/>
      <c r="J634" s="1" t="n"/>
    </row>
    <row r="635" ht="15" customHeight="1" s="7" thickBot="1">
      <c r="G635" s="1" t="n"/>
      <c r="H635" s="1" t="n"/>
      <c r="I635" s="1" t="n"/>
      <c r="J635" s="1" t="n"/>
    </row>
    <row r="636" ht="15" customHeight="1" s="7" thickBot="1">
      <c r="G636" s="1" t="n"/>
      <c r="H636" s="1" t="n"/>
      <c r="I636" s="1" t="n"/>
      <c r="J636" s="1" t="n"/>
    </row>
    <row r="637" ht="15" customHeight="1" s="7" thickBot="1">
      <c r="G637" s="1" t="n"/>
      <c r="H637" s="1" t="n"/>
      <c r="I637" s="1" t="n"/>
      <c r="J637" s="1" t="n"/>
    </row>
    <row r="638" ht="15" customHeight="1" s="7" thickBot="1">
      <c r="G638" s="1" t="n"/>
      <c r="H638" s="1" t="n"/>
      <c r="I638" s="1" t="n"/>
      <c r="J638" s="1" t="n"/>
    </row>
    <row r="639" ht="15" customHeight="1" s="7" thickBot="1">
      <c r="G639" s="1" t="n"/>
      <c r="H639" s="1" t="n"/>
      <c r="I639" s="1" t="n"/>
      <c r="J639" s="1" t="n"/>
    </row>
    <row r="640" ht="15" customHeight="1" s="7" thickBot="1">
      <c r="G640" s="1" t="n"/>
      <c r="H640" s="1" t="n"/>
      <c r="I640" s="1" t="n"/>
      <c r="J640" s="1" t="n"/>
    </row>
    <row r="641" ht="15" customHeight="1" s="7" thickBot="1">
      <c r="G641" s="1" t="n"/>
      <c r="H641" s="1" t="n"/>
      <c r="I641" s="1" t="n"/>
      <c r="J641" s="1" t="n"/>
    </row>
    <row r="642" ht="15" customHeight="1" s="7" thickBot="1">
      <c r="G642" s="1" t="n"/>
      <c r="H642" s="1" t="n"/>
      <c r="I642" s="1" t="n"/>
      <c r="J642" s="1" t="n"/>
    </row>
    <row r="643" ht="15" customHeight="1" s="7" thickBot="1">
      <c r="G643" s="1" t="n"/>
      <c r="H643" s="1" t="n"/>
      <c r="I643" s="1" t="n"/>
      <c r="J643" s="1" t="n"/>
    </row>
    <row r="644" ht="15" customHeight="1" s="7" thickBot="1">
      <c r="G644" s="1" t="n"/>
      <c r="H644" s="1" t="n"/>
      <c r="I644" s="1" t="n"/>
      <c r="J644" s="1" t="n"/>
    </row>
    <row r="645" ht="15" customHeight="1" s="7" thickBot="1">
      <c r="G645" s="1" t="n"/>
      <c r="H645" s="1" t="n"/>
      <c r="I645" s="1" t="n"/>
      <c r="J645" s="1" t="n"/>
    </row>
    <row r="646" ht="15" customHeight="1" s="7" thickBot="1">
      <c r="G646" s="1" t="n"/>
      <c r="H646" s="1" t="n"/>
      <c r="I646" s="1" t="n"/>
      <c r="J646" s="1" t="n"/>
    </row>
    <row r="647" ht="15" customHeight="1" s="7" thickBot="1">
      <c r="G647" s="1" t="n"/>
      <c r="H647" s="1" t="n"/>
      <c r="I647" s="1" t="n"/>
      <c r="J647" s="1" t="n"/>
    </row>
    <row r="648" ht="15" customHeight="1" s="7" thickBot="1">
      <c r="G648" s="1" t="n"/>
      <c r="H648" s="1" t="n"/>
      <c r="I648" s="1" t="n"/>
      <c r="J648" s="1" t="n"/>
    </row>
    <row r="649" ht="15" customHeight="1" s="7" thickBot="1">
      <c r="G649" s="1" t="n"/>
      <c r="H649" s="1" t="n"/>
      <c r="I649" s="1" t="n"/>
      <c r="J649" s="1" t="n"/>
    </row>
    <row r="650" ht="15" customHeight="1" s="7" thickBot="1">
      <c r="G650" s="1" t="n"/>
      <c r="H650" s="1" t="n"/>
      <c r="I650" s="1" t="n"/>
      <c r="J650" s="1" t="n"/>
    </row>
    <row r="651" ht="15" customHeight="1" s="7" thickBot="1">
      <c r="G651" s="1" t="n"/>
      <c r="H651" s="1" t="n"/>
      <c r="I651" s="1" t="n"/>
      <c r="J651" s="1" t="n"/>
    </row>
    <row r="652" ht="15" customHeight="1" s="7" thickBot="1">
      <c r="G652" s="1" t="n"/>
      <c r="H652" s="1" t="n"/>
      <c r="I652" s="1" t="n"/>
      <c r="J652" s="1" t="n"/>
    </row>
    <row r="653" ht="15" customHeight="1" s="7" thickBot="1">
      <c r="G653" s="1" t="n"/>
      <c r="H653" s="1" t="n"/>
      <c r="I653" s="1" t="n"/>
      <c r="J653" s="1" t="n"/>
    </row>
    <row r="654" ht="15" customHeight="1" s="7" thickBot="1">
      <c r="G654" s="1" t="n"/>
      <c r="H654" s="1" t="n"/>
      <c r="I654" s="1" t="n"/>
      <c r="J654" s="1" t="n"/>
    </row>
    <row r="655" ht="15" customHeight="1" s="7" thickBot="1">
      <c r="G655" s="1" t="n"/>
      <c r="H655" s="1" t="n"/>
      <c r="I655" s="1" t="n"/>
      <c r="J655" s="1" t="n"/>
    </row>
    <row r="656" ht="15" customHeight="1" s="7" thickBot="1">
      <c r="G656" s="1" t="n"/>
      <c r="H656" s="1" t="n"/>
      <c r="I656" s="1" t="n"/>
      <c r="J656" s="1" t="n"/>
    </row>
    <row r="657" ht="15" customHeight="1" s="7" thickBot="1">
      <c r="G657" s="1" t="n"/>
      <c r="H657" s="1" t="n"/>
      <c r="I657" s="1" t="n"/>
      <c r="J657" s="1" t="n"/>
    </row>
    <row r="658" ht="15" customHeight="1" s="7" thickBot="1">
      <c r="G658" s="1" t="n"/>
      <c r="H658" s="1" t="n"/>
      <c r="I658" s="1" t="n"/>
      <c r="J658" s="1" t="n"/>
    </row>
    <row r="659" ht="15" customHeight="1" s="7" thickBot="1">
      <c r="G659" s="1" t="n"/>
      <c r="H659" s="1" t="n"/>
      <c r="I659" s="1" t="n"/>
      <c r="J659" s="1" t="n"/>
    </row>
    <row r="660" ht="15" customHeight="1" s="7" thickBot="1">
      <c r="G660" s="1" t="n"/>
      <c r="H660" s="1" t="n"/>
      <c r="I660" s="1" t="n"/>
      <c r="J660" s="1" t="n"/>
    </row>
    <row r="661" ht="15" customHeight="1" s="7" thickBot="1">
      <c r="G661" s="1" t="n"/>
      <c r="H661" s="1" t="n"/>
      <c r="I661" s="1" t="n"/>
      <c r="J661" s="1" t="n"/>
    </row>
    <row r="662" ht="15" customHeight="1" s="7" thickBot="1">
      <c r="G662" s="1" t="n"/>
      <c r="H662" s="1" t="n"/>
      <c r="I662" s="1" t="n"/>
      <c r="J662" s="1" t="n"/>
    </row>
    <row r="663" ht="15" customHeight="1" s="7" thickBot="1">
      <c r="G663" s="1" t="n"/>
      <c r="H663" s="1" t="n"/>
      <c r="I663" s="1" t="n"/>
      <c r="J663" s="1" t="n"/>
    </row>
    <row r="664" ht="15" customHeight="1" s="7" thickBot="1">
      <c r="G664" s="1" t="n"/>
      <c r="H664" s="1" t="n"/>
      <c r="I664" s="1" t="n"/>
      <c r="J664" s="1" t="n"/>
    </row>
    <row r="665" ht="15" customHeight="1" s="7" thickBot="1">
      <c r="G665" s="1" t="n"/>
      <c r="H665" s="1" t="n"/>
      <c r="I665" s="1" t="n"/>
      <c r="J665" s="1" t="n"/>
    </row>
    <row r="666" ht="15" customHeight="1" s="7" thickBot="1">
      <c r="G666" s="1" t="n"/>
      <c r="H666" s="1" t="n"/>
      <c r="I666" s="1" t="n"/>
      <c r="J666" s="1" t="n"/>
    </row>
    <row r="667" ht="15" customHeight="1" s="7" thickBot="1">
      <c r="G667" s="1" t="n"/>
      <c r="H667" s="1" t="n"/>
      <c r="I667" s="1" t="n"/>
      <c r="J667" s="1" t="n"/>
    </row>
    <row r="668" ht="15" customHeight="1" s="7" thickBot="1">
      <c r="G668" s="1" t="n"/>
      <c r="H668" s="1" t="n"/>
      <c r="I668" s="1" t="n"/>
      <c r="J668" s="1" t="n"/>
    </row>
    <row r="669" ht="15" customHeight="1" s="7" thickBot="1">
      <c r="G669" s="1" t="n"/>
      <c r="H669" s="1" t="n"/>
      <c r="I669" s="1" t="n"/>
      <c r="J669" s="1" t="n"/>
    </row>
    <row r="670" ht="15" customHeight="1" s="7" thickBot="1">
      <c r="G670" s="1" t="n"/>
      <c r="H670" s="1" t="n"/>
      <c r="I670" s="1" t="n"/>
      <c r="J670" s="1" t="n"/>
    </row>
    <row r="671" ht="15" customHeight="1" s="7" thickBot="1">
      <c r="G671" s="1" t="n"/>
      <c r="H671" s="1" t="n"/>
      <c r="I671" s="1" t="n"/>
      <c r="J671" s="1" t="n"/>
    </row>
    <row r="672" ht="15" customHeight="1" s="7" thickBot="1">
      <c r="G672" s="1" t="n"/>
      <c r="H672" s="1" t="n"/>
      <c r="I672" s="1" t="n"/>
      <c r="J672" s="1" t="n"/>
    </row>
    <row r="673" ht="15" customHeight="1" s="7" thickBot="1">
      <c r="G673" s="1" t="n"/>
      <c r="H673" s="1" t="n"/>
      <c r="I673" s="1" t="n"/>
      <c r="J673" s="1" t="n"/>
    </row>
    <row r="674" ht="15" customHeight="1" s="7" thickBot="1">
      <c r="G674" s="1" t="n"/>
      <c r="H674" s="1" t="n"/>
      <c r="I674" s="1" t="n"/>
      <c r="J674" s="1" t="n"/>
    </row>
    <row r="675" ht="15" customHeight="1" s="7" thickBot="1">
      <c r="G675" s="1" t="n"/>
      <c r="H675" s="1" t="n"/>
      <c r="I675" s="1" t="n"/>
      <c r="J675" s="1" t="n"/>
    </row>
    <row r="676" ht="15" customHeight="1" s="7" thickBot="1">
      <c r="G676" s="1" t="n"/>
      <c r="H676" s="1" t="n"/>
      <c r="I676" s="1" t="n"/>
      <c r="J676" s="1" t="n"/>
    </row>
    <row r="677" ht="15" customHeight="1" s="7" thickBot="1">
      <c r="G677" s="1" t="n"/>
      <c r="H677" s="1" t="n"/>
      <c r="I677" s="1" t="n"/>
      <c r="J677" s="1" t="n"/>
    </row>
    <row r="678" ht="15" customHeight="1" s="7" thickBot="1">
      <c r="G678" s="1" t="n"/>
      <c r="H678" s="1" t="n"/>
      <c r="I678" s="1" t="n"/>
      <c r="J678" s="1" t="n"/>
    </row>
    <row r="679" ht="15" customHeight="1" s="7" thickBot="1">
      <c r="G679" s="1" t="n"/>
      <c r="H679" s="1" t="n"/>
      <c r="I679" s="1" t="n"/>
      <c r="J679" s="1" t="n"/>
    </row>
    <row r="680" ht="15" customHeight="1" s="7" thickBot="1">
      <c r="G680" s="1" t="n"/>
      <c r="H680" s="1" t="n"/>
      <c r="I680" s="1" t="n"/>
      <c r="J680" s="1" t="n"/>
    </row>
    <row r="681" ht="15" customHeight="1" s="7" thickBot="1">
      <c r="G681" s="1" t="n"/>
      <c r="H681" s="1" t="n"/>
      <c r="I681" s="1" t="n"/>
      <c r="J681" s="1" t="n"/>
    </row>
    <row r="682" ht="15" customHeight="1" s="7" thickBot="1">
      <c r="G682" s="1" t="n"/>
      <c r="H682" s="1" t="n"/>
      <c r="I682" s="1" t="n"/>
      <c r="J682" s="1" t="n"/>
    </row>
    <row r="683" ht="15" customHeight="1" s="7" thickBot="1">
      <c r="G683" s="1" t="n"/>
      <c r="H683" s="1" t="n"/>
      <c r="I683" s="1" t="n"/>
      <c r="J683" s="1" t="n"/>
    </row>
    <row r="684" ht="15" customHeight="1" s="7" thickBot="1">
      <c r="G684" s="1" t="n"/>
      <c r="H684" s="1" t="n"/>
      <c r="I684" s="1" t="n"/>
      <c r="J684" s="1" t="n"/>
    </row>
    <row r="685" ht="15" customHeight="1" s="7" thickBot="1">
      <c r="G685" s="1" t="n"/>
      <c r="H685" s="1" t="n"/>
      <c r="I685" s="1" t="n"/>
      <c r="J685" s="1" t="n"/>
    </row>
    <row r="686" ht="15" customHeight="1" s="7" thickBot="1">
      <c r="G686" s="1" t="n"/>
      <c r="H686" s="1" t="n"/>
      <c r="I686" s="1" t="n"/>
      <c r="J686" s="1" t="n"/>
    </row>
    <row r="687" ht="15" customHeight="1" s="7" thickBot="1">
      <c r="G687" s="1" t="n"/>
      <c r="H687" s="1" t="n"/>
      <c r="I687" s="1" t="n"/>
      <c r="J687" s="1" t="n"/>
    </row>
    <row r="688" ht="15" customHeight="1" s="7" thickBot="1">
      <c r="G688" s="1" t="n"/>
      <c r="H688" s="1" t="n"/>
      <c r="I688" s="1" t="n"/>
      <c r="J688" s="1" t="n"/>
    </row>
    <row r="689" ht="15" customHeight="1" s="7" thickBot="1">
      <c r="G689" s="1" t="n"/>
      <c r="H689" s="1" t="n"/>
      <c r="I689" s="1" t="n"/>
      <c r="J689" s="1" t="n"/>
    </row>
    <row r="690" ht="15" customHeight="1" s="7" thickBot="1">
      <c r="G690" s="1" t="n"/>
      <c r="H690" s="1" t="n"/>
      <c r="I690" s="1" t="n"/>
      <c r="J690" s="1" t="n"/>
    </row>
    <row r="691" ht="15" customHeight="1" s="7" thickBot="1">
      <c r="G691" s="1" t="n"/>
      <c r="H691" s="1" t="n"/>
      <c r="I691" s="1" t="n"/>
      <c r="J691" s="1" t="n"/>
    </row>
    <row r="692" ht="15" customHeight="1" s="7" thickBot="1">
      <c r="G692" s="1" t="n"/>
      <c r="H692" s="1" t="n"/>
      <c r="I692" s="1" t="n"/>
      <c r="J692" s="1" t="n"/>
    </row>
    <row r="693" ht="15" customHeight="1" s="7" thickBot="1">
      <c r="G693" s="1" t="n"/>
      <c r="H693" s="1" t="n"/>
      <c r="I693" s="1" t="n"/>
      <c r="J693" s="1" t="n"/>
    </row>
    <row r="694" ht="15" customHeight="1" s="7" thickBot="1">
      <c r="G694" s="1" t="n"/>
      <c r="H694" s="1" t="n"/>
      <c r="I694" s="1" t="n"/>
      <c r="J694" s="1" t="n"/>
    </row>
    <row r="695" ht="15" customHeight="1" s="7" thickBot="1">
      <c r="G695" s="1" t="n"/>
      <c r="H695" s="1" t="n"/>
      <c r="I695" s="1" t="n"/>
      <c r="J695" s="1" t="n"/>
    </row>
    <row r="696" ht="15" customHeight="1" s="7" thickBot="1">
      <c r="G696" s="1" t="n"/>
      <c r="H696" s="1" t="n"/>
      <c r="I696" s="1" t="n"/>
      <c r="J696" s="1" t="n"/>
    </row>
    <row r="697" ht="15" customHeight="1" s="7" thickBot="1">
      <c r="G697" s="1" t="n"/>
      <c r="H697" s="1" t="n"/>
      <c r="I697" s="1" t="n"/>
      <c r="J697" s="1" t="n"/>
    </row>
    <row r="698" ht="15" customHeight="1" s="7" thickBot="1">
      <c r="G698" s="1" t="n"/>
      <c r="H698" s="1" t="n"/>
      <c r="I698" s="1" t="n"/>
      <c r="J698" s="1" t="n"/>
    </row>
    <row r="699" ht="15" customHeight="1" s="7" thickBot="1">
      <c r="G699" s="1" t="n"/>
      <c r="H699" s="1" t="n"/>
      <c r="I699" s="1" t="n"/>
      <c r="J699" s="1" t="n"/>
    </row>
    <row r="700" ht="15" customHeight="1" s="7" thickBot="1">
      <c r="G700" s="1" t="n"/>
      <c r="H700" s="1" t="n"/>
      <c r="I700" s="1" t="n"/>
      <c r="J700" s="1" t="n"/>
    </row>
    <row r="701" ht="15" customHeight="1" s="7" thickBot="1">
      <c r="G701" s="1" t="n"/>
      <c r="H701" s="1" t="n"/>
      <c r="I701" s="1" t="n"/>
      <c r="J701" s="1" t="n"/>
    </row>
    <row r="702" ht="15" customHeight="1" s="7" thickBot="1">
      <c r="G702" s="1" t="n"/>
      <c r="H702" s="1" t="n"/>
      <c r="I702" s="1" t="n"/>
      <c r="J702" s="1" t="n"/>
    </row>
    <row r="703" ht="15" customHeight="1" s="7" thickBot="1">
      <c r="G703" s="1" t="n"/>
      <c r="H703" s="1" t="n"/>
      <c r="I703" s="1" t="n"/>
      <c r="J703" s="1" t="n"/>
    </row>
    <row r="704" ht="15" customHeight="1" s="7" thickBot="1">
      <c r="G704" s="1" t="n"/>
      <c r="H704" s="1" t="n"/>
      <c r="I704" s="1" t="n"/>
      <c r="J704" s="1" t="n"/>
    </row>
    <row r="705" ht="15" customHeight="1" s="7" thickBot="1">
      <c r="G705" s="1" t="n"/>
      <c r="H705" s="1" t="n"/>
      <c r="I705" s="1" t="n"/>
      <c r="J705" s="1" t="n"/>
    </row>
    <row r="706" ht="15" customHeight="1" s="7" thickBot="1">
      <c r="G706" s="1" t="n"/>
      <c r="H706" s="1" t="n"/>
      <c r="I706" s="1" t="n"/>
      <c r="J706" s="1" t="n"/>
    </row>
    <row r="707" ht="15" customHeight="1" s="7" thickBot="1">
      <c r="G707" s="1" t="n"/>
      <c r="H707" s="1" t="n"/>
      <c r="I707" s="1" t="n"/>
      <c r="J707" s="1" t="n"/>
    </row>
    <row r="708" ht="15" customHeight="1" s="7" thickBot="1">
      <c r="G708" s="1" t="n"/>
      <c r="H708" s="1" t="n"/>
      <c r="I708" s="1" t="n"/>
      <c r="J708" s="1" t="n"/>
    </row>
    <row r="709" ht="15" customHeight="1" s="7" thickBot="1">
      <c r="G709" s="1" t="n"/>
      <c r="H709" s="1" t="n"/>
      <c r="I709" s="1" t="n"/>
      <c r="J709" s="1" t="n"/>
    </row>
    <row r="710" ht="15" customHeight="1" s="7" thickBot="1">
      <c r="G710" s="1" t="n"/>
      <c r="H710" s="1" t="n"/>
      <c r="I710" s="1" t="n"/>
      <c r="J710" s="1" t="n"/>
    </row>
    <row r="711" ht="15" customHeight="1" s="7" thickBot="1">
      <c r="G711" s="1" t="n"/>
      <c r="H711" s="1" t="n"/>
      <c r="I711" s="1" t="n"/>
      <c r="J711" s="1" t="n"/>
    </row>
    <row r="712" ht="15" customHeight="1" s="7" thickBot="1">
      <c r="G712" s="1" t="n"/>
      <c r="H712" s="1" t="n"/>
      <c r="I712" s="1" t="n"/>
      <c r="J712" s="1" t="n"/>
    </row>
    <row r="713" ht="15" customHeight="1" s="7" thickBot="1">
      <c r="G713" s="1" t="n"/>
      <c r="H713" s="1" t="n"/>
      <c r="I713" s="1" t="n"/>
      <c r="J713" s="1" t="n"/>
    </row>
    <row r="714" ht="15" customHeight="1" s="7" thickBot="1">
      <c r="G714" s="1" t="n"/>
      <c r="H714" s="1" t="n"/>
      <c r="I714" s="1" t="n"/>
      <c r="J714" s="1" t="n"/>
    </row>
    <row r="715" ht="15" customHeight="1" s="7" thickBot="1">
      <c r="G715" s="1" t="n"/>
      <c r="H715" s="1" t="n"/>
      <c r="I715" s="1" t="n"/>
      <c r="J715" s="1" t="n"/>
    </row>
    <row r="716" ht="15" customHeight="1" s="7" thickBot="1">
      <c r="G716" s="1" t="n"/>
      <c r="H716" s="1" t="n"/>
      <c r="I716" s="1" t="n"/>
      <c r="J716" s="1" t="n"/>
    </row>
    <row r="717" ht="15" customHeight="1" s="7" thickBot="1">
      <c r="G717" s="1" t="n"/>
      <c r="H717" s="1" t="n"/>
      <c r="I717" s="1" t="n"/>
      <c r="J717" s="1" t="n"/>
    </row>
    <row r="718" ht="15" customHeight="1" s="7" thickBot="1">
      <c r="G718" s="1" t="n"/>
      <c r="H718" s="1" t="n"/>
      <c r="I718" s="1" t="n"/>
      <c r="J718" s="1" t="n"/>
    </row>
    <row r="719" ht="15" customHeight="1" s="7" thickBot="1">
      <c r="G719" s="1" t="n"/>
      <c r="H719" s="1" t="n"/>
      <c r="I719" s="1" t="n"/>
      <c r="J719" s="1" t="n"/>
    </row>
    <row r="720" ht="15" customHeight="1" s="7" thickBot="1">
      <c r="G720" s="1" t="n"/>
      <c r="H720" s="1" t="n"/>
      <c r="I720" s="1" t="n"/>
      <c r="J720" s="1" t="n"/>
    </row>
    <row r="721" ht="15" customHeight="1" s="7" thickBot="1">
      <c r="G721" s="1" t="n"/>
      <c r="H721" s="1" t="n"/>
      <c r="I721" s="1" t="n"/>
      <c r="J721" s="1" t="n"/>
    </row>
    <row r="722" ht="15" customHeight="1" s="7" thickBot="1">
      <c r="G722" s="1" t="n"/>
      <c r="H722" s="1" t="n"/>
      <c r="I722" s="1" t="n"/>
      <c r="J722" s="1" t="n"/>
    </row>
    <row r="723" ht="15" customHeight="1" s="7" thickBot="1">
      <c r="G723" s="1" t="n"/>
      <c r="H723" s="1" t="n"/>
      <c r="I723" s="1" t="n"/>
      <c r="J723" s="1" t="n"/>
    </row>
    <row r="724" ht="15" customHeight="1" s="7" thickBot="1">
      <c r="G724" s="1" t="n"/>
      <c r="H724" s="1" t="n"/>
      <c r="I724" s="1" t="n"/>
      <c r="J724" s="1" t="n"/>
    </row>
    <row r="725" ht="15" customHeight="1" s="7" thickBot="1">
      <c r="G725" s="1" t="n"/>
      <c r="H725" s="1" t="n"/>
      <c r="I725" s="1" t="n"/>
      <c r="J725" s="1" t="n"/>
    </row>
    <row r="726" ht="15" customHeight="1" s="7" thickBot="1">
      <c r="G726" s="1" t="n"/>
      <c r="H726" s="1" t="n"/>
      <c r="I726" s="1" t="n"/>
      <c r="J726" s="1" t="n"/>
    </row>
    <row r="727" ht="15" customHeight="1" s="7" thickBot="1">
      <c r="G727" s="1" t="n"/>
      <c r="H727" s="1" t="n"/>
      <c r="I727" s="1" t="n"/>
      <c r="J727" s="1" t="n"/>
    </row>
    <row r="728" ht="15" customHeight="1" s="7" thickBot="1">
      <c r="G728" s="1" t="n"/>
      <c r="H728" s="1" t="n"/>
      <c r="I728" s="1" t="n"/>
      <c r="J728" s="1" t="n"/>
    </row>
    <row r="729" ht="15" customHeight="1" s="7" thickBot="1">
      <c r="G729" s="1" t="n"/>
      <c r="H729" s="1" t="n"/>
      <c r="I729" s="1" t="n"/>
      <c r="J729" s="1" t="n"/>
    </row>
    <row r="730" ht="15" customHeight="1" s="7" thickBot="1">
      <c r="G730" s="1" t="n"/>
      <c r="H730" s="1" t="n"/>
      <c r="I730" s="1" t="n"/>
      <c r="J730" s="1" t="n"/>
    </row>
    <row r="731" ht="15" customHeight="1" s="7" thickBot="1">
      <c r="G731" s="1" t="n"/>
      <c r="H731" s="1" t="n"/>
      <c r="I731" s="1" t="n"/>
      <c r="J731" s="1" t="n"/>
    </row>
    <row r="732" ht="15" customHeight="1" s="7" thickBot="1">
      <c r="G732" s="1" t="n"/>
      <c r="H732" s="1" t="n"/>
      <c r="I732" s="1" t="n"/>
      <c r="J732" s="1" t="n"/>
    </row>
    <row r="733" ht="15" customHeight="1" s="7" thickBot="1">
      <c r="G733" s="1" t="n"/>
      <c r="H733" s="1" t="n"/>
      <c r="I733" s="1" t="n"/>
      <c r="J733" s="1" t="n"/>
    </row>
    <row r="734" ht="15" customHeight="1" s="7" thickBot="1">
      <c r="G734" s="1" t="n"/>
      <c r="H734" s="1" t="n"/>
      <c r="I734" s="1" t="n"/>
      <c r="J734" s="1" t="n"/>
    </row>
    <row r="735" ht="15" customHeight="1" s="7" thickBot="1">
      <c r="G735" s="1" t="n"/>
      <c r="H735" s="1" t="n"/>
      <c r="I735" s="1" t="n"/>
      <c r="J735" s="1" t="n"/>
    </row>
    <row r="736" ht="15" customHeight="1" s="7" thickBot="1">
      <c r="G736" s="1" t="n"/>
      <c r="H736" s="1" t="n"/>
      <c r="I736" s="1" t="n"/>
      <c r="J736" s="1" t="n"/>
    </row>
    <row r="737" ht="15" customHeight="1" s="7" thickBot="1">
      <c r="G737" s="1" t="n"/>
      <c r="H737" s="1" t="n"/>
      <c r="I737" s="1" t="n"/>
      <c r="J737" s="1" t="n"/>
    </row>
    <row r="738" ht="15" customHeight="1" s="7" thickBot="1">
      <c r="G738" s="1" t="n"/>
      <c r="H738" s="1" t="n"/>
      <c r="I738" s="1" t="n"/>
      <c r="J738" s="1" t="n"/>
    </row>
    <row r="739" ht="15" customHeight="1" s="7" thickBot="1">
      <c r="G739" s="1" t="n"/>
      <c r="H739" s="1" t="n"/>
      <c r="I739" s="1" t="n"/>
      <c r="J739" s="1" t="n"/>
    </row>
    <row r="740" ht="15" customHeight="1" s="7" thickBot="1">
      <c r="G740" s="1" t="n"/>
      <c r="H740" s="1" t="n"/>
      <c r="I740" s="1" t="n"/>
      <c r="J740" s="1" t="n"/>
    </row>
    <row r="741" ht="15" customHeight="1" s="7" thickBot="1">
      <c r="G741" s="1" t="n"/>
      <c r="H741" s="1" t="n"/>
      <c r="I741" s="1" t="n"/>
      <c r="J741" s="1" t="n"/>
    </row>
    <row r="742" ht="15" customHeight="1" s="7" thickBot="1">
      <c r="G742" s="1" t="n"/>
      <c r="H742" s="1" t="n"/>
      <c r="I742" s="1" t="n"/>
      <c r="J742" s="1" t="n"/>
    </row>
    <row r="743" ht="15" customHeight="1" s="7" thickBot="1">
      <c r="G743" s="1" t="n"/>
      <c r="H743" s="1" t="n"/>
      <c r="I743" s="1" t="n"/>
      <c r="J743" s="1" t="n"/>
    </row>
    <row r="744" ht="15" customHeight="1" s="7" thickBot="1">
      <c r="G744" s="1" t="n"/>
      <c r="H744" s="1" t="n"/>
      <c r="I744" s="1" t="n"/>
      <c r="J744" s="1" t="n"/>
    </row>
    <row r="745" ht="15" customHeight="1" s="7" thickBot="1">
      <c r="G745" s="1" t="n"/>
      <c r="H745" s="1" t="n"/>
      <c r="I745" s="1" t="n"/>
      <c r="J745" s="1" t="n"/>
    </row>
    <row r="746" ht="15" customHeight="1" s="7" thickBot="1">
      <c r="G746" s="1" t="n"/>
      <c r="H746" s="1" t="n"/>
      <c r="I746" s="1" t="n"/>
      <c r="J746" s="1" t="n"/>
    </row>
    <row r="747" ht="15" customHeight="1" s="7" thickBot="1">
      <c r="G747" s="1" t="n"/>
      <c r="H747" s="1" t="n"/>
      <c r="I747" s="1" t="n"/>
      <c r="J747" s="1" t="n"/>
    </row>
    <row r="748" ht="15" customHeight="1" s="7" thickBot="1">
      <c r="G748" s="1" t="n"/>
      <c r="H748" s="1" t="n"/>
      <c r="I748" s="1" t="n"/>
      <c r="J748" s="1" t="n"/>
    </row>
    <row r="749" ht="15" customHeight="1" s="7" thickBot="1">
      <c r="G749" s="1" t="n"/>
      <c r="H749" s="1" t="n"/>
      <c r="I749" s="1" t="n"/>
      <c r="J749" s="1" t="n"/>
    </row>
    <row r="750" ht="15" customHeight="1" s="7" thickBot="1">
      <c r="G750" s="1" t="n"/>
      <c r="H750" s="1" t="n"/>
      <c r="I750" s="1" t="n"/>
      <c r="J750" s="1" t="n"/>
    </row>
    <row r="751" ht="15" customHeight="1" s="7" thickBot="1">
      <c r="G751" s="1" t="n"/>
      <c r="H751" s="1" t="n"/>
      <c r="I751" s="1" t="n"/>
      <c r="J751" s="1" t="n"/>
    </row>
    <row r="752" ht="15" customHeight="1" s="7" thickBot="1">
      <c r="G752" s="1" t="n"/>
      <c r="H752" s="1" t="n"/>
      <c r="I752" s="1" t="n"/>
      <c r="J752" s="1" t="n"/>
    </row>
    <row r="753" ht="15" customHeight="1" s="7" thickBot="1">
      <c r="G753" s="1" t="n"/>
      <c r="H753" s="1" t="n"/>
      <c r="I753" s="1" t="n"/>
      <c r="J753" s="1" t="n"/>
    </row>
    <row r="754" ht="15" customHeight="1" s="7" thickBot="1">
      <c r="G754" s="1" t="n"/>
      <c r="H754" s="1" t="n"/>
      <c r="I754" s="1" t="n"/>
      <c r="J754" s="1" t="n"/>
    </row>
    <row r="755" ht="15" customHeight="1" s="7" thickBot="1">
      <c r="G755" s="1" t="n"/>
      <c r="H755" s="1" t="n"/>
      <c r="I755" s="1" t="n"/>
      <c r="J755" s="1" t="n"/>
    </row>
    <row r="756" ht="15" customHeight="1" s="7" thickBot="1">
      <c r="G756" s="1" t="n"/>
      <c r="H756" s="1" t="n"/>
      <c r="I756" s="1" t="n"/>
      <c r="J756" s="1" t="n"/>
    </row>
    <row r="757" ht="15" customHeight="1" s="7" thickBot="1">
      <c r="G757" s="1" t="n"/>
      <c r="H757" s="1" t="n"/>
      <c r="I757" s="1" t="n"/>
      <c r="J757" s="1" t="n"/>
    </row>
    <row r="758" ht="15" customHeight="1" s="7" thickBot="1">
      <c r="G758" s="1" t="n"/>
      <c r="H758" s="1" t="n"/>
      <c r="I758" s="1" t="n"/>
      <c r="J758" s="1" t="n"/>
    </row>
    <row r="759" ht="15" customHeight="1" s="7" thickBot="1">
      <c r="G759" s="1" t="n"/>
      <c r="H759" s="1" t="n"/>
      <c r="I759" s="1" t="n"/>
      <c r="J759" s="1" t="n"/>
    </row>
    <row r="760" ht="15" customHeight="1" s="7" thickBot="1">
      <c r="G760" s="1" t="n"/>
      <c r="H760" s="1" t="n"/>
      <c r="I760" s="1" t="n"/>
      <c r="J760" s="1" t="n"/>
    </row>
    <row r="761" ht="15" customHeight="1" s="7" thickBot="1">
      <c r="G761" s="1" t="n"/>
      <c r="H761" s="1" t="n"/>
      <c r="I761" s="1" t="n"/>
      <c r="J761" s="1" t="n"/>
    </row>
    <row r="762" ht="15" customHeight="1" s="7" thickBot="1">
      <c r="G762" s="1" t="n"/>
      <c r="H762" s="1" t="n"/>
      <c r="I762" s="1" t="n"/>
      <c r="J762" s="1" t="n"/>
    </row>
    <row r="763" ht="15" customHeight="1" s="7" thickBot="1">
      <c r="G763" s="1" t="n"/>
      <c r="H763" s="1" t="n"/>
      <c r="I763" s="1" t="n"/>
      <c r="J763" s="1" t="n"/>
    </row>
    <row r="764" ht="15" customHeight="1" s="7" thickBot="1">
      <c r="G764" s="1" t="n"/>
      <c r="H764" s="1" t="n"/>
      <c r="I764" s="1" t="n"/>
      <c r="J764" s="1" t="n"/>
    </row>
    <row r="765" ht="15" customHeight="1" s="7" thickBot="1">
      <c r="G765" s="1" t="n"/>
      <c r="H765" s="1" t="n"/>
      <c r="I765" s="1" t="n"/>
      <c r="J765" s="1" t="n"/>
    </row>
    <row r="766" ht="15" customHeight="1" s="7" thickBot="1">
      <c r="G766" s="1" t="n"/>
      <c r="H766" s="1" t="n"/>
      <c r="I766" s="1" t="n"/>
      <c r="J766" s="1" t="n"/>
    </row>
    <row r="767" ht="15" customHeight="1" s="7" thickBot="1">
      <c r="G767" s="1" t="n"/>
      <c r="H767" s="1" t="n"/>
      <c r="I767" s="1" t="n"/>
      <c r="J767" s="1" t="n"/>
    </row>
    <row r="768" ht="15" customHeight="1" s="7" thickBot="1">
      <c r="G768" s="1" t="n"/>
      <c r="H768" s="1" t="n"/>
      <c r="I768" s="1" t="n"/>
      <c r="J768" s="1" t="n"/>
    </row>
    <row r="769" ht="15" customHeight="1" s="7" thickBot="1">
      <c r="G769" s="1" t="n"/>
      <c r="H769" s="1" t="n"/>
      <c r="I769" s="1" t="n"/>
      <c r="J769" s="1" t="n"/>
    </row>
    <row r="770" ht="15" customHeight="1" s="7" thickBot="1">
      <c r="G770" s="1" t="n"/>
      <c r="H770" s="1" t="n"/>
      <c r="I770" s="1" t="n"/>
      <c r="J770" s="1" t="n"/>
    </row>
    <row r="771" ht="15" customHeight="1" s="7" thickBot="1">
      <c r="G771" s="1" t="n"/>
      <c r="H771" s="1" t="n"/>
      <c r="I771" s="1" t="n"/>
      <c r="J771" s="1" t="n"/>
    </row>
    <row r="772" ht="15" customHeight="1" s="7" thickBot="1">
      <c r="G772" s="1" t="n"/>
      <c r="H772" s="1" t="n"/>
      <c r="I772" s="1" t="n"/>
      <c r="J772" s="1" t="n"/>
    </row>
    <row r="773" ht="15" customHeight="1" s="7" thickBot="1">
      <c r="G773" s="1" t="n"/>
      <c r="H773" s="1" t="n"/>
      <c r="I773" s="1" t="n"/>
      <c r="J773" s="1" t="n"/>
    </row>
    <row r="774" ht="15" customHeight="1" s="7" thickBot="1">
      <c r="G774" s="1" t="n"/>
      <c r="H774" s="1" t="n"/>
      <c r="I774" s="1" t="n"/>
      <c r="J774" s="1" t="n"/>
    </row>
    <row r="775" ht="15" customHeight="1" s="7" thickBot="1">
      <c r="G775" s="1" t="n"/>
      <c r="H775" s="1" t="n"/>
      <c r="I775" s="1" t="n"/>
      <c r="J775" s="1" t="n"/>
    </row>
    <row r="776" ht="15" customHeight="1" s="7" thickBot="1">
      <c r="G776" s="1" t="n"/>
      <c r="H776" s="1" t="n"/>
      <c r="I776" s="1" t="n"/>
      <c r="J776" s="1" t="n"/>
    </row>
    <row r="777" ht="15" customHeight="1" s="7" thickBot="1">
      <c r="G777" s="1" t="n"/>
      <c r="H777" s="1" t="n"/>
      <c r="I777" s="1" t="n"/>
      <c r="J777" s="1" t="n"/>
    </row>
    <row r="778" ht="15" customHeight="1" s="7" thickBot="1">
      <c r="G778" s="1" t="n"/>
      <c r="H778" s="1" t="n"/>
      <c r="I778" s="1" t="n"/>
      <c r="J778" s="1" t="n"/>
    </row>
    <row r="779" ht="15" customHeight="1" s="7" thickBot="1">
      <c r="G779" s="1" t="n"/>
      <c r="H779" s="1" t="n"/>
      <c r="I779" s="1" t="n"/>
      <c r="J779" s="1" t="n"/>
    </row>
    <row r="780" ht="15" customHeight="1" s="7" thickBot="1">
      <c r="G780" s="1" t="n"/>
      <c r="H780" s="1" t="n"/>
      <c r="I780" s="1" t="n"/>
      <c r="J780" s="1" t="n"/>
    </row>
    <row r="781" ht="15" customHeight="1" s="7" thickBot="1">
      <c r="G781" s="1" t="n"/>
      <c r="H781" s="1" t="n"/>
      <c r="I781" s="1" t="n"/>
      <c r="J781" s="1" t="n"/>
    </row>
    <row r="782" ht="15" customHeight="1" s="7" thickBot="1">
      <c r="G782" s="1" t="n"/>
      <c r="H782" s="1" t="n"/>
      <c r="I782" s="1" t="n"/>
      <c r="J782" s="1" t="n"/>
    </row>
    <row r="783" ht="15" customHeight="1" s="7" thickBot="1">
      <c r="G783" s="1" t="n"/>
      <c r="H783" s="1" t="n"/>
      <c r="I783" s="1" t="n"/>
      <c r="J783" s="1" t="n"/>
    </row>
    <row r="784" ht="15" customHeight="1" s="7" thickBot="1">
      <c r="G784" s="1" t="n"/>
      <c r="H784" s="1" t="n"/>
      <c r="I784" s="1" t="n"/>
      <c r="J784" s="1" t="n"/>
    </row>
    <row r="785" ht="15" customHeight="1" s="7" thickBot="1">
      <c r="G785" s="1" t="n"/>
      <c r="H785" s="1" t="n"/>
      <c r="I785" s="1" t="n"/>
      <c r="J785" s="1" t="n"/>
    </row>
    <row r="786" ht="15" customHeight="1" s="7" thickBot="1">
      <c r="G786" s="1" t="n"/>
      <c r="H786" s="1" t="n"/>
      <c r="I786" s="1" t="n"/>
      <c r="J786" s="1" t="n"/>
    </row>
    <row r="787" ht="15" customHeight="1" s="7" thickBot="1">
      <c r="G787" s="1" t="n"/>
      <c r="H787" s="1" t="n"/>
      <c r="I787" s="1" t="n"/>
      <c r="J787" s="1" t="n"/>
    </row>
    <row r="788" ht="15" customHeight="1" s="7" thickBot="1">
      <c r="G788" s="1" t="n"/>
      <c r="H788" s="1" t="n"/>
      <c r="I788" s="1" t="n"/>
      <c r="J788" s="1" t="n"/>
    </row>
    <row r="789" ht="15" customHeight="1" s="7" thickBot="1">
      <c r="G789" s="1" t="n"/>
      <c r="H789" s="1" t="n"/>
      <c r="I789" s="1" t="n"/>
      <c r="J789" s="1" t="n"/>
    </row>
    <row r="790" ht="15" customHeight="1" s="7" thickBot="1">
      <c r="G790" s="1" t="n"/>
      <c r="H790" s="1" t="n"/>
      <c r="I790" s="1" t="n"/>
      <c r="J790" s="1" t="n"/>
    </row>
    <row r="791" ht="15" customHeight="1" s="7" thickBot="1">
      <c r="G791" s="1" t="n"/>
      <c r="H791" s="1" t="n"/>
      <c r="I791" s="1" t="n"/>
      <c r="J791" s="1" t="n"/>
    </row>
    <row r="792" ht="15" customHeight="1" s="7" thickBot="1">
      <c r="G792" s="1" t="n"/>
      <c r="H792" s="1" t="n"/>
      <c r="I792" s="1" t="n"/>
      <c r="J792" s="1" t="n"/>
    </row>
    <row r="793" ht="15" customHeight="1" s="7" thickBot="1">
      <c r="G793" s="1" t="n"/>
      <c r="H793" s="1" t="n"/>
      <c r="I793" s="1" t="n"/>
      <c r="J793" s="1" t="n"/>
    </row>
    <row r="794" ht="15" customHeight="1" s="7" thickBot="1">
      <c r="G794" s="1" t="n"/>
      <c r="H794" s="1" t="n"/>
      <c r="I794" s="1" t="n"/>
      <c r="J794" s="1" t="n"/>
    </row>
    <row r="795" ht="15" customHeight="1" s="7" thickBot="1">
      <c r="G795" s="1" t="n"/>
      <c r="H795" s="1" t="n"/>
      <c r="I795" s="1" t="n"/>
      <c r="J795" s="1" t="n"/>
    </row>
    <row r="796" ht="15" customHeight="1" s="7" thickBot="1">
      <c r="G796" s="1" t="n"/>
      <c r="H796" s="1" t="n"/>
      <c r="I796" s="1" t="n"/>
      <c r="J796" s="1" t="n"/>
    </row>
    <row r="797" ht="15" customHeight="1" s="7" thickBot="1">
      <c r="G797" s="1" t="n"/>
      <c r="H797" s="1" t="n"/>
      <c r="I797" s="1" t="n"/>
      <c r="J797" s="1" t="n"/>
    </row>
    <row r="798" ht="15" customHeight="1" s="7" thickBot="1">
      <c r="G798" s="1" t="n"/>
      <c r="H798" s="1" t="n"/>
      <c r="I798" s="1" t="n"/>
      <c r="J798" s="1" t="n"/>
    </row>
    <row r="799" ht="15" customHeight="1" s="7" thickBot="1">
      <c r="G799" s="1" t="n"/>
      <c r="H799" s="1" t="n"/>
      <c r="I799" s="1" t="n"/>
      <c r="J799" s="1" t="n"/>
    </row>
    <row r="800" ht="15" customHeight="1" s="7" thickBot="1">
      <c r="G800" s="1" t="n"/>
      <c r="H800" s="1" t="n"/>
      <c r="I800" s="1" t="n"/>
      <c r="J800" s="1" t="n"/>
    </row>
    <row r="801" ht="15" customHeight="1" s="7" thickBot="1">
      <c r="G801" s="1" t="n"/>
      <c r="H801" s="1" t="n"/>
      <c r="I801" s="1" t="n"/>
      <c r="J801" s="1" t="n"/>
    </row>
    <row r="802" ht="15" customHeight="1" s="7" thickBot="1">
      <c r="G802" s="1" t="n"/>
      <c r="H802" s="1" t="n"/>
      <c r="I802" s="1" t="n"/>
      <c r="J802" s="1" t="n"/>
    </row>
    <row r="803" ht="15" customHeight="1" s="7" thickBot="1">
      <c r="G803" s="1" t="n"/>
      <c r="H803" s="1" t="n"/>
      <c r="I803" s="1" t="n"/>
      <c r="J803" s="1" t="n"/>
    </row>
    <row r="804" ht="15" customHeight="1" s="7" thickBot="1">
      <c r="G804" s="1" t="n"/>
      <c r="H804" s="1" t="n"/>
      <c r="I804" s="1" t="n"/>
      <c r="J804" s="1" t="n"/>
    </row>
    <row r="805" ht="15" customHeight="1" s="7" thickBot="1">
      <c r="G805" s="1" t="n"/>
      <c r="H805" s="1" t="n"/>
      <c r="I805" s="1" t="n"/>
      <c r="J805" s="1" t="n"/>
    </row>
    <row r="806" ht="15" customHeight="1" s="7" thickBot="1">
      <c r="G806" s="1" t="n"/>
      <c r="H806" s="1" t="n"/>
      <c r="I806" s="1" t="n"/>
      <c r="J806" s="1" t="n"/>
    </row>
    <row r="807" ht="15" customHeight="1" s="7" thickBot="1">
      <c r="G807" s="1" t="n"/>
      <c r="H807" s="1" t="n"/>
      <c r="I807" s="1" t="n"/>
      <c r="J807" s="1" t="n"/>
    </row>
    <row r="808" ht="15" customHeight="1" s="7" thickBot="1">
      <c r="G808" s="1" t="n"/>
      <c r="H808" s="1" t="n"/>
      <c r="I808" s="1" t="n"/>
      <c r="J808" s="1" t="n"/>
    </row>
    <row r="809" ht="15" customHeight="1" s="7" thickBot="1">
      <c r="G809" s="1" t="n"/>
      <c r="H809" s="1" t="n"/>
      <c r="I809" s="1" t="n"/>
      <c r="J809" s="1" t="n"/>
    </row>
    <row r="810" ht="15" customHeight="1" s="7" thickBot="1">
      <c r="G810" s="1" t="n"/>
      <c r="H810" s="1" t="n"/>
      <c r="I810" s="1" t="n"/>
      <c r="J810" s="1" t="n"/>
    </row>
    <row r="811" ht="15" customHeight="1" s="7" thickBot="1">
      <c r="G811" s="1" t="n"/>
      <c r="H811" s="1" t="n"/>
      <c r="I811" s="1" t="n"/>
      <c r="J811" s="1" t="n"/>
    </row>
    <row r="812" ht="15" customHeight="1" s="7" thickBot="1">
      <c r="G812" s="1" t="n"/>
      <c r="H812" s="1" t="n"/>
      <c r="I812" s="1" t="n"/>
      <c r="J812" s="1" t="n"/>
    </row>
    <row r="813" ht="15" customHeight="1" s="7" thickBot="1">
      <c r="G813" s="1" t="n"/>
      <c r="H813" s="1" t="n"/>
      <c r="I813" s="1" t="n"/>
      <c r="J813" s="1" t="n"/>
    </row>
    <row r="814" ht="15" customHeight="1" s="7" thickBot="1">
      <c r="G814" s="1" t="n"/>
      <c r="H814" s="1" t="n"/>
      <c r="I814" s="1" t="n"/>
      <c r="J814" s="1" t="n"/>
    </row>
    <row r="815" ht="15" customHeight="1" s="7" thickBot="1">
      <c r="G815" s="1" t="n"/>
      <c r="H815" s="1" t="n"/>
      <c r="I815" s="1" t="n"/>
      <c r="J815" s="1" t="n"/>
    </row>
    <row r="816" ht="15" customHeight="1" s="7" thickBot="1">
      <c r="G816" s="1" t="n"/>
      <c r="H816" s="1" t="n"/>
      <c r="I816" s="1" t="n"/>
      <c r="J816" s="1" t="n"/>
    </row>
    <row r="817" ht="15" customHeight="1" s="7" thickBot="1">
      <c r="G817" s="1" t="n"/>
      <c r="H817" s="1" t="n"/>
      <c r="I817" s="1" t="n"/>
      <c r="J817" s="1" t="n"/>
    </row>
    <row r="818" ht="15" customHeight="1" s="7" thickBot="1">
      <c r="G818" s="1" t="n"/>
      <c r="H818" s="1" t="n"/>
      <c r="I818" s="1" t="n"/>
      <c r="J818" s="1" t="n"/>
    </row>
    <row r="819" ht="15" customHeight="1" s="7" thickBot="1">
      <c r="G819" s="1" t="n"/>
      <c r="H819" s="1" t="n"/>
      <c r="I819" s="1" t="n"/>
      <c r="J819" s="1" t="n"/>
    </row>
    <row r="820" ht="15" customHeight="1" s="7" thickBot="1">
      <c r="G820" s="1" t="n"/>
      <c r="H820" s="1" t="n"/>
      <c r="I820" s="1" t="n"/>
      <c r="J820" s="1" t="n"/>
    </row>
    <row r="821" ht="15" customHeight="1" s="7" thickBot="1">
      <c r="G821" s="1" t="n"/>
      <c r="H821" s="1" t="n"/>
      <c r="I821" s="1" t="n"/>
      <c r="J821" s="1" t="n"/>
    </row>
    <row r="822" ht="15" customHeight="1" s="7" thickBot="1">
      <c r="G822" s="1" t="n"/>
      <c r="H822" s="1" t="n"/>
      <c r="I822" s="1" t="n"/>
      <c r="J822" s="1" t="n"/>
    </row>
    <row r="823" ht="15" customHeight="1" s="7" thickBot="1">
      <c r="G823" s="1" t="n"/>
      <c r="H823" s="1" t="n"/>
      <c r="I823" s="1" t="n"/>
      <c r="J823" s="1" t="n"/>
    </row>
    <row r="824" ht="15" customHeight="1" s="7" thickBot="1">
      <c r="G824" s="1" t="n"/>
      <c r="H824" s="1" t="n"/>
      <c r="I824" s="1" t="n"/>
      <c r="J824" s="1" t="n"/>
    </row>
    <row r="825" ht="15" customHeight="1" s="7" thickBot="1">
      <c r="G825" s="1" t="n"/>
      <c r="H825" s="1" t="n"/>
      <c r="I825" s="1" t="n"/>
      <c r="J825" s="1" t="n"/>
    </row>
    <row r="826" ht="15" customHeight="1" s="7" thickBot="1">
      <c r="G826" s="1" t="n"/>
      <c r="H826" s="1" t="n"/>
      <c r="I826" s="1" t="n"/>
      <c r="J826" s="1" t="n"/>
    </row>
    <row r="827" ht="15" customHeight="1" s="7" thickBot="1">
      <c r="G827" s="1" t="n"/>
      <c r="H827" s="1" t="n"/>
      <c r="I827" s="1" t="n"/>
      <c r="J827" s="1" t="n"/>
    </row>
    <row r="828" ht="15" customHeight="1" s="7" thickBot="1">
      <c r="G828" s="1" t="n"/>
      <c r="H828" s="1" t="n"/>
      <c r="I828" s="1" t="n"/>
      <c r="J828" s="1" t="n"/>
    </row>
    <row r="829" ht="15" customHeight="1" s="7" thickBot="1">
      <c r="G829" s="1" t="n"/>
      <c r="H829" s="1" t="n"/>
      <c r="I829" s="1" t="n"/>
      <c r="J829" s="1" t="n"/>
    </row>
    <row r="830" ht="15" customHeight="1" s="7" thickBot="1">
      <c r="G830" s="1" t="n"/>
      <c r="H830" s="1" t="n"/>
      <c r="I830" s="1" t="n"/>
      <c r="J830" s="1" t="n"/>
    </row>
    <row r="831" ht="15" customHeight="1" s="7" thickBot="1">
      <c r="G831" s="1" t="n"/>
      <c r="H831" s="1" t="n"/>
      <c r="I831" s="1" t="n"/>
      <c r="J831" s="1" t="n"/>
    </row>
    <row r="832" ht="15" customHeight="1" s="7" thickBot="1">
      <c r="G832" s="1" t="n"/>
      <c r="H832" s="1" t="n"/>
      <c r="I832" s="1" t="n"/>
      <c r="J832" s="1" t="n"/>
    </row>
    <row r="833" ht="15" customHeight="1" s="7" thickBot="1">
      <c r="G833" s="1" t="n"/>
      <c r="H833" s="1" t="n"/>
      <c r="I833" s="1" t="n"/>
      <c r="J833" s="1" t="n"/>
    </row>
    <row r="834" ht="15" customHeight="1" s="7" thickBot="1">
      <c r="G834" s="1" t="n"/>
      <c r="H834" s="1" t="n"/>
      <c r="I834" s="1" t="n"/>
      <c r="J834" s="1" t="n"/>
    </row>
    <row r="835" ht="15" customHeight="1" s="7" thickBot="1">
      <c r="G835" s="1" t="n"/>
      <c r="H835" s="1" t="n"/>
      <c r="I835" s="1" t="n"/>
      <c r="J835" s="1" t="n"/>
    </row>
    <row r="836" ht="15" customHeight="1" s="7" thickBot="1">
      <c r="G836" s="1" t="n"/>
      <c r="H836" s="1" t="n"/>
      <c r="I836" s="1" t="n"/>
      <c r="J836" s="1" t="n"/>
    </row>
    <row r="837" ht="15" customHeight="1" s="7" thickBot="1">
      <c r="G837" s="1" t="n"/>
      <c r="H837" s="1" t="n"/>
      <c r="I837" s="1" t="n"/>
      <c r="J837" s="1" t="n"/>
    </row>
    <row r="838" ht="15" customHeight="1" s="7" thickBot="1">
      <c r="G838" s="1" t="n"/>
      <c r="H838" s="1" t="n"/>
      <c r="I838" s="1" t="n"/>
      <c r="J838" s="1" t="n"/>
    </row>
    <row r="839" ht="15" customHeight="1" s="7" thickBot="1">
      <c r="G839" s="1" t="n"/>
      <c r="H839" s="1" t="n"/>
      <c r="I839" s="1" t="n"/>
      <c r="J839" s="1" t="n"/>
    </row>
    <row r="840" ht="15" customHeight="1" s="7" thickBot="1">
      <c r="G840" s="1" t="n"/>
      <c r="H840" s="1" t="n"/>
      <c r="I840" s="1" t="n"/>
      <c r="J840" s="1" t="n"/>
    </row>
    <row r="841" ht="15" customHeight="1" s="7" thickBot="1">
      <c r="G841" s="1" t="n"/>
      <c r="H841" s="1" t="n"/>
      <c r="I841" s="1" t="n"/>
      <c r="J841" s="1" t="n"/>
    </row>
    <row r="842" ht="15" customHeight="1" s="7" thickBot="1">
      <c r="G842" s="1" t="n"/>
      <c r="H842" s="1" t="n"/>
      <c r="I842" s="1" t="n"/>
      <c r="J842" s="1" t="n"/>
    </row>
    <row r="843" ht="15" customHeight="1" s="7" thickBot="1">
      <c r="G843" s="1" t="n"/>
      <c r="H843" s="1" t="n"/>
      <c r="I843" s="1" t="n"/>
      <c r="J843" s="1" t="n"/>
    </row>
    <row r="844" ht="15" customHeight="1" s="7" thickBot="1">
      <c r="G844" s="1" t="n"/>
      <c r="H844" s="1" t="n"/>
      <c r="I844" s="1" t="n"/>
      <c r="J844" s="1" t="n"/>
    </row>
    <row r="845" ht="15" customHeight="1" s="7" thickBot="1">
      <c r="G845" s="1" t="n"/>
      <c r="H845" s="1" t="n"/>
      <c r="I845" s="1" t="n"/>
      <c r="J845" s="1" t="n"/>
    </row>
    <row r="846" ht="15" customHeight="1" s="7" thickBot="1">
      <c r="G846" s="1" t="n"/>
      <c r="H846" s="1" t="n"/>
      <c r="I846" s="1" t="n"/>
      <c r="J846" s="1" t="n"/>
    </row>
    <row r="847" ht="15" customHeight="1" s="7" thickBot="1">
      <c r="G847" s="1" t="n"/>
      <c r="H847" s="1" t="n"/>
      <c r="I847" s="1" t="n"/>
      <c r="J847" s="1" t="n"/>
    </row>
    <row r="848" ht="15" customHeight="1" s="7" thickBot="1">
      <c r="G848" s="1" t="n"/>
      <c r="H848" s="1" t="n"/>
      <c r="I848" s="1" t="n"/>
      <c r="J848" s="1" t="n"/>
    </row>
    <row r="849" ht="15" customHeight="1" s="7" thickBot="1">
      <c r="G849" s="1" t="n"/>
      <c r="H849" s="1" t="n"/>
      <c r="I849" s="1" t="n"/>
      <c r="J849" s="1" t="n"/>
    </row>
    <row r="850" ht="15" customHeight="1" s="7" thickBot="1">
      <c r="G850" s="1" t="n"/>
      <c r="H850" s="1" t="n"/>
      <c r="I850" s="1" t="n"/>
      <c r="J850" s="1" t="n"/>
    </row>
    <row r="851" ht="15" customHeight="1" s="7" thickBot="1">
      <c r="G851" s="1" t="n"/>
      <c r="H851" s="1" t="n"/>
      <c r="I851" s="1" t="n"/>
      <c r="J851" s="1" t="n"/>
    </row>
    <row r="852" ht="15" customHeight="1" s="7" thickBot="1">
      <c r="G852" s="1" t="n"/>
      <c r="H852" s="1" t="n"/>
      <c r="I852" s="1" t="n"/>
      <c r="J852" s="1" t="n"/>
    </row>
    <row r="853" ht="15" customHeight="1" s="7" thickBot="1">
      <c r="G853" s="1" t="n"/>
      <c r="H853" s="1" t="n"/>
      <c r="I853" s="1" t="n"/>
      <c r="J853" s="1" t="n"/>
    </row>
    <row r="854" ht="15" customHeight="1" s="7" thickBot="1">
      <c r="G854" s="1" t="n"/>
      <c r="H854" s="1" t="n"/>
      <c r="I854" s="1" t="n"/>
      <c r="J854" s="1" t="n"/>
    </row>
    <row r="855" ht="15" customHeight="1" s="7" thickBot="1">
      <c r="G855" s="1" t="n"/>
      <c r="H855" s="1" t="n"/>
      <c r="I855" s="1" t="n"/>
      <c r="J855" s="1" t="n"/>
    </row>
    <row r="856" ht="15" customHeight="1" s="7" thickBot="1">
      <c r="G856" s="1" t="n"/>
      <c r="H856" s="1" t="n"/>
      <c r="I856" s="1" t="n"/>
      <c r="J856" s="1" t="n"/>
    </row>
    <row r="857" ht="15" customHeight="1" s="7" thickBot="1">
      <c r="G857" s="1" t="n"/>
      <c r="H857" s="1" t="n"/>
      <c r="I857" s="1" t="n"/>
      <c r="J857" s="1" t="n"/>
    </row>
    <row r="858" ht="15" customHeight="1" s="7" thickBot="1">
      <c r="G858" s="1" t="n"/>
      <c r="H858" s="1" t="n"/>
      <c r="I858" s="1" t="n"/>
      <c r="J858" s="1" t="n"/>
    </row>
    <row r="859" ht="15" customHeight="1" s="7" thickBot="1">
      <c r="G859" s="1" t="n"/>
      <c r="H859" s="1" t="n"/>
      <c r="I859" s="1" t="n"/>
      <c r="J859" s="1" t="n"/>
    </row>
    <row r="860" ht="15" customHeight="1" s="7" thickBot="1">
      <c r="G860" s="1" t="n"/>
      <c r="H860" s="1" t="n"/>
      <c r="I860" s="1" t="n"/>
      <c r="J860" s="1" t="n"/>
    </row>
    <row r="861" ht="15" customHeight="1" s="7" thickBot="1">
      <c r="G861" s="1" t="n"/>
      <c r="H861" s="1" t="n"/>
      <c r="I861" s="1" t="n"/>
      <c r="J861" s="1" t="n"/>
    </row>
    <row r="862" ht="15" customHeight="1" s="7" thickBot="1">
      <c r="G862" s="1" t="n"/>
      <c r="H862" s="1" t="n"/>
      <c r="I862" s="1" t="n"/>
      <c r="J862" s="1" t="n"/>
    </row>
    <row r="863" ht="15" customHeight="1" s="7" thickBot="1">
      <c r="G863" s="1" t="n"/>
      <c r="H863" s="1" t="n"/>
      <c r="I863" s="1" t="n"/>
      <c r="J863" s="1" t="n"/>
    </row>
    <row r="864" ht="15" customHeight="1" s="7" thickBot="1">
      <c r="G864" s="1" t="n"/>
      <c r="H864" s="1" t="n"/>
      <c r="I864" s="1" t="n"/>
      <c r="J864" s="1" t="n"/>
    </row>
    <row r="865" ht="15" customHeight="1" s="7" thickBot="1">
      <c r="G865" s="1" t="n"/>
      <c r="H865" s="1" t="n"/>
      <c r="I865" s="1" t="n"/>
      <c r="J865" s="1" t="n"/>
    </row>
    <row r="866" ht="15" customHeight="1" s="7" thickBot="1">
      <c r="G866" s="1" t="n"/>
      <c r="H866" s="1" t="n"/>
      <c r="I866" s="1" t="n"/>
      <c r="J866" s="1" t="n"/>
    </row>
    <row r="867" ht="15" customHeight="1" s="7" thickBot="1">
      <c r="G867" s="1" t="n"/>
      <c r="H867" s="1" t="n"/>
      <c r="I867" s="1" t="n"/>
      <c r="J867" s="1" t="n"/>
    </row>
    <row r="868" ht="15" customHeight="1" s="7" thickBot="1">
      <c r="G868" s="1" t="n"/>
      <c r="H868" s="1" t="n"/>
      <c r="I868" s="1" t="n"/>
      <c r="J868" s="1" t="n"/>
    </row>
    <row r="869" ht="15" customHeight="1" s="7" thickBot="1">
      <c r="G869" s="1" t="n"/>
      <c r="H869" s="1" t="n"/>
      <c r="I869" s="1" t="n"/>
      <c r="J869" s="1" t="n"/>
    </row>
    <row r="870" ht="15" customHeight="1" s="7" thickBot="1">
      <c r="G870" s="1" t="n"/>
      <c r="H870" s="1" t="n"/>
      <c r="I870" s="1" t="n"/>
      <c r="J870" s="1" t="n"/>
    </row>
    <row r="871" ht="15" customHeight="1" s="7" thickBot="1">
      <c r="G871" s="1" t="n"/>
      <c r="H871" s="1" t="n"/>
      <c r="I871" s="1" t="n"/>
      <c r="J871" s="1" t="n"/>
    </row>
    <row r="872" ht="15" customHeight="1" s="7" thickBot="1">
      <c r="G872" s="1" t="n"/>
      <c r="H872" s="1" t="n"/>
      <c r="I872" s="1" t="n"/>
      <c r="J872" s="1" t="n"/>
    </row>
    <row r="873" ht="15" customHeight="1" s="7" thickBot="1">
      <c r="G873" s="1" t="n"/>
      <c r="H873" s="1" t="n"/>
      <c r="I873" s="1" t="n"/>
      <c r="J873" s="1" t="n"/>
    </row>
    <row r="874" ht="15" customHeight="1" s="7" thickBot="1">
      <c r="G874" s="1" t="n"/>
      <c r="H874" s="1" t="n"/>
      <c r="I874" s="1" t="n"/>
      <c r="J874" s="1" t="n"/>
    </row>
    <row r="875" ht="15" customHeight="1" s="7" thickBot="1">
      <c r="G875" s="1" t="n"/>
      <c r="H875" s="1" t="n"/>
      <c r="I875" s="1" t="n"/>
      <c r="J875" s="1" t="n"/>
    </row>
    <row r="876" ht="15" customHeight="1" s="7" thickBot="1">
      <c r="G876" s="1" t="n"/>
      <c r="H876" s="1" t="n"/>
      <c r="I876" s="1" t="n"/>
      <c r="J876" s="1" t="n"/>
    </row>
    <row r="877" ht="15" customHeight="1" s="7" thickBot="1">
      <c r="G877" s="1" t="n"/>
      <c r="H877" s="1" t="n"/>
      <c r="I877" s="1" t="n"/>
      <c r="J877" s="1" t="n"/>
    </row>
    <row r="878" ht="15" customHeight="1" s="7" thickBot="1">
      <c r="G878" s="1" t="n"/>
      <c r="H878" s="1" t="n"/>
      <c r="I878" s="1" t="n"/>
      <c r="J878" s="1" t="n"/>
    </row>
    <row r="879" ht="15" customHeight="1" s="7" thickBot="1">
      <c r="G879" s="1" t="n"/>
      <c r="H879" s="1" t="n"/>
      <c r="I879" s="1" t="n"/>
      <c r="J879" s="1" t="n"/>
    </row>
    <row r="880" ht="15" customHeight="1" s="7" thickBot="1">
      <c r="G880" s="1" t="n"/>
      <c r="H880" s="1" t="n"/>
      <c r="I880" s="1" t="n"/>
      <c r="J880" s="1" t="n"/>
    </row>
    <row r="881" ht="15" customHeight="1" s="7" thickBot="1">
      <c r="G881" s="1" t="n"/>
      <c r="H881" s="1" t="n"/>
      <c r="I881" s="1" t="n"/>
      <c r="J881" s="1" t="n"/>
    </row>
    <row r="882" ht="15" customHeight="1" s="7" thickBot="1">
      <c r="G882" s="1" t="n"/>
      <c r="H882" s="1" t="n"/>
      <c r="I882" s="1" t="n"/>
      <c r="J882" s="1" t="n"/>
    </row>
    <row r="883" ht="15" customHeight="1" s="7" thickBot="1">
      <c r="G883" s="1" t="n"/>
      <c r="H883" s="1" t="n"/>
      <c r="I883" s="1" t="n"/>
      <c r="J883" s="1" t="n"/>
    </row>
    <row r="884" ht="15" customHeight="1" s="7" thickBot="1">
      <c r="G884" s="1" t="n"/>
      <c r="H884" s="1" t="n"/>
      <c r="I884" s="1" t="n"/>
      <c r="J884" s="1" t="n"/>
    </row>
    <row r="885" ht="15" customHeight="1" s="7" thickBot="1">
      <c r="G885" s="1" t="n"/>
      <c r="H885" s="1" t="n"/>
      <c r="I885" s="1" t="n"/>
      <c r="J885" s="1" t="n"/>
    </row>
    <row r="886" ht="15" customHeight="1" s="7" thickBot="1">
      <c r="G886" s="1" t="n"/>
      <c r="H886" s="1" t="n"/>
      <c r="I886" s="1" t="n"/>
      <c r="J886" s="1" t="n"/>
    </row>
    <row r="887" ht="15" customHeight="1" s="7" thickBot="1">
      <c r="G887" s="1" t="n"/>
      <c r="H887" s="1" t="n"/>
      <c r="I887" s="1" t="n"/>
      <c r="J887" s="1" t="n"/>
    </row>
    <row r="888" ht="15" customHeight="1" s="7" thickBot="1">
      <c r="G888" s="1" t="n"/>
      <c r="H888" s="1" t="n"/>
      <c r="I888" s="1" t="n"/>
      <c r="J888" s="1" t="n"/>
    </row>
    <row r="889" ht="15" customHeight="1" s="7" thickBot="1">
      <c r="G889" s="1" t="n"/>
      <c r="H889" s="1" t="n"/>
      <c r="I889" s="1" t="n"/>
      <c r="J889" s="1" t="n"/>
    </row>
    <row r="890" ht="15" customHeight="1" s="7" thickBot="1">
      <c r="G890" s="1" t="n"/>
      <c r="H890" s="1" t="n"/>
      <c r="I890" s="1" t="n"/>
      <c r="J890" s="1" t="n"/>
    </row>
    <row r="891" ht="15" customHeight="1" s="7" thickBot="1">
      <c r="G891" s="1" t="n"/>
      <c r="H891" s="1" t="n"/>
      <c r="I891" s="1" t="n"/>
      <c r="J891" s="1" t="n"/>
    </row>
    <row r="892" ht="15" customHeight="1" s="7" thickBot="1">
      <c r="G892" s="1" t="n"/>
      <c r="H892" s="1" t="n"/>
      <c r="I892" s="1" t="n"/>
      <c r="J892" s="1" t="n"/>
    </row>
    <row r="893" ht="15" customHeight="1" s="7" thickBot="1">
      <c r="G893" s="1" t="n"/>
      <c r="H893" s="1" t="n"/>
      <c r="I893" s="1" t="n"/>
      <c r="J893" s="1" t="n"/>
    </row>
    <row r="894" ht="15" customHeight="1" s="7" thickBot="1">
      <c r="G894" s="1" t="n"/>
      <c r="H894" s="1" t="n"/>
      <c r="I894" s="1" t="n"/>
      <c r="J894" s="1" t="n"/>
    </row>
    <row r="895" ht="15" customHeight="1" s="7" thickBot="1">
      <c r="G895" s="1" t="n"/>
      <c r="H895" s="1" t="n"/>
      <c r="I895" s="1" t="n"/>
      <c r="J895" s="1" t="n"/>
    </row>
    <row r="896" ht="15" customHeight="1" s="7" thickBot="1">
      <c r="G896" s="1" t="n"/>
      <c r="H896" s="1" t="n"/>
      <c r="I896" s="1" t="n"/>
      <c r="J896" s="1" t="n"/>
    </row>
    <row r="897" ht="15" customHeight="1" s="7" thickBot="1">
      <c r="G897" s="1" t="n"/>
      <c r="H897" s="1" t="n"/>
      <c r="I897" s="1" t="n"/>
      <c r="J897" s="1" t="n"/>
    </row>
    <row r="898" ht="15" customHeight="1" s="7" thickBot="1">
      <c r="G898" s="1" t="n"/>
      <c r="H898" s="1" t="n"/>
      <c r="I898" s="1" t="n"/>
      <c r="J898" s="1" t="n"/>
    </row>
    <row r="899" ht="15" customHeight="1" s="7" thickBot="1">
      <c r="G899" s="1" t="n"/>
      <c r="H899" s="1" t="n"/>
      <c r="I899" s="1" t="n"/>
      <c r="J899" s="1" t="n"/>
    </row>
    <row r="900" ht="15" customHeight="1" s="7" thickBot="1">
      <c r="G900" s="1" t="n"/>
      <c r="H900" s="1" t="n"/>
      <c r="I900" s="1" t="n"/>
      <c r="J900" s="1" t="n"/>
    </row>
    <row r="901" ht="15" customHeight="1" s="7" thickBot="1">
      <c r="G901" s="1" t="n"/>
      <c r="H901" s="1" t="n"/>
      <c r="I901" s="1" t="n"/>
      <c r="J901" s="1" t="n"/>
    </row>
    <row r="902" ht="15" customHeight="1" s="7" thickBot="1">
      <c r="G902" s="1" t="n"/>
      <c r="H902" s="1" t="n"/>
      <c r="I902" s="1" t="n"/>
      <c r="J902" s="1" t="n"/>
    </row>
    <row r="903" ht="15" customHeight="1" s="7" thickBot="1">
      <c r="G903" s="1" t="n"/>
      <c r="H903" s="1" t="n"/>
      <c r="I903" s="1" t="n"/>
      <c r="J903" s="1" t="n"/>
    </row>
    <row r="904" ht="15" customHeight="1" s="7" thickBot="1">
      <c r="G904" s="1" t="n"/>
      <c r="H904" s="1" t="n"/>
      <c r="I904" s="1" t="n"/>
      <c r="J904" s="1" t="n"/>
    </row>
    <row r="905" ht="15" customHeight="1" s="7" thickBot="1">
      <c r="G905" s="1" t="n"/>
      <c r="H905" s="1" t="n"/>
      <c r="I905" s="1" t="n"/>
      <c r="J905" s="1" t="n"/>
    </row>
    <row r="906" ht="15" customHeight="1" s="7" thickBot="1">
      <c r="G906" s="1" t="n"/>
      <c r="H906" s="1" t="n"/>
      <c r="I906" s="1" t="n"/>
      <c r="J906" s="1" t="n"/>
    </row>
    <row r="907" ht="15" customHeight="1" s="7" thickBot="1">
      <c r="G907" s="1" t="n"/>
      <c r="H907" s="1" t="n"/>
      <c r="I907" s="1" t="n"/>
      <c r="J907" s="1" t="n"/>
    </row>
    <row r="908" ht="15" customHeight="1" s="7" thickBot="1">
      <c r="G908" s="1" t="n"/>
      <c r="H908" s="1" t="n"/>
      <c r="I908" s="1" t="n"/>
      <c r="J908" s="1" t="n"/>
    </row>
    <row r="909" ht="15" customHeight="1" s="7" thickBot="1">
      <c r="G909" s="1" t="n"/>
      <c r="H909" s="1" t="n"/>
      <c r="I909" s="1" t="n"/>
      <c r="J909" s="1" t="n"/>
    </row>
    <row r="910" ht="15" customHeight="1" s="7" thickBot="1">
      <c r="G910" s="1" t="n"/>
      <c r="H910" s="1" t="n"/>
      <c r="I910" s="1" t="n"/>
      <c r="J910" s="1" t="n"/>
    </row>
    <row r="911" ht="15" customHeight="1" s="7" thickBot="1">
      <c r="G911" s="1" t="n"/>
      <c r="H911" s="1" t="n"/>
      <c r="I911" s="1" t="n"/>
      <c r="J911" s="1" t="n"/>
    </row>
    <row r="912" ht="15" customHeight="1" s="7" thickBot="1">
      <c r="G912" s="1" t="n"/>
      <c r="H912" s="1" t="n"/>
      <c r="I912" s="1" t="n"/>
      <c r="J912" s="1" t="n"/>
    </row>
    <row r="913" ht="15" customHeight="1" s="7" thickBot="1">
      <c r="G913" s="1" t="n"/>
      <c r="H913" s="1" t="n"/>
      <c r="I913" s="1" t="n"/>
      <c r="J913" s="1" t="n"/>
    </row>
    <row r="914" ht="15" customHeight="1" s="7" thickBot="1">
      <c r="G914" s="1" t="n"/>
      <c r="H914" s="1" t="n"/>
      <c r="I914" s="1" t="n"/>
      <c r="J914" s="1" t="n"/>
    </row>
    <row r="915" ht="15" customHeight="1" s="7" thickBot="1">
      <c r="G915" s="1" t="n"/>
      <c r="H915" s="1" t="n"/>
      <c r="I915" s="1" t="n"/>
      <c r="J915" s="1" t="n"/>
    </row>
    <row r="916" ht="15" customHeight="1" s="7" thickBot="1">
      <c r="G916" s="1" t="n"/>
      <c r="H916" s="1" t="n"/>
      <c r="I916" s="1" t="n"/>
      <c r="J916" s="1" t="n"/>
    </row>
    <row r="917" ht="15" customHeight="1" s="7" thickBot="1">
      <c r="G917" s="1" t="n"/>
      <c r="H917" s="1" t="n"/>
      <c r="I917" s="1" t="n"/>
      <c r="J917" s="1" t="n"/>
    </row>
    <row r="918" ht="15" customHeight="1" s="7" thickBot="1">
      <c r="G918" s="1" t="n"/>
      <c r="H918" s="1" t="n"/>
      <c r="I918" s="1" t="n"/>
      <c r="J918" s="1" t="n"/>
    </row>
    <row r="919" ht="15" customHeight="1" s="7" thickBot="1">
      <c r="G919" s="1" t="n"/>
      <c r="H919" s="1" t="n"/>
      <c r="I919" s="1" t="n"/>
      <c r="J919" s="1" t="n"/>
    </row>
    <row r="920" ht="15" customHeight="1" s="7" thickBot="1">
      <c r="G920" s="1" t="n"/>
      <c r="H920" s="1" t="n"/>
      <c r="I920" s="1" t="n"/>
      <c r="J920" s="1" t="n"/>
    </row>
    <row r="921" ht="15" customHeight="1" s="7" thickBot="1">
      <c r="G921" s="1" t="n"/>
      <c r="H921" s="1" t="n"/>
      <c r="I921" s="1" t="n"/>
      <c r="J921" s="1" t="n"/>
    </row>
    <row r="922" ht="15" customHeight="1" s="7" thickBot="1">
      <c r="G922" s="1" t="n"/>
      <c r="H922" s="1" t="n"/>
      <c r="I922" s="1" t="n"/>
      <c r="J922" s="1" t="n"/>
    </row>
    <row r="923" ht="15" customHeight="1" s="7" thickBot="1">
      <c r="G923" s="1" t="n"/>
      <c r="H923" s="1" t="n"/>
      <c r="I923" s="1" t="n"/>
      <c r="J923" s="1" t="n"/>
    </row>
    <row r="924" ht="15" customHeight="1" s="7" thickBot="1">
      <c r="G924" s="1" t="n"/>
      <c r="H924" s="1" t="n"/>
      <c r="I924" s="1" t="n"/>
      <c r="J924" s="1" t="n"/>
    </row>
    <row r="925" ht="15" customHeight="1" s="7" thickBot="1">
      <c r="G925" s="1" t="n"/>
      <c r="H925" s="1" t="n"/>
      <c r="I925" s="1" t="n"/>
      <c r="J925" s="1" t="n"/>
    </row>
    <row r="926" ht="15" customHeight="1" s="7" thickBot="1">
      <c r="G926" s="1" t="n"/>
      <c r="H926" s="1" t="n"/>
      <c r="I926" s="1" t="n"/>
      <c r="J926" s="1" t="n"/>
    </row>
    <row r="927" ht="15" customHeight="1" s="7" thickBot="1">
      <c r="G927" s="1" t="n"/>
      <c r="H927" s="1" t="n"/>
      <c r="I927" s="1" t="n"/>
      <c r="J927" s="1" t="n"/>
    </row>
    <row r="928" ht="15" customHeight="1" s="7" thickBot="1">
      <c r="G928" s="1" t="n"/>
      <c r="H928" s="1" t="n"/>
      <c r="I928" s="1" t="n"/>
      <c r="J928" s="1" t="n"/>
    </row>
    <row r="929" ht="15" customHeight="1" s="7" thickBot="1">
      <c r="G929" s="1" t="n"/>
      <c r="H929" s="1" t="n"/>
      <c r="I929" s="1" t="n"/>
      <c r="J929" s="1" t="n"/>
    </row>
    <row r="930" ht="15" customHeight="1" s="7" thickBot="1">
      <c r="G930" s="1" t="n"/>
      <c r="H930" s="1" t="n"/>
      <c r="I930" s="1" t="n"/>
      <c r="J930" s="1" t="n"/>
    </row>
    <row r="931" ht="15" customHeight="1" s="7" thickBot="1">
      <c r="G931" s="1" t="n"/>
      <c r="H931" s="1" t="n"/>
      <c r="I931" s="1" t="n"/>
      <c r="J931" s="1" t="n"/>
    </row>
    <row r="932" ht="15" customHeight="1" s="7" thickBot="1">
      <c r="G932" s="1" t="n"/>
      <c r="H932" s="1" t="n"/>
      <c r="I932" s="1" t="n"/>
      <c r="J932" s="1" t="n"/>
    </row>
    <row r="933" ht="15" customHeight="1" s="7" thickBot="1">
      <c r="G933" s="1" t="n"/>
      <c r="H933" s="1" t="n"/>
      <c r="I933" s="1" t="n"/>
      <c r="J933" s="1" t="n"/>
    </row>
    <row r="934" ht="15" customHeight="1" s="7" thickBot="1">
      <c r="G934" s="1" t="n"/>
      <c r="H934" s="1" t="n"/>
      <c r="I934" s="1" t="n"/>
      <c r="J934" s="1" t="n"/>
    </row>
    <row r="935" ht="15" customHeight="1" s="7" thickBot="1">
      <c r="G935" s="1" t="n"/>
      <c r="H935" s="1" t="n"/>
      <c r="I935" s="1" t="n"/>
      <c r="J935" s="1" t="n"/>
    </row>
    <row r="936" ht="15" customHeight="1" s="7" thickBot="1">
      <c r="G936" s="1" t="n"/>
      <c r="H936" s="1" t="n"/>
      <c r="I936" s="1" t="n"/>
      <c r="J936" s="1" t="n"/>
    </row>
    <row r="937" ht="15" customHeight="1" s="7" thickBot="1">
      <c r="G937" s="1" t="n"/>
      <c r="H937" s="1" t="n"/>
      <c r="I937" s="1" t="n"/>
      <c r="J937" s="1" t="n"/>
    </row>
    <row r="938" ht="15" customHeight="1" s="7" thickBot="1">
      <c r="G938" s="1" t="n"/>
      <c r="H938" s="1" t="n"/>
      <c r="I938" s="1" t="n"/>
      <c r="J938" s="1" t="n"/>
    </row>
    <row r="939" ht="15" customHeight="1" s="7" thickBot="1">
      <c r="G939" s="1" t="n"/>
      <c r="H939" s="1" t="n"/>
      <c r="I939" s="1" t="n"/>
      <c r="J939" s="1" t="n"/>
    </row>
    <row r="940" ht="15" customHeight="1" s="7" thickBot="1">
      <c r="G940" s="1" t="n"/>
      <c r="H940" s="1" t="n"/>
      <c r="I940" s="1" t="n"/>
      <c r="J940" s="1" t="n"/>
    </row>
    <row r="941" ht="15" customHeight="1" s="7" thickBot="1">
      <c r="G941" s="1" t="n"/>
      <c r="H941" s="1" t="n"/>
      <c r="I941" s="1" t="n"/>
      <c r="J941" s="1" t="n"/>
    </row>
    <row r="942" ht="15" customHeight="1" s="7" thickBot="1">
      <c r="G942" s="1" t="n"/>
      <c r="H942" s="1" t="n"/>
      <c r="I942" s="1" t="n"/>
      <c r="J942" s="1" t="n"/>
    </row>
    <row r="943" ht="15" customHeight="1" s="7" thickBot="1">
      <c r="G943" s="1" t="n"/>
      <c r="H943" s="1" t="n"/>
      <c r="I943" s="1" t="n"/>
      <c r="J943" s="1" t="n"/>
    </row>
    <row r="944" ht="15" customHeight="1" s="7" thickBot="1">
      <c r="G944" s="1" t="n"/>
      <c r="H944" s="1" t="n"/>
      <c r="I944" s="1" t="n"/>
      <c r="J944" s="1" t="n"/>
    </row>
    <row r="945" ht="15" customHeight="1" s="7" thickBot="1">
      <c r="G945" s="1" t="n"/>
      <c r="H945" s="1" t="n"/>
      <c r="I945" s="1" t="n"/>
      <c r="J945" s="1" t="n"/>
    </row>
    <row r="946" ht="15" customHeight="1" s="7" thickBot="1">
      <c r="G946" s="1" t="n"/>
      <c r="H946" s="1" t="n"/>
      <c r="I946" s="1" t="n"/>
      <c r="J946" s="1" t="n"/>
    </row>
    <row r="947" ht="15" customHeight="1" s="7" thickBot="1">
      <c r="G947" s="1" t="n"/>
      <c r="H947" s="1" t="n"/>
      <c r="I947" s="1" t="n"/>
      <c r="J947" s="1" t="n"/>
    </row>
    <row r="948" ht="15" customHeight="1" s="7" thickBot="1">
      <c r="G948" s="1" t="n"/>
      <c r="H948" s="1" t="n"/>
      <c r="I948" s="1" t="n"/>
      <c r="J948" s="1" t="n"/>
    </row>
    <row r="949" ht="15" customHeight="1" s="7" thickBot="1">
      <c r="G949" s="1" t="n"/>
      <c r="H949" s="1" t="n"/>
      <c r="I949" s="1" t="n"/>
      <c r="J949" s="1" t="n"/>
    </row>
    <row r="950" ht="15" customHeight="1" s="7" thickBot="1">
      <c r="G950" s="1" t="n"/>
      <c r="H950" s="1" t="n"/>
      <c r="I950" s="1" t="n"/>
      <c r="J950" s="1" t="n"/>
    </row>
    <row r="951" ht="15" customHeight="1" s="7" thickBot="1">
      <c r="G951" s="1" t="n"/>
      <c r="H951" s="1" t="n"/>
      <c r="I951" s="1" t="n"/>
      <c r="J951" s="1" t="n"/>
    </row>
    <row r="952" ht="15" customHeight="1" s="7" thickBot="1">
      <c r="G952" s="1" t="n"/>
      <c r="H952" s="1" t="n"/>
      <c r="I952" s="1" t="n"/>
      <c r="J952" s="1" t="n"/>
    </row>
    <row r="953" ht="15" customHeight="1" s="7" thickBot="1">
      <c r="G953" s="1" t="n"/>
      <c r="H953" s="1" t="n"/>
      <c r="I953" s="1" t="n"/>
      <c r="J953" s="1" t="n"/>
    </row>
    <row r="954" ht="15" customHeight="1" s="7" thickBot="1">
      <c r="G954" s="1" t="n"/>
      <c r="H954" s="1" t="n"/>
      <c r="I954" s="1" t="n"/>
      <c r="J954" s="1" t="n"/>
    </row>
    <row r="955" ht="15" customHeight="1" s="7" thickBot="1">
      <c r="G955" s="1" t="n"/>
      <c r="H955" s="1" t="n"/>
      <c r="I955" s="1" t="n"/>
      <c r="J955" s="1" t="n"/>
    </row>
    <row r="956" ht="15" customHeight="1" s="7" thickBot="1">
      <c r="G956" s="1" t="n"/>
      <c r="H956" s="1" t="n"/>
      <c r="I956" s="1" t="n"/>
      <c r="J956" s="1" t="n"/>
    </row>
    <row r="957" ht="15" customHeight="1" s="7" thickBot="1">
      <c r="G957" s="1" t="n"/>
      <c r="H957" s="1" t="n"/>
      <c r="I957" s="1" t="n"/>
      <c r="J957" s="1" t="n"/>
    </row>
    <row r="958" ht="15" customHeight="1" s="7" thickBot="1">
      <c r="G958" s="1" t="n"/>
      <c r="H958" s="1" t="n"/>
      <c r="I958" s="1" t="n"/>
      <c r="J958" s="1" t="n"/>
    </row>
    <row r="959" ht="15" customHeight="1" s="7" thickBot="1">
      <c r="G959" s="1" t="n"/>
      <c r="H959" s="1" t="n"/>
      <c r="I959" s="1" t="n"/>
      <c r="J959" s="1" t="n"/>
    </row>
    <row r="960" ht="15" customHeight="1" s="7" thickBot="1">
      <c r="G960" s="1" t="n"/>
      <c r="H960" s="1" t="n"/>
      <c r="I960" s="1" t="n"/>
      <c r="J960" s="1" t="n"/>
    </row>
    <row r="961" ht="15" customHeight="1" s="7" thickBot="1">
      <c r="G961" s="1" t="n"/>
      <c r="H961" s="1" t="n"/>
      <c r="I961" s="1" t="n"/>
      <c r="J961" s="1" t="n"/>
    </row>
    <row r="962" ht="15" customHeight="1" s="7" thickBot="1">
      <c r="G962" s="1" t="n"/>
      <c r="H962" s="1" t="n"/>
      <c r="I962" s="1" t="n"/>
      <c r="J962" s="1" t="n"/>
    </row>
    <row r="963" ht="15" customHeight="1" s="7" thickBot="1">
      <c r="G963" s="1" t="n"/>
      <c r="H963" s="1" t="n"/>
      <c r="I963" s="1" t="n"/>
      <c r="J963" s="1" t="n"/>
    </row>
    <row r="964" ht="15" customHeight="1" s="7" thickBot="1">
      <c r="G964" s="1" t="n"/>
      <c r="H964" s="1" t="n"/>
      <c r="I964" s="1" t="n"/>
      <c r="J964" s="1" t="n"/>
    </row>
    <row r="965" ht="15" customHeight="1" s="7" thickBot="1">
      <c r="G965" s="1" t="n"/>
      <c r="H965" s="1" t="n"/>
      <c r="I965" s="1" t="n"/>
      <c r="J965" s="1" t="n"/>
    </row>
    <row r="966" ht="15" customHeight="1" s="7" thickBot="1">
      <c r="G966" s="1" t="n"/>
      <c r="H966" s="1" t="n"/>
      <c r="I966" s="1" t="n"/>
      <c r="J966" s="1" t="n"/>
    </row>
    <row r="967" ht="15" customHeight="1" s="7" thickBot="1">
      <c r="G967" s="1" t="n"/>
      <c r="H967" s="1" t="n"/>
      <c r="I967" s="1" t="n"/>
      <c r="J967" s="1" t="n"/>
    </row>
    <row r="968" ht="15" customHeight="1" s="7" thickBot="1">
      <c r="G968" s="1" t="n"/>
      <c r="H968" s="1" t="n"/>
      <c r="I968" s="1" t="n"/>
      <c r="J968" s="1" t="n"/>
    </row>
    <row r="969" ht="15" customHeight="1" s="7" thickBot="1">
      <c r="G969" s="1" t="n"/>
      <c r="H969" s="1" t="n"/>
      <c r="I969" s="1" t="n"/>
      <c r="J969" s="1" t="n"/>
    </row>
    <row r="970" ht="15" customHeight="1" s="7" thickBot="1">
      <c r="G970" s="1" t="n"/>
      <c r="H970" s="1" t="n"/>
      <c r="I970" s="1" t="n"/>
      <c r="J970" s="1" t="n"/>
    </row>
    <row r="971" ht="15" customHeight="1" s="7" thickBot="1">
      <c r="G971" s="1" t="n"/>
      <c r="H971" s="1" t="n"/>
      <c r="I971" s="1" t="n"/>
      <c r="J971" s="1" t="n"/>
    </row>
    <row r="972" ht="15" customHeight="1" s="7" thickBot="1">
      <c r="G972" s="1" t="n"/>
      <c r="H972" s="1" t="n"/>
      <c r="I972" s="1" t="n"/>
      <c r="J972" s="1" t="n"/>
    </row>
    <row r="973" ht="15" customHeight="1" s="7" thickBot="1">
      <c r="G973" s="1" t="n"/>
      <c r="H973" s="1" t="n"/>
      <c r="I973" s="1" t="n"/>
      <c r="J973" s="1" t="n"/>
    </row>
    <row r="974" ht="15" customHeight="1" s="7" thickBot="1">
      <c r="G974" s="1" t="n"/>
      <c r="H974" s="1" t="n"/>
      <c r="I974" s="1" t="n"/>
      <c r="J974" s="1" t="n"/>
    </row>
    <row r="975" ht="15" customHeight="1" s="7" thickBot="1">
      <c r="G975" s="1" t="n"/>
      <c r="H975" s="1" t="n"/>
      <c r="I975" s="1" t="n"/>
      <c r="J975" s="1" t="n"/>
    </row>
    <row r="976" ht="15" customHeight="1" s="7" thickBot="1">
      <c r="G976" s="1" t="n"/>
      <c r="H976" s="1" t="n"/>
      <c r="I976" s="1" t="n"/>
      <c r="J976" s="1" t="n"/>
    </row>
    <row r="977" ht="15" customHeight="1" s="7" thickBot="1">
      <c r="G977" s="1" t="n"/>
      <c r="H977" s="1" t="n"/>
      <c r="I977" s="1" t="n"/>
      <c r="J977" s="1" t="n"/>
    </row>
    <row r="978" ht="15" customHeight="1" s="7" thickBot="1">
      <c r="G978" s="1" t="n"/>
      <c r="H978" s="1" t="n"/>
      <c r="I978" s="1" t="n"/>
      <c r="J978" s="1" t="n"/>
    </row>
    <row r="979" ht="15" customHeight="1" s="7" thickBot="1">
      <c r="G979" s="1" t="n"/>
      <c r="H979" s="1" t="n"/>
      <c r="I979" s="1" t="n"/>
      <c r="J979" s="1" t="n"/>
    </row>
    <row r="980" ht="15" customHeight="1" s="7" thickBot="1">
      <c r="G980" s="1" t="n"/>
      <c r="H980" s="1" t="n"/>
      <c r="I980" s="1" t="n"/>
      <c r="J980" s="1" t="n"/>
    </row>
    <row r="981" ht="15" customHeight="1" s="7" thickBot="1">
      <c r="G981" s="1" t="n"/>
      <c r="H981" s="1" t="n"/>
      <c r="I981" s="1" t="n"/>
      <c r="J981" s="1" t="n"/>
    </row>
    <row r="982" ht="15" customHeight="1" s="7" thickBot="1">
      <c r="G982" s="1" t="n"/>
      <c r="H982" s="1" t="n"/>
      <c r="I982" s="1" t="n"/>
      <c r="J982" s="1" t="n"/>
    </row>
    <row r="983" ht="15" customHeight="1" s="7" thickBot="1">
      <c r="G983" s="1" t="n"/>
      <c r="H983" s="1" t="n"/>
      <c r="I983" s="1" t="n"/>
      <c r="J983" s="1" t="n"/>
    </row>
    <row r="984" ht="15" customHeight="1" s="7" thickBot="1">
      <c r="G984" s="1" t="n"/>
      <c r="H984" s="1" t="n"/>
      <c r="I984" s="1" t="n"/>
      <c r="J984" s="1" t="n"/>
    </row>
    <row r="985" ht="15" customHeight="1" s="7" thickBot="1">
      <c r="G985" s="1" t="n"/>
      <c r="H985" s="1" t="n"/>
      <c r="I985" s="1" t="n"/>
      <c r="J985" s="1" t="n"/>
    </row>
    <row r="986" ht="15" customHeight="1" s="7" thickBot="1">
      <c r="G986" s="1" t="n"/>
      <c r="H986" s="1" t="n"/>
      <c r="I986" s="1" t="n"/>
      <c r="J986" s="1" t="n"/>
    </row>
    <row r="987" ht="15" customHeight="1" s="7" thickBot="1">
      <c r="G987" s="1" t="n"/>
      <c r="H987" s="1" t="n"/>
      <c r="I987" s="1" t="n"/>
      <c r="J987" s="1" t="n"/>
    </row>
    <row r="988" ht="15" customHeight="1" s="7" thickBot="1">
      <c r="G988" s="1" t="n"/>
      <c r="H988" s="1" t="n"/>
      <c r="I988" s="1" t="n"/>
      <c r="J988" s="1" t="n"/>
    </row>
    <row r="989" ht="15" customHeight="1" s="7" thickBot="1">
      <c r="G989" s="1" t="n"/>
      <c r="H989" s="1" t="n"/>
      <c r="I989" s="1" t="n"/>
      <c r="J989" s="1" t="n"/>
    </row>
    <row r="990" ht="15" customHeight="1" s="7" thickBot="1">
      <c r="G990" s="1" t="n"/>
      <c r="H990" s="1" t="n"/>
      <c r="I990" s="1" t="n"/>
      <c r="J990" s="1" t="n"/>
    </row>
    <row r="991" ht="15" customHeight="1" s="7" thickBot="1">
      <c r="G991" s="1" t="n"/>
      <c r="H991" s="1" t="n"/>
      <c r="I991" s="1" t="n"/>
      <c r="J991" s="1" t="n"/>
    </row>
    <row r="992" ht="15" customHeight="1" s="7" thickBot="1">
      <c r="G992" s="1" t="n"/>
      <c r="H992" s="1" t="n"/>
      <c r="I992" s="1" t="n"/>
      <c r="J992" s="1" t="n"/>
    </row>
    <row r="993" ht="15" customHeight="1" s="7" thickBot="1">
      <c r="G993" s="1" t="n"/>
      <c r="H993" s="1" t="n"/>
      <c r="I993" s="1" t="n"/>
      <c r="J993" s="1" t="n"/>
    </row>
    <row r="994" ht="15" customHeight="1" s="7" thickBot="1">
      <c r="G994" s="1" t="n"/>
      <c r="H994" s="1" t="n"/>
      <c r="I994" s="1" t="n"/>
      <c r="J994" s="1" t="n"/>
    </row>
    <row r="995" ht="15" customHeight="1" s="7" thickBot="1">
      <c r="G995" s="1" t="n"/>
      <c r="H995" s="1" t="n"/>
      <c r="I995" s="1" t="n"/>
      <c r="J995" s="1" t="n"/>
    </row>
    <row r="996" ht="15" customHeight="1" s="7" thickBot="1">
      <c r="G996" s="1" t="n"/>
      <c r="H996" s="1" t="n"/>
      <c r="I996" s="1" t="n"/>
      <c r="J996" s="1" t="n"/>
    </row>
    <row r="997" ht="15" customHeight="1" s="7" thickBot="1">
      <c r="G997" s="1" t="n"/>
      <c r="H997" s="1" t="n"/>
      <c r="I997" s="1" t="n"/>
      <c r="J997" s="1" t="n"/>
    </row>
    <row r="998" ht="15" customHeight="1" s="7" thickBot="1">
      <c r="G998" s="1" t="n"/>
      <c r="H998" s="1" t="n"/>
      <c r="I998" s="1" t="n"/>
      <c r="J998" s="1" t="n"/>
    </row>
    <row r="999" ht="15" customHeight="1" s="7" thickBot="1">
      <c r="G999" s="1" t="n"/>
      <c r="H999" s="1" t="n"/>
      <c r="I999" s="1" t="n"/>
      <c r="J999" s="1" t="n"/>
    </row>
    <row r="1000" ht="15" customHeight="1" s="7" thickBot="1">
      <c r="G1000" s="1" t="n"/>
      <c r="H1000" s="1" t="n"/>
      <c r="I1000" s="1" t="n"/>
      <c r="J1000" s="1" t="n"/>
    </row>
    <row r="1001" ht="15" customHeight="1" s="7" thickBot="1">
      <c r="G1001" s="1" t="n"/>
      <c r="H1001" s="1" t="n"/>
      <c r="I1001" s="1" t="n"/>
      <c r="J1001" s="1" t="n"/>
    </row>
    <row r="1002" ht="15" customHeight="1" s="7" thickBot="1">
      <c r="G1002" s="1" t="n"/>
      <c r="H1002" s="1" t="n"/>
      <c r="I1002" s="1" t="n"/>
      <c r="J1002" s="1" t="n"/>
    </row>
    <row r="1003" ht="15" customHeight="1" s="7" thickBot="1">
      <c r="G1003" s="1" t="n"/>
      <c r="H1003" s="1" t="n"/>
      <c r="I1003" s="1" t="n"/>
      <c r="J1003" s="1" t="n"/>
    </row>
    <row r="1004" ht="15" customHeight="1" s="7" thickBot="1">
      <c r="G1004" s="1" t="n"/>
      <c r="H1004" s="1" t="n"/>
      <c r="I1004" s="1" t="n"/>
      <c r="J1004" s="1" t="n"/>
    </row>
    <row r="1005" ht="15" customHeight="1" s="7" thickBot="1">
      <c r="G1005" s="1" t="n"/>
      <c r="H1005" s="1" t="n"/>
      <c r="I1005" s="1" t="n"/>
      <c r="J1005" s="1" t="n"/>
    </row>
    <row r="1006" ht="15" customHeight="1" s="7" thickBot="1">
      <c r="G1006" s="1" t="n"/>
      <c r="H1006" s="1" t="n"/>
      <c r="I1006" s="1" t="n"/>
      <c r="J1006" s="1" t="n"/>
    </row>
    <row r="1007" ht="15" customHeight="1" s="7" thickBot="1">
      <c r="G1007" s="1" t="n"/>
      <c r="H1007" s="1" t="n"/>
      <c r="I1007" s="1" t="n"/>
      <c r="J1007" s="1" t="n"/>
    </row>
    <row r="1008" ht="15" customHeight="1" s="7" thickBot="1">
      <c r="G1008" s="1" t="n"/>
      <c r="H1008" s="1" t="n"/>
      <c r="I1008" s="1" t="n"/>
      <c r="J1008" s="1" t="n"/>
    </row>
    <row r="1009" ht="15" customHeight="1" s="7" thickBot="1">
      <c r="G1009" s="1" t="n"/>
      <c r="H1009" s="1" t="n"/>
      <c r="I1009" s="1" t="n"/>
      <c r="J1009" s="1" t="n"/>
    </row>
    <row r="1010" ht="15" customHeight="1" s="7" thickBot="1">
      <c r="G1010" s="1" t="n"/>
      <c r="H1010" s="1" t="n"/>
      <c r="I1010" s="1" t="n"/>
      <c r="J1010" s="1" t="n"/>
    </row>
    <row r="1011" ht="15" customHeight="1" s="7" thickBot="1">
      <c r="G1011" s="1" t="n"/>
      <c r="H1011" s="1" t="n"/>
      <c r="I1011" s="1" t="n"/>
      <c r="J1011" s="1" t="n"/>
    </row>
    <row r="1012" ht="15" customHeight="1" s="7" thickBot="1">
      <c r="G1012" s="1" t="n"/>
      <c r="H1012" s="1" t="n"/>
      <c r="I1012" s="1" t="n"/>
      <c r="J1012" s="1" t="n"/>
    </row>
    <row r="1013" ht="15" customHeight="1" s="7" thickBot="1">
      <c r="G1013" s="1" t="n"/>
      <c r="H1013" s="1" t="n"/>
      <c r="I1013" s="1" t="n"/>
      <c r="J1013" s="1" t="n"/>
    </row>
    <row r="1014" ht="15" customHeight="1" s="7" thickBot="1">
      <c r="G1014" s="1" t="n"/>
      <c r="H1014" s="1" t="n"/>
      <c r="I1014" s="1" t="n"/>
      <c r="J1014" s="1" t="n"/>
    </row>
    <row r="1015" ht="15" customHeight="1" s="7" thickBot="1">
      <c r="G1015" s="1" t="n"/>
      <c r="H1015" s="1" t="n"/>
      <c r="I1015" s="1" t="n"/>
      <c r="J1015" s="1" t="n"/>
    </row>
    <row r="1016" ht="15" customHeight="1" s="7" thickBot="1">
      <c r="G1016" s="1" t="n"/>
      <c r="H1016" s="1" t="n"/>
      <c r="I1016" s="1" t="n"/>
      <c r="J1016" s="1" t="n"/>
    </row>
    <row r="1017" ht="15" customHeight="1" s="7" thickBot="1">
      <c r="G1017" s="1" t="n"/>
      <c r="H1017" s="1" t="n"/>
      <c r="I1017" s="1" t="n"/>
      <c r="J1017" s="1" t="n"/>
    </row>
    <row r="1018" ht="15" customHeight="1" s="7" thickBot="1">
      <c r="G1018" s="1" t="n"/>
      <c r="H1018" s="1" t="n"/>
      <c r="I1018" s="1" t="n"/>
      <c r="J1018" s="1" t="n"/>
    </row>
    <row r="1019" ht="15" customHeight="1" s="7" thickBot="1">
      <c r="G1019" s="1" t="n"/>
      <c r="H1019" s="1" t="n"/>
      <c r="I1019" s="1" t="n"/>
      <c r="J1019" s="1" t="n"/>
    </row>
    <row r="1020" ht="15" customHeight="1" s="7" thickBot="1">
      <c r="G1020" s="1" t="n"/>
      <c r="H1020" s="1" t="n"/>
      <c r="I1020" s="1" t="n"/>
      <c r="J1020" s="1" t="n"/>
    </row>
    <row r="1021" ht="15" customHeight="1" s="7" thickBot="1">
      <c r="G1021" s="1" t="n"/>
      <c r="H1021" s="1" t="n"/>
      <c r="I1021" s="1" t="n"/>
      <c r="J1021" s="1" t="n"/>
    </row>
    <row r="1022" ht="15" customHeight="1" s="7" thickBot="1">
      <c r="G1022" s="1" t="n"/>
      <c r="H1022" s="1" t="n"/>
      <c r="I1022" s="1" t="n"/>
      <c r="J1022" s="1" t="n"/>
    </row>
    <row r="1023" ht="15" customHeight="1" s="7" thickBot="1">
      <c r="G1023" s="1" t="n"/>
      <c r="H1023" s="1" t="n"/>
      <c r="I1023" s="1" t="n"/>
      <c r="J1023" s="1" t="n"/>
    </row>
    <row r="1024" ht="15" customHeight="1" s="7" thickBot="1">
      <c r="G1024" s="1" t="n"/>
      <c r="H1024" s="1" t="n"/>
      <c r="I1024" s="1" t="n"/>
      <c r="J1024" s="1" t="n"/>
    </row>
    <row r="1025" ht="15" customHeight="1" s="7" thickBot="1">
      <c r="G1025" s="1" t="n"/>
      <c r="H1025" s="1" t="n"/>
      <c r="I1025" s="1" t="n"/>
      <c r="J1025" s="1" t="n"/>
    </row>
    <row r="1026" ht="15" customHeight="1" s="7" thickBot="1">
      <c r="G1026" s="1" t="n"/>
      <c r="H1026" s="1" t="n"/>
      <c r="I1026" s="1" t="n"/>
      <c r="J1026" s="1" t="n"/>
    </row>
    <row r="1027" ht="15" customHeight="1" s="7" thickBot="1">
      <c r="G1027" s="1" t="n"/>
      <c r="H1027" s="1" t="n"/>
      <c r="I1027" s="1" t="n"/>
      <c r="J1027" s="1" t="n"/>
    </row>
    <row r="1028" ht="15" customHeight="1" s="7" thickBot="1">
      <c r="G1028" s="1" t="n"/>
      <c r="H1028" s="1" t="n"/>
      <c r="I1028" s="1" t="n"/>
      <c r="J1028" s="1" t="n"/>
    </row>
    <row r="1029" ht="15" customHeight="1" s="7" thickBot="1">
      <c r="G1029" s="1" t="n"/>
      <c r="H1029" s="1" t="n"/>
      <c r="I1029" s="1" t="n"/>
      <c r="J1029" s="1" t="n"/>
    </row>
    <row r="1030" ht="15" customHeight="1" s="7" thickBot="1">
      <c r="G1030" s="1" t="n"/>
      <c r="H1030" s="1" t="n"/>
      <c r="I1030" s="1" t="n"/>
      <c r="J1030" s="1" t="n"/>
    </row>
    <row r="1031" ht="15" customHeight="1" s="7" thickBot="1">
      <c r="G1031" s="1" t="n"/>
      <c r="H1031" s="1" t="n"/>
      <c r="I1031" s="1" t="n"/>
      <c r="J1031" s="1" t="n"/>
    </row>
    <row r="1032" ht="15" customHeight="1" s="7" thickBot="1">
      <c r="G1032" s="1" t="n"/>
      <c r="H1032" s="1" t="n"/>
      <c r="I1032" s="1" t="n"/>
      <c r="J1032" s="1" t="n"/>
    </row>
    <row r="1033" ht="15" customHeight="1" s="7" thickBot="1">
      <c r="G1033" s="1" t="n"/>
      <c r="H1033" s="1" t="n"/>
      <c r="I1033" s="1" t="n"/>
      <c r="J1033" s="1" t="n"/>
    </row>
    <row r="1034" ht="15" customHeight="1" s="7" thickBot="1">
      <c r="G1034" s="1" t="n"/>
      <c r="H1034" s="1" t="n"/>
      <c r="I1034" s="1" t="n"/>
      <c r="J1034" s="1" t="n"/>
    </row>
    <row r="1035" ht="15" customHeight="1" s="7" thickBot="1">
      <c r="G1035" s="1" t="n"/>
      <c r="H1035" s="1" t="n"/>
      <c r="I1035" s="1" t="n"/>
      <c r="J1035" s="1" t="n"/>
    </row>
    <row r="1036" ht="15" customHeight="1" s="7" thickBot="1">
      <c r="G1036" s="1" t="n"/>
      <c r="H1036" s="1" t="n"/>
      <c r="I1036" s="1" t="n"/>
      <c r="J1036" s="1" t="n"/>
    </row>
    <row r="1037" ht="15" customHeight="1" s="7" thickBot="1">
      <c r="G1037" s="1" t="n"/>
      <c r="H1037" s="1" t="n"/>
      <c r="I1037" s="1" t="n"/>
      <c r="J1037" s="1" t="n"/>
    </row>
    <row r="1038" ht="15" customHeight="1" s="7" thickBot="1">
      <c r="G1038" s="1" t="n"/>
      <c r="H1038" s="1" t="n"/>
      <c r="I1038" s="1" t="n"/>
      <c r="J1038" s="1" t="n"/>
    </row>
    <row r="1039" ht="15" customHeight="1" s="7" thickBot="1">
      <c r="G1039" s="1" t="n"/>
      <c r="H1039" s="1" t="n"/>
      <c r="I1039" s="1" t="n"/>
      <c r="J1039" s="1" t="n"/>
    </row>
    <row r="1040" ht="15" customHeight="1" s="7" thickBot="1">
      <c r="G1040" s="1" t="n"/>
      <c r="H1040" s="1" t="n"/>
      <c r="I1040" s="1" t="n"/>
      <c r="J1040" s="1" t="n"/>
    </row>
    <row r="1041" ht="15" customHeight="1" s="7" thickBot="1">
      <c r="G1041" s="1" t="n"/>
      <c r="H1041" s="1" t="n"/>
      <c r="I1041" s="1" t="n"/>
      <c r="J1041" s="1" t="n"/>
    </row>
    <row r="1042" ht="15" customHeight="1" s="7" thickBot="1">
      <c r="G1042" s="1" t="n"/>
      <c r="H1042" s="1" t="n"/>
      <c r="I1042" s="1" t="n"/>
      <c r="J1042" s="1" t="n"/>
    </row>
    <row r="1043" ht="15" customHeight="1" s="7" thickBot="1">
      <c r="G1043" s="1" t="n"/>
      <c r="H1043" s="1" t="n"/>
      <c r="I1043" s="1" t="n"/>
      <c r="J1043" s="1" t="n"/>
    </row>
    <row r="1044" ht="15" customHeight="1" s="7" thickBot="1">
      <c r="G1044" s="1" t="n"/>
      <c r="H1044" s="1" t="n"/>
      <c r="I1044" s="1" t="n"/>
      <c r="J1044" s="1" t="n"/>
    </row>
    <row r="1045" ht="15" customHeight="1" s="7" thickBot="1">
      <c r="G1045" s="1" t="n"/>
      <c r="H1045" s="1" t="n"/>
      <c r="I1045" s="1" t="n"/>
      <c r="J1045" s="1" t="n"/>
    </row>
    <row r="1046" ht="15" customHeight="1" s="7" thickBot="1">
      <c r="G1046" s="1" t="n"/>
      <c r="H1046" s="1" t="n"/>
      <c r="I1046" s="1" t="n"/>
      <c r="J1046" s="1" t="n"/>
    </row>
    <row r="1047" ht="15" customHeight="1" s="7" thickBot="1">
      <c r="G1047" s="1" t="n"/>
      <c r="H1047" s="1" t="n"/>
      <c r="I1047" s="1" t="n"/>
      <c r="J1047" s="1" t="n"/>
    </row>
    <row r="1048" ht="15" customHeight="1" s="7" thickBot="1">
      <c r="G1048" s="1" t="n"/>
      <c r="H1048" s="1" t="n"/>
      <c r="I1048" s="1" t="n"/>
      <c r="J1048" s="1" t="n"/>
    </row>
    <row r="1049" ht="15" customHeight="1" s="7" thickBot="1">
      <c r="G1049" s="1" t="n"/>
      <c r="H1049" s="1" t="n"/>
      <c r="I1049" s="1" t="n"/>
      <c r="J1049" s="1" t="n"/>
    </row>
    <row r="1050" ht="15" customHeight="1" s="7" thickBot="1">
      <c r="G1050" s="1" t="n"/>
      <c r="H1050" s="1" t="n"/>
      <c r="I1050" s="1" t="n"/>
      <c r="J1050" s="1" t="n"/>
    </row>
    <row r="1051" ht="15" customHeight="1" s="7" thickBot="1">
      <c r="G1051" s="1" t="n"/>
      <c r="H1051" s="1" t="n"/>
      <c r="I1051" s="1" t="n"/>
      <c r="J1051" s="1" t="n"/>
    </row>
    <row r="1052" ht="15" customHeight="1" s="7" thickBot="1">
      <c r="G1052" s="1" t="n"/>
      <c r="H1052" s="1" t="n"/>
      <c r="I1052" s="1" t="n"/>
      <c r="J1052" s="1" t="n"/>
    </row>
    <row r="1053" ht="15" customHeight="1" s="7" thickBot="1">
      <c r="G1053" s="1" t="n"/>
      <c r="H1053" s="1" t="n"/>
      <c r="I1053" s="1" t="n"/>
      <c r="J1053" s="1" t="n"/>
    </row>
    <row r="1054" ht="15" customHeight="1" s="7" thickBot="1">
      <c r="G1054" s="1" t="n"/>
      <c r="H1054" s="1" t="n"/>
      <c r="I1054" s="1" t="n"/>
      <c r="J1054" s="1" t="n"/>
    </row>
    <row r="1055" ht="15" customHeight="1" s="7" thickBot="1">
      <c r="G1055" s="1" t="n"/>
      <c r="H1055" s="1" t="n"/>
      <c r="I1055" s="1" t="n"/>
      <c r="J1055" s="1" t="n"/>
    </row>
    <row r="1056" ht="15" customHeight="1" s="7" thickBot="1">
      <c r="G1056" s="1" t="n"/>
      <c r="H1056" s="1" t="n"/>
      <c r="I1056" s="1" t="n"/>
      <c r="J1056" s="1" t="n"/>
    </row>
    <row r="1057" ht="15" customHeight="1" s="7" thickBot="1">
      <c r="G1057" s="1" t="n"/>
      <c r="H1057" s="1" t="n"/>
      <c r="I1057" s="1" t="n"/>
      <c r="J1057" s="1" t="n"/>
    </row>
    <row r="1058" ht="15" customHeight="1" s="7" thickBot="1">
      <c r="G1058" s="1" t="n"/>
      <c r="H1058" s="1" t="n"/>
      <c r="I1058" s="1" t="n"/>
      <c r="J1058" s="1" t="n"/>
    </row>
    <row r="1059" ht="15" customHeight="1" s="7" thickBot="1">
      <c r="G1059" s="1" t="n"/>
      <c r="H1059" s="1" t="n"/>
      <c r="I1059" s="1" t="n"/>
      <c r="J1059" s="1" t="n"/>
    </row>
    <row r="1060" ht="15" customHeight="1" s="7" thickBot="1">
      <c r="G1060" s="1" t="n"/>
      <c r="H1060" s="1" t="n"/>
      <c r="I1060" s="1" t="n"/>
      <c r="J1060" s="1" t="n"/>
    </row>
    <row r="1061" ht="15" customHeight="1" s="7" thickBot="1">
      <c r="G1061" s="1" t="n"/>
      <c r="H1061" s="1" t="n"/>
      <c r="I1061" s="1" t="n"/>
      <c r="J1061" s="1" t="n"/>
    </row>
    <row r="1062" ht="15" customHeight="1" s="7" thickBot="1">
      <c r="G1062" s="1" t="n"/>
      <c r="H1062" s="1" t="n"/>
      <c r="I1062" s="1" t="n"/>
      <c r="J1062" s="1" t="n"/>
    </row>
    <row r="1063" ht="15" customHeight="1" s="7" thickBot="1">
      <c r="G1063" s="1" t="n"/>
      <c r="H1063" s="1" t="n"/>
      <c r="I1063" s="1" t="n"/>
      <c r="J1063" s="1" t="n"/>
    </row>
    <row r="1064" ht="15" customHeight="1" s="7" thickBot="1">
      <c r="G1064" s="1" t="n"/>
      <c r="H1064" s="1" t="n"/>
      <c r="I1064" s="1" t="n"/>
      <c r="J1064" s="1" t="n"/>
    </row>
    <row r="1065" ht="15" customHeight="1" s="7" thickBot="1">
      <c r="G1065" s="1" t="n"/>
      <c r="H1065" s="1" t="n"/>
      <c r="I1065" s="1" t="n"/>
      <c r="J1065" s="1" t="n"/>
    </row>
    <row r="1066" ht="15" customHeight="1" s="7" thickBot="1">
      <c r="G1066" s="1" t="n"/>
      <c r="H1066" s="1" t="n"/>
      <c r="I1066" s="1" t="n"/>
      <c r="J1066" s="1" t="n"/>
    </row>
    <row r="1067" ht="15" customHeight="1" s="7" thickBot="1">
      <c r="G1067" s="1" t="n"/>
      <c r="H1067" s="1" t="n"/>
      <c r="I1067" s="1" t="n"/>
      <c r="J1067" s="1" t="n"/>
    </row>
    <row r="1068" ht="15" customHeight="1" s="7" thickBot="1">
      <c r="G1068" s="1" t="n"/>
      <c r="H1068" s="1" t="n"/>
      <c r="I1068" s="1" t="n"/>
      <c r="J1068" s="1" t="n"/>
    </row>
    <row r="1069" ht="15" customHeight="1" s="7" thickBot="1">
      <c r="G1069" s="1" t="n"/>
      <c r="H1069" s="1" t="n"/>
      <c r="I1069" s="1" t="n"/>
      <c r="J1069" s="1" t="n"/>
    </row>
    <row r="1070" ht="15" customHeight="1" s="7" thickBot="1">
      <c r="G1070" s="1" t="n"/>
      <c r="H1070" s="1" t="n"/>
      <c r="I1070" s="1" t="n"/>
      <c r="J1070" s="1" t="n"/>
    </row>
    <row r="1071" ht="15" customHeight="1" s="7" thickBot="1">
      <c r="G1071" s="1" t="n"/>
      <c r="H1071" s="1" t="n"/>
      <c r="I1071" s="1" t="n"/>
      <c r="J1071" s="1" t="n"/>
    </row>
    <row r="1072" ht="15" customHeight="1" s="7" thickBot="1">
      <c r="G1072" s="1" t="n"/>
      <c r="H1072" s="1" t="n"/>
      <c r="I1072" s="1" t="n"/>
      <c r="J1072" s="1" t="n"/>
    </row>
    <row r="1073" ht="15" customHeight="1" s="7" thickBot="1">
      <c r="G1073" s="1" t="n"/>
      <c r="H1073" s="1" t="n"/>
      <c r="I1073" s="1" t="n"/>
      <c r="J1073" s="1" t="n"/>
    </row>
    <row r="1074" ht="15" customHeight="1" s="7" thickBot="1">
      <c r="G1074" s="1" t="n"/>
      <c r="H1074" s="1" t="n"/>
      <c r="I1074" s="1" t="n"/>
      <c r="J1074" s="1" t="n"/>
    </row>
    <row r="1075" ht="15" customHeight="1" s="7" thickBot="1">
      <c r="G1075" s="1" t="n"/>
      <c r="H1075" s="1" t="n"/>
      <c r="I1075" s="1" t="n"/>
      <c r="J1075" s="1" t="n"/>
    </row>
    <row r="1076" ht="15" customHeight="1" s="7" thickBot="1">
      <c r="G1076" s="1" t="n"/>
      <c r="H1076" s="1" t="n"/>
      <c r="I1076" s="1" t="n"/>
      <c r="J1076" s="1" t="n"/>
    </row>
    <row r="1077" ht="15" customHeight="1" s="7" thickBot="1">
      <c r="G1077" s="1" t="n"/>
      <c r="H1077" s="1" t="n"/>
      <c r="I1077" s="1" t="n"/>
      <c r="J1077" s="1" t="n"/>
    </row>
    <row r="1078" ht="15" customHeight="1" s="7" thickBot="1">
      <c r="G1078" s="1" t="n"/>
      <c r="H1078" s="1" t="n"/>
      <c r="I1078" s="1" t="n"/>
      <c r="J1078" s="1" t="n"/>
    </row>
    <row r="1079" ht="15" customHeight="1" s="7" thickBot="1">
      <c r="G1079" s="1" t="n"/>
      <c r="H1079" s="1" t="n"/>
      <c r="I1079" s="1" t="n"/>
      <c r="J1079" s="1" t="n"/>
    </row>
    <row r="1080" ht="15" customHeight="1" s="7" thickBot="1">
      <c r="G1080" s="1" t="n"/>
      <c r="H1080" s="1" t="n"/>
      <c r="I1080" s="1" t="n"/>
      <c r="J1080" s="1" t="n"/>
    </row>
    <row r="1081" ht="15" customHeight="1" s="7" thickBot="1">
      <c r="G1081" s="1" t="n"/>
      <c r="H1081" s="1" t="n"/>
      <c r="I1081" s="1" t="n"/>
      <c r="J1081" s="1" t="n"/>
    </row>
    <row r="1082" ht="15" customHeight="1" s="7" thickBot="1">
      <c r="G1082" s="1" t="n"/>
      <c r="H1082" s="1" t="n"/>
      <c r="I1082" s="1" t="n"/>
      <c r="J1082" s="1" t="n"/>
    </row>
    <row r="1083" ht="15" customHeight="1" s="7" thickBot="1">
      <c r="G1083" s="1" t="n"/>
      <c r="H1083" s="1" t="n"/>
      <c r="I1083" s="1" t="n"/>
      <c r="J1083" s="1" t="n"/>
    </row>
    <row r="1084" ht="15" customHeight="1" s="7" thickBot="1">
      <c r="G1084" s="1" t="n"/>
      <c r="H1084" s="1" t="n"/>
      <c r="I1084" s="1" t="n"/>
      <c r="J1084" s="1" t="n"/>
    </row>
    <row r="1085" ht="15" customHeight="1" s="7" thickBot="1">
      <c r="G1085" s="1" t="n"/>
      <c r="H1085" s="1" t="n"/>
      <c r="I1085" s="1" t="n"/>
      <c r="J1085" s="1" t="n"/>
    </row>
    <row r="1086" ht="15" customHeight="1" s="7" thickBot="1">
      <c r="G1086" s="1" t="n"/>
      <c r="H1086" s="1" t="n"/>
      <c r="I1086" s="1" t="n"/>
      <c r="J1086" s="1" t="n"/>
    </row>
    <row r="1087" ht="15" customHeight="1" s="7" thickBot="1">
      <c r="G1087" s="1" t="n"/>
      <c r="H1087" s="1" t="n"/>
      <c r="I1087" s="1" t="n"/>
      <c r="J1087" s="1" t="n"/>
    </row>
    <row r="1088" ht="15" customHeight="1" s="7" thickBot="1">
      <c r="G1088" s="1" t="n"/>
      <c r="H1088" s="1" t="n"/>
      <c r="I1088" s="1" t="n"/>
      <c r="J1088" s="1" t="n"/>
    </row>
    <row r="1089" ht="15" customHeight="1" s="7" thickBot="1">
      <c r="G1089" s="1" t="n"/>
      <c r="H1089" s="1" t="n"/>
      <c r="I1089" s="1" t="n"/>
      <c r="J1089" s="1" t="n"/>
    </row>
    <row r="1090" ht="15" customHeight="1" s="7" thickBot="1">
      <c r="G1090" s="1" t="n"/>
      <c r="H1090" s="1" t="n"/>
      <c r="I1090" s="1" t="n"/>
      <c r="J1090" s="1" t="n"/>
    </row>
    <row r="1091" ht="15" customHeight="1" s="7" thickBot="1">
      <c r="G1091" s="1" t="n"/>
      <c r="H1091" s="1" t="n"/>
      <c r="I1091" s="1" t="n"/>
      <c r="J1091" s="1" t="n"/>
    </row>
    <row r="1092" ht="15" customHeight="1" s="7" thickBot="1">
      <c r="G1092" s="1" t="n"/>
      <c r="H1092" s="1" t="n"/>
      <c r="I1092" s="1" t="n"/>
      <c r="J1092" s="1" t="n"/>
    </row>
    <row r="1093" ht="15" customHeight="1" s="7" thickBot="1">
      <c r="G1093" s="1" t="n"/>
      <c r="H1093" s="1" t="n"/>
      <c r="I1093" s="1" t="n"/>
      <c r="J1093" s="1" t="n"/>
    </row>
    <row r="1094" ht="15" customHeight="1" s="7" thickBot="1">
      <c r="G1094" s="1" t="n"/>
      <c r="H1094" s="1" t="n"/>
      <c r="I1094" s="1" t="n"/>
      <c r="J1094" s="1" t="n"/>
    </row>
    <row r="1095" ht="15" customHeight="1" s="7" thickBot="1">
      <c r="G1095" s="1" t="n"/>
      <c r="H1095" s="1" t="n"/>
      <c r="I1095" s="1" t="n"/>
      <c r="J1095" s="1" t="n"/>
    </row>
    <row r="1096" ht="15" customHeight="1" s="7" thickBot="1">
      <c r="G1096" s="1" t="n"/>
      <c r="H1096" s="1" t="n"/>
      <c r="I1096" s="1" t="n"/>
      <c r="J1096" s="1" t="n"/>
    </row>
    <row r="1097" ht="15" customHeight="1" s="7" thickBot="1">
      <c r="G1097" s="1" t="n"/>
      <c r="H1097" s="1" t="n"/>
      <c r="I1097" s="1" t="n"/>
      <c r="J1097" s="1" t="n"/>
    </row>
    <row r="1098" ht="15" customHeight="1" s="7" thickBot="1">
      <c r="G1098" s="1" t="n"/>
      <c r="H1098" s="1" t="n"/>
      <c r="I1098" s="1" t="n"/>
      <c r="J1098" s="1" t="n"/>
    </row>
    <row r="1099" ht="15" customHeight="1" s="7" thickBot="1">
      <c r="G1099" s="1" t="n"/>
      <c r="H1099" s="1" t="n"/>
      <c r="I1099" s="1" t="n"/>
      <c r="J1099" s="1" t="n"/>
    </row>
    <row r="1100" ht="15" customHeight="1" s="7" thickBot="1">
      <c r="G1100" s="1" t="n"/>
      <c r="H1100" s="1" t="n"/>
      <c r="I1100" s="1" t="n"/>
      <c r="J1100" s="1" t="n"/>
    </row>
    <row r="1101" ht="15" customHeight="1" s="7" thickBot="1">
      <c r="G1101" s="1" t="n"/>
      <c r="H1101" s="1" t="n"/>
      <c r="I1101" s="1" t="n"/>
      <c r="J1101" s="1" t="n"/>
    </row>
    <row r="1102" ht="15" customHeight="1" s="7" thickBot="1">
      <c r="G1102" s="1" t="n"/>
      <c r="H1102" s="1" t="n"/>
      <c r="I1102" s="1" t="n"/>
      <c r="J1102" s="1" t="n"/>
    </row>
    <row r="1103" ht="15" customHeight="1" s="7" thickBot="1">
      <c r="G1103" s="1" t="n"/>
      <c r="H1103" s="1" t="n"/>
      <c r="I1103" s="1" t="n"/>
      <c r="J1103" s="1" t="n"/>
    </row>
    <row r="1104" ht="15" customHeight="1" s="7" thickBot="1">
      <c r="G1104" s="1" t="n"/>
      <c r="H1104" s="1" t="n"/>
      <c r="I1104" s="1" t="n"/>
      <c r="J1104" s="1" t="n"/>
    </row>
    <row r="1105" ht="15" customHeight="1" s="7" thickBot="1">
      <c r="G1105" s="1" t="n"/>
      <c r="H1105" s="1" t="n"/>
      <c r="I1105" s="1" t="n"/>
      <c r="J1105" s="1" t="n"/>
    </row>
    <row r="1106" ht="15" customHeight="1" s="7" thickBot="1">
      <c r="G1106" s="1" t="n"/>
      <c r="H1106" s="1" t="n"/>
      <c r="I1106" s="1" t="n"/>
      <c r="J1106" s="1" t="n"/>
    </row>
    <row r="1107" ht="15" customHeight="1" s="7" thickBot="1">
      <c r="G1107" s="1" t="n"/>
      <c r="H1107" s="1" t="n"/>
      <c r="I1107" s="1" t="n"/>
      <c r="J1107" s="1" t="n"/>
    </row>
    <row r="1108" ht="15" customHeight="1" s="7" thickBot="1">
      <c r="G1108" s="1" t="n"/>
      <c r="H1108" s="1" t="n"/>
      <c r="I1108" s="1" t="n"/>
      <c r="J1108" s="1" t="n"/>
    </row>
    <row r="1109" ht="15" customHeight="1" s="7" thickBot="1">
      <c r="G1109" s="1" t="n"/>
      <c r="H1109" s="1" t="n"/>
      <c r="I1109" s="1" t="n"/>
      <c r="J1109" s="1" t="n"/>
    </row>
    <row r="1110" ht="15" customHeight="1" s="7" thickBot="1">
      <c r="G1110" s="1" t="n"/>
      <c r="H1110" s="1" t="n"/>
      <c r="I1110" s="1" t="n"/>
      <c r="J1110" s="1" t="n"/>
    </row>
    <row r="1111" ht="15" customHeight="1" s="7" thickBot="1">
      <c r="G1111" s="1" t="n"/>
      <c r="H1111" s="1" t="n"/>
      <c r="I1111" s="1" t="n"/>
      <c r="J1111" s="1" t="n"/>
    </row>
    <row r="1112" ht="15" customHeight="1" s="7" thickBot="1">
      <c r="G1112" s="1" t="n"/>
      <c r="H1112" s="1" t="n"/>
      <c r="I1112" s="1" t="n"/>
      <c r="J1112" s="1" t="n"/>
    </row>
    <row r="1113" ht="15" customHeight="1" s="7" thickBot="1">
      <c r="G1113" s="1" t="n"/>
      <c r="H1113" s="1" t="n"/>
      <c r="I1113" s="1" t="n"/>
      <c r="J1113" s="1" t="n"/>
    </row>
    <row r="1114" ht="15" customHeight="1" s="7" thickBot="1">
      <c r="G1114" s="1" t="n"/>
      <c r="H1114" s="1" t="n"/>
      <c r="I1114" s="1" t="n"/>
      <c r="J1114" s="1" t="n"/>
    </row>
    <row r="1115" ht="15" customHeight="1" s="7" thickBot="1">
      <c r="G1115" s="1" t="n"/>
      <c r="H1115" s="1" t="n"/>
      <c r="I1115" s="1" t="n"/>
      <c r="J1115" s="1" t="n"/>
    </row>
    <row r="1116" ht="15" customHeight="1" s="7" thickBot="1">
      <c r="G1116" s="1" t="n"/>
      <c r="H1116" s="1" t="n"/>
      <c r="I1116" s="1" t="n"/>
      <c r="J1116" s="1" t="n"/>
    </row>
  </sheetData>
  <conditionalFormatting sqref="E3:E56 E59:E139">
    <cfRule type="cellIs" priority="21" operator="lessThan" dxfId="9">
      <formula>$L$2</formula>
    </cfRule>
    <cfRule type="cellIs" priority="20" operator="greaterThan" dxfId="8">
      <formula>$L$2</formula>
    </cfRule>
    <cfRule type="cellIs" priority="19" operator="equal" dxfId="9">
      <formula>$L$2</formula>
    </cfRule>
    <cfRule type="cellIs" priority="10" operator="greaterThan" dxfId="8">
      <formula>$L$2</formula>
    </cfRule>
    <cfRule type="cellIs" priority="11" operator="equal" dxfId="9">
      <formula>$L$2</formula>
    </cfRule>
    <cfRule type="cellIs" priority="12" operator="lessThan" dxfId="9">
      <formula>$L$2</formula>
    </cfRule>
  </conditionalFormatting>
  <conditionalFormatting sqref="E57">
    <cfRule type="cellIs" priority="7" operator="equal" dxfId="9">
      <formula>$L$57</formula>
    </cfRule>
    <cfRule type="cellIs" priority="8" operator="lessThan" dxfId="9">
      <formula>$L$57</formula>
    </cfRule>
    <cfRule type="cellIs" priority="9" operator="greaterThan" dxfId="8">
      <formula>$L$57</formula>
    </cfRule>
  </conditionalFormatting>
  <conditionalFormatting sqref="E58">
    <cfRule type="cellIs" priority="4" operator="equal" dxfId="9">
      <formula>$L$57</formula>
    </cfRule>
    <cfRule type="cellIs" priority="5" operator="lessThan" dxfId="9">
      <formula>$L$57</formula>
    </cfRule>
    <cfRule type="cellIs" priority="6" operator="greaterThan" dxfId="8">
      <formula>$L$57</formula>
    </cfRule>
  </conditionalFormatting>
  <conditionalFormatting sqref="E2:E139">
    <cfRule type="cellIs" priority="1" operator="lessThan" dxfId="9">
      <formula>L2</formula>
    </cfRule>
    <cfRule type="cellIs" priority="2" operator="equal" dxfId="9">
      <formula>L2</formula>
    </cfRule>
    <cfRule type="cellIs" priority="3" operator="greaterThan" dxfId="8">
      <formula>L2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40"/>
  <sheetViews>
    <sheetView workbookViewId="0">
      <selection activeCell="E5" sqref="E5"/>
    </sheetView>
  </sheetViews>
  <sheetFormatPr baseColWidth="8" defaultRowHeight="14.5"/>
  <cols>
    <col width="10.26953125" customWidth="1" style="7" min="1" max="1"/>
    <col width="30.7265625" customWidth="1" style="7" min="2" max="2"/>
    <col width="10.26953125" customWidth="1" style="7" min="3" max="3"/>
    <col width="11.08984375" customWidth="1" style="7" min="4" max="4"/>
  </cols>
  <sheetData>
    <row r="1">
      <c r="A1" t="inlineStr">
        <is>
          <t>Item No.</t>
        </is>
      </c>
      <c r="B1" t="inlineStr">
        <is>
          <t>Name</t>
        </is>
      </c>
      <c r="C1" t="inlineStr">
        <is>
          <t>Leadtime</t>
        </is>
      </c>
    </row>
    <row r="2">
      <c r="B2">
        <f>VLOOKUP(LeadtimeData[[#This Row],[Item No.]],Item[],2,FALSE)</f>
        <v/>
      </c>
    </row>
    <row r="3">
      <c r="B3">
        <f>VLOOKUP(LeadtimeData[[#This Row],[Item No.]],Item[],2,FALSE)</f>
        <v/>
      </c>
    </row>
    <row r="4">
      <c r="B4">
        <f>VLOOKUP(LeadtimeData[[#This Row],[Item No.]],Item[],2,FALSE)</f>
        <v/>
      </c>
    </row>
    <row r="5">
      <c r="B5">
        <f>VLOOKUP(LeadtimeData[[#This Row],[Item No.]],Item[],2,FALSE)</f>
        <v/>
      </c>
    </row>
    <row r="6">
      <c r="B6">
        <f>VLOOKUP(LeadtimeData[[#This Row],[Item No.]],Item[],2,FALSE)</f>
        <v/>
      </c>
    </row>
    <row r="7">
      <c r="B7">
        <f>VLOOKUP(LeadtimeData[[#This Row],[Item No.]],Item[],2,FALSE)</f>
        <v/>
      </c>
    </row>
    <row r="8">
      <c r="B8">
        <f>VLOOKUP(LeadtimeData[[#This Row],[Item No.]],Item[],2,FALSE)</f>
        <v/>
      </c>
    </row>
    <row r="9">
      <c r="B9">
        <f>VLOOKUP(LeadtimeData[[#This Row],[Item No.]],Item[],2,FALSE)</f>
        <v/>
      </c>
    </row>
    <row r="10">
      <c r="B10">
        <f>VLOOKUP(LeadtimeData[[#This Row],[Item No.]],Item[],2,FALSE)</f>
        <v/>
      </c>
    </row>
    <row r="11">
      <c r="B11">
        <f>VLOOKUP(LeadtimeData[[#This Row],[Item No.]],Item[],2,FALSE)</f>
        <v/>
      </c>
    </row>
    <row r="12">
      <c r="B12">
        <f>VLOOKUP(LeadtimeData[[#This Row],[Item No.]],Item[],2,FALSE)</f>
        <v/>
      </c>
    </row>
    <row r="13">
      <c r="B13">
        <f>VLOOKUP(LeadtimeData[[#This Row],[Item No.]],Item[],2,FALSE)</f>
        <v/>
      </c>
    </row>
    <row r="14">
      <c r="B14">
        <f>VLOOKUP(LeadtimeData[[#This Row],[Item No.]],Item[],2,FALSE)</f>
        <v/>
      </c>
    </row>
    <row r="15">
      <c r="B15">
        <f>VLOOKUP(LeadtimeData[[#This Row],[Item No.]],Item[],2,FALSE)</f>
        <v/>
      </c>
    </row>
    <row r="16">
      <c r="B16">
        <f>VLOOKUP(LeadtimeData[[#This Row],[Item No.]],Item[],2,FALSE)</f>
        <v/>
      </c>
    </row>
    <row r="17">
      <c r="B17">
        <f>VLOOKUP(LeadtimeData[[#This Row],[Item No.]],Item[],2,FALSE)</f>
        <v/>
      </c>
    </row>
    <row r="18">
      <c r="B18">
        <f>VLOOKUP(LeadtimeData[[#This Row],[Item No.]],Item[],2,FALSE)</f>
        <v/>
      </c>
    </row>
    <row r="19">
      <c r="B19">
        <f>VLOOKUP(LeadtimeData[[#This Row],[Item No.]],Item[],2,FALSE)</f>
        <v/>
      </c>
    </row>
    <row r="20">
      <c r="B20">
        <f>VLOOKUP(LeadtimeData[[#This Row],[Item No.]],Item[],2,FALSE)</f>
        <v/>
      </c>
    </row>
    <row r="21">
      <c r="B21">
        <f>VLOOKUP(LeadtimeData[[#This Row],[Item No.]],Item[],2,FALSE)</f>
        <v/>
      </c>
    </row>
    <row r="22">
      <c r="B22">
        <f>VLOOKUP(LeadtimeData[[#This Row],[Item No.]],Item[],2,FALSE)</f>
        <v/>
      </c>
    </row>
    <row r="23">
      <c r="B23">
        <f>VLOOKUP(LeadtimeData[[#This Row],[Item No.]],Item[],2,FALSE)</f>
        <v/>
      </c>
    </row>
    <row r="24">
      <c r="B24">
        <f>VLOOKUP(LeadtimeData[[#This Row],[Item No.]],Item[],2,FALSE)</f>
        <v/>
      </c>
    </row>
    <row r="25">
      <c r="B25">
        <f>VLOOKUP(LeadtimeData[[#This Row],[Item No.]],Item[],2,FALSE)</f>
        <v/>
      </c>
    </row>
    <row r="26">
      <c r="B26">
        <f>VLOOKUP(LeadtimeData[[#This Row],[Item No.]],Item[],2,FALSE)</f>
        <v/>
      </c>
    </row>
    <row r="27">
      <c r="B27">
        <f>VLOOKUP(LeadtimeData[[#This Row],[Item No.]],Item[],2,FALSE)</f>
        <v/>
      </c>
    </row>
    <row r="28">
      <c r="B28">
        <f>VLOOKUP(LeadtimeData[[#This Row],[Item No.]],Item[],2,FALSE)</f>
        <v/>
      </c>
    </row>
    <row r="29">
      <c r="B29">
        <f>VLOOKUP(LeadtimeData[[#This Row],[Item No.]],Item[],2,FALSE)</f>
        <v/>
      </c>
    </row>
    <row r="30">
      <c r="B30">
        <f>VLOOKUP(LeadtimeData[[#This Row],[Item No.]],Item[],2,FALSE)</f>
        <v/>
      </c>
    </row>
    <row r="31">
      <c r="B31">
        <f>VLOOKUP(LeadtimeData[[#This Row],[Item No.]],Item[],2,FALSE)</f>
        <v/>
      </c>
    </row>
    <row r="32">
      <c r="B32">
        <f>VLOOKUP(LeadtimeData[[#This Row],[Item No.]],Item[],2,FALSE)</f>
        <v/>
      </c>
    </row>
    <row r="33">
      <c r="B33">
        <f>VLOOKUP(LeadtimeData[[#This Row],[Item No.]],Item[],2,FALSE)</f>
        <v/>
      </c>
    </row>
    <row r="34">
      <c r="B34">
        <f>VLOOKUP(LeadtimeData[[#This Row],[Item No.]],Item[],2,FALSE)</f>
        <v/>
      </c>
    </row>
    <row r="35">
      <c r="B35">
        <f>VLOOKUP(LeadtimeData[[#This Row],[Item No.]],Item[],2,FALSE)</f>
        <v/>
      </c>
    </row>
    <row r="36">
      <c r="B36">
        <f>VLOOKUP(LeadtimeData[[#This Row],[Item No.]],Item[],2,FALSE)</f>
        <v/>
      </c>
    </row>
    <row r="37">
      <c r="B37">
        <f>VLOOKUP(LeadtimeData[[#This Row],[Item No.]],Item[],2,FALSE)</f>
        <v/>
      </c>
    </row>
    <row r="38">
      <c r="B38">
        <f>VLOOKUP(LeadtimeData[[#This Row],[Item No.]],Item[],2,FALSE)</f>
        <v/>
      </c>
    </row>
    <row r="39">
      <c r="B39">
        <f>VLOOKUP(LeadtimeData[[#This Row],[Item No.]],Item[],2,FALSE)</f>
        <v/>
      </c>
    </row>
    <row r="40">
      <c r="B40">
        <f>VLOOKUP(LeadtimeData[[#This Row],[Item No.]],Item[],2,FALSE)</f>
        <v/>
      </c>
    </row>
    <row r="41">
      <c r="B41">
        <f>VLOOKUP(LeadtimeData[[#This Row],[Item No.]],Item[],2,FALSE)</f>
        <v/>
      </c>
    </row>
    <row r="42">
      <c r="B42">
        <f>VLOOKUP(LeadtimeData[[#This Row],[Item No.]],Item[],2,FALSE)</f>
        <v/>
      </c>
    </row>
    <row r="43">
      <c r="B43">
        <f>VLOOKUP(LeadtimeData[[#This Row],[Item No.]],Item[],2,FALSE)</f>
        <v/>
      </c>
    </row>
    <row r="44">
      <c r="B44">
        <f>VLOOKUP(LeadtimeData[[#This Row],[Item No.]],Item[],2,FALSE)</f>
        <v/>
      </c>
    </row>
    <row r="45">
      <c r="B45">
        <f>VLOOKUP(LeadtimeData[[#This Row],[Item No.]],Item[],2,FALSE)</f>
        <v/>
      </c>
    </row>
    <row r="46">
      <c r="B46">
        <f>VLOOKUP(LeadtimeData[[#This Row],[Item No.]],Item[],2,FALSE)</f>
        <v/>
      </c>
    </row>
    <row r="47">
      <c r="B47">
        <f>VLOOKUP(LeadtimeData[[#This Row],[Item No.]],Item[],2,FALSE)</f>
        <v/>
      </c>
    </row>
    <row r="48">
      <c r="B48">
        <f>VLOOKUP(LeadtimeData[[#This Row],[Item No.]],Item[],2,FALSE)</f>
        <v/>
      </c>
    </row>
    <row r="49">
      <c r="B49">
        <f>VLOOKUP(LeadtimeData[[#This Row],[Item No.]],Item[],2,FALSE)</f>
        <v/>
      </c>
    </row>
    <row r="50">
      <c r="B50">
        <f>VLOOKUP(LeadtimeData[[#This Row],[Item No.]],Item[],2,FALSE)</f>
        <v/>
      </c>
    </row>
    <row r="51">
      <c r="B51">
        <f>VLOOKUP(LeadtimeData[[#This Row],[Item No.]],Item[],2,FALSE)</f>
        <v/>
      </c>
    </row>
    <row r="52">
      <c r="B52">
        <f>VLOOKUP(LeadtimeData[[#This Row],[Item No.]],Item[],2,FALSE)</f>
        <v/>
      </c>
    </row>
    <row r="53">
      <c r="B53">
        <f>VLOOKUP(LeadtimeData[[#This Row],[Item No.]],Item[],2,FALSE)</f>
        <v/>
      </c>
    </row>
    <row r="54">
      <c r="B54">
        <f>VLOOKUP(LeadtimeData[[#This Row],[Item No.]],Item[],2,FALSE)</f>
        <v/>
      </c>
    </row>
    <row r="55">
      <c r="B55">
        <f>VLOOKUP(LeadtimeData[[#This Row],[Item No.]],Item[],2,FALSE)</f>
        <v/>
      </c>
    </row>
    <row r="56">
      <c r="B56">
        <f>VLOOKUP(LeadtimeData[[#This Row],[Item No.]],Item[],2,FALSE)</f>
        <v/>
      </c>
    </row>
    <row r="57">
      <c r="B57">
        <f>VLOOKUP(LeadtimeData[[#This Row],[Item No.]],Item[],2,FALSE)</f>
        <v/>
      </c>
    </row>
    <row r="58">
      <c r="B58">
        <f>VLOOKUP(LeadtimeData[[#This Row],[Item No.]],Item[],2,FALSE)</f>
        <v/>
      </c>
    </row>
    <row r="59">
      <c r="B59">
        <f>VLOOKUP(LeadtimeData[[#This Row],[Item No.]],Item[],2,FALSE)</f>
        <v/>
      </c>
    </row>
    <row r="60">
      <c r="B60">
        <f>VLOOKUP(LeadtimeData[[#This Row],[Item No.]],Item[],2,FALSE)</f>
        <v/>
      </c>
    </row>
    <row r="61">
      <c r="B61">
        <f>VLOOKUP(LeadtimeData[[#This Row],[Item No.]],Item[],2,FALSE)</f>
        <v/>
      </c>
    </row>
    <row r="62">
      <c r="B62">
        <f>VLOOKUP(LeadtimeData[[#This Row],[Item No.]],Item[],2,FALSE)</f>
        <v/>
      </c>
    </row>
    <row r="63">
      <c r="B63">
        <f>VLOOKUP(LeadtimeData[[#This Row],[Item No.]],Item[],2,FALSE)</f>
        <v/>
      </c>
    </row>
    <row r="64">
      <c r="B64">
        <f>VLOOKUP(LeadtimeData[[#This Row],[Item No.]],Item[],2,FALSE)</f>
        <v/>
      </c>
    </row>
    <row r="65">
      <c r="B65">
        <f>VLOOKUP(LeadtimeData[[#This Row],[Item No.]],Item[],2,FALSE)</f>
        <v/>
      </c>
    </row>
    <row r="66">
      <c r="B66">
        <f>VLOOKUP(LeadtimeData[[#This Row],[Item No.]],Item[],2,FALSE)</f>
        <v/>
      </c>
    </row>
    <row r="67">
      <c r="B67">
        <f>VLOOKUP(LeadtimeData[[#This Row],[Item No.]],Item[],2,FALSE)</f>
        <v/>
      </c>
    </row>
    <row r="68">
      <c r="B68">
        <f>VLOOKUP(LeadtimeData[[#This Row],[Item No.]],Item[],2,FALSE)</f>
        <v/>
      </c>
    </row>
    <row r="69">
      <c r="B69">
        <f>VLOOKUP(LeadtimeData[[#This Row],[Item No.]],Item[],2,FALSE)</f>
        <v/>
      </c>
    </row>
    <row r="70">
      <c r="B70">
        <f>VLOOKUP(LeadtimeData[[#This Row],[Item No.]],Item[],2,FALSE)</f>
        <v/>
      </c>
    </row>
    <row r="71">
      <c r="B71">
        <f>VLOOKUP(LeadtimeData[[#This Row],[Item No.]],Item[],2,FALSE)</f>
        <v/>
      </c>
    </row>
    <row r="72">
      <c r="B72">
        <f>VLOOKUP(LeadtimeData[[#This Row],[Item No.]],Item[],2,FALSE)</f>
        <v/>
      </c>
    </row>
    <row r="73">
      <c r="B73">
        <f>VLOOKUP(LeadtimeData[[#This Row],[Item No.]],Item[],2,FALSE)</f>
        <v/>
      </c>
    </row>
    <row r="74">
      <c r="B74">
        <f>VLOOKUP(LeadtimeData[[#This Row],[Item No.]],Item[],2,FALSE)</f>
        <v/>
      </c>
    </row>
    <row r="75">
      <c r="B75">
        <f>VLOOKUP(LeadtimeData[[#This Row],[Item No.]],Item[],2,FALSE)</f>
        <v/>
      </c>
    </row>
    <row r="76">
      <c r="B76">
        <f>VLOOKUP(LeadtimeData[[#This Row],[Item No.]],Item[],2,FALSE)</f>
        <v/>
      </c>
    </row>
    <row r="77">
      <c r="B77">
        <f>VLOOKUP(LeadtimeData[[#This Row],[Item No.]],Item[],2,FALSE)</f>
        <v/>
      </c>
    </row>
    <row r="78">
      <c r="B78">
        <f>VLOOKUP(LeadtimeData[[#This Row],[Item No.]],Item[],2,FALSE)</f>
        <v/>
      </c>
    </row>
    <row r="79">
      <c r="B79">
        <f>VLOOKUP(LeadtimeData[[#This Row],[Item No.]],Item[],2,FALSE)</f>
        <v/>
      </c>
    </row>
    <row r="80">
      <c r="B80">
        <f>VLOOKUP(LeadtimeData[[#This Row],[Item No.]],Item[],2,FALSE)</f>
        <v/>
      </c>
    </row>
    <row r="81">
      <c r="B81">
        <f>VLOOKUP(LeadtimeData[[#This Row],[Item No.]],Item[],2,FALSE)</f>
        <v/>
      </c>
    </row>
    <row r="82">
      <c r="B82">
        <f>VLOOKUP(LeadtimeData[[#This Row],[Item No.]],Item[],2,FALSE)</f>
        <v/>
      </c>
    </row>
    <row r="83">
      <c r="B83">
        <f>VLOOKUP(LeadtimeData[[#This Row],[Item No.]],Item[],2,FALSE)</f>
        <v/>
      </c>
    </row>
    <row r="84">
      <c r="B84">
        <f>VLOOKUP(LeadtimeData[[#This Row],[Item No.]],Item[],2,FALSE)</f>
        <v/>
      </c>
    </row>
    <row r="85">
      <c r="B85">
        <f>VLOOKUP(LeadtimeData[[#This Row],[Item No.]],Item[],2,FALSE)</f>
        <v/>
      </c>
    </row>
    <row r="86">
      <c r="B86">
        <f>VLOOKUP(LeadtimeData[[#This Row],[Item No.]],Item[],2,FALSE)</f>
        <v/>
      </c>
    </row>
    <row r="87">
      <c r="B87">
        <f>VLOOKUP(LeadtimeData[[#This Row],[Item No.]],Item[],2,FALSE)</f>
        <v/>
      </c>
    </row>
    <row r="88">
      <c r="B88">
        <f>VLOOKUP(LeadtimeData[[#This Row],[Item No.]],Item[],2,FALSE)</f>
        <v/>
      </c>
    </row>
    <row r="89">
      <c r="B89">
        <f>VLOOKUP(LeadtimeData[[#This Row],[Item No.]],Item[],2,FALSE)</f>
        <v/>
      </c>
    </row>
    <row r="90">
      <c r="B90">
        <f>VLOOKUP(LeadtimeData[[#This Row],[Item No.]],Item[],2,FALSE)</f>
        <v/>
      </c>
    </row>
    <row r="91">
      <c r="B91">
        <f>VLOOKUP(LeadtimeData[[#This Row],[Item No.]],Item[],2,FALSE)</f>
        <v/>
      </c>
    </row>
    <row r="92">
      <c r="B92">
        <f>VLOOKUP(LeadtimeData[[#This Row],[Item No.]],Item[],2,FALSE)</f>
        <v/>
      </c>
    </row>
    <row r="93">
      <c r="B93">
        <f>VLOOKUP(LeadtimeData[[#This Row],[Item No.]],Item[],2,FALSE)</f>
        <v/>
      </c>
    </row>
    <row r="94">
      <c r="B94">
        <f>VLOOKUP(LeadtimeData[[#This Row],[Item No.]],Item[],2,FALSE)</f>
        <v/>
      </c>
    </row>
    <row r="95">
      <c r="B95">
        <f>VLOOKUP(LeadtimeData[[#This Row],[Item No.]],Item[],2,FALSE)</f>
        <v/>
      </c>
    </row>
    <row r="96">
      <c r="B96">
        <f>VLOOKUP(LeadtimeData[[#This Row],[Item No.]],Item[],2,FALSE)</f>
        <v/>
      </c>
    </row>
    <row r="97">
      <c r="B97">
        <f>VLOOKUP(LeadtimeData[[#This Row],[Item No.]],Item[],2,FALSE)</f>
        <v/>
      </c>
    </row>
    <row r="98">
      <c r="B98">
        <f>VLOOKUP(LeadtimeData[[#This Row],[Item No.]],Item[],2,FALSE)</f>
        <v/>
      </c>
    </row>
    <row r="99">
      <c r="B99">
        <f>VLOOKUP(LeadtimeData[[#This Row],[Item No.]],Item[],2,FALSE)</f>
        <v/>
      </c>
    </row>
    <row r="100">
      <c r="B100">
        <f>VLOOKUP(LeadtimeData[[#This Row],[Item No.]],Item[],2,FALSE)</f>
        <v/>
      </c>
    </row>
    <row r="101">
      <c r="B101">
        <f>VLOOKUP(LeadtimeData[[#This Row],[Item No.]],Item[],2,FALSE)</f>
        <v/>
      </c>
    </row>
    <row r="102">
      <c r="B102">
        <f>VLOOKUP(LeadtimeData[[#This Row],[Item No.]],Item[],2,FALSE)</f>
        <v/>
      </c>
    </row>
    <row r="103">
      <c r="B103">
        <f>VLOOKUP(LeadtimeData[[#This Row],[Item No.]],Item[],2,FALSE)</f>
        <v/>
      </c>
    </row>
    <row r="104">
      <c r="B104">
        <f>VLOOKUP(LeadtimeData[[#This Row],[Item No.]],Item[],2,FALSE)</f>
        <v/>
      </c>
    </row>
    <row r="105">
      <c r="B105">
        <f>VLOOKUP(LeadtimeData[[#This Row],[Item No.]],Item[],2,FALSE)</f>
        <v/>
      </c>
    </row>
    <row r="106">
      <c r="B106">
        <f>VLOOKUP(LeadtimeData[[#This Row],[Item No.]],Item[],2,FALSE)</f>
        <v/>
      </c>
    </row>
    <row r="107">
      <c r="B107">
        <f>VLOOKUP(LeadtimeData[[#This Row],[Item No.]],Item[],2,FALSE)</f>
        <v/>
      </c>
    </row>
    <row r="108">
      <c r="B108">
        <f>VLOOKUP(LeadtimeData[[#This Row],[Item No.]],Item[],2,FALSE)</f>
        <v/>
      </c>
    </row>
    <row r="109">
      <c r="B109">
        <f>VLOOKUP(LeadtimeData[[#This Row],[Item No.]],Item[],2,FALSE)</f>
        <v/>
      </c>
    </row>
    <row r="110">
      <c r="B110">
        <f>VLOOKUP(LeadtimeData[[#This Row],[Item No.]],Item[],2,FALSE)</f>
        <v/>
      </c>
    </row>
    <row r="111">
      <c r="B111">
        <f>VLOOKUP(LeadtimeData[[#This Row],[Item No.]],Item[],2,FALSE)</f>
        <v/>
      </c>
    </row>
    <row r="112">
      <c r="B112">
        <f>VLOOKUP(LeadtimeData[[#This Row],[Item No.]],Item[],2,FALSE)</f>
        <v/>
      </c>
    </row>
    <row r="113">
      <c r="B113">
        <f>VLOOKUP(LeadtimeData[[#This Row],[Item No.]],Item[],2,FALSE)</f>
        <v/>
      </c>
    </row>
    <row r="114">
      <c r="B114">
        <f>VLOOKUP(LeadtimeData[[#This Row],[Item No.]],Item[],2,FALSE)</f>
        <v/>
      </c>
    </row>
    <row r="115">
      <c r="B115">
        <f>VLOOKUP(LeadtimeData[[#This Row],[Item No.]],Item[],2,FALSE)</f>
        <v/>
      </c>
    </row>
    <row r="116">
      <c r="B116">
        <f>VLOOKUP(LeadtimeData[[#This Row],[Item No.]],Item[],2,FALSE)</f>
        <v/>
      </c>
    </row>
    <row r="117">
      <c r="B117">
        <f>VLOOKUP(LeadtimeData[[#This Row],[Item No.]],Item[],2,FALSE)</f>
        <v/>
      </c>
    </row>
    <row r="118">
      <c r="B118">
        <f>VLOOKUP(LeadtimeData[[#This Row],[Item No.]],Item[],2,FALSE)</f>
        <v/>
      </c>
    </row>
    <row r="119">
      <c r="B119">
        <f>VLOOKUP(LeadtimeData[[#This Row],[Item No.]],Item[],2,FALSE)</f>
        <v/>
      </c>
    </row>
    <row r="120">
      <c r="B120">
        <f>VLOOKUP(LeadtimeData[[#This Row],[Item No.]],Item[],2,FALSE)</f>
        <v/>
      </c>
    </row>
    <row r="121">
      <c r="B121">
        <f>VLOOKUP(LeadtimeData[[#This Row],[Item No.]],Item[],2,FALSE)</f>
        <v/>
      </c>
    </row>
    <row r="122">
      <c r="B122">
        <f>VLOOKUP(LeadtimeData[[#This Row],[Item No.]],Item[],2,FALSE)</f>
        <v/>
      </c>
    </row>
    <row r="123">
      <c r="B123">
        <f>VLOOKUP(LeadtimeData[[#This Row],[Item No.]],Item[],2,FALSE)</f>
        <v/>
      </c>
    </row>
    <row r="124">
      <c r="B124">
        <f>VLOOKUP(LeadtimeData[[#This Row],[Item No.]],Item[],2,FALSE)</f>
        <v/>
      </c>
    </row>
    <row r="125">
      <c r="B125">
        <f>VLOOKUP(LeadtimeData[[#This Row],[Item No.]],Item[],2,FALSE)</f>
        <v/>
      </c>
    </row>
    <row r="126">
      <c r="B126">
        <f>VLOOKUP(LeadtimeData[[#This Row],[Item No.]],Item[],2,FALSE)</f>
        <v/>
      </c>
    </row>
    <row r="127">
      <c r="B127">
        <f>VLOOKUP(LeadtimeData[[#This Row],[Item No.]],Item[],2,FALSE)</f>
        <v/>
      </c>
    </row>
    <row r="128">
      <c r="B128">
        <f>VLOOKUP(LeadtimeData[[#This Row],[Item No.]],Item[],2,FALSE)</f>
        <v/>
      </c>
    </row>
    <row r="129">
      <c r="B129">
        <f>VLOOKUP(LeadtimeData[[#This Row],[Item No.]],Item[],2,FALSE)</f>
        <v/>
      </c>
    </row>
    <row r="130">
      <c r="B130">
        <f>VLOOKUP(LeadtimeData[[#This Row],[Item No.]],Item[],2,FALSE)</f>
        <v/>
      </c>
    </row>
    <row r="131">
      <c r="B131">
        <f>VLOOKUP(LeadtimeData[[#This Row],[Item No.]],Item[],2,FALSE)</f>
        <v/>
      </c>
    </row>
    <row r="132">
      <c r="B132">
        <f>VLOOKUP(LeadtimeData[[#This Row],[Item No.]],Item[],2,FALSE)</f>
        <v/>
      </c>
    </row>
    <row r="133">
      <c r="B133">
        <f>VLOOKUP(LeadtimeData[[#This Row],[Item No.]],Item[],2,FALSE)</f>
        <v/>
      </c>
    </row>
    <row r="134">
      <c r="B134">
        <f>VLOOKUP(LeadtimeData[[#This Row],[Item No.]],Item[],2,FALSE)</f>
        <v/>
      </c>
    </row>
    <row r="135">
      <c r="B135">
        <f>VLOOKUP(LeadtimeData[[#This Row],[Item No.]],Item[],2,FALSE)</f>
        <v/>
      </c>
    </row>
    <row r="136">
      <c r="B136">
        <f>VLOOKUP(LeadtimeData[[#This Row],[Item No.]],Item[],2,FALSE)</f>
        <v/>
      </c>
    </row>
    <row r="137">
      <c r="B137">
        <f>VLOOKUP(LeadtimeData[[#This Row],[Item No.]],Item[],2,FALSE)</f>
        <v/>
      </c>
    </row>
    <row r="138">
      <c r="B138">
        <f>VLOOKUP(LeadtimeData[[#This Row],[Item No.]],Item[],2,FALSE)</f>
        <v/>
      </c>
    </row>
    <row r="139">
      <c r="B139">
        <f>VLOOKUP(LeadtimeData[[#This Row],[Item No.]],Item[],2,FALSE)</f>
        <v/>
      </c>
    </row>
    <row r="140">
      <c r="B140">
        <f>VLOOKUP(LeadtimeData[[#This Row],[Item No.]],Item[],2,FALSE)</f>
        <v/>
      </c>
    </row>
    <row r="141">
      <c r="B141">
        <f>VLOOKUP(LeadtimeData[[#This Row],[Item No.]],Item[],2,FALSE)</f>
        <v/>
      </c>
    </row>
    <row r="142">
      <c r="B142">
        <f>VLOOKUP(LeadtimeData[[#This Row],[Item No.]],Item[],2,FALSE)</f>
        <v/>
      </c>
    </row>
    <row r="143">
      <c r="B143">
        <f>VLOOKUP(LeadtimeData[[#This Row],[Item No.]],Item[],2,FALSE)</f>
        <v/>
      </c>
    </row>
    <row r="144">
      <c r="B144">
        <f>VLOOKUP(LeadtimeData[[#This Row],[Item No.]],Item[],2,FALSE)</f>
        <v/>
      </c>
    </row>
    <row r="145">
      <c r="B145">
        <f>VLOOKUP(LeadtimeData[[#This Row],[Item No.]],Item[],2,FALSE)</f>
        <v/>
      </c>
    </row>
    <row r="146">
      <c r="B146">
        <f>VLOOKUP(LeadtimeData[[#This Row],[Item No.]],Item[],2,FALSE)</f>
        <v/>
      </c>
    </row>
    <row r="147">
      <c r="B147">
        <f>VLOOKUP(LeadtimeData[[#This Row],[Item No.]],Item[],2,FALSE)</f>
        <v/>
      </c>
    </row>
    <row r="148">
      <c r="B148">
        <f>VLOOKUP(LeadtimeData[[#This Row],[Item No.]],Item[],2,FALSE)</f>
        <v/>
      </c>
    </row>
    <row r="149">
      <c r="B149">
        <f>VLOOKUP(LeadtimeData[[#This Row],[Item No.]],Item[],2,FALSE)</f>
        <v/>
      </c>
    </row>
    <row r="150">
      <c r="B150">
        <f>VLOOKUP(LeadtimeData[[#This Row],[Item No.]],Item[],2,FALSE)</f>
        <v/>
      </c>
    </row>
    <row r="151">
      <c r="B151">
        <f>VLOOKUP(LeadtimeData[[#This Row],[Item No.]],Item[],2,FALSE)</f>
        <v/>
      </c>
    </row>
    <row r="152">
      <c r="B152">
        <f>VLOOKUP(LeadtimeData[[#This Row],[Item No.]],Item[],2,FALSE)</f>
        <v/>
      </c>
    </row>
    <row r="153">
      <c r="B153">
        <f>VLOOKUP(LeadtimeData[[#This Row],[Item No.]],Item[],2,FALSE)</f>
        <v/>
      </c>
    </row>
    <row r="154">
      <c r="B154">
        <f>VLOOKUP(LeadtimeData[[#This Row],[Item No.]],Item[],2,FALSE)</f>
        <v/>
      </c>
    </row>
    <row r="155">
      <c r="B155">
        <f>VLOOKUP(LeadtimeData[[#This Row],[Item No.]],Item[],2,FALSE)</f>
        <v/>
      </c>
    </row>
    <row r="156">
      <c r="B156">
        <f>VLOOKUP(LeadtimeData[[#This Row],[Item No.]],Item[],2,FALSE)</f>
        <v/>
      </c>
    </row>
    <row r="157">
      <c r="B157">
        <f>VLOOKUP(LeadtimeData[[#This Row],[Item No.]],Item[],2,FALSE)</f>
        <v/>
      </c>
    </row>
    <row r="158">
      <c r="B158">
        <f>VLOOKUP(LeadtimeData[[#This Row],[Item No.]],Item[],2,FALSE)</f>
        <v/>
      </c>
    </row>
    <row r="159">
      <c r="B159">
        <f>VLOOKUP(LeadtimeData[[#This Row],[Item No.]],Item[],2,FALSE)</f>
        <v/>
      </c>
    </row>
    <row r="160">
      <c r="B160">
        <f>VLOOKUP(LeadtimeData[[#This Row],[Item No.]],Item[],2,FALSE)</f>
        <v/>
      </c>
    </row>
    <row r="161">
      <c r="B161">
        <f>VLOOKUP(LeadtimeData[[#This Row],[Item No.]],Item[],2,FALSE)</f>
        <v/>
      </c>
    </row>
    <row r="162">
      <c r="B162">
        <f>VLOOKUP(LeadtimeData[[#This Row],[Item No.]],Item[],2,FALSE)</f>
        <v/>
      </c>
    </row>
    <row r="163">
      <c r="B163">
        <f>VLOOKUP(LeadtimeData[[#This Row],[Item No.]],Item[],2,FALSE)</f>
        <v/>
      </c>
    </row>
    <row r="164">
      <c r="B164">
        <f>VLOOKUP(LeadtimeData[[#This Row],[Item No.]],Item[],2,FALSE)</f>
        <v/>
      </c>
    </row>
    <row r="165">
      <c r="B165">
        <f>VLOOKUP(LeadtimeData[[#This Row],[Item No.]],Item[],2,FALSE)</f>
        <v/>
      </c>
    </row>
    <row r="166">
      <c r="B166">
        <f>VLOOKUP(LeadtimeData[[#This Row],[Item No.]],Item[],2,FALSE)</f>
        <v/>
      </c>
    </row>
    <row r="167">
      <c r="B167">
        <f>VLOOKUP(LeadtimeData[[#This Row],[Item No.]],Item[],2,FALSE)</f>
        <v/>
      </c>
    </row>
    <row r="168">
      <c r="B168">
        <f>VLOOKUP(LeadtimeData[[#This Row],[Item No.]],Item[],2,FALSE)</f>
        <v/>
      </c>
    </row>
    <row r="169">
      <c r="B169">
        <f>VLOOKUP(LeadtimeData[[#This Row],[Item No.]],Item[],2,FALSE)</f>
        <v/>
      </c>
    </row>
    <row r="170">
      <c r="B170">
        <f>VLOOKUP(LeadtimeData[[#This Row],[Item No.]],Item[],2,FALSE)</f>
        <v/>
      </c>
    </row>
    <row r="171">
      <c r="B171">
        <f>VLOOKUP(LeadtimeData[[#This Row],[Item No.]],Item[],2,FALSE)</f>
        <v/>
      </c>
    </row>
    <row r="172">
      <c r="B172">
        <f>VLOOKUP(LeadtimeData[[#This Row],[Item No.]],Item[],2,FALSE)</f>
        <v/>
      </c>
    </row>
    <row r="173">
      <c r="B173">
        <f>VLOOKUP(LeadtimeData[[#This Row],[Item No.]],Item[],2,FALSE)</f>
        <v/>
      </c>
    </row>
    <row r="174">
      <c r="B174">
        <f>VLOOKUP(LeadtimeData[[#This Row],[Item No.]],Item[],2,FALSE)</f>
        <v/>
      </c>
    </row>
    <row r="175">
      <c r="B175">
        <f>VLOOKUP(LeadtimeData[[#This Row],[Item No.]],Item[],2,FALSE)</f>
        <v/>
      </c>
    </row>
    <row r="176">
      <c r="B176">
        <f>VLOOKUP(LeadtimeData[[#This Row],[Item No.]],Item[],2,FALSE)</f>
        <v/>
      </c>
    </row>
    <row r="177">
      <c r="B177">
        <f>VLOOKUP(LeadtimeData[[#This Row],[Item No.]],Item[],2,FALSE)</f>
        <v/>
      </c>
    </row>
    <row r="178">
      <c r="B178">
        <f>VLOOKUP(LeadtimeData[[#This Row],[Item No.]],Item[],2,FALSE)</f>
        <v/>
      </c>
    </row>
    <row r="179">
      <c r="B179">
        <f>VLOOKUP(LeadtimeData[[#This Row],[Item No.]],Item[],2,FALSE)</f>
        <v/>
      </c>
    </row>
    <row r="180">
      <c r="B180">
        <f>VLOOKUP(LeadtimeData[[#This Row],[Item No.]],Item[],2,FALSE)</f>
        <v/>
      </c>
    </row>
    <row r="181">
      <c r="B181">
        <f>VLOOKUP(LeadtimeData[[#This Row],[Item No.]],Item[],2,FALSE)</f>
        <v/>
      </c>
    </row>
    <row r="182">
      <c r="B182">
        <f>VLOOKUP(LeadtimeData[[#This Row],[Item No.]],Item[],2,FALSE)</f>
        <v/>
      </c>
    </row>
    <row r="183">
      <c r="B183">
        <f>VLOOKUP(LeadtimeData[[#This Row],[Item No.]],Item[],2,FALSE)</f>
        <v/>
      </c>
    </row>
    <row r="184">
      <c r="B184">
        <f>VLOOKUP(LeadtimeData[[#This Row],[Item No.]],Item[],2,FALSE)</f>
        <v/>
      </c>
    </row>
    <row r="185">
      <c r="B185">
        <f>VLOOKUP(LeadtimeData[[#This Row],[Item No.]],Item[],2,FALSE)</f>
        <v/>
      </c>
    </row>
    <row r="186">
      <c r="B186">
        <f>VLOOKUP(LeadtimeData[[#This Row],[Item No.]],Item[],2,FALSE)</f>
        <v/>
      </c>
    </row>
    <row r="187">
      <c r="B187">
        <f>VLOOKUP(LeadtimeData[[#This Row],[Item No.]],Item[],2,FALSE)</f>
        <v/>
      </c>
    </row>
    <row r="188">
      <c r="B188">
        <f>VLOOKUP(LeadtimeData[[#This Row],[Item No.]],Item[],2,FALSE)</f>
        <v/>
      </c>
    </row>
    <row r="189">
      <c r="B189">
        <f>VLOOKUP(LeadtimeData[[#This Row],[Item No.]],Item[],2,FALSE)</f>
        <v/>
      </c>
    </row>
    <row r="190">
      <c r="B190">
        <f>VLOOKUP(LeadtimeData[[#This Row],[Item No.]],Item[],2,FALSE)</f>
        <v/>
      </c>
    </row>
    <row r="191">
      <c r="B191">
        <f>VLOOKUP(LeadtimeData[[#This Row],[Item No.]],Item[],2,FALSE)</f>
        <v/>
      </c>
    </row>
    <row r="192">
      <c r="B192">
        <f>VLOOKUP(LeadtimeData[[#This Row],[Item No.]],Item[],2,FALSE)</f>
        <v/>
      </c>
    </row>
    <row r="193">
      <c r="B193">
        <f>VLOOKUP(LeadtimeData[[#This Row],[Item No.]],Item[],2,FALSE)</f>
        <v/>
      </c>
    </row>
    <row r="194">
      <c r="B194">
        <f>VLOOKUP(LeadtimeData[[#This Row],[Item No.]],Item[],2,FALSE)</f>
        <v/>
      </c>
    </row>
    <row r="195">
      <c r="B195">
        <f>VLOOKUP(LeadtimeData[[#This Row],[Item No.]],Item[],2,FALSE)</f>
        <v/>
      </c>
    </row>
    <row r="196">
      <c r="B196">
        <f>VLOOKUP(LeadtimeData[[#This Row],[Item No.]],Item[],2,FALSE)</f>
        <v/>
      </c>
    </row>
    <row r="197">
      <c r="B197">
        <f>VLOOKUP(LeadtimeData[[#This Row],[Item No.]],Item[],2,FALSE)</f>
        <v/>
      </c>
    </row>
    <row r="198">
      <c r="B198">
        <f>VLOOKUP(LeadtimeData[[#This Row],[Item No.]],Item[],2,FALSE)</f>
        <v/>
      </c>
    </row>
    <row r="199">
      <c r="B199">
        <f>VLOOKUP(LeadtimeData[[#This Row],[Item No.]],Item[],2,FALSE)</f>
        <v/>
      </c>
    </row>
    <row r="200">
      <c r="B200">
        <f>VLOOKUP(LeadtimeData[[#This Row],[Item No.]],Item[],2,FALSE)</f>
        <v/>
      </c>
    </row>
    <row r="201">
      <c r="B201">
        <f>VLOOKUP(LeadtimeData[[#This Row],[Item No.]],Item[],2,FALSE)</f>
        <v/>
      </c>
    </row>
    <row r="202">
      <c r="B202">
        <f>VLOOKUP(LeadtimeData[[#This Row],[Item No.]],Item[],2,FALSE)</f>
        <v/>
      </c>
    </row>
    <row r="203">
      <c r="B203">
        <f>VLOOKUP(LeadtimeData[[#This Row],[Item No.]],Item[],2,FALSE)</f>
        <v/>
      </c>
    </row>
    <row r="204">
      <c r="B204">
        <f>VLOOKUP(LeadtimeData[[#This Row],[Item No.]],Item[],2,FALSE)</f>
        <v/>
      </c>
    </row>
    <row r="205">
      <c r="B205">
        <f>VLOOKUP(LeadtimeData[[#This Row],[Item No.]],Item[],2,FALSE)</f>
        <v/>
      </c>
    </row>
    <row r="206">
      <c r="B206">
        <f>VLOOKUP(LeadtimeData[[#This Row],[Item No.]],Item[],2,FALSE)</f>
        <v/>
      </c>
    </row>
    <row r="207">
      <c r="B207">
        <f>VLOOKUP(LeadtimeData[[#This Row],[Item No.]],Item[],2,FALSE)</f>
        <v/>
      </c>
    </row>
    <row r="208">
      <c r="B208">
        <f>VLOOKUP(LeadtimeData[[#This Row],[Item No.]],Item[],2,FALSE)</f>
        <v/>
      </c>
    </row>
    <row r="209">
      <c r="B209">
        <f>VLOOKUP(LeadtimeData[[#This Row],[Item No.]],Item[],2,FALSE)</f>
        <v/>
      </c>
    </row>
    <row r="210">
      <c r="B210">
        <f>VLOOKUP(LeadtimeData[[#This Row],[Item No.]],Item[],2,FALSE)</f>
        <v/>
      </c>
    </row>
    <row r="211">
      <c r="B211">
        <f>VLOOKUP(LeadtimeData[[#This Row],[Item No.]],Item[],2,FALSE)</f>
        <v/>
      </c>
    </row>
    <row r="212">
      <c r="B212">
        <f>VLOOKUP(LeadtimeData[[#This Row],[Item No.]],Item[],2,FALSE)</f>
        <v/>
      </c>
    </row>
    <row r="213">
      <c r="B213">
        <f>VLOOKUP(LeadtimeData[[#This Row],[Item No.]],Item[],2,FALSE)</f>
        <v/>
      </c>
    </row>
    <row r="214">
      <c r="B214">
        <f>VLOOKUP(LeadtimeData[[#This Row],[Item No.]],Item[],2,FALSE)</f>
        <v/>
      </c>
    </row>
    <row r="215">
      <c r="B215">
        <f>VLOOKUP(LeadtimeData[[#This Row],[Item No.]],Item[],2,FALSE)</f>
        <v/>
      </c>
    </row>
    <row r="216">
      <c r="B216">
        <f>VLOOKUP(LeadtimeData[[#This Row],[Item No.]],Item[],2,FALSE)</f>
        <v/>
      </c>
    </row>
    <row r="217">
      <c r="B217">
        <f>VLOOKUP(LeadtimeData[[#This Row],[Item No.]],Item[],2,FALSE)</f>
        <v/>
      </c>
    </row>
    <row r="218">
      <c r="B218">
        <f>VLOOKUP(LeadtimeData[[#This Row],[Item No.]],Item[],2,FALSE)</f>
        <v/>
      </c>
    </row>
    <row r="219">
      <c r="B219">
        <f>VLOOKUP(LeadtimeData[[#This Row],[Item No.]],Item[],2,FALSE)</f>
        <v/>
      </c>
    </row>
    <row r="220">
      <c r="B220">
        <f>VLOOKUP(LeadtimeData[[#This Row],[Item No.]],Item[],2,FALSE)</f>
        <v/>
      </c>
    </row>
    <row r="221">
      <c r="B221">
        <f>VLOOKUP(LeadtimeData[[#This Row],[Item No.]],Item[],2,FALSE)</f>
        <v/>
      </c>
    </row>
    <row r="222">
      <c r="B222">
        <f>VLOOKUP(LeadtimeData[[#This Row],[Item No.]],Item[],2,FALSE)</f>
        <v/>
      </c>
    </row>
    <row r="223">
      <c r="B223">
        <f>VLOOKUP(LeadtimeData[[#This Row],[Item No.]],Item[],2,FALSE)</f>
        <v/>
      </c>
    </row>
    <row r="224">
      <c r="B224">
        <f>VLOOKUP(LeadtimeData[[#This Row],[Item No.]],Item[],2,FALSE)</f>
        <v/>
      </c>
    </row>
    <row r="225">
      <c r="B225">
        <f>VLOOKUP(LeadtimeData[[#This Row],[Item No.]],Item[],2,FALSE)</f>
        <v/>
      </c>
    </row>
    <row r="226">
      <c r="B226">
        <f>VLOOKUP(LeadtimeData[[#This Row],[Item No.]],Item[],2,FALSE)</f>
        <v/>
      </c>
    </row>
    <row r="227">
      <c r="B227">
        <f>VLOOKUP(LeadtimeData[[#This Row],[Item No.]],Item[],2,FALSE)</f>
        <v/>
      </c>
    </row>
    <row r="228">
      <c r="B228">
        <f>VLOOKUP(LeadtimeData[[#This Row],[Item No.]],Item[],2,FALSE)</f>
        <v/>
      </c>
    </row>
    <row r="229">
      <c r="B229">
        <f>VLOOKUP(LeadtimeData[[#This Row],[Item No.]],Item[],2,FALSE)</f>
        <v/>
      </c>
    </row>
    <row r="230">
      <c r="B230">
        <f>VLOOKUP(LeadtimeData[[#This Row],[Item No.]],Item[],2,FALSE)</f>
        <v/>
      </c>
    </row>
    <row r="231">
      <c r="B231">
        <f>VLOOKUP(LeadtimeData[[#This Row],[Item No.]],Item[],2,FALSE)</f>
        <v/>
      </c>
    </row>
    <row r="232">
      <c r="B232">
        <f>VLOOKUP(LeadtimeData[[#This Row],[Item No.]],Item[],2,FALSE)</f>
        <v/>
      </c>
    </row>
    <row r="233">
      <c r="B233">
        <f>VLOOKUP(LeadtimeData[[#This Row],[Item No.]],Item[],2,FALSE)</f>
        <v/>
      </c>
    </row>
    <row r="234">
      <c r="B234">
        <f>VLOOKUP(LeadtimeData[[#This Row],[Item No.]],Item[],2,FALSE)</f>
        <v/>
      </c>
    </row>
    <row r="235">
      <c r="B235">
        <f>VLOOKUP(LeadtimeData[[#This Row],[Item No.]],Item[],2,FALSE)</f>
        <v/>
      </c>
    </row>
    <row r="236">
      <c r="B236">
        <f>VLOOKUP(LeadtimeData[[#This Row],[Item No.]],Item[],2,FALSE)</f>
        <v/>
      </c>
    </row>
    <row r="237">
      <c r="B237">
        <f>VLOOKUP(LeadtimeData[[#This Row],[Item No.]],Item[],2,FALSE)</f>
        <v/>
      </c>
    </row>
    <row r="238">
      <c r="B238">
        <f>VLOOKUP(LeadtimeData[[#This Row],[Item No.]],Item[],2,FALSE)</f>
        <v/>
      </c>
    </row>
    <row r="239">
      <c r="B239">
        <f>VLOOKUP(LeadtimeData[[#This Row],[Item No.]],Item[],2,FALSE)</f>
        <v/>
      </c>
    </row>
    <row r="240">
      <c r="B240">
        <f>VLOOKUP(LeadtimeData[[#This Row],[Item No.]],Item[],2,FALSE)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H139" sqref="H139"/>
    </sheetView>
  </sheetViews>
  <sheetFormatPr baseColWidth="8" defaultRowHeight="14.5"/>
  <cols>
    <col width="10.26953125" customWidth="1" style="7" min="1" max="1"/>
    <col width="31.6328125" customWidth="1" style="7" min="2" max="2"/>
    <col width="15.453125" customWidth="1" style="7" min="3" max="3"/>
    <col width="16" customWidth="1" style="7" min="4" max="4"/>
  </cols>
  <sheetData>
    <row r="1">
      <c r="A1" t="inlineStr">
        <is>
          <t>Item No.</t>
        </is>
      </c>
      <c r="B1" t="inlineStr">
        <is>
          <t>Name</t>
        </is>
      </c>
      <c r="C1" t="inlineStr">
        <is>
          <t>Current Avg LT</t>
        </is>
      </c>
      <c r="D1" t="inlineStr">
        <is>
          <t>Last mo. Avg LT</t>
        </is>
      </c>
      <c r="E1" t="inlineStr">
        <is>
          <t>Avg LT</t>
        </is>
      </c>
    </row>
    <row r="2">
      <c r="A2">
        <f>Item[[#This Row],[Item No.]]</f>
        <v/>
      </c>
      <c r="B2">
        <f>VLOOKUP(Item[[#This Row],[Item No.]],Item[],2,FALSE)</f>
        <v/>
      </c>
      <c r="C2">
        <f>(AVERAGEIF(LeadtimeData[Name], Table5[[#This Row],[Name]], LeadtimeData[Leadtime]) + D2)/IF(COUNT(D2) = 1, 2, 1)</f>
        <v/>
      </c>
      <c r="D2" t="n">
        <v>5</v>
      </c>
      <c r="E2">
        <f>IFERROR(AVERAGE(C2:D2), D2)</f>
        <v/>
      </c>
    </row>
    <row r="3">
      <c r="A3">
        <f>Item[[#This Row],[Item No.]]</f>
        <v/>
      </c>
      <c r="B3">
        <f>VLOOKUP(Item[[#This Row],[Item No.]],Item[],2,FALSE)</f>
        <v/>
      </c>
      <c r="C3">
        <f>(AVERAGEIF(LeadtimeData[Name], Table5[[#This Row],[Name]], LeadtimeData[Leadtime]) + D3)/IF(COUNT(D3) = 1, 2, 1)</f>
        <v/>
      </c>
      <c r="D3" t="n">
        <v>5</v>
      </c>
      <c r="E3">
        <f>IFERROR(AVERAGE(C3:D3), D3)</f>
        <v/>
      </c>
    </row>
    <row r="4">
      <c r="A4">
        <f>Item[[#This Row],[Item No.]]</f>
        <v/>
      </c>
      <c r="B4">
        <f>VLOOKUP(Item[[#This Row],[Item No.]],Item[],2,FALSE)</f>
        <v/>
      </c>
      <c r="C4">
        <f>(AVERAGEIF(LeadtimeData[Name], Table5[[#This Row],[Name]], LeadtimeData[Leadtime]) + D4)/IF(COUNT(D4) = 1, 2, 1)</f>
        <v/>
      </c>
      <c r="D4" t="n">
        <v>5</v>
      </c>
      <c r="E4">
        <f>IFERROR(AVERAGE(C4:D4), D4)</f>
        <v/>
      </c>
    </row>
    <row r="5">
      <c r="A5">
        <f>Item[[#This Row],[Item No.]]</f>
        <v/>
      </c>
      <c r="B5">
        <f>VLOOKUP(Item[[#This Row],[Item No.]],Item[],2,FALSE)</f>
        <v/>
      </c>
      <c r="C5">
        <f>(AVERAGEIF(LeadtimeData[Name], Table5[[#This Row],[Name]], LeadtimeData[Leadtime]) + D5)/IF(COUNT(D5) = 1, 2, 1)</f>
        <v/>
      </c>
      <c r="D5" t="n">
        <v>5</v>
      </c>
      <c r="E5">
        <f>IFERROR(AVERAGE(C5:D5), D5)</f>
        <v/>
      </c>
    </row>
    <row r="6">
      <c r="A6">
        <f>Item[[#This Row],[Item No.]]</f>
        <v/>
      </c>
      <c r="B6">
        <f>VLOOKUP(Item[[#This Row],[Item No.]],Item[],2,FALSE)</f>
        <v/>
      </c>
      <c r="C6">
        <f>(AVERAGEIF(LeadtimeData[Name], Table5[[#This Row],[Name]], LeadtimeData[Leadtime]) + D6)/IF(COUNT(D6) = 1, 2, 1)</f>
        <v/>
      </c>
      <c r="D6" t="n">
        <v>5</v>
      </c>
      <c r="E6">
        <f>IFERROR(AVERAGE(C6:D6), D6)</f>
        <v/>
      </c>
    </row>
    <row r="7">
      <c r="A7">
        <f>Item[[#This Row],[Item No.]]</f>
        <v/>
      </c>
      <c r="B7">
        <f>VLOOKUP(Item[[#This Row],[Item No.]],Item[],2,FALSE)</f>
        <v/>
      </c>
      <c r="C7">
        <f>(AVERAGEIF(LeadtimeData[Name], Table5[[#This Row],[Name]], LeadtimeData[Leadtime]) + D7)/IF(COUNT(D7) = 1, 2, 1)</f>
        <v/>
      </c>
      <c r="D7" t="n">
        <v>5</v>
      </c>
      <c r="E7">
        <f>IFERROR(AVERAGE(C7:D7), D7)</f>
        <v/>
      </c>
    </row>
    <row r="8">
      <c r="A8">
        <f>Item[[#This Row],[Item No.]]</f>
        <v/>
      </c>
      <c r="B8">
        <f>VLOOKUP(Item[[#This Row],[Item No.]],Item[],2,FALSE)</f>
        <v/>
      </c>
      <c r="C8">
        <f>(AVERAGEIF(LeadtimeData[Name], Table5[[#This Row],[Name]], LeadtimeData[Leadtime]) + D8)/IF(COUNT(D8) = 1, 2, 1)</f>
        <v/>
      </c>
      <c r="D8" t="n">
        <v>5</v>
      </c>
      <c r="E8">
        <f>IFERROR(AVERAGE(C8:D8), D8)</f>
        <v/>
      </c>
    </row>
    <row r="9">
      <c r="A9">
        <f>Item[[#This Row],[Item No.]]</f>
        <v/>
      </c>
      <c r="B9">
        <f>VLOOKUP(Item[[#This Row],[Item No.]],Item[],2,FALSE)</f>
        <v/>
      </c>
      <c r="C9">
        <f>(AVERAGEIF(LeadtimeData[Name], Table5[[#This Row],[Name]], LeadtimeData[Leadtime]) + D9)/IF(COUNT(D9) = 1, 2, 1)</f>
        <v/>
      </c>
      <c r="D9" t="n">
        <v>5</v>
      </c>
      <c r="E9">
        <f>IFERROR(AVERAGE(C9:D9), D9)</f>
        <v/>
      </c>
    </row>
    <row r="10">
      <c r="A10">
        <f>Item[[#This Row],[Item No.]]</f>
        <v/>
      </c>
      <c r="B10">
        <f>VLOOKUP(Item[[#This Row],[Item No.]],Item[],2,FALSE)</f>
        <v/>
      </c>
      <c r="C10">
        <f>(AVERAGEIF(LeadtimeData[Name], Table5[[#This Row],[Name]], LeadtimeData[Leadtime]) + D10)/IF(COUNT(D10) = 1, 2, 1)</f>
        <v/>
      </c>
      <c r="D10" t="n">
        <v>5</v>
      </c>
      <c r="E10">
        <f>IFERROR(AVERAGE(C10:D10), D10)</f>
        <v/>
      </c>
    </row>
    <row r="11">
      <c r="A11">
        <f>Item[[#This Row],[Item No.]]</f>
        <v/>
      </c>
      <c r="B11">
        <f>VLOOKUP(Item[[#This Row],[Item No.]],Item[],2,FALSE)</f>
        <v/>
      </c>
      <c r="C11">
        <f>(AVERAGEIF(LeadtimeData[Name], Table5[[#This Row],[Name]], LeadtimeData[Leadtime]) + D11)/IF(COUNT(D11) = 1, 2, 1)</f>
        <v/>
      </c>
      <c r="D11" t="n">
        <v>5</v>
      </c>
      <c r="E11">
        <f>IFERROR(AVERAGE(C11:D11), D11)</f>
        <v/>
      </c>
    </row>
    <row r="12">
      <c r="A12">
        <f>Item[[#This Row],[Item No.]]</f>
        <v/>
      </c>
      <c r="B12">
        <f>VLOOKUP(Item[[#This Row],[Item No.]],Item[],2,FALSE)</f>
        <v/>
      </c>
      <c r="C12">
        <f>(AVERAGEIF(LeadtimeData[Name], Table5[[#This Row],[Name]], LeadtimeData[Leadtime]) + D12)/IF(COUNT(D12) = 1, 2, 1)</f>
        <v/>
      </c>
      <c r="D12" t="n">
        <v>5</v>
      </c>
      <c r="E12">
        <f>IFERROR(AVERAGE(C12:D12), D12)</f>
        <v/>
      </c>
    </row>
    <row r="13">
      <c r="A13">
        <f>Item[[#This Row],[Item No.]]</f>
        <v/>
      </c>
      <c r="B13">
        <f>VLOOKUP(Item[[#This Row],[Item No.]],Item[],2,FALSE)</f>
        <v/>
      </c>
      <c r="C13">
        <f>(AVERAGEIF(LeadtimeData[Name], Table5[[#This Row],[Name]], LeadtimeData[Leadtime]) + D13)/IF(COUNT(D13) = 1, 2, 1)</f>
        <v/>
      </c>
      <c r="D13" t="n">
        <v>5</v>
      </c>
      <c r="E13">
        <f>IFERROR(AVERAGE(C13:D13), D13)</f>
        <v/>
      </c>
    </row>
    <row r="14">
      <c r="A14">
        <f>Item[[#This Row],[Item No.]]</f>
        <v/>
      </c>
      <c r="B14">
        <f>VLOOKUP(Item[[#This Row],[Item No.]],Item[],2,FALSE)</f>
        <v/>
      </c>
      <c r="C14">
        <f>(AVERAGEIF(LeadtimeData[Name], Table5[[#This Row],[Name]], LeadtimeData[Leadtime]) + D14)/IF(COUNT(D14) = 1, 2, 1)</f>
        <v/>
      </c>
      <c r="D14" t="n">
        <v>5</v>
      </c>
      <c r="E14">
        <f>IFERROR(AVERAGE(C14:D14), D14)</f>
        <v/>
      </c>
    </row>
    <row r="15">
      <c r="A15">
        <f>Item[[#This Row],[Item No.]]</f>
        <v/>
      </c>
      <c r="B15">
        <f>VLOOKUP(Item[[#This Row],[Item No.]],Item[],2,FALSE)</f>
        <v/>
      </c>
      <c r="C15">
        <f>(AVERAGEIF(LeadtimeData[Name], Table5[[#This Row],[Name]], LeadtimeData[Leadtime]) + D15)/IF(COUNT(D15) = 1, 2, 1)</f>
        <v/>
      </c>
      <c r="D15" t="n">
        <v>5</v>
      </c>
      <c r="E15">
        <f>IFERROR(AVERAGE(C15:D15), D15)</f>
        <v/>
      </c>
    </row>
    <row r="16">
      <c r="A16">
        <f>Item[[#This Row],[Item No.]]</f>
        <v/>
      </c>
      <c r="B16">
        <f>VLOOKUP(Item[[#This Row],[Item No.]],Item[],2,FALSE)</f>
        <v/>
      </c>
      <c r="C16">
        <f>(AVERAGEIF(LeadtimeData[Name], Table5[[#This Row],[Name]], LeadtimeData[Leadtime]) + D16)/IF(COUNT(D16) = 1, 2, 1)</f>
        <v/>
      </c>
      <c r="D16" t="n">
        <v>5</v>
      </c>
      <c r="E16">
        <f>IFERROR(AVERAGE(C16:D16), D16)</f>
        <v/>
      </c>
    </row>
    <row r="17">
      <c r="A17">
        <f>Item[[#This Row],[Item No.]]</f>
        <v/>
      </c>
      <c r="B17">
        <f>VLOOKUP(Item[[#This Row],[Item No.]],Item[],2,FALSE)</f>
        <v/>
      </c>
      <c r="C17">
        <f>(AVERAGEIF(LeadtimeData[Name], Table5[[#This Row],[Name]], LeadtimeData[Leadtime]) + D17)/IF(COUNT(D17) = 1, 2, 1)</f>
        <v/>
      </c>
      <c r="D17" t="n">
        <v>5</v>
      </c>
      <c r="E17">
        <f>IFERROR(AVERAGE(C17:D17), D17)</f>
        <v/>
      </c>
    </row>
    <row r="18">
      <c r="A18">
        <f>Item[[#This Row],[Item No.]]</f>
        <v/>
      </c>
      <c r="B18">
        <f>VLOOKUP(Item[[#This Row],[Item No.]],Item[],2,FALSE)</f>
        <v/>
      </c>
      <c r="C18">
        <f>(AVERAGEIF(LeadtimeData[Name], Table5[[#This Row],[Name]], LeadtimeData[Leadtime]) + D18)/IF(COUNT(D18) = 1, 2, 1)</f>
        <v/>
      </c>
      <c r="D18" t="n">
        <v>5</v>
      </c>
      <c r="E18">
        <f>IFERROR(AVERAGE(C18:D18), D18)</f>
        <v/>
      </c>
    </row>
    <row r="19">
      <c r="A19">
        <f>Item[[#This Row],[Item No.]]</f>
        <v/>
      </c>
      <c r="B19">
        <f>VLOOKUP(Item[[#This Row],[Item No.]],Item[],2,FALSE)</f>
        <v/>
      </c>
      <c r="C19">
        <f>(AVERAGEIF(LeadtimeData[Name], Table5[[#This Row],[Name]], LeadtimeData[Leadtime]) + D19)/IF(COUNT(D19) = 1, 2, 1)</f>
        <v/>
      </c>
      <c r="D19" t="n">
        <v>5</v>
      </c>
      <c r="E19">
        <f>IFERROR(AVERAGE(C19:D19), D19)</f>
        <v/>
      </c>
    </row>
    <row r="20">
      <c r="A20">
        <f>Item[[#This Row],[Item No.]]</f>
        <v/>
      </c>
      <c r="B20">
        <f>VLOOKUP(Item[[#This Row],[Item No.]],Item[],2,FALSE)</f>
        <v/>
      </c>
      <c r="C20">
        <f>(AVERAGEIF(LeadtimeData[Name], Table5[[#This Row],[Name]], LeadtimeData[Leadtime]) + D20)/IF(COUNT(D20) = 1, 2, 1)</f>
        <v/>
      </c>
      <c r="D20" t="n">
        <v>5</v>
      </c>
      <c r="E20">
        <f>IFERROR(AVERAGE(C20:D20), D20)</f>
        <v/>
      </c>
    </row>
    <row r="21">
      <c r="A21">
        <f>Item[[#This Row],[Item No.]]</f>
        <v/>
      </c>
      <c r="B21">
        <f>VLOOKUP(Item[[#This Row],[Item No.]],Item[],2,FALSE)</f>
        <v/>
      </c>
      <c r="C21">
        <f>(AVERAGEIF(LeadtimeData[Name], Table5[[#This Row],[Name]], LeadtimeData[Leadtime]) + D21)/IF(COUNT(D21) = 1, 2, 1)</f>
        <v/>
      </c>
      <c r="D21" t="n">
        <v>5</v>
      </c>
      <c r="E21">
        <f>IFERROR(AVERAGE(C21:D21), D21)</f>
        <v/>
      </c>
    </row>
    <row r="22">
      <c r="A22">
        <f>Item[[#This Row],[Item No.]]</f>
        <v/>
      </c>
      <c r="B22">
        <f>VLOOKUP(Item[[#This Row],[Item No.]],Item[],2,FALSE)</f>
        <v/>
      </c>
      <c r="C22">
        <f>(AVERAGEIF(LeadtimeData[Name], Table5[[#This Row],[Name]], LeadtimeData[Leadtime]) + D22)/IF(COUNT(D22) = 1, 2, 1)</f>
        <v/>
      </c>
      <c r="D22" t="n">
        <v>5</v>
      </c>
      <c r="E22">
        <f>IFERROR(AVERAGE(C22:D22), D22)</f>
        <v/>
      </c>
    </row>
    <row r="23">
      <c r="A23">
        <f>Item[[#This Row],[Item No.]]</f>
        <v/>
      </c>
      <c r="B23">
        <f>VLOOKUP(Item[[#This Row],[Item No.]],Item[],2,FALSE)</f>
        <v/>
      </c>
      <c r="C23">
        <f>(AVERAGEIF(LeadtimeData[Name], Table5[[#This Row],[Name]], LeadtimeData[Leadtime]) + D23)/IF(COUNT(D23) = 1, 2, 1)</f>
        <v/>
      </c>
      <c r="D23" t="n">
        <v>5</v>
      </c>
      <c r="E23">
        <f>IFERROR(AVERAGE(C23:D23), D23)</f>
        <v/>
      </c>
    </row>
    <row r="24">
      <c r="A24">
        <f>Item[[#This Row],[Item No.]]</f>
        <v/>
      </c>
      <c r="B24">
        <f>VLOOKUP(Item[[#This Row],[Item No.]],Item[],2,FALSE)</f>
        <v/>
      </c>
      <c r="C24">
        <f>(AVERAGEIF(LeadtimeData[Name], Table5[[#This Row],[Name]], LeadtimeData[Leadtime]) + D24)/IF(COUNT(D24) = 1, 2, 1)</f>
        <v/>
      </c>
      <c r="D24" t="n">
        <v>5</v>
      </c>
      <c r="E24">
        <f>IFERROR(AVERAGE(C24:D24), D24)</f>
        <v/>
      </c>
    </row>
    <row r="25">
      <c r="A25">
        <f>Item[[#This Row],[Item No.]]</f>
        <v/>
      </c>
      <c r="B25">
        <f>VLOOKUP(Item[[#This Row],[Item No.]],Item[],2,FALSE)</f>
        <v/>
      </c>
      <c r="C25">
        <f>(AVERAGEIF(LeadtimeData[Name], Table5[[#This Row],[Name]], LeadtimeData[Leadtime]) + D25)/IF(COUNT(D25) = 1, 2, 1)</f>
        <v/>
      </c>
      <c r="D25" t="n">
        <v>5</v>
      </c>
      <c r="E25">
        <f>IFERROR(AVERAGE(C25:D25), D25)</f>
        <v/>
      </c>
    </row>
    <row r="26">
      <c r="A26">
        <f>Item[[#This Row],[Item No.]]</f>
        <v/>
      </c>
      <c r="B26">
        <f>VLOOKUP(Item[[#This Row],[Item No.]],Item[],2,FALSE)</f>
        <v/>
      </c>
      <c r="C26">
        <f>(AVERAGEIF(LeadtimeData[Name], Table5[[#This Row],[Name]], LeadtimeData[Leadtime]) + D26)/IF(COUNT(D26) = 1, 2, 1)</f>
        <v/>
      </c>
      <c r="D26" t="n">
        <v>5</v>
      </c>
      <c r="E26">
        <f>IFERROR(AVERAGE(C26:D26), D26)</f>
        <v/>
      </c>
    </row>
    <row r="27">
      <c r="A27">
        <f>Item[[#This Row],[Item No.]]</f>
        <v/>
      </c>
      <c r="B27">
        <f>VLOOKUP(Item[[#This Row],[Item No.]],Item[],2,FALSE)</f>
        <v/>
      </c>
      <c r="C27">
        <f>(AVERAGEIF(LeadtimeData[Name], Table5[[#This Row],[Name]], LeadtimeData[Leadtime]) + D27)/IF(COUNT(D27) = 1, 2, 1)</f>
        <v/>
      </c>
      <c r="D27" t="n">
        <v>5</v>
      </c>
      <c r="E27">
        <f>IFERROR(AVERAGE(C27:D27), D27)</f>
        <v/>
      </c>
    </row>
    <row r="28">
      <c r="A28">
        <f>Item[[#This Row],[Item No.]]</f>
        <v/>
      </c>
      <c r="B28">
        <f>VLOOKUP(Item[[#This Row],[Item No.]],Item[],2,FALSE)</f>
        <v/>
      </c>
      <c r="C28">
        <f>(AVERAGEIF(LeadtimeData[Name], Table5[[#This Row],[Name]], LeadtimeData[Leadtime]) + D28)/IF(COUNT(D28) = 1, 2, 1)</f>
        <v/>
      </c>
      <c r="D28" t="n">
        <v>5</v>
      </c>
      <c r="E28">
        <f>IFERROR(AVERAGE(C28:D28), D28)</f>
        <v/>
      </c>
    </row>
    <row r="29">
      <c r="A29">
        <f>Item[[#This Row],[Item No.]]</f>
        <v/>
      </c>
      <c r="B29">
        <f>VLOOKUP(Item[[#This Row],[Item No.]],Item[],2,FALSE)</f>
        <v/>
      </c>
      <c r="C29">
        <f>(AVERAGEIF(LeadtimeData[Name], Table5[[#This Row],[Name]], LeadtimeData[Leadtime]) + D29)/IF(COUNT(D29) = 1, 2, 1)</f>
        <v/>
      </c>
      <c r="D29" t="n">
        <v>5</v>
      </c>
      <c r="E29">
        <f>IFERROR(AVERAGE(C29:D29), D29)</f>
        <v/>
      </c>
    </row>
    <row r="30">
      <c r="A30">
        <f>Item[[#This Row],[Item No.]]</f>
        <v/>
      </c>
      <c r="B30">
        <f>VLOOKUP(Item[[#This Row],[Item No.]],Item[],2,FALSE)</f>
        <v/>
      </c>
      <c r="C30">
        <f>(AVERAGEIF(LeadtimeData[Name], Table5[[#This Row],[Name]], LeadtimeData[Leadtime]) + D30)/IF(COUNT(D30) = 1, 2, 1)</f>
        <v/>
      </c>
      <c r="D30" t="n">
        <v>5</v>
      </c>
      <c r="E30">
        <f>IFERROR(AVERAGE(C30:D30), D30)</f>
        <v/>
      </c>
    </row>
    <row r="31">
      <c r="A31">
        <f>Item[[#This Row],[Item No.]]</f>
        <v/>
      </c>
      <c r="B31">
        <f>VLOOKUP(Item[[#This Row],[Item No.]],Item[],2,FALSE)</f>
        <v/>
      </c>
      <c r="C31">
        <f>(AVERAGEIF(LeadtimeData[Name], Table5[[#This Row],[Name]], LeadtimeData[Leadtime]) + D31)/IF(COUNT(D31) = 1, 2, 1)</f>
        <v/>
      </c>
      <c r="D31" t="n">
        <v>5</v>
      </c>
      <c r="E31">
        <f>IFERROR(AVERAGE(C31:D31), D31)</f>
        <v/>
      </c>
    </row>
    <row r="32">
      <c r="A32">
        <f>Item[[#This Row],[Item No.]]</f>
        <v/>
      </c>
      <c r="B32">
        <f>VLOOKUP(Item[[#This Row],[Item No.]],Item[],2,FALSE)</f>
        <v/>
      </c>
      <c r="C32">
        <f>(AVERAGEIF(LeadtimeData[Name], Table5[[#This Row],[Name]], LeadtimeData[Leadtime]) + D32)/IF(COUNT(D32) = 1, 2, 1)</f>
        <v/>
      </c>
      <c r="D32" t="n">
        <v>5</v>
      </c>
      <c r="E32">
        <f>IFERROR(AVERAGE(C32:D32), D32)</f>
        <v/>
      </c>
    </row>
    <row r="33">
      <c r="A33">
        <f>Item[[#This Row],[Item No.]]</f>
        <v/>
      </c>
      <c r="B33">
        <f>VLOOKUP(Item[[#This Row],[Item No.]],Item[],2,FALSE)</f>
        <v/>
      </c>
      <c r="C33">
        <f>(AVERAGEIF(LeadtimeData[Name], Table5[[#This Row],[Name]], LeadtimeData[Leadtime]) + D33)/IF(COUNT(D33) = 1, 2, 1)</f>
        <v/>
      </c>
      <c r="D33" t="n">
        <v>5</v>
      </c>
      <c r="E33">
        <f>IFERROR(AVERAGE(C33:D33), D33)</f>
        <v/>
      </c>
    </row>
    <row r="34">
      <c r="A34">
        <f>Item[[#This Row],[Item No.]]</f>
        <v/>
      </c>
      <c r="B34">
        <f>VLOOKUP(Item[[#This Row],[Item No.]],Item[],2,FALSE)</f>
        <v/>
      </c>
      <c r="C34">
        <f>(AVERAGEIF(LeadtimeData[Name], Table5[[#This Row],[Name]], LeadtimeData[Leadtime]) + D34)/IF(COUNT(D34) = 1, 2, 1)</f>
        <v/>
      </c>
      <c r="D34" t="n">
        <v>5</v>
      </c>
      <c r="E34">
        <f>IFERROR(AVERAGE(C34:D34), D34)</f>
        <v/>
      </c>
    </row>
    <row r="35">
      <c r="A35">
        <f>Item[[#This Row],[Item No.]]</f>
        <v/>
      </c>
      <c r="B35">
        <f>VLOOKUP(Item[[#This Row],[Item No.]],Item[],2,FALSE)</f>
        <v/>
      </c>
      <c r="C35">
        <f>(AVERAGEIF(LeadtimeData[Name], Table5[[#This Row],[Name]], LeadtimeData[Leadtime]) + D35)/IF(COUNT(D35) = 1, 2, 1)</f>
        <v/>
      </c>
      <c r="D35" t="n">
        <v>5</v>
      </c>
      <c r="E35">
        <f>IFERROR(AVERAGE(C35:D35), D35)</f>
        <v/>
      </c>
    </row>
    <row r="36">
      <c r="A36">
        <f>Item[[#This Row],[Item No.]]</f>
        <v/>
      </c>
      <c r="B36">
        <f>VLOOKUP(Item[[#This Row],[Item No.]],Item[],2,FALSE)</f>
        <v/>
      </c>
      <c r="C36">
        <f>(AVERAGEIF(LeadtimeData[Name], Table5[[#This Row],[Name]], LeadtimeData[Leadtime]) + D36)/IF(COUNT(D36) = 1, 2, 1)</f>
        <v/>
      </c>
      <c r="D36" t="n">
        <v>5</v>
      </c>
      <c r="E36">
        <f>IFERROR(AVERAGE(C36:D36), D36)</f>
        <v/>
      </c>
    </row>
    <row r="37">
      <c r="A37">
        <f>Item[[#This Row],[Item No.]]</f>
        <v/>
      </c>
      <c r="B37">
        <f>VLOOKUP(Item[[#This Row],[Item No.]],Item[],2,FALSE)</f>
        <v/>
      </c>
      <c r="C37">
        <f>(AVERAGEIF(LeadtimeData[Name], Table5[[#This Row],[Name]], LeadtimeData[Leadtime]) + D37)/IF(COUNT(D37) = 1, 2, 1)</f>
        <v/>
      </c>
      <c r="D37" t="n">
        <v>5</v>
      </c>
      <c r="E37">
        <f>IFERROR(AVERAGE(C37:D37), D37)</f>
        <v/>
      </c>
    </row>
    <row r="38">
      <c r="A38">
        <f>Item[[#This Row],[Item No.]]</f>
        <v/>
      </c>
      <c r="B38">
        <f>VLOOKUP(Item[[#This Row],[Item No.]],Item[],2,FALSE)</f>
        <v/>
      </c>
      <c r="C38">
        <f>(AVERAGEIF(LeadtimeData[Name], Table5[[#This Row],[Name]], LeadtimeData[Leadtime]) + D38)/IF(COUNT(D38) = 1, 2, 1)</f>
        <v/>
      </c>
      <c r="D38" t="n">
        <v>5</v>
      </c>
      <c r="E38">
        <f>IFERROR(AVERAGE(C38:D38), D38)</f>
        <v/>
      </c>
    </row>
    <row r="39">
      <c r="A39">
        <f>Item[[#This Row],[Item No.]]</f>
        <v/>
      </c>
      <c r="B39">
        <f>VLOOKUP(Item[[#This Row],[Item No.]],Item[],2,FALSE)</f>
        <v/>
      </c>
      <c r="C39">
        <f>(AVERAGEIF(LeadtimeData[Name], Table5[[#This Row],[Name]], LeadtimeData[Leadtime]) + D39)/IF(COUNT(D39) = 1, 2, 1)</f>
        <v/>
      </c>
      <c r="D39" t="n">
        <v>5</v>
      </c>
      <c r="E39">
        <f>IFERROR(AVERAGE(C39:D39), D39)</f>
        <v/>
      </c>
    </row>
    <row r="40">
      <c r="A40">
        <f>Item[[#This Row],[Item No.]]</f>
        <v/>
      </c>
      <c r="B40">
        <f>VLOOKUP(Item[[#This Row],[Item No.]],Item[],2,FALSE)</f>
        <v/>
      </c>
      <c r="C40">
        <f>(AVERAGEIF(LeadtimeData[Name], Table5[[#This Row],[Name]], LeadtimeData[Leadtime]) + D40)/IF(COUNT(D40) = 1, 2, 1)</f>
        <v/>
      </c>
      <c r="D40" t="n">
        <v>5</v>
      </c>
      <c r="E40">
        <f>IFERROR(AVERAGE(C40:D40), D40)</f>
        <v/>
      </c>
    </row>
    <row r="41">
      <c r="A41">
        <f>Item[[#This Row],[Item No.]]</f>
        <v/>
      </c>
      <c r="B41">
        <f>VLOOKUP(Item[[#This Row],[Item No.]],Item[],2,FALSE)</f>
        <v/>
      </c>
      <c r="C41">
        <f>(AVERAGEIF(LeadtimeData[Name], Table5[[#This Row],[Name]], LeadtimeData[Leadtime]) + D41)/IF(COUNT(D41) = 1, 2, 1)</f>
        <v/>
      </c>
      <c r="D41" t="n">
        <v>5</v>
      </c>
      <c r="E41">
        <f>IFERROR(AVERAGE(C41:D41), D41)</f>
        <v/>
      </c>
    </row>
    <row r="42">
      <c r="A42">
        <f>Item[[#This Row],[Item No.]]</f>
        <v/>
      </c>
      <c r="B42">
        <f>VLOOKUP(Item[[#This Row],[Item No.]],Item[],2,FALSE)</f>
        <v/>
      </c>
      <c r="C42">
        <f>(AVERAGEIF(LeadtimeData[Name], Table5[[#This Row],[Name]], LeadtimeData[Leadtime]) + D42)/IF(COUNT(D42) = 1, 2, 1)</f>
        <v/>
      </c>
      <c r="D42" t="n">
        <v>5</v>
      </c>
      <c r="E42">
        <f>IFERROR(AVERAGE(C42:D42), D42)</f>
        <v/>
      </c>
    </row>
    <row r="43">
      <c r="A43">
        <f>Item[[#This Row],[Item No.]]</f>
        <v/>
      </c>
      <c r="B43">
        <f>VLOOKUP(Item[[#This Row],[Item No.]],Item[],2,FALSE)</f>
        <v/>
      </c>
      <c r="C43">
        <f>(AVERAGEIF(LeadtimeData[Name], Table5[[#This Row],[Name]], LeadtimeData[Leadtime]) + D43)/IF(COUNT(D43) = 1, 2, 1)</f>
        <v/>
      </c>
      <c r="D43" t="n">
        <v>5</v>
      </c>
      <c r="E43">
        <f>IFERROR(AVERAGE(C43:D43), D43)</f>
        <v/>
      </c>
    </row>
    <row r="44">
      <c r="A44">
        <f>Item[[#This Row],[Item No.]]</f>
        <v/>
      </c>
      <c r="B44">
        <f>VLOOKUP(Item[[#This Row],[Item No.]],Item[],2,FALSE)</f>
        <v/>
      </c>
      <c r="C44">
        <f>(AVERAGEIF(LeadtimeData[Name], Table5[[#This Row],[Name]], LeadtimeData[Leadtime]) + D44)/IF(COUNT(D44) = 1, 2, 1)</f>
        <v/>
      </c>
      <c r="D44" t="n">
        <v>5</v>
      </c>
      <c r="E44">
        <f>IFERROR(AVERAGE(C44:D44), D44)</f>
        <v/>
      </c>
    </row>
    <row r="45">
      <c r="A45">
        <f>Item[[#This Row],[Item No.]]</f>
        <v/>
      </c>
      <c r="B45">
        <f>VLOOKUP(Item[[#This Row],[Item No.]],Item[],2,FALSE)</f>
        <v/>
      </c>
      <c r="C45">
        <f>(AVERAGEIF(LeadtimeData[Name], Table5[[#This Row],[Name]], LeadtimeData[Leadtime]) + D45)/IF(COUNT(D45) = 1, 2, 1)</f>
        <v/>
      </c>
      <c r="D45" t="n">
        <v>5</v>
      </c>
      <c r="E45">
        <f>IFERROR(AVERAGE(C45:D45), D45)</f>
        <v/>
      </c>
    </row>
    <row r="46">
      <c r="A46">
        <f>Item[[#This Row],[Item No.]]</f>
        <v/>
      </c>
      <c r="B46">
        <f>VLOOKUP(Item[[#This Row],[Item No.]],Item[],2,FALSE)</f>
        <v/>
      </c>
      <c r="C46">
        <f>(AVERAGEIF(LeadtimeData[Name], Table5[[#This Row],[Name]], LeadtimeData[Leadtime]) + D46)/IF(COUNT(D46) = 1, 2, 1)</f>
        <v/>
      </c>
      <c r="D46" t="n">
        <v>5</v>
      </c>
      <c r="E46">
        <f>IFERROR(AVERAGE(C46:D46), D46)</f>
        <v/>
      </c>
    </row>
    <row r="47">
      <c r="A47">
        <f>Item[[#This Row],[Item No.]]</f>
        <v/>
      </c>
      <c r="B47">
        <f>VLOOKUP(Item[[#This Row],[Item No.]],Item[],2,FALSE)</f>
        <v/>
      </c>
      <c r="C47">
        <f>(AVERAGEIF(LeadtimeData[Name], Table5[[#This Row],[Name]], LeadtimeData[Leadtime]) + D47)/IF(COUNT(D47) = 1, 2, 1)</f>
        <v/>
      </c>
      <c r="D47" t="n">
        <v>5</v>
      </c>
      <c r="E47">
        <f>IFERROR(AVERAGE(C47:D47), D47)</f>
        <v/>
      </c>
    </row>
    <row r="48">
      <c r="A48">
        <f>Item[[#This Row],[Item No.]]</f>
        <v/>
      </c>
      <c r="B48">
        <f>VLOOKUP(Item[[#This Row],[Item No.]],Item[],2,FALSE)</f>
        <v/>
      </c>
      <c r="C48">
        <f>(AVERAGEIF(LeadtimeData[Name], Table5[[#This Row],[Name]], LeadtimeData[Leadtime]) + D48)/IF(COUNT(D48) = 1, 2, 1)</f>
        <v/>
      </c>
      <c r="D48" t="n">
        <v>5</v>
      </c>
      <c r="E48">
        <f>IFERROR(AVERAGE(C48:D48), D48)</f>
        <v/>
      </c>
    </row>
    <row r="49">
      <c r="A49">
        <f>Item[[#This Row],[Item No.]]</f>
        <v/>
      </c>
      <c r="B49">
        <f>VLOOKUP(Item[[#This Row],[Item No.]],Item[],2,FALSE)</f>
        <v/>
      </c>
      <c r="C49">
        <f>(AVERAGEIF(LeadtimeData[Name], Table5[[#This Row],[Name]], LeadtimeData[Leadtime]) + D49)/IF(COUNT(D49) = 1, 2, 1)</f>
        <v/>
      </c>
      <c r="D49" t="n">
        <v>5</v>
      </c>
      <c r="E49">
        <f>IFERROR(AVERAGE(C49:D49), D49)</f>
        <v/>
      </c>
    </row>
    <row r="50">
      <c r="A50">
        <f>Item[[#This Row],[Item No.]]</f>
        <v/>
      </c>
      <c r="B50">
        <f>VLOOKUP(Item[[#This Row],[Item No.]],Item[],2,FALSE)</f>
        <v/>
      </c>
      <c r="C50">
        <f>(AVERAGEIF(LeadtimeData[Name], Table5[[#This Row],[Name]], LeadtimeData[Leadtime]) + D50)/IF(COUNT(D50) = 1, 2, 1)</f>
        <v/>
      </c>
      <c r="D50" t="n">
        <v>5</v>
      </c>
      <c r="E50">
        <f>IFERROR(AVERAGE(C50:D50), D50)</f>
        <v/>
      </c>
    </row>
    <row r="51">
      <c r="A51">
        <f>Item[[#This Row],[Item No.]]</f>
        <v/>
      </c>
      <c r="B51">
        <f>VLOOKUP(Item[[#This Row],[Item No.]],Item[],2,FALSE)</f>
        <v/>
      </c>
      <c r="C51">
        <f>(AVERAGEIF(LeadtimeData[Name], Table5[[#This Row],[Name]], LeadtimeData[Leadtime]) + D51)/IF(COUNT(D51) = 1, 2, 1)</f>
        <v/>
      </c>
      <c r="D51" t="n">
        <v>5</v>
      </c>
      <c r="E51">
        <f>IFERROR(AVERAGE(C51:D51), D51)</f>
        <v/>
      </c>
    </row>
    <row r="52">
      <c r="A52">
        <f>Item[[#This Row],[Item No.]]</f>
        <v/>
      </c>
      <c r="B52">
        <f>VLOOKUP(Item[[#This Row],[Item No.]],Item[],2,FALSE)</f>
        <v/>
      </c>
      <c r="C52">
        <f>(AVERAGEIF(LeadtimeData[Name], Table5[[#This Row],[Name]], LeadtimeData[Leadtime]) + D52)/IF(COUNT(D52) = 1, 2, 1)</f>
        <v/>
      </c>
      <c r="D52" t="n">
        <v>5</v>
      </c>
      <c r="E52">
        <f>IFERROR(AVERAGE(C52:D52), D52)</f>
        <v/>
      </c>
    </row>
    <row r="53">
      <c r="A53">
        <f>Item[[#This Row],[Item No.]]</f>
        <v/>
      </c>
      <c r="B53">
        <f>VLOOKUP(Item[[#This Row],[Item No.]],Item[],2,FALSE)</f>
        <v/>
      </c>
      <c r="C53">
        <f>(AVERAGEIF(LeadtimeData[Name], Table5[[#This Row],[Name]], LeadtimeData[Leadtime]) + D53)/IF(COUNT(D53) = 1, 2, 1)</f>
        <v/>
      </c>
      <c r="D53" t="n">
        <v>5</v>
      </c>
      <c r="E53">
        <f>IFERROR(AVERAGE(C53:D53), D53)</f>
        <v/>
      </c>
    </row>
    <row r="54">
      <c r="A54">
        <f>Item[[#This Row],[Item No.]]</f>
        <v/>
      </c>
      <c r="B54">
        <f>VLOOKUP(Item[[#This Row],[Item No.]],Item[],2,FALSE)</f>
        <v/>
      </c>
      <c r="C54">
        <f>(AVERAGEIF(LeadtimeData[Name], Table5[[#This Row],[Name]], LeadtimeData[Leadtime]) + D54)/IF(COUNT(D54) = 1, 2, 1)</f>
        <v/>
      </c>
      <c r="D54" t="n">
        <v>5</v>
      </c>
      <c r="E54">
        <f>IFERROR(AVERAGE(C54:D54), D54)</f>
        <v/>
      </c>
    </row>
    <row r="55">
      <c r="A55">
        <f>Item[[#This Row],[Item No.]]</f>
        <v/>
      </c>
      <c r="B55">
        <f>VLOOKUP(Item[[#This Row],[Item No.]],Item[],2,FALSE)</f>
        <v/>
      </c>
      <c r="C55">
        <f>(AVERAGEIF(LeadtimeData[Name], Table5[[#This Row],[Name]], LeadtimeData[Leadtime]) + D55)/IF(COUNT(D55) = 1, 2, 1)</f>
        <v/>
      </c>
      <c r="D55" t="n">
        <v>5</v>
      </c>
      <c r="E55">
        <f>IFERROR(AVERAGE(C55:D55), D55)</f>
        <v/>
      </c>
    </row>
    <row r="56">
      <c r="A56">
        <f>Item[[#This Row],[Item No.]]</f>
        <v/>
      </c>
      <c r="B56">
        <f>VLOOKUP(Item[[#This Row],[Item No.]],Item[],2,FALSE)</f>
        <v/>
      </c>
      <c r="C56">
        <f>(AVERAGEIF(LeadtimeData[Name], Table5[[#This Row],[Name]], LeadtimeData[Leadtime]) + D56)/IF(COUNT(D56) = 1, 2, 1)</f>
        <v/>
      </c>
      <c r="D56" t="n">
        <v>5</v>
      </c>
      <c r="E56">
        <f>IFERROR(AVERAGE(C56:D56), D56)</f>
        <v/>
      </c>
    </row>
    <row r="57">
      <c r="A57">
        <f>Item[[#This Row],[Item No.]]</f>
        <v/>
      </c>
      <c r="B57">
        <f>VLOOKUP(Item[[#This Row],[Item No.]],Item[],2,FALSE)</f>
        <v/>
      </c>
      <c r="C57">
        <f>(AVERAGEIF(LeadtimeData[Name], Table5[[#This Row],[Name]], LeadtimeData[Leadtime]) + D57)/IF(COUNT(D57) = 1, 2, 1)</f>
        <v/>
      </c>
      <c r="D57" t="n">
        <v>5</v>
      </c>
      <c r="E57">
        <f>IFERROR(AVERAGE(C57:D57), D57)</f>
        <v/>
      </c>
    </row>
    <row r="58">
      <c r="A58">
        <f>Item[[#This Row],[Item No.]]</f>
        <v/>
      </c>
      <c r="B58">
        <f>VLOOKUP(Item[[#This Row],[Item No.]],Item[],2,FALSE)</f>
        <v/>
      </c>
      <c r="C58">
        <f>(AVERAGEIF(LeadtimeData[Name], Table5[[#This Row],[Name]], LeadtimeData[Leadtime]) + D58)/IF(COUNT(D58) = 1, 2, 1)</f>
        <v/>
      </c>
      <c r="D58" t="n">
        <v>5</v>
      </c>
      <c r="E58">
        <f>IFERROR(AVERAGE(C58:D58), D58)</f>
        <v/>
      </c>
    </row>
    <row r="59">
      <c r="A59">
        <f>Item[[#This Row],[Item No.]]</f>
        <v/>
      </c>
      <c r="B59">
        <f>VLOOKUP(Item[[#This Row],[Item No.]],Item[],2,FALSE)</f>
        <v/>
      </c>
      <c r="C59">
        <f>(AVERAGEIF(LeadtimeData[Name], Table5[[#This Row],[Name]], LeadtimeData[Leadtime]) + D59)/IF(COUNT(D59) = 1, 2, 1)</f>
        <v/>
      </c>
      <c r="D59" t="n">
        <v>5</v>
      </c>
      <c r="E59">
        <f>IFERROR(AVERAGE(C59:D59), D59)</f>
        <v/>
      </c>
    </row>
    <row r="60">
      <c r="A60">
        <f>Item[[#This Row],[Item No.]]</f>
        <v/>
      </c>
      <c r="B60">
        <f>VLOOKUP(Item[[#This Row],[Item No.]],Item[],2,FALSE)</f>
        <v/>
      </c>
      <c r="C60">
        <f>(AVERAGEIF(LeadtimeData[Name], Table5[[#This Row],[Name]], LeadtimeData[Leadtime]) + D60)/IF(COUNT(D60) = 1, 2, 1)</f>
        <v/>
      </c>
      <c r="D60" t="n">
        <v>5</v>
      </c>
      <c r="E60">
        <f>IFERROR(AVERAGE(C60:D60), D60)</f>
        <v/>
      </c>
    </row>
    <row r="61">
      <c r="A61">
        <f>Item[[#This Row],[Item No.]]</f>
        <v/>
      </c>
      <c r="B61">
        <f>VLOOKUP(Item[[#This Row],[Item No.]],Item[],2,FALSE)</f>
        <v/>
      </c>
      <c r="C61">
        <f>(AVERAGEIF(LeadtimeData[Name], Table5[[#This Row],[Name]], LeadtimeData[Leadtime]) + D61)/IF(COUNT(D61) = 1, 2, 1)</f>
        <v/>
      </c>
      <c r="D61" t="n">
        <v>5</v>
      </c>
      <c r="E61">
        <f>IFERROR(AVERAGE(C61:D61), D61)</f>
        <v/>
      </c>
    </row>
    <row r="62">
      <c r="A62">
        <f>Item[[#This Row],[Item No.]]</f>
        <v/>
      </c>
      <c r="B62">
        <f>VLOOKUP(Item[[#This Row],[Item No.]],Item[],2,FALSE)</f>
        <v/>
      </c>
      <c r="C62">
        <f>(AVERAGEIF(LeadtimeData[Name], Table5[[#This Row],[Name]], LeadtimeData[Leadtime]) + D62)/IF(COUNT(D62) = 1, 2, 1)</f>
        <v/>
      </c>
      <c r="D62" t="n">
        <v>5</v>
      </c>
      <c r="E62">
        <f>IFERROR(AVERAGE(C62:D62), D62)</f>
        <v/>
      </c>
    </row>
    <row r="63">
      <c r="A63">
        <f>Item[[#This Row],[Item No.]]</f>
        <v/>
      </c>
      <c r="B63">
        <f>VLOOKUP(Item[[#This Row],[Item No.]],Item[],2,FALSE)</f>
        <v/>
      </c>
      <c r="C63">
        <f>(AVERAGEIF(LeadtimeData[Name], Table5[[#This Row],[Name]], LeadtimeData[Leadtime]) + D63)/IF(COUNT(D63) = 1, 2, 1)</f>
        <v/>
      </c>
      <c r="D63" t="n">
        <v>5</v>
      </c>
      <c r="E63">
        <f>IFERROR(AVERAGE(C63:D63), D63)</f>
        <v/>
      </c>
    </row>
    <row r="64">
      <c r="A64">
        <f>Item[[#This Row],[Item No.]]</f>
        <v/>
      </c>
      <c r="B64">
        <f>VLOOKUP(Item[[#This Row],[Item No.]],Item[],2,FALSE)</f>
        <v/>
      </c>
      <c r="C64">
        <f>(AVERAGEIF(LeadtimeData[Name], Table5[[#This Row],[Name]], LeadtimeData[Leadtime]) + D64)/IF(COUNT(D64) = 1, 2, 1)</f>
        <v/>
      </c>
      <c r="D64" t="n">
        <v>5</v>
      </c>
      <c r="E64">
        <f>IFERROR(AVERAGE(C64:D64), D64)</f>
        <v/>
      </c>
    </row>
    <row r="65">
      <c r="A65">
        <f>Item[[#This Row],[Item No.]]</f>
        <v/>
      </c>
      <c r="B65">
        <f>VLOOKUP(Item[[#This Row],[Item No.]],Item[],2,FALSE)</f>
        <v/>
      </c>
      <c r="C65">
        <f>(AVERAGEIF(LeadtimeData[Name], Table5[[#This Row],[Name]], LeadtimeData[Leadtime]) + D65)/IF(COUNT(D65) = 1, 2, 1)</f>
        <v/>
      </c>
      <c r="D65" t="n">
        <v>5</v>
      </c>
      <c r="E65">
        <f>IFERROR(AVERAGE(C65:D65), D65)</f>
        <v/>
      </c>
    </row>
    <row r="66">
      <c r="A66">
        <f>Item[[#This Row],[Item No.]]</f>
        <v/>
      </c>
      <c r="B66">
        <f>VLOOKUP(Item[[#This Row],[Item No.]],Item[],2,FALSE)</f>
        <v/>
      </c>
      <c r="C66">
        <f>(AVERAGEIF(LeadtimeData[Name], Table5[[#This Row],[Name]], LeadtimeData[Leadtime]) + D66)/IF(COUNT(D66) = 1, 2, 1)</f>
        <v/>
      </c>
      <c r="D66" t="n">
        <v>5</v>
      </c>
      <c r="E66">
        <f>IFERROR(AVERAGE(C66:D66), D66)</f>
        <v/>
      </c>
    </row>
    <row r="67">
      <c r="A67">
        <f>Item[[#This Row],[Item No.]]</f>
        <v/>
      </c>
      <c r="B67">
        <f>VLOOKUP(Item[[#This Row],[Item No.]],Item[],2,FALSE)</f>
        <v/>
      </c>
      <c r="C67">
        <f>(AVERAGEIF(LeadtimeData[Name], Table5[[#This Row],[Name]], LeadtimeData[Leadtime]) + D67)/IF(COUNT(D67) = 1, 2, 1)</f>
        <v/>
      </c>
      <c r="D67" t="n">
        <v>5</v>
      </c>
      <c r="E67">
        <f>IFERROR(AVERAGE(C67:D67), D67)</f>
        <v/>
      </c>
    </row>
    <row r="68">
      <c r="A68">
        <f>Item[[#This Row],[Item No.]]</f>
        <v/>
      </c>
      <c r="B68">
        <f>VLOOKUP(Item[[#This Row],[Item No.]],Item[],2,FALSE)</f>
        <v/>
      </c>
      <c r="C68">
        <f>(AVERAGEIF(LeadtimeData[Name], Table5[[#This Row],[Name]], LeadtimeData[Leadtime]) + D68)/IF(COUNT(D68) = 1, 2, 1)</f>
        <v/>
      </c>
      <c r="D68" t="n">
        <v>5</v>
      </c>
      <c r="E68">
        <f>IFERROR(AVERAGE(C68:D68), D68)</f>
        <v/>
      </c>
    </row>
    <row r="69">
      <c r="A69">
        <f>Item[[#This Row],[Item No.]]</f>
        <v/>
      </c>
      <c r="B69">
        <f>VLOOKUP(Item[[#This Row],[Item No.]],Item[],2,FALSE)</f>
        <v/>
      </c>
      <c r="C69">
        <f>(AVERAGEIF(LeadtimeData[Name], Table5[[#This Row],[Name]], LeadtimeData[Leadtime]) + D69)/IF(COUNT(D69) = 1, 2, 1)</f>
        <v/>
      </c>
      <c r="D69" t="n">
        <v>5</v>
      </c>
      <c r="E69">
        <f>IFERROR(AVERAGE(C69:D69), D69)</f>
        <v/>
      </c>
    </row>
    <row r="70">
      <c r="A70">
        <f>Item[[#This Row],[Item No.]]</f>
        <v/>
      </c>
      <c r="B70">
        <f>VLOOKUP(Item[[#This Row],[Item No.]],Item[],2,FALSE)</f>
        <v/>
      </c>
      <c r="C70">
        <f>(AVERAGEIF(LeadtimeData[Name], Table5[[#This Row],[Name]], LeadtimeData[Leadtime]) + D70)/IF(COUNT(D70) = 1, 2, 1)</f>
        <v/>
      </c>
      <c r="D70" t="n">
        <v>5</v>
      </c>
      <c r="E70">
        <f>IFERROR(AVERAGE(C70:D70), D70)</f>
        <v/>
      </c>
    </row>
    <row r="71">
      <c r="A71">
        <f>Item[[#This Row],[Item No.]]</f>
        <v/>
      </c>
      <c r="B71">
        <f>VLOOKUP(Item[[#This Row],[Item No.]],Item[],2,FALSE)</f>
        <v/>
      </c>
      <c r="C71">
        <f>(AVERAGEIF(LeadtimeData[Name], Table5[[#This Row],[Name]], LeadtimeData[Leadtime]) + D71)/IF(COUNT(D71) = 1, 2, 1)</f>
        <v/>
      </c>
      <c r="D71" t="n">
        <v>5</v>
      </c>
      <c r="E71">
        <f>IFERROR(AVERAGE(C71:D71), D71)</f>
        <v/>
      </c>
    </row>
    <row r="72">
      <c r="A72">
        <f>Item[[#This Row],[Item No.]]</f>
        <v/>
      </c>
      <c r="B72">
        <f>VLOOKUP(Item[[#This Row],[Item No.]],Item[],2,FALSE)</f>
        <v/>
      </c>
      <c r="C72">
        <f>(AVERAGEIF(LeadtimeData[Name], Table5[[#This Row],[Name]], LeadtimeData[Leadtime]) + D72)/IF(COUNT(D72) = 1, 2, 1)</f>
        <v/>
      </c>
      <c r="D72" t="n">
        <v>5</v>
      </c>
      <c r="E72">
        <f>IFERROR(AVERAGE(C72:D72), D72)</f>
        <v/>
      </c>
    </row>
    <row r="73">
      <c r="A73">
        <f>Item[[#This Row],[Item No.]]</f>
        <v/>
      </c>
      <c r="B73">
        <f>VLOOKUP(Item[[#This Row],[Item No.]],Item[],2,FALSE)</f>
        <v/>
      </c>
      <c r="C73">
        <f>(AVERAGEIF(LeadtimeData[Name], Table5[[#This Row],[Name]], LeadtimeData[Leadtime]) + D73)/IF(COUNT(D73) = 1, 2, 1)</f>
        <v/>
      </c>
      <c r="D73" t="n">
        <v>5</v>
      </c>
      <c r="E73">
        <f>IFERROR(AVERAGE(C73:D73), D73)</f>
        <v/>
      </c>
    </row>
    <row r="74">
      <c r="A74">
        <f>Item[[#This Row],[Item No.]]</f>
        <v/>
      </c>
      <c r="B74">
        <f>VLOOKUP(Item[[#This Row],[Item No.]],Item[],2,FALSE)</f>
        <v/>
      </c>
      <c r="C74">
        <f>(AVERAGEIF(LeadtimeData[Name], Table5[[#This Row],[Name]], LeadtimeData[Leadtime]) + D74)/IF(COUNT(D74) = 1, 2, 1)</f>
        <v/>
      </c>
      <c r="D74" t="n">
        <v>5</v>
      </c>
      <c r="E74">
        <f>IFERROR(AVERAGE(C74:D74), D74)</f>
        <v/>
      </c>
    </row>
    <row r="75">
      <c r="A75">
        <f>Item[[#This Row],[Item No.]]</f>
        <v/>
      </c>
      <c r="B75">
        <f>VLOOKUP(Item[[#This Row],[Item No.]],Item[],2,FALSE)</f>
        <v/>
      </c>
      <c r="C75">
        <f>(AVERAGEIF(LeadtimeData[Name], Table5[[#This Row],[Name]], LeadtimeData[Leadtime]) + D75)/IF(COUNT(D75) = 1, 2, 1)</f>
        <v/>
      </c>
      <c r="D75" t="n">
        <v>5</v>
      </c>
      <c r="E75">
        <f>IFERROR(AVERAGE(C75:D75), D75)</f>
        <v/>
      </c>
    </row>
    <row r="76">
      <c r="A76">
        <f>Item[[#This Row],[Item No.]]</f>
        <v/>
      </c>
      <c r="B76">
        <f>VLOOKUP(Item[[#This Row],[Item No.]],Item[],2,FALSE)</f>
        <v/>
      </c>
      <c r="C76">
        <f>(AVERAGEIF(LeadtimeData[Name], Table5[[#This Row],[Name]], LeadtimeData[Leadtime]) + D76)/IF(COUNT(D76) = 1, 2, 1)</f>
        <v/>
      </c>
      <c r="D76" t="n">
        <v>5</v>
      </c>
      <c r="E76">
        <f>IFERROR(AVERAGE(C76:D76), D76)</f>
        <v/>
      </c>
    </row>
    <row r="77">
      <c r="A77">
        <f>Item[[#This Row],[Item No.]]</f>
        <v/>
      </c>
      <c r="B77">
        <f>VLOOKUP(Item[[#This Row],[Item No.]],Item[],2,FALSE)</f>
        <v/>
      </c>
      <c r="C77">
        <f>(AVERAGEIF(LeadtimeData[Name], Table5[[#This Row],[Name]], LeadtimeData[Leadtime]) + D77)/IF(COUNT(D77) = 1, 2, 1)</f>
        <v/>
      </c>
      <c r="D77" t="n">
        <v>5</v>
      </c>
      <c r="E77">
        <f>IFERROR(AVERAGE(C77:D77), D77)</f>
        <v/>
      </c>
    </row>
    <row r="78">
      <c r="A78">
        <f>Item[[#This Row],[Item No.]]</f>
        <v/>
      </c>
      <c r="B78">
        <f>VLOOKUP(Item[[#This Row],[Item No.]],Item[],2,FALSE)</f>
        <v/>
      </c>
      <c r="C78">
        <f>(AVERAGEIF(LeadtimeData[Name], Table5[[#This Row],[Name]], LeadtimeData[Leadtime]) + D78)/IF(COUNT(D78) = 1, 2, 1)</f>
        <v/>
      </c>
      <c r="D78" t="n">
        <v>5</v>
      </c>
      <c r="E78">
        <f>IFERROR(AVERAGE(C78:D78), D78)</f>
        <v/>
      </c>
    </row>
    <row r="79">
      <c r="A79">
        <f>Item[[#This Row],[Item No.]]</f>
        <v/>
      </c>
      <c r="B79">
        <f>VLOOKUP(Item[[#This Row],[Item No.]],Item[],2,FALSE)</f>
        <v/>
      </c>
      <c r="C79">
        <f>(AVERAGEIF(LeadtimeData[Name], Table5[[#This Row],[Name]], LeadtimeData[Leadtime]) + D79)/IF(COUNT(D79) = 1, 2, 1)</f>
        <v/>
      </c>
      <c r="D79" t="n">
        <v>5</v>
      </c>
      <c r="E79">
        <f>IFERROR(AVERAGE(C79:D79), D79)</f>
        <v/>
      </c>
    </row>
    <row r="80">
      <c r="A80">
        <f>Item[[#This Row],[Item No.]]</f>
        <v/>
      </c>
      <c r="B80">
        <f>VLOOKUP(Item[[#This Row],[Item No.]],Item[],2,FALSE)</f>
        <v/>
      </c>
      <c r="C80">
        <f>(AVERAGEIF(LeadtimeData[Name], Table5[[#This Row],[Name]], LeadtimeData[Leadtime]) + D80)/IF(COUNT(D80) = 1, 2, 1)</f>
        <v/>
      </c>
      <c r="D80" t="n">
        <v>5</v>
      </c>
      <c r="E80">
        <f>IFERROR(AVERAGE(C80:D80), D80)</f>
        <v/>
      </c>
    </row>
    <row r="81">
      <c r="A81">
        <f>Item[[#This Row],[Item No.]]</f>
        <v/>
      </c>
      <c r="B81">
        <f>VLOOKUP(Item[[#This Row],[Item No.]],Item[],2,FALSE)</f>
        <v/>
      </c>
      <c r="C81">
        <f>(AVERAGEIF(LeadtimeData[Name], Table5[[#This Row],[Name]], LeadtimeData[Leadtime]) + D81)/IF(COUNT(D81) = 1, 2, 1)</f>
        <v/>
      </c>
      <c r="D81" t="n">
        <v>5</v>
      </c>
      <c r="E81">
        <f>IFERROR(AVERAGE(C81:D81), D81)</f>
        <v/>
      </c>
    </row>
    <row r="82">
      <c r="A82">
        <f>Item[[#This Row],[Item No.]]</f>
        <v/>
      </c>
      <c r="B82">
        <f>VLOOKUP(Item[[#This Row],[Item No.]],Item[],2,FALSE)</f>
        <v/>
      </c>
      <c r="C82">
        <f>(AVERAGEIF(LeadtimeData[Name], Table5[[#This Row],[Name]], LeadtimeData[Leadtime]) + D82)/IF(COUNT(D82) = 1, 2, 1)</f>
        <v/>
      </c>
      <c r="D82" t="n">
        <v>5</v>
      </c>
      <c r="E82">
        <f>IFERROR(AVERAGE(C82:D82), D82)</f>
        <v/>
      </c>
    </row>
    <row r="83">
      <c r="A83">
        <f>Item[[#This Row],[Item No.]]</f>
        <v/>
      </c>
      <c r="B83">
        <f>VLOOKUP(Item[[#This Row],[Item No.]],Item[],2,FALSE)</f>
        <v/>
      </c>
      <c r="C83">
        <f>(AVERAGEIF(LeadtimeData[Name], Table5[[#This Row],[Name]], LeadtimeData[Leadtime]) + D83)/IF(COUNT(D83) = 1, 2, 1)</f>
        <v/>
      </c>
      <c r="D83" t="n">
        <v>5</v>
      </c>
      <c r="E83">
        <f>IFERROR(AVERAGE(C83:D83), D83)</f>
        <v/>
      </c>
    </row>
    <row r="84">
      <c r="A84">
        <f>Item[[#This Row],[Item No.]]</f>
        <v/>
      </c>
      <c r="B84">
        <f>VLOOKUP(Item[[#This Row],[Item No.]],Item[],2,FALSE)</f>
        <v/>
      </c>
      <c r="C84">
        <f>(AVERAGEIF(LeadtimeData[Name], Table5[[#This Row],[Name]], LeadtimeData[Leadtime]) + D84)/IF(COUNT(D84) = 1, 2, 1)</f>
        <v/>
      </c>
      <c r="D84" t="n">
        <v>5</v>
      </c>
      <c r="E84">
        <f>IFERROR(AVERAGE(C84:D84), D84)</f>
        <v/>
      </c>
    </row>
    <row r="85">
      <c r="A85">
        <f>Item[[#This Row],[Item No.]]</f>
        <v/>
      </c>
      <c r="B85">
        <f>VLOOKUP(Item[[#This Row],[Item No.]],Item[],2,FALSE)</f>
        <v/>
      </c>
      <c r="C85">
        <f>(AVERAGEIF(LeadtimeData[Name], Table5[[#This Row],[Name]], LeadtimeData[Leadtime]) + D85)/IF(COUNT(D85) = 1, 2, 1)</f>
        <v/>
      </c>
      <c r="D85" t="n">
        <v>5</v>
      </c>
      <c r="E85">
        <f>IFERROR(AVERAGE(C85:D85), D85)</f>
        <v/>
      </c>
    </row>
    <row r="86">
      <c r="A86">
        <f>Item[[#This Row],[Item No.]]</f>
        <v/>
      </c>
      <c r="B86">
        <f>VLOOKUP(Item[[#This Row],[Item No.]],Item[],2,FALSE)</f>
        <v/>
      </c>
      <c r="C86">
        <f>(AVERAGEIF(LeadtimeData[Name], Table5[[#This Row],[Name]], LeadtimeData[Leadtime]) + D86)/IF(COUNT(D86) = 1, 2, 1)</f>
        <v/>
      </c>
      <c r="D86" t="n">
        <v>5</v>
      </c>
      <c r="E86">
        <f>IFERROR(AVERAGE(C86:D86), D86)</f>
        <v/>
      </c>
    </row>
    <row r="87">
      <c r="A87">
        <f>Item[[#This Row],[Item No.]]</f>
        <v/>
      </c>
      <c r="B87">
        <f>VLOOKUP(Item[[#This Row],[Item No.]],Item[],2,FALSE)</f>
        <v/>
      </c>
      <c r="C87">
        <f>(AVERAGEIF(LeadtimeData[Name], Table5[[#This Row],[Name]], LeadtimeData[Leadtime]) + D87)/IF(COUNT(D87) = 1, 2, 1)</f>
        <v/>
      </c>
      <c r="D87" t="n">
        <v>5</v>
      </c>
      <c r="E87">
        <f>IFERROR(AVERAGE(C87:D87), D87)</f>
        <v/>
      </c>
    </row>
    <row r="88">
      <c r="A88">
        <f>Item[[#This Row],[Item No.]]</f>
        <v/>
      </c>
      <c r="B88">
        <f>VLOOKUP(Item[[#This Row],[Item No.]],Item[],2,FALSE)</f>
        <v/>
      </c>
      <c r="C88">
        <f>(AVERAGEIF(LeadtimeData[Name], Table5[[#This Row],[Name]], LeadtimeData[Leadtime]) + D88)/IF(COUNT(D88) = 1, 2, 1)</f>
        <v/>
      </c>
      <c r="D88" t="n">
        <v>5</v>
      </c>
      <c r="E88">
        <f>IFERROR(AVERAGE(C88:D88), D88)</f>
        <v/>
      </c>
    </row>
    <row r="89">
      <c r="A89">
        <f>Item[[#This Row],[Item No.]]</f>
        <v/>
      </c>
      <c r="B89">
        <f>VLOOKUP(Item[[#This Row],[Item No.]],Item[],2,FALSE)</f>
        <v/>
      </c>
      <c r="C89">
        <f>(AVERAGEIF(LeadtimeData[Name], Table5[[#This Row],[Name]], LeadtimeData[Leadtime]) + D89)/IF(COUNT(D89) = 1, 2, 1)</f>
        <v/>
      </c>
      <c r="D89" t="n">
        <v>5</v>
      </c>
      <c r="E89">
        <f>IFERROR(AVERAGE(C89:D89), D89)</f>
        <v/>
      </c>
    </row>
    <row r="90">
      <c r="A90">
        <f>Item[[#This Row],[Item No.]]</f>
        <v/>
      </c>
      <c r="B90">
        <f>VLOOKUP(Item[[#This Row],[Item No.]],Item[],2,FALSE)</f>
        <v/>
      </c>
      <c r="C90">
        <f>(AVERAGEIF(LeadtimeData[Name], Table5[[#This Row],[Name]], LeadtimeData[Leadtime]) + D90)/IF(COUNT(D90) = 1, 2, 1)</f>
        <v/>
      </c>
      <c r="D90" t="n">
        <v>5</v>
      </c>
      <c r="E90">
        <f>IFERROR(AVERAGE(C90:D90), D90)</f>
        <v/>
      </c>
    </row>
    <row r="91">
      <c r="A91">
        <f>Item[[#This Row],[Item No.]]</f>
        <v/>
      </c>
      <c r="B91">
        <f>VLOOKUP(Item[[#This Row],[Item No.]],Item[],2,FALSE)</f>
        <v/>
      </c>
      <c r="C91">
        <f>(AVERAGEIF(LeadtimeData[Name], Table5[[#This Row],[Name]], LeadtimeData[Leadtime]) + D91)/IF(COUNT(D91) = 1, 2, 1)</f>
        <v/>
      </c>
      <c r="D91" t="n">
        <v>5</v>
      </c>
      <c r="E91">
        <f>IFERROR(AVERAGE(C91:D91), D91)</f>
        <v/>
      </c>
    </row>
    <row r="92">
      <c r="A92">
        <f>Item[[#This Row],[Item No.]]</f>
        <v/>
      </c>
      <c r="B92">
        <f>VLOOKUP(Item[[#This Row],[Item No.]],Item[],2,FALSE)</f>
        <v/>
      </c>
      <c r="C92">
        <f>(AVERAGEIF(LeadtimeData[Name], Table5[[#This Row],[Name]], LeadtimeData[Leadtime]) + D92)/IF(COUNT(D92) = 1, 2, 1)</f>
        <v/>
      </c>
      <c r="D92" t="n">
        <v>5</v>
      </c>
      <c r="E92">
        <f>IFERROR(AVERAGE(C92:D92), D92)</f>
        <v/>
      </c>
    </row>
    <row r="93">
      <c r="A93">
        <f>Item[[#This Row],[Item No.]]</f>
        <v/>
      </c>
      <c r="B93">
        <f>VLOOKUP(Item[[#This Row],[Item No.]],Item[],2,FALSE)</f>
        <v/>
      </c>
      <c r="C93">
        <f>(AVERAGEIF(LeadtimeData[Name], Table5[[#This Row],[Name]], LeadtimeData[Leadtime]) + D93)/IF(COUNT(D93) = 1, 2, 1)</f>
        <v/>
      </c>
      <c r="D93" t="n">
        <v>5</v>
      </c>
      <c r="E93">
        <f>IFERROR(AVERAGE(C93:D93), D93)</f>
        <v/>
      </c>
    </row>
    <row r="94">
      <c r="A94">
        <f>Item[[#This Row],[Item No.]]</f>
        <v/>
      </c>
      <c r="B94">
        <f>VLOOKUP(Item[[#This Row],[Item No.]],Item[],2,FALSE)</f>
        <v/>
      </c>
      <c r="C94">
        <f>(AVERAGEIF(LeadtimeData[Name], Table5[[#This Row],[Name]], LeadtimeData[Leadtime]) + D94)/IF(COUNT(D94) = 1, 2, 1)</f>
        <v/>
      </c>
      <c r="D94" t="n">
        <v>5</v>
      </c>
      <c r="E94">
        <f>IFERROR(AVERAGE(C94:D94), D94)</f>
        <v/>
      </c>
    </row>
    <row r="95">
      <c r="A95">
        <f>Item[[#This Row],[Item No.]]</f>
        <v/>
      </c>
      <c r="B95">
        <f>VLOOKUP(Item[[#This Row],[Item No.]],Item[],2,FALSE)</f>
        <v/>
      </c>
      <c r="C95">
        <f>(AVERAGEIF(LeadtimeData[Name], Table5[[#This Row],[Name]], LeadtimeData[Leadtime]) + D95)/IF(COUNT(D95) = 1, 2, 1)</f>
        <v/>
      </c>
      <c r="D95" t="n">
        <v>5</v>
      </c>
      <c r="E95">
        <f>IFERROR(AVERAGE(C95:D95), D95)</f>
        <v/>
      </c>
    </row>
    <row r="96">
      <c r="A96">
        <f>Item[[#This Row],[Item No.]]</f>
        <v/>
      </c>
      <c r="B96">
        <f>VLOOKUP(Item[[#This Row],[Item No.]],Item[],2,FALSE)</f>
        <v/>
      </c>
      <c r="C96">
        <f>(AVERAGEIF(LeadtimeData[Name], Table5[[#This Row],[Name]], LeadtimeData[Leadtime]) + D96)/IF(COUNT(D96) = 1, 2, 1)</f>
        <v/>
      </c>
      <c r="D96" t="n">
        <v>5</v>
      </c>
      <c r="E96">
        <f>IFERROR(AVERAGE(C96:D96), D96)</f>
        <v/>
      </c>
    </row>
    <row r="97">
      <c r="A97">
        <f>Item[[#This Row],[Item No.]]</f>
        <v/>
      </c>
      <c r="B97">
        <f>VLOOKUP(Item[[#This Row],[Item No.]],Item[],2,FALSE)</f>
        <v/>
      </c>
      <c r="C97">
        <f>(AVERAGEIF(LeadtimeData[Name], Table5[[#This Row],[Name]], LeadtimeData[Leadtime]) + D97)/IF(COUNT(D97) = 1, 2, 1)</f>
        <v/>
      </c>
      <c r="D97" t="n">
        <v>5</v>
      </c>
      <c r="E97">
        <f>IFERROR(AVERAGE(C97:D97), D97)</f>
        <v/>
      </c>
    </row>
    <row r="98">
      <c r="A98">
        <f>Item[[#This Row],[Item No.]]</f>
        <v/>
      </c>
      <c r="B98">
        <f>VLOOKUP(Item[[#This Row],[Item No.]],Item[],2,FALSE)</f>
        <v/>
      </c>
      <c r="C98">
        <f>(AVERAGEIF(LeadtimeData[Name], Table5[[#This Row],[Name]], LeadtimeData[Leadtime]) + D98)/IF(COUNT(D98) = 1, 2, 1)</f>
        <v/>
      </c>
      <c r="D98" t="n">
        <v>5</v>
      </c>
      <c r="E98">
        <f>IFERROR(AVERAGE(C98:D98), D98)</f>
        <v/>
      </c>
    </row>
    <row r="99">
      <c r="A99">
        <f>Item[[#This Row],[Item No.]]</f>
        <v/>
      </c>
      <c r="B99">
        <f>VLOOKUP(Item[[#This Row],[Item No.]],Item[],2,FALSE)</f>
        <v/>
      </c>
      <c r="C99">
        <f>(AVERAGEIF(LeadtimeData[Name], Table5[[#This Row],[Name]], LeadtimeData[Leadtime]) + D99)/IF(COUNT(D99) = 1, 2, 1)</f>
        <v/>
      </c>
      <c r="D99" t="n">
        <v>5</v>
      </c>
      <c r="E99">
        <f>IFERROR(AVERAGE(C99:D99), D99)</f>
        <v/>
      </c>
    </row>
    <row r="100">
      <c r="A100">
        <f>Item[[#This Row],[Item No.]]</f>
        <v/>
      </c>
      <c r="B100">
        <f>VLOOKUP(Item[[#This Row],[Item No.]],Item[],2,FALSE)</f>
        <v/>
      </c>
      <c r="C100">
        <f>(AVERAGEIF(LeadtimeData[Name], Table5[[#This Row],[Name]], LeadtimeData[Leadtime]) + D100)/IF(COUNT(D100) = 1, 2, 1)</f>
        <v/>
      </c>
      <c r="D100" t="n">
        <v>5</v>
      </c>
      <c r="E100">
        <f>IFERROR(AVERAGE(C100:D100), D100)</f>
        <v/>
      </c>
    </row>
    <row r="101">
      <c r="A101">
        <f>Item[[#This Row],[Item No.]]</f>
        <v/>
      </c>
      <c r="B101">
        <f>VLOOKUP(Item[[#This Row],[Item No.]],Item[],2,FALSE)</f>
        <v/>
      </c>
      <c r="C101">
        <f>(AVERAGEIF(LeadtimeData[Name], Table5[[#This Row],[Name]], LeadtimeData[Leadtime]) + D101)/IF(COUNT(D101) = 1, 2, 1)</f>
        <v/>
      </c>
      <c r="D101" t="n">
        <v>5</v>
      </c>
      <c r="E101">
        <f>IFERROR(AVERAGE(C101:D101), D101)</f>
        <v/>
      </c>
    </row>
    <row r="102">
      <c r="A102">
        <f>Item[[#This Row],[Item No.]]</f>
        <v/>
      </c>
      <c r="B102">
        <f>VLOOKUP(Item[[#This Row],[Item No.]],Item[],2,FALSE)</f>
        <v/>
      </c>
      <c r="C102">
        <f>(AVERAGEIF(LeadtimeData[Name], Table5[[#This Row],[Name]], LeadtimeData[Leadtime]) + D102)/IF(COUNT(D102) = 1, 2, 1)</f>
        <v/>
      </c>
      <c r="D102" t="n">
        <v>5</v>
      </c>
      <c r="E102">
        <f>IFERROR(AVERAGE(C102:D102), D102)</f>
        <v/>
      </c>
    </row>
    <row r="103">
      <c r="A103">
        <f>Item[[#This Row],[Item No.]]</f>
        <v/>
      </c>
      <c r="B103">
        <f>VLOOKUP(Item[[#This Row],[Item No.]],Item[],2,FALSE)</f>
        <v/>
      </c>
      <c r="C103">
        <f>(AVERAGEIF(LeadtimeData[Name], Table5[[#This Row],[Name]], LeadtimeData[Leadtime]) + D103)/IF(COUNT(D103) = 1, 2, 1)</f>
        <v/>
      </c>
      <c r="D103" t="n">
        <v>5</v>
      </c>
      <c r="E103">
        <f>IFERROR(AVERAGE(C103:D103), D103)</f>
        <v/>
      </c>
    </row>
    <row r="104">
      <c r="A104">
        <f>Item[[#This Row],[Item No.]]</f>
        <v/>
      </c>
      <c r="B104">
        <f>VLOOKUP(Item[[#This Row],[Item No.]],Item[],2,FALSE)</f>
        <v/>
      </c>
      <c r="C104">
        <f>(AVERAGEIF(LeadtimeData[Name], Table5[[#This Row],[Name]], LeadtimeData[Leadtime]) + D104)/IF(COUNT(D104) = 1, 2, 1)</f>
        <v/>
      </c>
      <c r="D104" t="n">
        <v>5</v>
      </c>
      <c r="E104">
        <f>IFERROR(AVERAGE(C104:D104), D104)</f>
        <v/>
      </c>
    </row>
    <row r="105">
      <c r="A105">
        <f>Item[[#This Row],[Item No.]]</f>
        <v/>
      </c>
      <c r="B105">
        <f>VLOOKUP(Item[[#This Row],[Item No.]],Item[],2,FALSE)</f>
        <v/>
      </c>
      <c r="C105">
        <f>(AVERAGEIF(LeadtimeData[Name], Table5[[#This Row],[Name]], LeadtimeData[Leadtime]) + D105)/IF(COUNT(D105) = 1, 2, 1)</f>
        <v/>
      </c>
      <c r="D105" t="n">
        <v>5</v>
      </c>
      <c r="E105">
        <f>IFERROR(AVERAGE(C105:D105), D105)</f>
        <v/>
      </c>
    </row>
    <row r="106">
      <c r="A106">
        <f>Item[[#This Row],[Item No.]]</f>
        <v/>
      </c>
      <c r="B106">
        <f>VLOOKUP(Item[[#This Row],[Item No.]],Item[],2,FALSE)</f>
        <v/>
      </c>
      <c r="C106">
        <f>(AVERAGEIF(LeadtimeData[Name], Table5[[#This Row],[Name]], LeadtimeData[Leadtime]) + D106)/IF(COUNT(D106) = 1, 2, 1)</f>
        <v/>
      </c>
      <c r="D106" t="n">
        <v>5</v>
      </c>
      <c r="E106">
        <f>IFERROR(AVERAGE(C106:D106), D106)</f>
        <v/>
      </c>
    </row>
    <row r="107">
      <c r="A107">
        <f>Item[[#This Row],[Item No.]]</f>
        <v/>
      </c>
      <c r="B107">
        <f>VLOOKUP(Item[[#This Row],[Item No.]],Item[],2,FALSE)</f>
        <v/>
      </c>
      <c r="C107">
        <f>(AVERAGEIF(LeadtimeData[Name], Table5[[#This Row],[Name]], LeadtimeData[Leadtime]) + D107)/IF(COUNT(D107) = 1, 2, 1)</f>
        <v/>
      </c>
      <c r="D107" t="n">
        <v>5</v>
      </c>
      <c r="E107">
        <f>IFERROR(AVERAGE(C107:D107), D107)</f>
        <v/>
      </c>
    </row>
    <row r="108">
      <c r="A108">
        <f>Item[[#This Row],[Item No.]]</f>
        <v/>
      </c>
      <c r="B108">
        <f>VLOOKUP(Item[[#This Row],[Item No.]],Item[],2,FALSE)</f>
        <v/>
      </c>
      <c r="C108">
        <f>(AVERAGEIF(LeadtimeData[Name], Table5[[#This Row],[Name]], LeadtimeData[Leadtime]) + D108)/IF(COUNT(D108) = 1, 2, 1)</f>
        <v/>
      </c>
      <c r="D108" t="n">
        <v>5</v>
      </c>
      <c r="E108">
        <f>IFERROR(AVERAGE(C108:D108), D108)</f>
        <v/>
      </c>
    </row>
    <row r="109">
      <c r="A109">
        <f>Item[[#This Row],[Item No.]]</f>
        <v/>
      </c>
      <c r="B109">
        <f>VLOOKUP(Item[[#This Row],[Item No.]],Item[],2,FALSE)</f>
        <v/>
      </c>
      <c r="C109">
        <f>(AVERAGEIF(LeadtimeData[Name], Table5[[#This Row],[Name]], LeadtimeData[Leadtime]) + D109)/IF(COUNT(D109) = 1, 2, 1)</f>
        <v/>
      </c>
      <c r="D109" t="n">
        <v>5</v>
      </c>
      <c r="E109">
        <f>IFERROR(AVERAGE(C109:D109), D109)</f>
        <v/>
      </c>
    </row>
    <row r="110">
      <c r="A110">
        <f>Item[[#This Row],[Item No.]]</f>
        <v/>
      </c>
      <c r="B110">
        <f>VLOOKUP(Item[[#This Row],[Item No.]],Item[],2,FALSE)</f>
        <v/>
      </c>
      <c r="C110">
        <f>(AVERAGEIF(LeadtimeData[Name], Table5[[#This Row],[Name]], LeadtimeData[Leadtime]) + D110)/IF(COUNT(D110) = 1, 2, 1)</f>
        <v/>
      </c>
      <c r="D110" t="n">
        <v>5</v>
      </c>
      <c r="E110">
        <f>IFERROR(AVERAGE(C110:D110), D110)</f>
        <v/>
      </c>
    </row>
    <row r="111">
      <c r="A111">
        <f>Item[[#This Row],[Item No.]]</f>
        <v/>
      </c>
      <c r="B111">
        <f>VLOOKUP(Item[[#This Row],[Item No.]],Item[],2,FALSE)</f>
        <v/>
      </c>
      <c r="C111">
        <f>(AVERAGEIF(LeadtimeData[Name], Table5[[#This Row],[Name]], LeadtimeData[Leadtime]) + D111)/IF(COUNT(D111) = 1, 2, 1)</f>
        <v/>
      </c>
      <c r="D111" t="n">
        <v>5</v>
      </c>
      <c r="E111">
        <f>IFERROR(AVERAGE(C111:D111), D111)</f>
        <v/>
      </c>
    </row>
    <row r="112">
      <c r="A112">
        <f>Item[[#This Row],[Item No.]]</f>
        <v/>
      </c>
      <c r="B112">
        <f>VLOOKUP(Item[[#This Row],[Item No.]],Item[],2,FALSE)</f>
        <v/>
      </c>
      <c r="C112">
        <f>(AVERAGEIF(LeadtimeData[Name], Table5[[#This Row],[Name]], LeadtimeData[Leadtime]) + D112)/IF(COUNT(D112) = 1, 2, 1)</f>
        <v/>
      </c>
      <c r="D112" t="n">
        <v>5</v>
      </c>
      <c r="E112">
        <f>IFERROR(AVERAGE(C112:D112), D112)</f>
        <v/>
      </c>
    </row>
    <row r="113">
      <c r="A113">
        <f>Item[[#This Row],[Item No.]]</f>
        <v/>
      </c>
      <c r="B113">
        <f>VLOOKUP(Item[[#This Row],[Item No.]],Item[],2,FALSE)</f>
        <v/>
      </c>
      <c r="C113">
        <f>(AVERAGEIF(LeadtimeData[Name], Table5[[#This Row],[Name]], LeadtimeData[Leadtime]) + D113)/IF(COUNT(D113) = 1, 2, 1)</f>
        <v/>
      </c>
      <c r="D113" t="n">
        <v>5</v>
      </c>
      <c r="E113">
        <f>IFERROR(AVERAGE(C113:D113), D113)</f>
        <v/>
      </c>
    </row>
    <row r="114">
      <c r="A114">
        <f>Item[[#This Row],[Item No.]]</f>
        <v/>
      </c>
      <c r="B114">
        <f>VLOOKUP(Item[[#This Row],[Item No.]],Item[],2,FALSE)</f>
        <v/>
      </c>
      <c r="C114">
        <f>(AVERAGEIF(LeadtimeData[Name], Table5[[#This Row],[Name]], LeadtimeData[Leadtime]) + D114)/IF(COUNT(D114) = 1, 2, 1)</f>
        <v/>
      </c>
      <c r="D114" t="n">
        <v>5</v>
      </c>
      <c r="E114">
        <f>IFERROR(AVERAGE(C114:D114), D114)</f>
        <v/>
      </c>
    </row>
    <row r="115">
      <c r="A115">
        <f>Item[[#This Row],[Item No.]]</f>
        <v/>
      </c>
      <c r="B115">
        <f>VLOOKUP(Item[[#This Row],[Item No.]],Item[],2,FALSE)</f>
        <v/>
      </c>
      <c r="C115">
        <f>(AVERAGEIF(LeadtimeData[Name], Table5[[#This Row],[Name]], LeadtimeData[Leadtime]) + D115)/IF(COUNT(D115) = 1, 2, 1)</f>
        <v/>
      </c>
      <c r="D115" t="n">
        <v>5</v>
      </c>
      <c r="E115">
        <f>IFERROR(AVERAGE(C115:D115), D115)</f>
        <v/>
      </c>
    </row>
    <row r="116">
      <c r="A116">
        <f>Item[[#This Row],[Item No.]]</f>
        <v/>
      </c>
      <c r="B116">
        <f>VLOOKUP(Item[[#This Row],[Item No.]],Item[],2,FALSE)</f>
        <v/>
      </c>
      <c r="C116">
        <f>(AVERAGEIF(LeadtimeData[Name], Table5[[#This Row],[Name]], LeadtimeData[Leadtime]) + D116)/IF(COUNT(D116) = 1, 2, 1)</f>
        <v/>
      </c>
      <c r="D116" t="n">
        <v>5</v>
      </c>
      <c r="E116">
        <f>IFERROR(AVERAGE(C116:D116), D116)</f>
        <v/>
      </c>
    </row>
    <row r="117">
      <c r="A117">
        <f>Item[[#This Row],[Item No.]]</f>
        <v/>
      </c>
      <c r="B117">
        <f>VLOOKUP(Item[[#This Row],[Item No.]],Item[],2,FALSE)</f>
        <v/>
      </c>
      <c r="C117">
        <f>(AVERAGEIF(LeadtimeData[Name], Table5[[#This Row],[Name]], LeadtimeData[Leadtime]) + D117)/IF(COUNT(D117) = 1, 2, 1)</f>
        <v/>
      </c>
      <c r="D117" t="n">
        <v>5</v>
      </c>
      <c r="E117">
        <f>IFERROR(AVERAGE(C117:D117), D117)</f>
        <v/>
      </c>
    </row>
    <row r="118">
      <c r="A118">
        <f>Item[[#This Row],[Item No.]]</f>
        <v/>
      </c>
      <c r="B118">
        <f>VLOOKUP(Item[[#This Row],[Item No.]],Item[],2,FALSE)</f>
        <v/>
      </c>
      <c r="C118">
        <f>(AVERAGEIF(LeadtimeData[Name], Table5[[#This Row],[Name]], LeadtimeData[Leadtime]) + D118)/IF(COUNT(D118) = 1, 2, 1)</f>
        <v/>
      </c>
      <c r="D118" t="n">
        <v>5</v>
      </c>
      <c r="E118">
        <f>IFERROR(AVERAGE(C118:D118), D118)</f>
        <v/>
      </c>
    </row>
    <row r="119">
      <c r="A119">
        <f>Item[[#This Row],[Item No.]]</f>
        <v/>
      </c>
      <c r="B119">
        <f>VLOOKUP(Item[[#This Row],[Item No.]],Item[],2,FALSE)</f>
        <v/>
      </c>
      <c r="C119">
        <f>(AVERAGEIF(LeadtimeData[Name], Table5[[#This Row],[Name]], LeadtimeData[Leadtime]) + D119)/IF(COUNT(D119) = 1, 2, 1)</f>
        <v/>
      </c>
      <c r="D119" t="n">
        <v>5</v>
      </c>
      <c r="E119">
        <f>IFERROR(AVERAGE(C119:D119), D119)</f>
        <v/>
      </c>
    </row>
    <row r="120">
      <c r="A120">
        <f>Item[[#This Row],[Item No.]]</f>
        <v/>
      </c>
      <c r="B120">
        <f>VLOOKUP(Item[[#This Row],[Item No.]],Item[],2,FALSE)</f>
        <v/>
      </c>
      <c r="C120">
        <f>(AVERAGEIF(LeadtimeData[Name], Table5[[#This Row],[Name]], LeadtimeData[Leadtime]) + D120)/IF(COUNT(D120) = 1, 2, 1)</f>
        <v/>
      </c>
      <c r="D120" t="n">
        <v>5</v>
      </c>
      <c r="E120">
        <f>IFERROR(AVERAGE(C120:D120), D120)</f>
        <v/>
      </c>
    </row>
    <row r="121">
      <c r="A121">
        <f>Item[[#This Row],[Item No.]]</f>
        <v/>
      </c>
      <c r="B121">
        <f>VLOOKUP(Item[[#This Row],[Item No.]],Item[],2,FALSE)</f>
        <v/>
      </c>
      <c r="C121">
        <f>(AVERAGEIF(LeadtimeData[Name], Table5[[#This Row],[Name]], LeadtimeData[Leadtime]) + D121)/IF(COUNT(D121) = 1, 2, 1)</f>
        <v/>
      </c>
      <c r="D121" t="n">
        <v>5</v>
      </c>
      <c r="E121">
        <f>IFERROR(AVERAGE(C121:D121), D121)</f>
        <v/>
      </c>
    </row>
    <row r="122">
      <c r="A122">
        <f>Item[[#This Row],[Item No.]]</f>
        <v/>
      </c>
      <c r="B122">
        <f>VLOOKUP(Item[[#This Row],[Item No.]],Item[],2,FALSE)</f>
        <v/>
      </c>
      <c r="C122">
        <f>(AVERAGEIF(LeadtimeData[Name], Table5[[#This Row],[Name]], LeadtimeData[Leadtime]) + D122)/IF(COUNT(D122) = 1, 2, 1)</f>
        <v/>
      </c>
      <c r="D122" t="n">
        <v>5</v>
      </c>
      <c r="E122">
        <f>IFERROR(AVERAGE(C122:D122), D122)</f>
        <v/>
      </c>
    </row>
    <row r="123">
      <c r="A123">
        <f>Item[[#This Row],[Item No.]]</f>
        <v/>
      </c>
      <c r="B123">
        <f>VLOOKUP(Item[[#This Row],[Item No.]],Item[],2,FALSE)</f>
        <v/>
      </c>
      <c r="C123">
        <f>(AVERAGEIF(LeadtimeData[Name], Table5[[#This Row],[Name]], LeadtimeData[Leadtime]) + D123)/IF(COUNT(D123) = 1, 2, 1)</f>
        <v/>
      </c>
      <c r="D123" t="n">
        <v>5</v>
      </c>
      <c r="E123">
        <f>IFERROR(AVERAGE(C123:D123), D123)</f>
        <v/>
      </c>
    </row>
    <row r="124">
      <c r="A124">
        <f>Item[[#This Row],[Item No.]]</f>
        <v/>
      </c>
      <c r="B124">
        <f>VLOOKUP(Item[[#This Row],[Item No.]],Item[],2,FALSE)</f>
        <v/>
      </c>
      <c r="C124">
        <f>(AVERAGEIF(LeadtimeData[Name], Table5[[#This Row],[Name]], LeadtimeData[Leadtime]) + D124)/IF(COUNT(D124) = 1, 2, 1)</f>
        <v/>
      </c>
      <c r="D124" t="n">
        <v>5</v>
      </c>
      <c r="E124">
        <f>IFERROR(AVERAGE(C124:D124), D124)</f>
        <v/>
      </c>
    </row>
    <row r="125">
      <c r="A125">
        <f>Item[[#This Row],[Item No.]]</f>
        <v/>
      </c>
      <c r="B125">
        <f>VLOOKUP(Item[[#This Row],[Item No.]],Item[],2,FALSE)</f>
        <v/>
      </c>
      <c r="C125">
        <f>(AVERAGEIF(LeadtimeData[Name], Table5[[#This Row],[Name]], LeadtimeData[Leadtime]) + D125)/IF(COUNT(D125) = 1, 2, 1)</f>
        <v/>
      </c>
      <c r="D125" t="n">
        <v>5</v>
      </c>
      <c r="E125">
        <f>IFERROR(AVERAGE(C125:D125), D125)</f>
        <v/>
      </c>
    </row>
    <row r="126">
      <c r="A126">
        <f>Item[[#This Row],[Item No.]]</f>
        <v/>
      </c>
      <c r="B126">
        <f>VLOOKUP(Item[[#This Row],[Item No.]],Item[],2,FALSE)</f>
        <v/>
      </c>
      <c r="C126">
        <f>(AVERAGEIF(LeadtimeData[Name], Table5[[#This Row],[Name]], LeadtimeData[Leadtime]) + D126)/IF(COUNT(D126) = 1, 2, 1)</f>
        <v/>
      </c>
      <c r="D126" t="n">
        <v>5</v>
      </c>
      <c r="E126">
        <f>IFERROR(AVERAGE(C126:D126), D126)</f>
        <v/>
      </c>
    </row>
    <row r="127">
      <c r="A127">
        <f>Item[[#This Row],[Item No.]]</f>
        <v/>
      </c>
      <c r="B127">
        <f>VLOOKUP(Item[[#This Row],[Item No.]],Item[],2,FALSE)</f>
        <v/>
      </c>
      <c r="C127">
        <f>(AVERAGEIF(LeadtimeData[Name], Table5[[#This Row],[Name]], LeadtimeData[Leadtime]) + D127)/IF(COUNT(D127) = 1, 2, 1)</f>
        <v/>
      </c>
      <c r="D127" t="n">
        <v>5</v>
      </c>
      <c r="E127">
        <f>IFERROR(AVERAGE(C127:D127), D127)</f>
        <v/>
      </c>
    </row>
    <row r="128">
      <c r="A128">
        <f>Item[[#This Row],[Item No.]]</f>
        <v/>
      </c>
      <c r="B128">
        <f>VLOOKUP(Item[[#This Row],[Item No.]],Item[],2,FALSE)</f>
        <v/>
      </c>
      <c r="C128">
        <f>(AVERAGEIF(LeadtimeData[Name], Table5[[#This Row],[Name]], LeadtimeData[Leadtime]) + D128)/IF(COUNT(D128) = 1, 2, 1)</f>
        <v/>
      </c>
      <c r="D128" t="n">
        <v>5</v>
      </c>
      <c r="E128">
        <f>IFERROR(AVERAGE(C128:D128), D128)</f>
        <v/>
      </c>
    </row>
    <row r="129">
      <c r="A129">
        <f>Item[[#This Row],[Item No.]]</f>
        <v/>
      </c>
      <c r="B129">
        <f>VLOOKUP(Item[[#This Row],[Item No.]],Item[],2,FALSE)</f>
        <v/>
      </c>
      <c r="C129">
        <f>(AVERAGEIF(LeadtimeData[Name], Table5[[#This Row],[Name]], LeadtimeData[Leadtime]) + D129)/IF(COUNT(D129) = 1, 2, 1)</f>
        <v/>
      </c>
      <c r="D129" t="n">
        <v>5</v>
      </c>
      <c r="E129">
        <f>IFERROR(AVERAGE(C129:D129), D129)</f>
        <v/>
      </c>
    </row>
    <row r="130">
      <c r="A130">
        <f>Item[[#This Row],[Item No.]]</f>
        <v/>
      </c>
      <c r="B130">
        <f>VLOOKUP(Item[[#This Row],[Item No.]],Item[],2,FALSE)</f>
        <v/>
      </c>
      <c r="C130">
        <f>(AVERAGEIF(LeadtimeData[Name], Table5[[#This Row],[Name]], LeadtimeData[Leadtime]) + D130)/IF(COUNT(D130) = 1, 2, 1)</f>
        <v/>
      </c>
      <c r="D130" t="n">
        <v>5</v>
      </c>
      <c r="E130">
        <f>IFERROR(AVERAGE(C130:D130), D130)</f>
        <v/>
      </c>
    </row>
    <row r="131">
      <c r="A131">
        <f>Item[[#This Row],[Item No.]]</f>
        <v/>
      </c>
      <c r="B131">
        <f>VLOOKUP(Item[[#This Row],[Item No.]],Item[],2,FALSE)</f>
        <v/>
      </c>
      <c r="C131">
        <f>(AVERAGEIF(LeadtimeData[Name], Table5[[#This Row],[Name]], LeadtimeData[Leadtime]) + D131)/IF(COUNT(D131) = 1, 2, 1)</f>
        <v/>
      </c>
      <c r="D131" t="n">
        <v>5</v>
      </c>
      <c r="E131">
        <f>IFERROR(AVERAGE(C131:D131), D131)</f>
        <v/>
      </c>
    </row>
    <row r="132">
      <c r="A132">
        <f>Item[[#This Row],[Item No.]]</f>
        <v/>
      </c>
      <c r="B132">
        <f>VLOOKUP(Item[[#This Row],[Item No.]],Item[],2,FALSE)</f>
        <v/>
      </c>
      <c r="C132">
        <f>(AVERAGEIF(LeadtimeData[Name], Table5[[#This Row],[Name]], LeadtimeData[Leadtime]) + D132)/IF(COUNT(D132) = 1, 2, 1)</f>
        <v/>
      </c>
      <c r="D132" t="n">
        <v>5</v>
      </c>
      <c r="E132">
        <f>IFERROR(AVERAGE(C132:D132), D132)</f>
        <v/>
      </c>
    </row>
    <row r="133">
      <c r="A133">
        <f>Item[[#This Row],[Item No.]]</f>
        <v/>
      </c>
      <c r="B133">
        <f>VLOOKUP(Item[[#This Row],[Item No.]],Item[],2,FALSE)</f>
        <v/>
      </c>
      <c r="C133">
        <f>(AVERAGEIF(LeadtimeData[Name], Table5[[#This Row],[Name]], LeadtimeData[Leadtime]) + D133)/IF(COUNT(D133) = 1, 2, 1)</f>
        <v/>
      </c>
      <c r="D133" t="n">
        <v>5</v>
      </c>
      <c r="E133">
        <f>IFERROR(AVERAGE(C133:D133), D133)</f>
        <v/>
      </c>
    </row>
    <row r="134">
      <c r="A134">
        <f>Item[[#This Row],[Item No.]]</f>
        <v/>
      </c>
      <c r="B134">
        <f>VLOOKUP(Item[[#This Row],[Item No.]],Item[],2,FALSE)</f>
        <v/>
      </c>
      <c r="C134">
        <f>(AVERAGEIF(LeadtimeData[Name], Table5[[#This Row],[Name]], LeadtimeData[Leadtime]) + D134)/IF(COUNT(D134) = 1, 2, 1)</f>
        <v/>
      </c>
      <c r="D134" t="n">
        <v>5</v>
      </c>
      <c r="E134">
        <f>IFERROR(AVERAGE(C134:D134), D134)</f>
        <v/>
      </c>
    </row>
    <row r="135">
      <c r="A135">
        <f>Item[[#This Row],[Item No.]]</f>
        <v/>
      </c>
      <c r="B135">
        <f>VLOOKUP(Item[[#This Row],[Item No.]],Item[],2,FALSE)</f>
        <v/>
      </c>
      <c r="C135">
        <f>(AVERAGEIF(LeadtimeData[Name], Table5[[#This Row],[Name]], LeadtimeData[Leadtime]) + D135)/IF(COUNT(D135) = 1, 2, 1)</f>
        <v/>
      </c>
      <c r="D135" t="n">
        <v>5</v>
      </c>
      <c r="E135">
        <f>IFERROR(AVERAGE(C135:D135), D135)</f>
        <v/>
      </c>
    </row>
    <row r="136">
      <c r="A136">
        <f>Item[[#This Row],[Item No.]]</f>
        <v/>
      </c>
      <c r="B136">
        <f>VLOOKUP(Item[[#This Row],[Item No.]],Item[],2,FALSE)</f>
        <v/>
      </c>
      <c r="C136">
        <f>(AVERAGEIF(LeadtimeData[Name], Table5[[#This Row],[Name]], LeadtimeData[Leadtime]) + D136)/IF(COUNT(D136) = 1, 2, 1)</f>
        <v/>
      </c>
      <c r="D136" t="n">
        <v>5</v>
      </c>
      <c r="E136">
        <f>IFERROR(AVERAGE(C136:D136), D136)</f>
        <v/>
      </c>
    </row>
    <row r="137">
      <c r="A137">
        <f>Item[[#This Row],[Item No.]]</f>
        <v/>
      </c>
      <c r="B137">
        <f>VLOOKUP(Item[[#This Row],[Item No.]],Item[],2,FALSE)</f>
        <v/>
      </c>
      <c r="C137">
        <f>(AVERAGEIF(LeadtimeData[Name], Table5[[#This Row],[Name]], LeadtimeData[Leadtime]) + D137)/IF(COUNT(D137) = 1, 2, 1)</f>
        <v/>
      </c>
      <c r="D137" t="n">
        <v>5</v>
      </c>
      <c r="E137">
        <f>IFERROR(AVERAGE(C137:D137), D137)</f>
        <v/>
      </c>
    </row>
    <row r="138">
      <c r="A138">
        <f>Item[[#This Row],[Item No.]]</f>
        <v/>
      </c>
      <c r="B138">
        <f>VLOOKUP(Item[[#This Row],[Item No.]],Item[],2,FALSE)</f>
        <v/>
      </c>
      <c r="C138">
        <f>(AVERAGEIF(LeadtimeData[Name], Table5[[#This Row],[Name]], LeadtimeData[Leadtime]) + D138)/IF(COUNT(D138) = 1, 2, 1)</f>
        <v/>
      </c>
      <c r="D138" t="n">
        <v>5</v>
      </c>
      <c r="E138">
        <f>IFERROR(AVERAGE(C138:D138), D138)</f>
        <v/>
      </c>
    </row>
    <row r="139">
      <c r="A139">
        <f>Item[[#This Row],[Item No.]]</f>
        <v/>
      </c>
      <c r="B139">
        <f>VLOOKUP(Item[[#This Row],[Item No.]],Item[],2,FALSE)</f>
        <v/>
      </c>
      <c r="C139">
        <f>(AVERAGEIF(LeadtimeData[Name], Table5[[#This Row],[Name]], LeadtimeData[Leadtime]) + D139)/IF(COUNT(D139) = 1, 2, 1)</f>
        <v/>
      </c>
      <c r="D139" t="n">
        <v>5</v>
      </c>
      <c r="E139">
        <f>IFERROR(AVERAGE(C139:D139), D139)</f>
        <v/>
      </c>
    </row>
    <row r="140">
      <c r="A140">
        <f>Item[[#This Row],[Item No.]]</f>
        <v/>
      </c>
      <c r="B140">
        <f>VLOOKUP(Item[[#This Row],[Item No.]],Item[],2,FALSE)</f>
        <v/>
      </c>
      <c r="C140">
        <f>(AVERAGEIF(LeadtimeData[Name], Table5[[#This Row],[Name]], LeadtimeData[Leadtime]) + D140)/IF(COUNT(D140) = 1, 2, 1)</f>
        <v/>
      </c>
      <c r="D140" t="n">
        <v>5</v>
      </c>
      <c r="E140">
        <f>IFERROR(AVERAGE(C140:D140), D140)</f>
        <v/>
      </c>
    </row>
    <row r="141">
      <c r="A141">
        <f>Item[[#This Row],[Item No.]]</f>
        <v/>
      </c>
      <c r="B141">
        <f>VLOOKUP(Item[[#This Row],[Item No.]],Item[],2,FALSE)</f>
        <v/>
      </c>
      <c r="C141">
        <f>(AVERAGEIF(LeadtimeData[Name], Table5[[#This Row],[Name]], LeadtimeData[Leadtime]) + D141)/IF(COUNT(D141) = 1, 2, 1)</f>
        <v/>
      </c>
      <c r="D141" t="n">
        <v>5</v>
      </c>
      <c r="E141">
        <f>IFERROR(AVERAGE(C141:D141), D141)</f>
        <v/>
      </c>
    </row>
    <row r="142">
      <c r="A142">
        <f>Item[[#This Row],[Item No.]]</f>
        <v/>
      </c>
      <c r="B142">
        <f>VLOOKUP(Item[[#This Row],[Item No.]],Item[],2,FALSE)</f>
        <v/>
      </c>
      <c r="C142">
        <f>(AVERAGEIF(LeadtimeData[Name], Table5[[#This Row],[Name]], LeadtimeData[Leadtime]) + D142)/IF(COUNT(D142) = 1, 2, 1)</f>
        <v/>
      </c>
      <c r="D142" t="n">
        <v>5</v>
      </c>
      <c r="E142">
        <f>IFERROR(AVERAGE(C142:D142), D142)</f>
        <v/>
      </c>
    </row>
    <row r="143">
      <c r="A143">
        <f>Item[[#This Row],[Item No.]]</f>
        <v/>
      </c>
      <c r="B143">
        <f>VLOOKUP(Item[[#This Row],[Item No.]],Item[],2,FALSE)</f>
        <v/>
      </c>
      <c r="C143">
        <f>(AVERAGEIF(LeadtimeData[Name], Table5[[#This Row],[Name]], LeadtimeData[Leadtime]) + D143)/IF(COUNT(D143) = 1, 2, 1)</f>
        <v/>
      </c>
      <c r="D143" t="n">
        <v>5</v>
      </c>
      <c r="E143">
        <f>IFERROR(AVERAGE(C143:D143), D143)</f>
        <v/>
      </c>
    </row>
    <row r="144">
      <c r="A144">
        <f>Item[[#This Row],[Item No.]]</f>
        <v/>
      </c>
      <c r="B144">
        <f>VLOOKUP(Item[[#This Row],[Item No.]],Item[],2,FALSE)</f>
        <v/>
      </c>
      <c r="C144">
        <f>(AVERAGEIF(LeadtimeData[Name], Table5[[#This Row],[Name]], LeadtimeData[Leadtime]) + D144)/IF(COUNT(D144) = 1, 2, 1)</f>
        <v/>
      </c>
      <c r="D144" t="n">
        <v>5</v>
      </c>
      <c r="E144">
        <f>IFERROR(AVERAGE(C144:D144), D144)</f>
        <v/>
      </c>
    </row>
    <row r="145">
      <c r="A145">
        <f>Item[[#This Row],[Item No.]]</f>
        <v/>
      </c>
      <c r="B145">
        <f>VLOOKUP(Item[[#This Row],[Item No.]],Item[],2,FALSE)</f>
        <v/>
      </c>
      <c r="C145">
        <f>(AVERAGEIF(LeadtimeData[Name], Table5[[#This Row],[Name]], LeadtimeData[Leadtime]) + D145)/IF(COUNT(D145) = 1, 2, 1)</f>
        <v/>
      </c>
      <c r="D145" t="n">
        <v>5</v>
      </c>
      <c r="E145">
        <f>IFERROR(AVERAGE(C145:D145), D145)</f>
        <v/>
      </c>
    </row>
    <row r="146">
      <c r="A146">
        <f>Item[[#This Row],[Item No.]]</f>
        <v/>
      </c>
      <c r="B146">
        <f>VLOOKUP(Item[[#This Row],[Item No.]],Item[],2,FALSE)</f>
        <v/>
      </c>
      <c r="C146">
        <f>(AVERAGEIF(LeadtimeData[Name], Table5[[#This Row],[Name]], LeadtimeData[Leadtime]) + D146)/IF(COUNT(D146) = 1, 2, 1)</f>
        <v/>
      </c>
      <c r="D146" t="n">
        <v>5</v>
      </c>
      <c r="E146">
        <f>IFERROR(AVERAGE(C146:D146), D146)</f>
        <v/>
      </c>
    </row>
    <row r="147">
      <c r="A147">
        <f>Item[[#This Row],[Item No.]]</f>
        <v/>
      </c>
      <c r="B147">
        <f>VLOOKUP(Item[[#This Row],[Item No.]],Item[],2,FALSE)</f>
        <v/>
      </c>
      <c r="C147">
        <f>(AVERAGEIF(LeadtimeData[Name], Table5[[#This Row],[Name]], LeadtimeData[Leadtime]) + D147)/IF(COUNT(D147) = 1, 2, 1)</f>
        <v/>
      </c>
      <c r="D147" t="n">
        <v>5</v>
      </c>
      <c r="E147">
        <f>IFERROR(AVERAGE(C147:D147), D147)</f>
        <v/>
      </c>
    </row>
    <row r="148">
      <c r="A148">
        <f>Item[[#This Row],[Item No.]]</f>
        <v/>
      </c>
      <c r="B148">
        <f>VLOOKUP(Item[[#This Row],[Item No.]],Item[],2,FALSE)</f>
        <v/>
      </c>
      <c r="C148">
        <f>(AVERAGEIF(LeadtimeData[Name], Table5[[#This Row],[Name]], LeadtimeData[Leadtime]) + D148)/IF(COUNT(D148) = 1, 2, 1)</f>
        <v/>
      </c>
      <c r="D148" t="n">
        <v>5</v>
      </c>
      <c r="E148">
        <f>IFERROR(AVERAGE(C148:D148), D148)</f>
        <v/>
      </c>
    </row>
    <row r="149">
      <c r="A149">
        <f>Item[[#This Row],[Item No.]]</f>
        <v/>
      </c>
      <c r="B149">
        <f>VLOOKUP(Item[[#This Row],[Item No.]],Item[],2,FALSE)</f>
        <v/>
      </c>
      <c r="C149">
        <f>(AVERAGEIF(LeadtimeData[Name], Table5[[#This Row],[Name]], LeadtimeData[Leadtime]) + D149)/IF(COUNT(D149) = 1, 2, 1)</f>
        <v/>
      </c>
      <c r="D149" t="n">
        <v>5</v>
      </c>
      <c r="E149">
        <f>IFERROR(AVERAGE(C149:D149), D149)</f>
        <v/>
      </c>
    </row>
    <row r="150">
      <c r="A150">
        <f>Item[[#This Row],[Item No.]]</f>
        <v/>
      </c>
      <c r="B150">
        <f>VLOOKUP(Item[[#This Row],[Item No.]],Item[],2,FALSE)</f>
        <v/>
      </c>
      <c r="C150">
        <f>(AVERAGEIF(LeadtimeData[Name], Table5[[#This Row],[Name]], LeadtimeData[Leadtime]) + D150)/IF(COUNT(D150) = 1, 2, 1)</f>
        <v/>
      </c>
      <c r="D150" t="n">
        <v>5</v>
      </c>
      <c r="E150">
        <f>IFERROR(AVERAGE(C150:D150), D150)</f>
        <v/>
      </c>
    </row>
    <row r="151">
      <c r="A151">
        <f>Item[[#This Row],[Item No.]]</f>
        <v/>
      </c>
      <c r="B151">
        <f>VLOOKUP(Item[[#This Row],[Item No.]],Item[],2,FALSE)</f>
        <v/>
      </c>
      <c r="C151">
        <f>(AVERAGEIF(LeadtimeData[Name], Table5[[#This Row],[Name]], LeadtimeData[Leadtime]) + D151)/IF(COUNT(D151) = 1, 2, 1)</f>
        <v/>
      </c>
      <c r="D151" t="n">
        <v>5</v>
      </c>
      <c r="E151">
        <f>IFERROR(AVERAGE(C151:D151), D151)</f>
        <v/>
      </c>
    </row>
    <row r="152">
      <c r="A152">
        <f>Item[[#This Row],[Item No.]]</f>
        <v/>
      </c>
      <c r="B152">
        <f>VLOOKUP(Item[[#This Row],[Item No.]],Item[],2,FALSE)</f>
        <v/>
      </c>
      <c r="C152">
        <f>(AVERAGEIF(LeadtimeData[Name], Table5[[#This Row],[Name]], LeadtimeData[Leadtime]) + D152)/IF(COUNT(D152) = 1, 2, 1)</f>
        <v/>
      </c>
      <c r="D152" t="n">
        <v>5</v>
      </c>
      <c r="E152">
        <f>IFERROR(AVERAGE(C152:D152), D152)</f>
        <v/>
      </c>
    </row>
    <row r="153">
      <c r="A153">
        <f>Item[[#This Row],[Item No.]]</f>
        <v/>
      </c>
      <c r="B153">
        <f>VLOOKUP(Item[[#This Row],[Item No.]],Item[],2,FALSE)</f>
        <v/>
      </c>
      <c r="C153">
        <f>(AVERAGEIF(LeadtimeData[Name], Table5[[#This Row],[Name]], LeadtimeData[Leadtime]) + D153)/IF(COUNT(D153) = 1, 2, 1)</f>
        <v/>
      </c>
      <c r="D153" t="n">
        <v>5</v>
      </c>
      <c r="E153">
        <f>IFERROR(AVERAGE(C153:D153), D153)</f>
        <v/>
      </c>
    </row>
    <row r="154">
      <c r="A154">
        <f>Item[[#This Row],[Item No.]]</f>
        <v/>
      </c>
      <c r="B154">
        <f>VLOOKUP(Item[[#This Row],[Item No.]],Item[],2,FALSE)</f>
        <v/>
      </c>
      <c r="C154">
        <f>(AVERAGEIF(LeadtimeData[Name], Table5[[#This Row],[Name]], LeadtimeData[Leadtime]) + D154)/IF(COUNT(D154) = 1, 2, 1)</f>
        <v/>
      </c>
      <c r="D154" t="n">
        <v>5</v>
      </c>
      <c r="E154">
        <f>IFERROR(AVERAGE(C154:D154), D154)</f>
        <v/>
      </c>
    </row>
    <row r="155">
      <c r="A155">
        <f>Item[[#This Row],[Item No.]]</f>
        <v/>
      </c>
      <c r="B155">
        <f>VLOOKUP(Item[[#This Row],[Item No.]],Item[],2,FALSE)</f>
        <v/>
      </c>
      <c r="C155">
        <f>(AVERAGEIF(LeadtimeData[Name], Table5[[#This Row],[Name]], LeadtimeData[Leadtime]) + D155)/IF(COUNT(D155) = 1, 2, 1)</f>
        <v/>
      </c>
      <c r="D155" t="n">
        <v>5</v>
      </c>
      <c r="E155">
        <f>IFERROR(AVERAGE(C155:D155), D155)</f>
        <v/>
      </c>
    </row>
    <row r="156">
      <c r="A156">
        <f>Item[[#This Row],[Item No.]]</f>
        <v/>
      </c>
      <c r="B156">
        <f>VLOOKUP(Item[[#This Row],[Item No.]],Item[],2,FALSE)</f>
        <v/>
      </c>
      <c r="C156">
        <f>(AVERAGEIF(LeadtimeData[Name], Table5[[#This Row],[Name]], LeadtimeData[Leadtime]) + D156)/IF(COUNT(D156) = 1, 2, 1)</f>
        <v/>
      </c>
      <c r="D156" t="n">
        <v>5</v>
      </c>
      <c r="E156">
        <f>IFERROR(AVERAGE(C156:D156), D156)</f>
        <v/>
      </c>
    </row>
    <row r="157">
      <c r="A157">
        <f>Item[[#This Row],[Item No.]]</f>
        <v/>
      </c>
      <c r="B157">
        <f>VLOOKUP(Item[[#This Row],[Item No.]],Item[],2,FALSE)</f>
        <v/>
      </c>
      <c r="C157">
        <f>(AVERAGEIF(LeadtimeData[Name], Table5[[#This Row],[Name]], LeadtimeData[Leadtime]) + D157)/IF(COUNT(D157) = 1, 2, 1)</f>
        <v/>
      </c>
      <c r="D157" t="n">
        <v>5</v>
      </c>
      <c r="E157">
        <f>IFERROR(AVERAGE(C157:D157), D157)</f>
        <v/>
      </c>
    </row>
    <row r="158">
      <c r="A158">
        <f>Item[[#This Row],[Item No.]]</f>
        <v/>
      </c>
      <c r="B158">
        <f>VLOOKUP(Item[[#This Row],[Item No.]],Item[],2,FALSE)</f>
        <v/>
      </c>
      <c r="C158">
        <f>(AVERAGEIF(LeadtimeData[Name], Table5[[#This Row],[Name]], LeadtimeData[Leadtime]) + D158)/IF(COUNT(D158) = 1, 2, 1)</f>
        <v/>
      </c>
      <c r="D158" t="n">
        <v>5</v>
      </c>
      <c r="E158">
        <f>IFERROR(AVERAGE(C158:D158), D158)</f>
        <v/>
      </c>
    </row>
    <row r="159">
      <c r="A159">
        <f>Item[[#This Row],[Item No.]]</f>
        <v/>
      </c>
      <c r="B159">
        <f>VLOOKUP(Item[[#This Row],[Item No.]],Item[],2,FALSE)</f>
        <v/>
      </c>
      <c r="C159">
        <f>(AVERAGEIF(LeadtimeData[Name], Table5[[#This Row],[Name]], LeadtimeData[Leadtime]) + D159)/IF(COUNT(D159) = 1, 2, 1)</f>
        <v/>
      </c>
      <c r="D159" t="n">
        <v>5</v>
      </c>
      <c r="E159">
        <f>IFERROR(AVERAGE(C159:D159), D159)</f>
        <v/>
      </c>
    </row>
    <row r="160">
      <c r="A160">
        <f>Item[[#This Row],[Item No.]]</f>
        <v/>
      </c>
      <c r="B160">
        <f>VLOOKUP(Item[[#This Row],[Item No.]],Item[],2,FALSE)</f>
        <v/>
      </c>
      <c r="C160">
        <f>(AVERAGEIF(LeadtimeData[Name], Table5[[#This Row],[Name]], LeadtimeData[Leadtime]) + D160)/IF(COUNT(D160) = 1, 2, 1)</f>
        <v/>
      </c>
      <c r="D160" t="n">
        <v>5</v>
      </c>
      <c r="E160">
        <f>IFERROR(AVERAGE(C160:D160), D160)</f>
        <v/>
      </c>
    </row>
    <row r="161">
      <c r="A161">
        <f>Item[[#This Row],[Item No.]]</f>
        <v/>
      </c>
      <c r="B161">
        <f>VLOOKUP(Item[[#This Row],[Item No.]],Item[],2,FALSE)</f>
        <v/>
      </c>
      <c r="C161">
        <f>(AVERAGEIF(LeadtimeData[Name], Table5[[#This Row],[Name]], LeadtimeData[Leadtime]) + D161)/IF(COUNT(D161) = 1, 2, 1)</f>
        <v/>
      </c>
      <c r="D161" t="n">
        <v>5</v>
      </c>
      <c r="E161">
        <f>IFERROR(AVERAGE(C161:D161), D161)</f>
        <v/>
      </c>
    </row>
    <row r="162">
      <c r="A162">
        <f>Item[[#This Row],[Item No.]]</f>
        <v/>
      </c>
      <c r="B162">
        <f>VLOOKUP(Item[[#This Row],[Item No.]],Item[],2,FALSE)</f>
        <v/>
      </c>
      <c r="C162">
        <f>(AVERAGEIF(LeadtimeData[Name], Table5[[#This Row],[Name]], LeadtimeData[Leadtime]) + D162)/IF(COUNT(D162) = 1, 2, 1)</f>
        <v/>
      </c>
      <c r="D162" t="n">
        <v>5</v>
      </c>
      <c r="E162">
        <f>IFERROR(AVERAGE(C162:D162), D162)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86"/>
  <sheetViews>
    <sheetView workbookViewId="0">
      <selection activeCell="D3" sqref="D3"/>
    </sheetView>
  </sheetViews>
  <sheetFormatPr baseColWidth="8" defaultRowHeight="14.5"/>
  <cols>
    <col width="11.7265625" customWidth="1" style="7" min="2" max="2"/>
    <col width="11.6328125" customWidth="1" style="7" min="3" max="3"/>
    <col width="12.81640625" customWidth="1" style="7" min="6" max="6"/>
  </cols>
  <sheetData>
    <row r="1">
      <c r="A1" s="18" t="inlineStr">
        <is>
          <t>Parcel</t>
        </is>
      </c>
      <c r="B1" s="18" t="inlineStr">
        <is>
          <t>Date Shipped</t>
        </is>
      </c>
      <c r="C1" s="18" t="inlineStr">
        <is>
          <t>Date Arrived</t>
        </is>
      </c>
      <c r="D1" s="18" t="inlineStr">
        <is>
          <t>Leadtime</t>
        </is>
      </c>
      <c r="F1" s="18" t="inlineStr">
        <is>
          <t>Avg Leadtime</t>
        </is>
      </c>
    </row>
    <row r="2">
      <c r="A2" t="n">
        <v>1</v>
      </c>
      <c r="B2" s="16" t="n">
        <v>43894</v>
      </c>
      <c r="C2" s="16" t="n">
        <v>43916</v>
      </c>
      <c r="D2">
        <f>IF(COUNT(C2) = 1, C2-B2, "")</f>
        <v/>
      </c>
      <c r="F2" s="19">
        <f>AVERAGE(D2:D1000)</f>
        <v/>
      </c>
    </row>
    <row r="3">
      <c r="A3">
        <f>A2+1</f>
        <v/>
      </c>
      <c r="B3" s="16" t="n">
        <v>43895</v>
      </c>
      <c r="C3" s="16" t="n">
        <v>43906</v>
      </c>
      <c r="D3">
        <f>IF(COUNT(C3) = 1, C3-B3, "")</f>
        <v/>
      </c>
    </row>
    <row r="4">
      <c r="A4">
        <f>A3+1</f>
        <v/>
      </c>
      <c r="B4" s="16" t="n">
        <v>43916</v>
      </c>
      <c r="C4" s="16" t="n">
        <v>43949</v>
      </c>
      <c r="D4">
        <f>IF(COUNT(C4) = 1, C4-B4, "")</f>
        <v/>
      </c>
    </row>
    <row r="5">
      <c r="A5">
        <f>A4+1</f>
        <v/>
      </c>
      <c r="B5" s="16" t="n">
        <v>43929</v>
      </c>
      <c r="C5" s="16" t="n">
        <v>43949</v>
      </c>
      <c r="D5">
        <f>IF(COUNT(C5) = 1, C5-B5, "")</f>
        <v/>
      </c>
    </row>
    <row r="6">
      <c r="A6">
        <f>A5+1</f>
        <v/>
      </c>
      <c r="B6" s="16" t="n">
        <v>43947</v>
      </c>
      <c r="D6">
        <f>IF(COUNT(C6) = 1, C6-B6, "")</f>
        <v/>
      </c>
    </row>
    <row r="7">
      <c r="A7">
        <f>A6+1</f>
        <v/>
      </c>
      <c r="B7" s="16" t="n">
        <v>43947</v>
      </c>
      <c r="D7">
        <f>IF(COUNT(C7) = 1, C7-B7, "")</f>
        <v/>
      </c>
    </row>
    <row r="8">
      <c r="A8">
        <f>A7+1</f>
        <v/>
      </c>
      <c r="B8" s="16" t="n">
        <v>43947</v>
      </c>
      <c r="D8">
        <f>IF(COUNT(C8) = 1, C8-B8, "")</f>
        <v/>
      </c>
    </row>
    <row r="9">
      <c r="A9">
        <f>A8+1</f>
        <v/>
      </c>
      <c r="B9" s="16" t="n">
        <v>43947</v>
      </c>
      <c r="D9">
        <f>IF(COUNT(C9) = 1, C9-B9, "")</f>
        <v/>
      </c>
    </row>
    <row r="10">
      <c r="A10">
        <f>A9+1</f>
        <v/>
      </c>
      <c r="B10" s="16" t="n">
        <v>43947</v>
      </c>
      <c r="D10">
        <f>IF(COUNT(C10) = 1, C10-B10, "")</f>
        <v/>
      </c>
    </row>
    <row r="11">
      <c r="A11">
        <f>A10+1</f>
        <v/>
      </c>
      <c r="B11" s="16" t="n">
        <v>43947</v>
      </c>
      <c r="D11">
        <f>IF(COUNT(C11) = 1, C11-B11, "")</f>
        <v/>
      </c>
    </row>
    <row r="12">
      <c r="A12">
        <f>A11+1</f>
        <v/>
      </c>
      <c r="B12" s="16" t="n">
        <v>43947</v>
      </c>
      <c r="D12">
        <f>IF(COUNT(C12) = 1, C12-B12, "")</f>
        <v/>
      </c>
    </row>
    <row r="13">
      <c r="A13">
        <f>A12+1</f>
        <v/>
      </c>
      <c r="B13" s="16" t="n">
        <v>43947</v>
      </c>
      <c r="D13">
        <f>IF(COUNT(C13) = 1, C13-B13, "")</f>
        <v/>
      </c>
    </row>
    <row r="14">
      <c r="A14">
        <f>A13+1</f>
        <v/>
      </c>
      <c r="B14" s="16" t="n">
        <v>43947</v>
      </c>
      <c r="D14">
        <f>IF(COUNT(C14) = 1, C14-B14, "")</f>
        <v/>
      </c>
    </row>
    <row r="15">
      <c r="A15">
        <f>A14+1</f>
        <v/>
      </c>
      <c r="B15" s="16" t="n">
        <v>43947</v>
      </c>
      <c r="D15">
        <f>IF(COUNT(C15) = 1, C15-B15, "")</f>
        <v/>
      </c>
    </row>
    <row r="16">
      <c r="A16">
        <f>A15+1</f>
        <v/>
      </c>
      <c r="B16" s="16" t="n">
        <v>43958</v>
      </c>
      <c r="D16">
        <f>IF(COUNT(C16) = 1, C16-B16, "")</f>
        <v/>
      </c>
    </row>
    <row r="17">
      <c r="A17">
        <f>A16+1</f>
        <v/>
      </c>
      <c r="B17" s="16" t="n">
        <v>43958</v>
      </c>
      <c r="D17">
        <f>IF(COUNT(C17) = 1, C17-B17, "")</f>
        <v/>
      </c>
    </row>
    <row r="18">
      <c r="A18">
        <f>A17+1</f>
        <v/>
      </c>
      <c r="B18" s="16" t="n">
        <v>43958</v>
      </c>
      <c r="D18">
        <f>IF(COUNT(C18) = 1, C18-B18, "")</f>
        <v/>
      </c>
      <c r="F18" s="16" t="n"/>
    </row>
    <row r="19">
      <c r="A19">
        <f>A18+1</f>
        <v/>
      </c>
      <c r="B19" s="16" t="n">
        <v>43960</v>
      </c>
      <c r="D19">
        <f>IF(COUNT(C19) = 1, C19-B19, "")</f>
        <v/>
      </c>
    </row>
    <row r="20">
      <c r="A20">
        <f>A19+1</f>
        <v/>
      </c>
      <c r="B20" s="16" t="n">
        <v>43960</v>
      </c>
      <c r="D20">
        <f>IF(COUNT(C20) = 1, C20-B20, "")</f>
        <v/>
      </c>
    </row>
    <row r="21">
      <c r="A21">
        <f>A20+1</f>
        <v/>
      </c>
      <c r="B21" s="16" t="n">
        <v>43964</v>
      </c>
      <c r="D21">
        <f>IF(COUNT(C21) = 1, C21-B21, "")</f>
        <v/>
      </c>
    </row>
    <row r="22">
      <c r="A22">
        <f>A21+1</f>
        <v/>
      </c>
      <c r="B22" s="16" t="n">
        <v>43964</v>
      </c>
      <c r="D22">
        <f>IF(COUNT(C22) = 1, C22-B22, "")</f>
        <v/>
      </c>
    </row>
    <row r="23">
      <c r="A23">
        <f>A22+1</f>
        <v/>
      </c>
      <c r="B23" s="16" t="n">
        <v>43964</v>
      </c>
      <c r="D23">
        <f>IF(COUNT(C23) = 1, C23-B23, "")</f>
        <v/>
      </c>
    </row>
    <row r="24">
      <c r="A24">
        <f>A23+1</f>
        <v/>
      </c>
      <c r="B24" s="16" t="n">
        <v>43971</v>
      </c>
      <c r="D24">
        <f>IF(COUNT(C24) = 1, C24-B24, "")</f>
        <v/>
      </c>
    </row>
    <row r="25">
      <c r="A25">
        <f>A24+1</f>
        <v/>
      </c>
      <c r="B25" s="16" t="n">
        <v>43971</v>
      </c>
      <c r="D25">
        <f>IF(COUNT(C25) = 1, C25-B25, "")</f>
        <v/>
      </c>
    </row>
    <row r="26">
      <c r="A26">
        <f>A25+1</f>
        <v/>
      </c>
      <c r="B26" s="16" t="n">
        <v>43971</v>
      </c>
      <c r="D26">
        <f>IF(COUNT(C26) = 1, C26-B26, "")</f>
        <v/>
      </c>
    </row>
    <row r="27">
      <c r="A27">
        <f>A26+1</f>
        <v/>
      </c>
      <c r="B27" s="16" t="n">
        <v>43971</v>
      </c>
      <c r="D27">
        <f>IF(COUNT(C27) = 1, C27-B27, "")</f>
        <v/>
      </c>
    </row>
    <row r="28">
      <c r="A28">
        <f>A27+1</f>
        <v/>
      </c>
      <c r="B28" s="16" t="n">
        <v>43971</v>
      </c>
      <c r="D28">
        <f>IF(COUNT(C28) = 1, C28-B28, "")</f>
        <v/>
      </c>
    </row>
    <row r="29">
      <c r="A29">
        <f>A28+1</f>
        <v/>
      </c>
      <c r="B29" s="16" t="n">
        <v>43971</v>
      </c>
      <c r="D29">
        <f>IF(COUNT(C29) = 1, C29-B29, "")</f>
        <v/>
      </c>
    </row>
    <row r="30">
      <c r="A30">
        <f>A29+1</f>
        <v/>
      </c>
      <c r="B30" s="16" t="n">
        <v>43974</v>
      </c>
      <c r="D30">
        <f>IF(COUNT(C30) = 1, C30-B30, "")</f>
        <v/>
      </c>
    </row>
    <row r="31">
      <c r="A31">
        <f>A30+1</f>
        <v/>
      </c>
      <c r="B31" s="16" t="n">
        <v>43974</v>
      </c>
      <c r="D31">
        <f>IF(COUNT(C31) = 1, C31-B31, "")</f>
        <v/>
      </c>
    </row>
    <row r="32">
      <c r="A32">
        <f>A31+1</f>
        <v/>
      </c>
      <c r="D32">
        <f>IF(COUNT(C32) = 1, C32-B32, "")</f>
        <v/>
      </c>
    </row>
    <row r="33">
      <c r="A33">
        <f>A32+1</f>
        <v/>
      </c>
      <c r="D33">
        <f>IF(COUNT(C33) = 1, C33-B33, "")</f>
        <v/>
      </c>
    </row>
    <row r="34">
      <c r="A34">
        <f>A33+1</f>
        <v/>
      </c>
      <c r="D34">
        <f>IF(COUNT(C34) = 1, C34-B34, "")</f>
        <v/>
      </c>
    </row>
    <row r="35">
      <c r="A35">
        <f>A34+1</f>
        <v/>
      </c>
      <c r="D35">
        <f>IF(COUNT(C35) = 1, C35-B35, "")</f>
        <v/>
      </c>
    </row>
    <row r="36">
      <c r="A36">
        <f>A35+1</f>
        <v/>
      </c>
      <c r="D36">
        <f>IF(COUNT(C36) = 1, C36-B36, "")</f>
        <v/>
      </c>
    </row>
    <row r="37">
      <c r="A37">
        <f>A36+1</f>
        <v/>
      </c>
      <c r="D37">
        <f>IF(COUNT(C37) = 1, C37-B37, "")</f>
        <v/>
      </c>
    </row>
    <row r="38">
      <c r="A38">
        <f>A37+1</f>
        <v/>
      </c>
      <c r="D38">
        <f>IF(COUNT(C38) = 1, C38-B38, "")</f>
        <v/>
      </c>
    </row>
    <row r="39">
      <c r="A39">
        <f>A38+1</f>
        <v/>
      </c>
      <c r="D39">
        <f>IF(COUNT(C39) = 1, C39-B39, "")</f>
        <v/>
      </c>
    </row>
    <row r="40">
      <c r="A40">
        <f>A39+1</f>
        <v/>
      </c>
      <c r="D40">
        <f>IF(COUNT(C40) = 1, C40-B40, "")</f>
        <v/>
      </c>
    </row>
    <row r="41">
      <c r="A41">
        <f>A40+1</f>
        <v/>
      </c>
      <c r="D41">
        <f>IF(COUNT(C41) = 1, C41-B41, "")</f>
        <v/>
      </c>
    </row>
    <row r="42">
      <c r="A42">
        <f>A41+1</f>
        <v/>
      </c>
      <c r="D42">
        <f>IF(COUNT(C42) = 1, C42-B42, "")</f>
        <v/>
      </c>
    </row>
    <row r="43">
      <c r="A43">
        <f>A42+1</f>
        <v/>
      </c>
      <c r="D43">
        <f>IF(COUNT(C43) = 1, C43-B43, "")</f>
        <v/>
      </c>
    </row>
    <row r="44">
      <c r="A44">
        <f>A43+1</f>
        <v/>
      </c>
      <c r="D44">
        <f>IF(COUNT(C44) = 1, C44-B44, "")</f>
        <v/>
      </c>
    </row>
    <row r="45">
      <c r="A45">
        <f>A44+1</f>
        <v/>
      </c>
      <c r="D45">
        <f>IF(COUNT(C45) = 1, C45-B45, "")</f>
        <v/>
      </c>
    </row>
    <row r="46">
      <c r="A46">
        <f>A45+1</f>
        <v/>
      </c>
      <c r="D46">
        <f>IF(COUNT(C46) = 1, C46-B46, "")</f>
        <v/>
      </c>
    </row>
    <row r="47">
      <c r="A47">
        <f>A46+1</f>
        <v/>
      </c>
      <c r="D47">
        <f>IF(COUNT(C47) = 1, C47-B47, "")</f>
        <v/>
      </c>
    </row>
    <row r="48">
      <c r="A48">
        <f>A47+1</f>
        <v/>
      </c>
      <c r="D48">
        <f>IF(COUNT(C48) = 1, C48-B48, "")</f>
        <v/>
      </c>
    </row>
    <row r="49">
      <c r="A49">
        <f>A48+1</f>
        <v/>
      </c>
      <c r="D49">
        <f>IF(COUNT(C49) = 1, C49-B49, "")</f>
        <v/>
      </c>
    </row>
    <row r="50">
      <c r="A50">
        <f>A49+1</f>
        <v/>
      </c>
      <c r="D50">
        <f>IF(COUNT(C50) = 1, C50-B50, "")</f>
        <v/>
      </c>
    </row>
    <row r="51">
      <c r="A51">
        <f>A50+1</f>
        <v/>
      </c>
      <c r="D51">
        <f>IF(COUNT(C51) = 1, C51-B51, "")</f>
        <v/>
      </c>
    </row>
    <row r="52">
      <c r="A52">
        <f>A51+1</f>
        <v/>
      </c>
      <c r="D52">
        <f>IF(COUNT(C52) = 1, C52-B52, "")</f>
        <v/>
      </c>
    </row>
    <row r="53">
      <c r="A53">
        <f>A52+1</f>
        <v/>
      </c>
      <c r="D53">
        <f>IF(COUNT(C53) = 1, C53-B53, "")</f>
        <v/>
      </c>
    </row>
    <row r="54">
      <c r="A54">
        <f>A53+1</f>
        <v/>
      </c>
      <c r="D54">
        <f>IF(COUNT(C54) = 1, C54-B54, "")</f>
        <v/>
      </c>
    </row>
    <row r="55">
      <c r="A55">
        <f>A54+1</f>
        <v/>
      </c>
      <c r="D55">
        <f>IF(COUNT(C55) = 1, C55-B55, "")</f>
        <v/>
      </c>
    </row>
    <row r="56">
      <c r="A56">
        <f>A55+1</f>
        <v/>
      </c>
      <c r="D56">
        <f>IF(COUNT(C56) = 1, C56-B56, "")</f>
        <v/>
      </c>
    </row>
    <row r="57">
      <c r="A57">
        <f>A56+1</f>
        <v/>
      </c>
      <c r="D57">
        <f>IF(COUNT(C57) = 1, C57-B57, "")</f>
        <v/>
      </c>
    </row>
    <row r="58">
      <c r="A58">
        <f>A57+1</f>
        <v/>
      </c>
      <c r="D58">
        <f>IF(COUNT(C58) = 1, C58-B58, "")</f>
        <v/>
      </c>
    </row>
    <row r="59">
      <c r="A59">
        <f>A58+1</f>
        <v/>
      </c>
      <c r="D59">
        <f>IF(COUNT(C59) = 1, C59-B59, "")</f>
        <v/>
      </c>
    </row>
    <row r="60">
      <c r="A60">
        <f>A59+1</f>
        <v/>
      </c>
      <c r="D60">
        <f>IF(COUNT(C60) = 1, C60-B60, "")</f>
        <v/>
      </c>
    </row>
    <row r="61">
      <c r="A61">
        <f>A60+1</f>
        <v/>
      </c>
      <c r="D61">
        <f>IF(COUNT(C61) = 1, C61-B61, "")</f>
        <v/>
      </c>
    </row>
    <row r="62">
      <c r="A62">
        <f>A61+1</f>
        <v/>
      </c>
      <c r="D62">
        <f>IF(COUNT(C62) = 1, C62-B62, "")</f>
        <v/>
      </c>
    </row>
    <row r="63">
      <c r="A63">
        <f>A62+1</f>
        <v/>
      </c>
      <c r="D63">
        <f>IF(COUNT(C63) = 1, C63-B63, "")</f>
        <v/>
      </c>
    </row>
    <row r="64">
      <c r="A64">
        <f>A63+1</f>
        <v/>
      </c>
      <c r="D64">
        <f>IF(COUNT(C64) = 1, C64-B64, "")</f>
        <v/>
      </c>
    </row>
    <row r="65">
      <c r="A65">
        <f>A64+1</f>
        <v/>
      </c>
      <c r="D65">
        <f>IF(COUNT(C65) = 1, C65-B65, "")</f>
        <v/>
      </c>
    </row>
    <row r="66">
      <c r="A66">
        <f>A65+1</f>
        <v/>
      </c>
      <c r="D66">
        <f>IF(COUNT(C66) = 1, C66-B66, "")</f>
        <v/>
      </c>
    </row>
    <row r="67">
      <c r="A67">
        <f>A66+1</f>
        <v/>
      </c>
      <c r="D67">
        <f>IF(COUNT(C67) = 1, C67-B67, "")</f>
        <v/>
      </c>
    </row>
    <row r="68">
      <c r="A68">
        <f>A67+1</f>
        <v/>
      </c>
      <c r="D68">
        <f>IF(COUNT(C68) = 1, C68-B68, "")</f>
        <v/>
      </c>
    </row>
    <row r="69">
      <c r="A69">
        <f>A68+1</f>
        <v/>
      </c>
      <c r="D69">
        <f>IF(COUNT(C69) = 1, C69-B69, "")</f>
        <v/>
      </c>
    </row>
    <row r="70">
      <c r="A70">
        <f>A69+1</f>
        <v/>
      </c>
      <c r="D70">
        <f>IF(COUNT(C70) = 1, C70-B70, "")</f>
        <v/>
      </c>
    </row>
    <row r="71">
      <c r="A71">
        <f>A70+1</f>
        <v/>
      </c>
      <c r="D71">
        <f>IF(COUNT(C71) = 1, C71-B71, "")</f>
        <v/>
      </c>
    </row>
    <row r="72">
      <c r="A72">
        <f>A71+1</f>
        <v/>
      </c>
      <c r="D72">
        <f>IF(COUNT(C72) = 1, C72-B72, "")</f>
        <v/>
      </c>
    </row>
    <row r="73">
      <c r="A73">
        <f>A72+1</f>
        <v/>
      </c>
      <c r="D73">
        <f>IF(COUNT(C73) = 1, C73-B73, "")</f>
        <v/>
      </c>
    </row>
    <row r="74">
      <c r="A74">
        <f>A73+1</f>
        <v/>
      </c>
      <c r="D74">
        <f>IF(COUNT(C74) = 1, C74-B74, "")</f>
        <v/>
      </c>
    </row>
    <row r="75">
      <c r="A75">
        <f>A74+1</f>
        <v/>
      </c>
      <c r="D75">
        <f>IF(COUNT(C75) = 1, C75-B75, "")</f>
        <v/>
      </c>
    </row>
    <row r="76">
      <c r="A76">
        <f>A75+1</f>
        <v/>
      </c>
      <c r="D76">
        <f>IF(COUNT(C76) = 1, C76-B76, "")</f>
        <v/>
      </c>
    </row>
    <row r="77">
      <c r="A77">
        <f>A76+1</f>
        <v/>
      </c>
      <c r="D77">
        <f>IF(COUNT(C77) = 1, C77-B77, "")</f>
        <v/>
      </c>
    </row>
    <row r="78">
      <c r="A78">
        <f>A77+1</f>
        <v/>
      </c>
      <c r="D78">
        <f>IF(COUNT(C78) = 1, C78-B78, "")</f>
        <v/>
      </c>
    </row>
    <row r="79">
      <c r="A79">
        <f>A78+1</f>
        <v/>
      </c>
      <c r="D79">
        <f>IF(COUNT(C79) = 1, C79-B79, "")</f>
        <v/>
      </c>
    </row>
    <row r="80">
      <c r="A80">
        <f>A79+1</f>
        <v/>
      </c>
      <c r="D80">
        <f>IF(COUNT(C80) = 1, C80-B80, "")</f>
        <v/>
      </c>
    </row>
    <row r="81">
      <c r="A81">
        <f>A80+1</f>
        <v/>
      </c>
      <c r="D81">
        <f>IF(COUNT(C81) = 1, C81-B81, "")</f>
        <v/>
      </c>
    </row>
    <row r="82">
      <c r="A82">
        <f>A81+1</f>
        <v/>
      </c>
      <c r="D82">
        <f>IF(COUNT(C82) = 1, C82-B82, "")</f>
        <v/>
      </c>
    </row>
    <row r="83">
      <c r="A83">
        <f>A82+1</f>
        <v/>
      </c>
      <c r="D83">
        <f>IF(COUNT(C83) = 1, C83-B83, "")</f>
        <v/>
      </c>
    </row>
    <row r="84">
      <c r="A84">
        <f>A83+1</f>
        <v/>
      </c>
      <c r="D84">
        <f>IF(COUNT(C84) = 1, C84-B84, "")</f>
        <v/>
      </c>
    </row>
    <row r="85">
      <c r="A85">
        <f>A84+1</f>
        <v/>
      </c>
      <c r="D85">
        <f>IF(COUNT(C85) = 1, C85-B85, "")</f>
        <v/>
      </c>
    </row>
    <row r="86">
      <c r="A86">
        <f>A85+1</f>
        <v/>
      </c>
      <c r="D86">
        <f>IF(COUNT(C86) = 1, C86-B86, "")</f>
        <v/>
      </c>
    </row>
    <row r="87">
      <c r="A87">
        <f>A86+1</f>
        <v/>
      </c>
      <c r="D87">
        <f>IF(COUNT(C87) = 1, C87-B87, "")</f>
        <v/>
      </c>
    </row>
    <row r="88">
      <c r="A88">
        <f>A87+1</f>
        <v/>
      </c>
      <c r="D88">
        <f>IF(COUNT(C88) = 1, C88-B88, "")</f>
        <v/>
      </c>
    </row>
    <row r="89">
      <c r="A89">
        <f>A88+1</f>
        <v/>
      </c>
      <c r="D89">
        <f>IF(COUNT(C89) = 1, C89-B89, "")</f>
        <v/>
      </c>
    </row>
    <row r="90">
      <c r="A90">
        <f>A89+1</f>
        <v/>
      </c>
      <c r="D90">
        <f>IF(COUNT(C90) = 1, C90-B90, "")</f>
        <v/>
      </c>
    </row>
    <row r="91">
      <c r="A91">
        <f>A90+1</f>
        <v/>
      </c>
      <c r="D91">
        <f>IF(COUNT(C91) = 1, C91-B91, "")</f>
        <v/>
      </c>
    </row>
    <row r="92">
      <c r="A92">
        <f>A91+1</f>
        <v/>
      </c>
      <c r="D92">
        <f>IF(COUNT(C92) = 1, C92-B92, "")</f>
        <v/>
      </c>
    </row>
    <row r="93">
      <c r="A93">
        <f>A92+1</f>
        <v/>
      </c>
      <c r="D93">
        <f>IF(COUNT(C93) = 1, C93-B93, "")</f>
        <v/>
      </c>
    </row>
    <row r="94">
      <c r="A94">
        <f>A93+1</f>
        <v/>
      </c>
      <c r="D94">
        <f>IF(COUNT(C94) = 1, C94-B94, "")</f>
        <v/>
      </c>
    </row>
    <row r="95">
      <c r="A95">
        <f>A94+1</f>
        <v/>
      </c>
      <c r="D95">
        <f>IF(COUNT(C95) = 1, C95-B95, "")</f>
        <v/>
      </c>
    </row>
    <row r="96">
      <c r="A96">
        <f>A95+1</f>
        <v/>
      </c>
      <c r="D96">
        <f>IF(COUNT(C96) = 1, C96-B96, "")</f>
        <v/>
      </c>
    </row>
    <row r="97">
      <c r="A97">
        <f>A96+1</f>
        <v/>
      </c>
      <c r="D97">
        <f>IF(COUNT(C97) = 1, C97-B97, "")</f>
        <v/>
      </c>
    </row>
    <row r="98">
      <c r="A98">
        <f>A97+1</f>
        <v/>
      </c>
      <c r="D98">
        <f>IF(COUNT(C98) = 1, C98-B98, "")</f>
        <v/>
      </c>
    </row>
    <row r="99">
      <c r="A99">
        <f>A98+1</f>
        <v/>
      </c>
      <c r="D99">
        <f>IF(COUNT(C99) = 1, C99-B99, "")</f>
        <v/>
      </c>
    </row>
    <row r="100">
      <c r="A100">
        <f>A99+1</f>
        <v/>
      </c>
      <c r="D100">
        <f>IF(COUNT(C100) = 1, C100-B100, "")</f>
        <v/>
      </c>
    </row>
    <row r="101">
      <c r="A101">
        <f>A100+1</f>
        <v/>
      </c>
      <c r="D101">
        <f>IF(COUNT(C101) = 1, C101-B101, "")</f>
        <v/>
      </c>
    </row>
    <row r="102">
      <c r="A102">
        <f>A101+1</f>
        <v/>
      </c>
      <c r="D102">
        <f>IF(COUNT(C102) = 1, C102-B102, "")</f>
        <v/>
      </c>
    </row>
    <row r="103">
      <c r="A103">
        <f>A102+1</f>
        <v/>
      </c>
      <c r="D103">
        <f>IF(COUNT(C103) = 1, C103-B103, "")</f>
        <v/>
      </c>
    </row>
    <row r="104">
      <c r="A104">
        <f>A103+1</f>
        <v/>
      </c>
      <c r="D104">
        <f>IF(COUNT(C104) = 1, C104-B104, "")</f>
        <v/>
      </c>
    </row>
    <row r="105">
      <c r="A105">
        <f>A104+1</f>
        <v/>
      </c>
      <c r="D105">
        <f>IF(COUNT(C105) = 1, C105-B105, "")</f>
        <v/>
      </c>
    </row>
    <row r="106">
      <c r="A106">
        <f>A105+1</f>
        <v/>
      </c>
      <c r="D106">
        <f>IF(COUNT(C106) = 1, C106-B106, "")</f>
        <v/>
      </c>
    </row>
    <row r="107">
      <c r="A107">
        <f>A106+1</f>
        <v/>
      </c>
      <c r="D107">
        <f>IF(COUNT(C107) = 1, C107-B107, "")</f>
        <v/>
      </c>
    </row>
    <row r="108">
      <c r="A108">
        <f>A107+1</f>
        <v/>
      </c>
      <c r="D108">
        <f>IF(COUNT(C108) = 1, C108-B108, "")</f>
        <v/>
      </c>
    </row>
    <row r="109">
      <c r="A109">
        <f>A108+1</f>
        <v/>
      </c>
      <c r="D109">
        <f>IF(COUNT(C109) = 1, C109-B109, "")</f>
        <v/>
      </c>
    </row>
    <row r="110">
      <c r="A110">
        <f>A109+1</f>
        <v/>
      </c>
      <c r="D110">
        <f>IF(COUNT(C110) = 1, C110-B110, "")</f>
        <v/>
      </c>
    </row>
    <row r="111">
      <c r="A111">
        <f>A110+1</f>
        <v/>
      </c>
      <c r="D111">
        <f>IF(COUNT(C111) = 1, C111-B111, "")</f>
        <v/>
      </c>
    </row>
    <row r="112">
      <c r="A112">
        <f>A111+1</f>
        <v/>
      </c>
      <c r="D112">
        <f>IF(COUNT(C112) = 1, C112-B112, "")</f>
        <v/>
      </c>
    </row>
    <row r="113">
      <c r="A113">
        <f>A112+1</f>
        <v/>
      </c>
      <c r="D113">
        <f>IF(COUNT(C113) = 1, C113-B113, "")</f>
        <v/>
      </c>
    </row>
    <row r="114">
      <c r="A114">
        <f>A113+1</f>
        <v/>
      </c>
      <c r="D114">
        <f>IF(COUNT(C114) = 1, C114-B114, "")</f>
        <v/>
      </c>
    </row>
    <row r="115">
      <c r="A115">
        <f>A114+1</f>
        <v/>
      </c>
      <c r="D115">
        <f>IF(COUNT(C115) = 1, C115-B115, "")</f>
        <v/>
      </c>
    </row>
    <row r="116">
      <c r="A116">
        <f>A115+1</f>
        <v/>
      </c>
      <c r="D116">
        <f>IF(COUNT(C116) = 1, C116-B116, "")</f>
        <v/>
      </c>
    </row>
    <row r="117">
      <c r="A117">
        <f>A116+1</f>
        <v/>
      </c>
      <c r="D117">
        <f>IF(COUNT(C117) = 1, C117-B117, "")</f>
        <v/>
      </c>
    </row>
    <row r="118">
      <c r="A118">
        <f>A117+1</f>
        <v/>
      </c>
      <c r="D118">
        <f>IF(COUNT(C118) = 1, C118-B118, "")</f>
        <v/>
      </c>
    </row>
    <row r="119">
      <c r="A119">
        <f>A118+1</f>
        <v/>
      </c>
      <c r="D119">
        <f>IF(COUNT(C119) = 1, C119-B119, "")</f>
        <v/>
      </c>
    </row>
    <row r="120">
      <c r="A120">
        <f>A119+1</f>
        <v/>
      </c>
      <c r="D120">
        <f>IF(COUNT(C120) = 1, C120-B120, "")</f>
        <v/>
      </c>
    </row>
    <row r="121">
      <c r="A121">
        <f>A120+1</f>
        <v/>
      </c>
      <c r="D121">
        <f>IF(COUNT(C121) = 1, C121-B121, "")</f>
        <v/>
      </c>
    </row>
    <row r="122">
      <c r="A122">
        <f>A121+1</f>
        <v/>
      </c>
      <c r="D122">
        <f>IF(COUNT(C122) = 1, C122-B122, "")</f>
        <v/>
      </c>
    </row>
    <row r="123">
      <c r="A123">
        <f>A122+1</f>
        <v/>
      </c>
      <c r="D123">
        <f>IF(COUNT(C123) = 1, C123-B123, "")</f>
        <v/>
      </c>
    </row>
    <row r="124">
      <c r="A124">
        <f>A123+1</f>
        <v/>
      </c>
      <c r="D124">
        <f>IF(COUNT(C124) = 1, C124-B124, "")</f>
        <v/>
      </c>
    </row>
    <row r="125">
      <c r="A125">
        <f>A124+1</f>
        <v/>
      </c>
      <c r="D125">
        <f>IF(COUNT(C125) = 1, C125-B125, "")</f>
        <v/>
      </c>
    </row>
    <row r="126">
      <c r="A126">
        <f>A125+1</f>
        <v/>
      </c>
      <c r="D126">
        <f>IF(COUNT(C126) = 1, C126-B126, "")</f>
        <v/>
      </c>
    </row>
    <row r="127">
      <c r="A127">
        <f>A126+1</f>
        <v/>
      </c>
      <c r="D127">
        <f>IF(COUNT(C127) = 1, C127-B127, "")</f>
        <v/>
      </c>
    </row>
    <row r="128">
      <c r="A128">
        <f>A127+1</f>
        <v/>
      </c>
      <c r="D128">
        <f>IF(COUNT(C128) = 1, C128-B128, "")</f>
        <v/>
      </c>
    </row>
    <row r="129">
      <c r="A129">
        <f>A128+1</f>
        <v/>
      </c>
      <c r="D129">
        <f>IF(COUNT(C129) = 1, C129-B129, "")</f>
        <v/>
      </c>
    </row>
    <row r="130">
      <c r="A130">
        <f>A129+1</f>
        <v/>
      </c>
      <c r="D130">
        <f>IF(COUNT(C130) = 1, C130-B130, "")</f>
        <v/>
      </c>
    </row>
    <row r="131">
      <c r="A131">
        <f>A130+1</f>
        <v/>
      </c>
      <c r="D131">
        <f>IF(COUNT(C131) = 1, C131-B131, "")</f>
        <v/>
      </c>
    </row>
    <row r="132">
      <c r="A132">
        <f>A131+1</f>
        <v/>
      </c>
      <c r="D132">
        <f>IF(COUNT(C132) = 1, C132-B132, "")</f>
        <v/>
      </c>
    </row>
    <row r="133">
      <c r="A133">
        <f>A132+1</f>
        <v/>
      </c>
      <c r="D133">
        <f>IF(COUNT(C133) = 1, C133-B133, "")</f>
        <v/>
      </c>
    </row>
    <row r="134">
      <c r="A134">
        <f>A133+1</f>
        <v/>
      </c>
      <c r="D134">
        <f>IF(COUNT(C134) = 1, C134-B134, "")</f>
        <v/>
      </c>
    </row>
    <row r="135">
      <c r="A135">
        <f>A134+1</f>
        <v/>
      </c>
      <c r="D135">
        <f>IF(COUNT(C135) = 1, C135-B135, "")</f>
        <v/>
      </c>
    </row>
    <row r="136">
      <c r="A136">
        <f>A135+1</f>
        <v/>
      </c>
      <c r="D136">
        <f>IF(COUNT(C136) = 1, C136-B136, "")</f>
        <v/>
      </c>
    </row>
    <row r="137">
      <c r="A137">
        <f>A136+1</f>
        <v/>
      </c>
      <c r="D137">
        <f>IF(COUNT(C137) = 1, C137-B137, "")</f>
        <v/>
      </c>
    </row>
    <row r="138">
      <c r="A138">
        <f>A137+1</f>
        <v/>
      </c>
      <c r="D138">
        <f>IF(COUNT(C138) = 1, C138-B138, "")</f>
        <v/>
      </c>
    </row>
    <row r="139">
      <c r="A139">
        <f>A138+1</f>
        <v/>
      </c>
      <c r="D139">
        <f>IF(COUNT(C139) = 1, C139-B139, "")</f>
        <v/>
      </c>
    </row>
    <row r="140">
      <c r="A140">
        <f>A139+1</f>
        <v/>
      </c>
      <c r="D140">
        <f>IF(COUNT(C140) = 1, C140-B140, "")</f>
        <v/>
      </c>
    </row>
    <row r="141">
      <c r="A141">
        <f>A140+1</f>
        <v/>
      </c>
      <c r="D141">
        <f>IF(COUNT(C141) = 1, C141-B141, "")</f>
        <v/>
      </c>
    </row>
    <row r="142">
      <c r="A142">
        <f>A141+1</f>
        <v/>
      </c>
      <c r="D142">
        <f>IF(COUNT(C142) = 1, C142-B142, "")</f>
        <v/>
      </c>
    </row>
    <row r="143">
      <c r="A143">
        <f>A142+1</f>
        <v/>
      </c>
      <c r="D143">
        <f>IF(COUNT(C143) = 1, C143-B143, "")</f>
        <v/>
      </c>
    </row>
    <row r="144">
      <c r="A144">
        <f>A143+1</f>
        <v/>
      </c>
      <c r="D144">
        <f>IF(COUNT(C144) = 1, C144-B144, "")</f>
        <v/>
      </c>
    </row>
    <row r="145">
      <c r="A145">
        <f>A144+1</f>
        <v/>
      </c>
      <c r="D145">
        <f>IF(COUNT(C145) = 1, C145-B145, "")</f>
        <v/>
      </c>
    </row>
    <row r="146">
      <c r="A146">
        <f>A145+1</f>
        <v/>
      </c>
      <c r="D146">
        <f>IF(COUNT(C146) = 1, C146-B146, "")</f>
        <v/>
      </c>
    </row>
    <row r="147">
      <c r="A147">
        <f>A146+1</f>
        <v/>
      </c>
      <c r="D147">
        <f>IF(COUNT(C147) = 1, C147-B147, "")</f>
        <v/>
      </c>
    </row>
    <row r="148">
      <c r="A148">
        <f>A147+1</f>
        <v/>
      </c>
      <c r="D148">
        <f>IF(COUNT(C148) = 1, C148-B148, "")</f>
        <v/>
      </c>
    </row>
    <row r="149">
      <c r="A149">
        <f>A148+1</f>
        <v/>
      </c>
      <c r="D149">
        <f>IF(COUNT(C149) = 1, C149-B149, "")</f>
        <v/>
      </c>
    </row>
    <row r="150">
      <c r="A150">
        <f>A149+1</f>
        <v/>
      </c>
      <c r="D150">
        <f>IF(COUNT(C150) = 1, C150-B150, "")</f>
        <v/>
      </c>
    </row>
    <row r="151">
      <c r="A151">
        <f>A150+1</f>
        <v/>
      </c>
      <c r="D151">
        <f>IF(COUNT(C151) = 1, C151-B151, "")</f>
        <v/>
      </c>
    </row>
    <row r="152">
      <c r="A152">
        <f>A151+1</f>
        <v/>
      </c>
      <c r="D152">
        <f>IF(COUNT(C152) = 1, C152-B152, "")</f>
        <v/>
      </c>
    </row>
    <row r="153">
      <c r="A153">
        <f>A152+1</f>
        <v/>
      </c>
      <c r="D153">
        <f>IF(COUNT(C153) = 1, C153-B153, "")</f>
        <v/>
      </c>
    </row>
    <row r="154">
      <c r="A154">
        <f>A153+1</f>
        <v/>
      </c>
      <c r="D154">
        <f>IF(COUNT(C154) = 1, C154-B154, "")</f>
        <v/>
      </c>
    </row>
    <row r="155">
      <c r="A155">
        <f>A154+1</f>
        <v/>
      </c>
      <c r="D155">
        <f>IF(COUNT(C155) = 1, C155-B155, "")</f>
        <v/>
      </c>
    </row>
    <row r="156">
      <c r="A156">
        <f>A155+1</f>
        <v/>
      </c>
      <c r="D156">
        <f>IF(COUNT(C156) = 1, C156-B156, "")</f>
        <v/>
      </c>
    </row>
    <row r="157">
      <c r="A157">
        <f>A156+1</f>
        <v/>
      </c>
      <c r="D157">
        <f>IF(COUNT(C157) = 1, C157-B157, "")</f>
        <v/>
      </c>
    </row>
    <row r="158">
      <c r="A158">
        <f>A157+1</f>
        <v/>
      </c>
      <c r="D158">
        <f>IF(COUNT(C158) = 1, C158-B158, "")</f>
        <v/>
      </c>
    </row>
    <row r="159">
      <c r="A159">
        <f>A158+1</f>
        <v/>
      </c>
      <c r="D159">
        <f>IF(COUNT(C159) = 1, C159-B159, "")</f>
        <v/>
      </c>
    </row>
    <row r="160">
      <c r="A160">
        <f>A159+1</f>
        <v/>
      </c>
      <c r="D160">
        <f>IF(COUNT(C160) = 1, C160-B160, "")</f>
        <v/>
      </c>
    </row>
    <row r="161">
      <c r="A161">
        <f>A160+1</f>
        <v/>
      </c>
      <c r="D161">
        <f>IF(COUNT(C161) = 1, C161-B161, "")</f>
        <v/>
      </c>
    </row>
    <row r="162">
      <c r="A162">
        <f>A161+1</f>
        <v/>
      </c>
      <c r="D162">
        <f>IF(COUNT(C162) = 1, C162-B162, "")</f>
        <v/>
      </c>
    </row>
    <row r="163">
      <c r="A163">
        <f>A162+1</f>
        <v/>
      </c>
      <c r="D163">
        <f>IF(COUNT(C163) = 1, C163-B163, "")</f>
        <v/>
      </c>
    </row>
    <row r="164">
      <c r="A164">
        <f>A163+1</f>
        <v/>
      </c>
      <c r="D164">
        <f>IF(COUNT(C164) = 1, C164-B164, "")</f>
        <v/>
      </c>
    </row>
    <row r="165">
      <c r="A165">
        <f>A164+1</f>
        <v/>
      </c>
      <c r="D165">
        <f>IF(COUNT(C165) = 1, C165-B165, "")</f>
        <v/>
      </c>
    </row>
    <row r="166">
      <c r="A166">
        <f>A165+1</f>
        <v/>
      </c>
      <c r="D166">
        <f>IF(COUNT(C166) = 1, C166-B166, "")</f>
        <v/>
      </c>
    </row>
    <row r="167">
      <c r="A167">
        <f>A166+1</f>
        <v/>
      </c>
      <c r="D167">
        <f>IF(COUNT(C167) = 1, C167-B167, "")</f>
        <v/>
      </c>
    </row>
    <row r="168">
      <c r="A168">
        <f>A167+1</f>
        <v/>
      </c>
      <c r="D168">
        <f>IF(COUNT(C168) = 1, C168-B168, "")</f>
        <v/>
      </c>
    </row>
    <row r="169">
      <c r="A169">
        <f>A168+1</f>
        <v/>
      </c>
      <c r="D169">
        <f>IF(COUNT(C169) = 1, C169-B169, "")</f>
        <v/>
      </c>
    </row>
    <row r="170">
      <c r="A170">
        <f>A169+1</f>
        <v/>
      </c>
      <c r="D170">
        <f>IF(COUNT(C170) = 1, C170-B170, "")</f>
        <v/>
      </c>
    </row>
    <row r="171">
      <c r="A171">
        <f>A170+1</f>
        <v/>
      </c>
      <c r="D171">
        <f>IF(COUNT(C171) = 1, C171-B171, "")</f>
        <v/>
      </c>
    </row>
    <row r="172">
      <c r="A172">
        <f>A171+1</f>
        <v/>
      </c>
      <c r="D172">
        <f>IF(COUNT(C172) = 1, C172-B172, "")</f>
        <v/>
      </c>
    </row>
    <row r="173">
      <c r="A173">
        <f>A172+1</f>
        <v/>
      </c>
      <c r="D173">
        <f>IF(COUNT(C173) = 1, C173-B173, "")</f>
        <v/>
      </c>
    </row>
    <row r="174">
      <c r="A174">
        <f>A173+1</f>
        <v/>
      </c>
      <c r="D174">
        <f>IF(COUNT(C174) = 1, C174-B174, "")</f>
        <v/>
      </c>
    </row>
    <row r="175">
      <c r="A175">
        <f>A174+1</f>
        <v/>
      </c>
      <c r="D175">
        <f>IF(COUNT(C175) = 1, C175-B175, "")</f>
        <v/>
      </c>
    </row>
    <row r="176">
      <c r="A176">
        <f>A175+1</f>
        <v/>
      </c>
      <c r="D176">
        <f>IF(COUNT(C176) = 1, C176-B176, "")</f>
        <v/>
      </c>
    </row>
    <row r="177">
      <c r="A177">
        <f>A176+1</f>
        <v/>
      </c>
      <c r="D177">
        <f>IF(COUNT(C177) = 1, C177-B177, "")</f>
        <v/>
      </c>
    </row>
    <row r="178">
      <c r="A178">
        <f>A177+1</f>
        <v/>
      </c>
      <c r="D178">
        <f>IF(COUNT(C178) = 1, C178-B178, "")</f>
        <v/>
      </c>
    </row>
    <row r="179">
      <c r="A179">
        <f>A178+1</f>
        <v/>
      </c>
      <c r="D179">
        <f>IF(COUNT(C179) = 1, C179-B179, "")</f>
        <v/>
      </c>
    </row>
    <row r="180">
      <c r="A180">
        <f>A179+1</f>
        <v/>
      </c>
      <c r="D180">
        <f>IF(COUNT(C180) = 1, C180-B180, "")</f>
        <v/>
      </c>
    </row>
    <row r="181">
      <c r="A181">
        <f>A180+1</f>
        <v/>
      </c>
      <c r="D181">
        <f>IF(COUNT(C181) = 1, C181-B181, "")</f>
        <v/>
      </c>
    </row>
    <row r="182">
      <c r="A182">
        <f>A181+1</f>
        <v/>
      </c>
      <c r="D182">
        <f>IF(COUNT(C182) = 1, C182-B182, "")</f>
        <v/>
      </c>
    </row>
    <row r="183">
      <c r="A183">
        <f>A182+1</f>
        <v/>
      </c>
      <c r="D183">
        <f>IF(COUNT(C183) = 1, C183-B183, "")</f>
        <v/>
      </c>
    </row>
    <row r="184">
      <c r="A184">
        <f>A183+1</f>
        <v/>
      </c>
      <c r="D184">
        <f>IF(COUNT(C184) = 1, C184-B184, "")</f>
        <v/>
      </c>
    </row>
    <row r="185">
      <c r="A185">
        <f>A184+1</f>
        <v/>
      </c>
      <c r="D185">
        <f>IF(COUNT(C185) = 1, C185-B185, "")</f>
        <v/>
      </c>
    </row>
    <row r="186">
      <c r="A186">
        <f>A185+1</f>
        <v/>
      </c>
      <c r="D186">
        <f>IF(COUNT(C186) = 1, C186-B186, "")</f>
        <v/>
      </c>
    </row>
    <row r="187">
      <c r="A187">
        <f>A186+1</f>
        <v/>
      </c>
      <c r="D187">
        <f>IF(COUNT(C187) = 1, C187-B187, "")</f>
        <v/>
      </c>
    </row>
    <row r="188">
      <c r="A188">
        <f>A187+1</f>
        <v/>
      </c>
      <c r="D188">
        <f>IF(COUNT(C188) = 1, C188-B188, "")</f>
        <v/>
      </c>
    </row>
    <row r="189">
      <c r="A189">
        <f>A188+1</f>
        <v/>
      </c>
      <c r="D189">
        <f>IF(COUNT(C189) = 1, C189-B189, "")</f>
        <v/>
      </c>
    </row>
    <row r="190">
      <c r="A190">
        <f>A189+1</f>
        <v/>
      </c>
      <c r="D190">
        <f>IF(COUNT(C190) = 1, C190-B190, "")</f>
        <v/>
      </c>
    </row>
    <row r="191">
      <c r="A191">
        <f>A190+1</f>
        <v/>
      </c>
      <c r="D191">
        <f>IF(COUNT(C191) = 1, C191-B191, "")</f>
        <v/>
      </c>
    </row>
    <row r="192">
      <c r="A192">
        <f>A191+1</f>
        <v/>
      </c>
      <c r="D192">
        <f>IF(COUNT(C192) = 1, C192-B192, "")</f>
        <v/>
      </c>
    </row>
    <row r="193">
      <c r="A193">
        <f>A192+1</f>
        <v/>
      </c>
      <c r="D193">
        <f>IF(COUNT(C193) = 1, C193-B193, "")</f>
        <v/>
      </c>
    </row>
    <row r="194">
      <c r="A194">
        <f>A193+1</f>
        <v/>
      </c>
      <c r="D194">
        <f>IF(COUNT(C194) = 1, C194-B194, "")</f>
        <v/>
      </c>
    </row>
    <row r="195">
      <c r="A195">
        <f>A194+1</f>
        <v/>
      </c>
      <c r="D195">
        <f>IF(COUNT(C195) = 1, C195-B195, "")</f>
        <v/>
      </c>
    </row>
    <row r="196">
      <c r="A196">
        <f>A195+1</f>
        <v/>
      </c>
      <c r="D196">
        <f>IF(COUNT(C196) = 1, C196-B196, "")</f>
        <v/>
      </c>
    </row>
    <row r="197">
      <c r="A197">
        <f>A196+1</f>
        <v/>
      </c>
      <c r="D197">
        <f>IF(COUNT(C197) = 1, C197-B197, "")</f>
        <v/>
      </c>
    </row>
    <row r="198">
      <c r="A198">
        <f>A197+1</f>
        <v/>
      </c>
      <c r="D198">
        <f>IF(COUNT(C198) = 1, C198-B198, "")</f>
        <v/>
      </c>
    </row>
    <row r="199">
      <c r="A199">
        <f>A198+1</f>
        <v/>
      </c>
      <c r="D199">
        <f>IF(COUNT(C199) = 1, C199-B199, "")</f>
        <v/>
      </c>
    </row>
    <row r="200">
      <c r="A200">
        <f>A199+1</f>
        <v/>
      </c>
      <c r="D200">
        <f>IF(COUNT(C200) = 1, C200-B200, "")</f>
        <v/>
      </c>
    </row>
    <row r="201">
      <c r="A201">
        <f>A200+1</f>
        <v/>
      </c>
      <c r="D201">
        <f>IF(COUNT(C201) = 1, C201-B201, "")</f>
        <v/>
      </c>
    </row>
    <row r="202">
      <c r="A202">
        <f>A201+1</f>
        <v/>
      </c>
      <c r="D202">
        <f>IF(COUNT(C202) = 1, C202-B202, "")</f>
        <v/>
      </c>
    </row>
    <row r="203">
      <c r="A203">
        <f>A202+1</f>
        <v/>
      </c>
      <c r="D203">
        <f>IF(COUNT(C203) = 1, C203-B203, "")</f>
        <v/>
      </c>
    </row>
    <row r="204">
      <c r="A204">
        <f>A203+1</f>
        <v/>
      </c>
      <c r="D204">
        <f>IF(COUNT(C204) = 1, C204-B204, "")</f>
        <v/>
      </c>
    </row>
    <row r="205">
      <c r="A205">
        <f>A204+1</f>
        <v/>
      </c>
      <c r="D205">
        <f>IF(COUNT(C205) = 1, C205-B205, "")</f>
        <v/>
      </c>
    </row>
    <row r="206">
      <c r="A206">
        <f>A205+1</f>
        <v/>
      </c>
      <c r="D206">
        <f>IF(COUNT(C206) = 1, C206-B206, "")</f>
        <v/>
      </c>
    </row>
    <row r="207">
      <c r="A207">
        <f>A206+1</f>
        <v/>
      </c>
      <c r="D207">
        <f>IF(COUNT(C207) = 1, C207-B207, "")</f>
        <v/>
      </c>
    </row>
    <row r="208">
      <c r="A208">
        <f>A207+1</f>
        <v/>
      </c>
      <c r="D208">
        <f>IF(COUNT(C208) = 1, C208-B208, "")</f>
        <v/>
      </c>
    </row>
    <row r="209">
      <c r="A209">
        <f>A208+1</f>
        <v/>
      </c>
      <c r="D209">
        <f>IF(COUNT(C209) = 1, C209-B209, "")</f>
        <v/>
      </c>
    </row>
    <row r="210">
      <c r="A210">
        <f>A209+1</f>
        <v/>
      </c>
      <c r="D210">
        <f>IF(COUNT(C210) = 1, C210-B210, "")</f>
        <v/>
      </c>
    </row>
    <row r="211">
      <c r="A211">
        <f>A210+1</f>
        <v/>
      </c>
      <c r="D211">
        <f>IF(COUNT(C211) = 1, C211-B211, "")</f>
        <v/>
      </c>
    </row>
    <row r="212">
      <c r="A212">
        <f>A211+1</f>
        <v/>
      </c>
      <c r="D212">
        <f>IF(COUNT(C212) = 1, C212-B212, "")</f>
        <v/>
      </c>
    </row>
    <row r="213">
      <c r="A213">
        <f>A212+1</f>
        <v/>
      </c>
      <c r="D213">
        <f>IF(COUNT(C213) = 1, C213-B213, "")</f>
        <v/>
      </c>
    </row>
    <row r="214">
      <c r="A214">
        <f>A213+1</f>
        <v/>
      </c>
      <c r="D214">
        <f>IF(COUNT(C214) = 1, C214-B214, "")</f>
        <v/>
      </c>
    </row>
    <row r="215">
      <c r="A215">
        <f>A214+1</f>
        <v/>
      </c>
      <c r="D215">
        <f>IF(COUNT(C215) = 1, C215-B215, "")</f>
        <v/>
      </c>
    </row>
    <row r="216">
      <c r="A216">
        <f>A215+1</f>
        <v/>
      </c>
      <c r="D216">
        <f>IF(COUNT(C216) = 1, C216-B216, "")</f>
        <v/>
      </c>
    </row>
    <row r="217">
      <c r="A217">
        <f>A216+1</f>
        <v/>
      </c>
      <c r="D217">
        <f>IF(COUNT(C217) = 1, C217-B217, "")</f>
        <v/>
      </c>
    </row>
    <row r="218">
      <c r="A218">
        <f>A217+1</f>
        <v/>
      </c>
      <c r="D218">
        <f>IF(COUNT(C218) = 1, C218-B218, "")</f>
        <v/>
      </c>
    </row>
    <row r="219">
      <c r="A219">
        <f>A218+1</f>
        <v/>
      </c>
      <c r="D219">
        <f>IF(COUNT(C219) = 1, C219-B219, "")</f>
        <v/>
      </c>
    </row>
    <row r="220">
      <c r="A220">
        <f>A219+1</f>
        <v/>
      </c>
      <c r="D220">
        <f>IF(COUNT(C220) = 1, C220-B220, "")</f>
        <v/>
      </c>
    </row>
    <row r="221">
      <c r="A221">
        <f>A220+1</f>
        <v/>
      </c>
      <c r="D221">
        <f>IF(COUNT(C221) = 1, C221-B221, "")</f>
        <v/>
      </c>
    </row>
    <row r="222">
      <c r="A222">
        <f>A221+1</f>
        <v/>
      </c>
      <c r="D222">
        <f>IF(COUNT(C222) = 1, C222-B222, "")</f>
        <v/>
      </c>
    </row>
    <row r="223">
      <c r="A223">
        <f>A222+1</f>
        <v/>
      </c>
      <c r="D223">
        <f>IF(COUNT(C223) = 1, C223-B223, "")</f>
        <v/>
      </c>
    </row>
    <row r="224">
      <c r="A224">
        <f>A223+1</f>
        <v/>
      </c>
      <c r="D224">
        <f>IF(COUNT(C224) = 1, C224-B224, "")</f>
        <v/>
      </c>
    </row>
    <row r="225">
      <c r="A225">
        <f>A224+1</f>
        <v/>
      </c>
      <c r="D225">
        <f>IF(COUNT(C225) = 1, C225-B225, "")</f>
        <v/>
      </c>
    </row>
    <row r="226">
      <c r="A226">
        <f>A225+1</f>
        <v/>
      </c>
      <c r="D226">
        <f>IF(COUNT(C226) = 1, C226-B226, "")</f>
        <v/>
      </c>
    </row>
    <row r="227">
      <c r="A227">
        <f>A226+1</f>
        <v/>
      </c>
      <c r="D227">
        <f>IF(COUNT(C227) = 1, C227-B227, "")</f>
        <v/>
      </c>
    </row>
    <row r="228">
      <c r="A228">
        <f>A227+1</f>
        <v/>
      </c>
      <c r="D228">
        <f>IF(COUNT(C228) = 1, C228-B228, "")</f>
        <v/>
      </c>
    </row>
    <row r="229">
      <c r="A229">
        <f>A228+1</f>
        <v/>
      </c>
      <c r="D229">
        <f>IF(COUNT(C229) = 1, C229-B229, "")</f>
        <v/>
      </c>
    </row>
    <row r="230">
      <c r="A230">
        <f>A229+1</f>
        <v/>
      </c>
      <c r="D230">
        <f>IF(COUNT(C230) = 1, C230-B230, "")</f>
        <v/>
      </c>
    </row>
    <row r="231">
      <c r="A231">
        <f>A230+1</f>
        <v/>
      </c>
      <c r="D231">
        <f>IF(COUNT(C231) = 1, C231-B231, "")</f>
        <v/>
      </c>
    </row>
    <row r="232">
      <c r="A232">
        <f>A231+1</f>
        <v/>
      </c>
      <c r="D232">
        <f>IF(COUNT(C232) = 1, C232-B232, "")</f>
        <v/>
      </c>
    </row>
    <row r="233">
      <c r="A233">
        <f>A232+1</f>
        <v/>
      </c>
      <c r="D233">
        <f>IF(COUNT(C233) = 1, C233-B233, "")</f>
        <v/>
      </c>
    </row>
    <row r="234">
      <c r="A234">
        <f>A233+1</f>
        <v/>
      </c>
      <c r="D234">
        <f>IF(COUNT(C234) = 1, C234-B234, "")</f>
        <v/>
      </c>
    </row>
    <row r="235">
      <c r="A235">
        <f>A234+1</f>
        <v/>
      </c>
      <c r="D235">
        <f>IF(COUNT(C235) = 1, C235-B235, "")</f>
        <v/>
      </c>
    </row>
    <row r="236">
      <c r="A236">
        <f>A235+1</f>
        <v/>
      </c>
      <c r="D236">
        <f>IF(COUNT(C236) = 1, C236-B236, "")</f>
        <v/>
      </c>
    </row>
    <row r="237">
      <c r="A237">
        <f>A236+1</f>
        <v/>
      </c>
      <c r="D237">
        <f>IF(COUNT(C237) = 1, C237-B237, "")</f>
        <v/>
      </c>
    </row>
    <row r="238">
      <c r="A238">
        <f>A237+1</f>
        <v/>
      </c>
      <c r="D238">
        <f>IF(COUNT(C238) = 1, C238-B238, "")</f>
        <v/>
      </c>
    </row>
    <row r="239">
      <c r="A239">
        <f>A238+1</f>
        <v/>
      </c>
      <c r="D239">
        <f>IF(COUNT(C239) = 1, C239-B239, "")</f>
        <v/>
      </c>
    </row>
    <row r="240">
      <c r="A240">
        <f>A239+1</f>
        <v/>
      </c>
      <c r="D240">
        <f>IF(COUNT(C240) = 1, C240-B240, "")</f>
        <v/>
      </c>
    </row>
    <row r="241">
      <c r="A241">
        <f>A240+1</f>
        <v/>
      </c>
      <c r="D241">
        <f>IF(COUNT(C241) = 1, C241-B241, "")</f>
        <v/>
      </c>
    </row>
    <row r="242">
      <c r="A242">
        <f>A241+1</f>
        <v/>
      </c>
      <c r="D242">
        <f>IF(COUNT(C242) = 1, C242-B242, "")</f>
        <v/>
      </c>
    </row>
    <row r="243">
      <c r="A243">
        <f>A242+1</f>
        <v/>
      </c>
      <c r="D243">
        <f>IF(COUNT(C243) = 1, C243-B243, "")</f>
        <v/>
      </c>
    </row>
    <row r="244">
      <c r="A244">
        <f>A243+1</f>
        <v/>
      </c>
      <c r="D244">
        <f>IF(COUNT(C244) = 1, C244-B244, "")</f>
        <v/>
      </c>
    </row>
    <row r="245">
      <c r="A245">
        <f>A244+1</f>
        <v/>
      </c>
      <c r="D245">
        <f>IF(COUNT(C245) = 1, C245-B245, "")</f>
        <v/>
      </c>
    </row>
    <row r="246">
      <c r="A246">
        <f>A245+1</f>
        <v/>
      </c>
      <c r="D246">
        <f>IF(COUNT(C246) = 1, C246-B246, "")</f>
        <v/>
      </c>
    </row>
    <row r="247">
      <c r="A247">
        <f>A246+1</f>
        <v/>
      </c>
      <c r="D247">
        <f>IF(COUNT(C247) = 1, C247-B247, "")</f>
        <v/>
      </c>
    </row>
    <row r="248">
      <c r="A248">
        <f>A247+1</f>
        <v/>
      </c>
      <c r="D248">
        <f>IF(COUNT(C248) = 1, C248-B248, "")</f>
        <v/>
      </c>
    </row>
    <row r="249">
      <c r="A249">
        <f>A248+1</f>
        <v/>
      </c>
      <c r="D249">
        <f>IF(COUNT(C249) = 1, C249-B249, "")</f>
        <v/>
      </c>
    </row>
    <row r="250">
      <c r="A250">
        <f>A249+1</f>
        <v/>
      </c>
      <c r="D250">
        <f>IF(COUNT(C250) = 1, C250-B250, "")</f>
        <v/>
      </c>
    </row>
    <row r="251">
      <c r="A251">
        <f>A250+1</f>
        <v/>
      </c>
      <c r="D251">
        <f>IF(COUNT(C251) = 1, C251-B251, "")</f>
        <v/>
      </c>
    </row>
    <row r="252">
      <c r="A252">
        <f>A251+1</f>
        <v/>
      </c>
      <c r="D252">
        <f>IF(COUNT(C252) = 1, C252-B252, "")</f>
        <v/>
      </c>
    </row>
    <row r="253">
      <c r="A253">
        <f>A252+1</f>
        <v/>
      </c>
      <c r="D253">
        <f>IF(COUNT(C253) = 1, C253-B253, "")</f>
        <v/>
      </c>
    </row>
    <row r="254">
      <c r="A254">
        <f>A253+1</f>
        <v/>
      </c>
      <c r="D254">
        <f>IF(COUNT(C254) = 1, C254-B254, "")</f>
        <v/>
      </c>
    </row>
    <row r="255">
      <c r="A255">
        <f>A254+1</f>
        <v/>
      </c>
      <c r="D255">
        <f>IF(COUNT(C255) = 1, C255-B255, "")</f>
        <v/>
      </c>
    </row>
    <row r="256">
      <c r="A256">
        <f>A255+1</f>
        <v/>
      </c>
      <c r="D256">
        <f>IF(COUNT(C256) = 1, C256-B256, "")</f>
        <v/>
      </c>
    </row>
    <row r="257">
      <c r="A257">
        <f>A256+1</f>
        <v/>
      </c>
      <c r="D257">
        <f>IF(COUNT(C257) = 1, C257-B257, "")</f>
        <v/>
      </c>
    </row>
    <row r="258">
      <c r="A258">
        <f>A257+1</f>
        <v/>
      </c>
      <c r="D258">
        <f>IF(COUNT(C258) = 1, C258-B258, "")</f>
        <v/>
      </c>
    </row>
    <row r="259">
      <c r="A259">
        <f>A258+1</f>
        <v/>
      </c>
      <c r="D259">
        <f>IF(COUNT(C259) = 1, C259-B259, "")</f>
        <v/>
      </c>
    </row>
    <row r="260">
      <c r="A260">
        <f>A259+1</f>
        <v/>
      </c>
      <c r="D260">
        <f>IF(COUNT(C260) = 1, C260-B260, "")</f>
        <v/>
      </c>
    </row>
    <row r="261">
      <c r="A261">
        <f>A260+1</f>
        <v/>
      </c>
      <c r="D261">
        <f>IF(COUNT(C261) = 1, C261-B261, "")</f>
        <v/>
      </c>
    </row>
    <row r="262">
      <c r="A262">
        <f>A261+1</f>
        <v/>
      </c>
      <c r="D262">
        <f>IF(COUNT(C262) = 1, C262-B262, "")</f>
        <v/>
      </c>
    </row>
    <row r="263">
      <c r="A263">
        <f>A262+1</f>
        <v/>
      </c>
      <c r="D263">
        <f>IF(COUNT(C263) = 1, C263-B263, "")</f>
        <v/>
      </c>
    </row>
    <row r="264">
      <c r="A264">
        <f>A263+1</f>
        <v/>
      </c>
      <c r="D264">
        <f>IF(COUNT(C264) = 1, C264-B264, "")</f>
        <v/>
      </c>
    </row>
    <row r="265">
      <c r="A265">
        <f>A264+1</f>
        <v/>
      </c>
      <c r="D265">
        <f>IF(COUNT(C265) = 1, C265-B265, "")</f>
        <v/>
      </c>
    </row>
    <row r="266">
      <c r="A266">
        <f>A265+1</f>
        <v/>
      </c>
      <c r="D266">
        <f>IF(COUNT(C266) = 1, C266-B266, "")</f>
        <v/>
      </c>
    </row>
    <row r="267">
      <c r="A267">
        <f>A266+1</f>
        <v/>
      </c>
      <c r="D267">
        <f>IF(COUNT(C267) = 1, C267-B267, "")</f>
        <v/>
      </c>
    </row>
    <row r="268">
      <c r="A268">
        <f>A267+1</f>
        <v/>
      </c>
      <c r="D268">
        <f>IF(COUNT(C268) = 1, C268-B268, "")</f>
        <v/>
      </c>
    </row>
    <row r="269">
      <c r="A269">
        <f>A268+1</f>
        <v/>
      </c>
      <c r="D269">
        <f>IF(COUNT(C269) = 1, C269-B269, "")</f>
        <v/>
      </c>
    </row>
    <row r="270">
      <c r="A270">
        <f>A269+1</f>
        <v/>
      </c>
      <c r="D270">
        <f>IF(COUNT(C270) = 1, C270-B270, "")</f>
        <v/>
      </c>
    </row>
    <row r="271">
      <c r="A271">
        <f>A270+1</f>
        <v/>
      </c>
      <c r="D271">
        <f>IF(COUNT(C271) = 1, C271-B271, "")</f>
        <v/>
      </c>
    </row>
    <row r="272">
      <c r="A272">
        <f>A271+1</f>
        <v/>
      </c>
      <c r="D272">
        <f>IF(COUNT(C272) = 1, C272-B272, "")</f>
        <v/>
      </c>
    </row>
    <row r="273">
      <c r="A273">
        <f>A272+1</f>
        <v/>
      </c>
      <c r="D273">
        <f>IF(COUNT(C273) = 1, C273-B273, "")</f>
        <v/>
      </c>
    </row>
    <row r="274">
      <c r="A274">
        <f>A273+1</f>
        <v/>
      </c>
      <c r="D274">
        <f>IF(COUNT(C274) = 1, C274-B274, "")</f>
        <v/>
      </c>
    </row>
    <row r="275">
      <c r="A275">
        <f>A274+1</f>
        <v/>
      </c>
      <c r="D275">
        <f>IF(COUNT(C275) = 1, C275-B275, "")</f>
        <v/>
      </c>
    </row>
    <row r="276">
      <c r="A276">
        <f>A275+1</f>
        <v/>
      </c>
      <c r="D276">
        <f>IF(COUNT(C276) = 1, C276-B276, "")</f>
        <v/>
      </c>
    </row>
    <row r="277">
      <c r="A277">
        <f>A276+1</f>
        <v/>
      </c>
      <c r="D277">
        <f>IF(COUNT(C277) = 1, C277-B277, "")</f>
        <v/>
      </c>
    </row>
    <row r="278">
      <c r="A278">
        <f>A277+1</f>
        <v/>
      </c>
      <c r="D278">
        <f>IF(COUNT(C278) = 1, C278-B278, "")</f>
        <v/>
      </c>
    </row>
    <row r="279">
      <c r="A279">
        <f>A278+1</f>
        <v/>
      </c>
      <c r="D279">
        <f>IF(COUNT(C279) = 1, C279-B279, "")</f>
        <v/>
      </c>
    </row>
    <row r="280">
      <c r="A280">
        <f>A279+1</f>
        <v/>
      </c>
      <c r="D280">
        <f>IF(COUNT(C280) = 1, C280-B280, "")</f>
        <v/>
      </c>
    </row>
    <row r="281">
      <c r="A281">
        <f>A280+1</f>
        <v/>
      </c>
      <c r="D281">
        <f>IF(COUNT(C281) = 1, C281-B281, "")</f>
        <v/>
      </c>
    </row>
    <row r="282">
      <c r="A282">
        <f>A281+1</f>
        <v/>
      </c>
      <c r="D282">
        <f>IF(COUNT(C282) = 1, C282-B282, "")</f>
        <v/>
      </c>
    </row>
    <row r="283">
      <c r="A283">
        <f>A282+1</f>
        <v/>
      </c>
      <c r="D283">
        <f>IF(COUNT(C283) = 1, C283-B283, "")</f>
        <v/>
      </c>
    </row>
    <row r="284">
      <c r="A284">
        <f>A283+1</f>
        <v/>
      </c>
      <c r="D284">
        <f>IF(COUNT(C284) = 1, C284-B284, "")</f>
        <v/>
      </c>
    </row>
    <row r="285">
      <c r="A285">
        <f>A284+1</f>
        <v/>
      </c>
      <c r="D285">
        <f>IF(COUNT(C285) = 1, C285-B285, "")</f>
        <v/>
      </c>
    </row>
    <row r="286">
      <c r="A286">
        <f>A285+1</f>
        <v/>
      </c>
      <c r="D286">
        <f>IF(COUNT(C286) = 1, C286-B286, "")</f>
        <v/>
      </c>
    </row>
    <row r="287">
      <c r="A287">
        <f>A286+1</f>
        <v/>
      </c>
      <c r="D287">
        <f>IF(COUNT(C287) = 1, C287-B287, "")</f>
        <v/>
      </c>
    </row>
    <row r="288">
      <c r="A288">
        <f>A287+1</f>
        <v/>
      </c>
      <c r="D288">
        <f>IF(COUNT(C288) = 1, C288-B288, "")</f>
        <v/>
      </c>
    </row>
    <row r="289">
      <c r="A289">
        <f>A288+1</f>
        <v/>
      </c>
      <c r="D289">
        <f>IF(COUNT(C289) = 1, C289-B289, "")</f>
        <v/>
      </c>
    </row>
    <row r="290">
      <c r="A290">
        <f>A289+1</f>
        <v/>
      </c>
      <c r="D290">
        <f>IF(COUNT(C290) = 1, C290-B290, "")</f>
        <v/>
      </c>
    </row>
    <row r="291">
      <c r="A291">
        <f>A290+1</f>
        <v/>
      </c>
      <c r="D291">
        <f>IF(COUNT(C291) = 1, C291-B291, "")</f>
        <v/>
      </c>
    </row>
    <row r="292">
      <c r="A292">
        <f>A291+1</f>
        <v/>
      </c>
      <c r="D292">
        <f>IF(COUNT(C292) = 1, C292-B292, "")</f>
        <v/>
      </c>
    </row>
    <row r="293">
      <c r="A293">
        <f>A292+1</f>
        <v/>
      </c>
      <c r="D293">
        <f>IF(COUNT(C293) = 1, C293-B293, "")</f>
        <v/>
      </c>
    </row>
    <row r="294">
      <c r="A294">
        <f>A293+1</f>
        <v/>
      </c>
      <c r="D294">
        <f>IF(COUNT(C294) = 1, C294-B294, "")</f>
        <v/>
      </c>
    </row>
    <row r="295">
      <c r="A295">
        <f>A294+1</f>
        <v/>
      </c>
      <c r="D295">
        <f>IF(COUNT(C295) = 1, C295-B295, "")</f>
        <v/>
      </c>
    </row>
    <row r="296">
      <c r="A296">
        <f>A295+1</f>
        <v/>
      </c>
      <c r="D296">
        <f>IF(COUNT(C296) = 1, C296-B296, "")</f>
        <v/>
      </c>
    </row>
    <row r="297">
      <c r="A297">
        <f>A296+1</f>
        <v/>
      </c>
      <c r="D297">
        <f>IF(COUNT(C297) = 1, C297-B297, "")</f>
        <v/>
      </c>
    </row>
    <row r="298">
      <c r="A298">
        <f>A297+1</f>
        <v/>
      </c>
      <c r="D298">
        <f>IF(COUNT(C298) = 1, C298-B298, "")</f>
        <v/>
      </c>
    </row>
    <row r="299">
      <c r="A299">
        <f>A298+1</f>
        <v/>
      </c>
      <c r="D299">
        <f>IF(COUNT(C299) = 1, C299-B299, "")</f>
        <v/>
      </c>
    </row>
    <row r="300">
      <c r="A300">
        <f>A299+1</f>
        <v/>
      </c>
      <c r="D300">
        <f>IF(COUNT(C300) = 1, C300-B300, "")</f>
        <v/>
      </c>
    </row>
    <row r="301">
      <c r="A301">
        <f>A300+1</f>
        <v/>
      </c>
      <c r="D301">
        <f>IF(COUNT(C301) = 1, C301-B301, "")</f>
        <v/>
      </c>
    </row>
    <row r="302">
      <c r="A302">
        <f>A301+1</f>
        <v/>
      </c>
      <c r="D302">
        <f>IF(COUNT(C302) = 1, C302-B302, "")</f>
        <v/>
      </c>
    </row>
    <row r="303">
      <c r="A303">
        <f>A302+1</f>
        <v/>
      </c>
      <c r="D303">
        <f>IF(COUNT(C303) = 1, C303-B303, "")</f>
        <v/>
      </c>
    </row>
    <row r="304">
      <c r="A304">
        <f>A303+1</f>
        <v/>
      </c>
      <c r="D304">
        <f>IF(COUNT(C304) = 1, C304-B304, "")</f>
        <v/>
      </c>
    </row>
    <row r="305">
      <c r="A305">
        <f>A304+1</f>
        <v/>
      </c>
      <c r="D305">
        <f>IF(COUNT(C305) = 1, C305-B305, "")</f>
        <v/>
      </c>
    </row>
    <row r="306">
      <c r="A306">
        <f>A305+1</f>
        <v/>
      </c>
      <c r="D306">
        <f>IF(COUNT(C306) = 1, C306-B306, "")</f>
        <v/>
      </c>
    </row>
    <row r="307">
      <c r="A307">
        <f>A306+1</f>
        <v/>
      </c>
      <c r="D307">
        <f>IF(COUNT(C307) = 1, C307-B307, "")</f>
        <v/>
      </c>
    </row>
    <row r="308">
      <c r="A308">
        <f>A307+1</f>
        <v/>
      </c>
      <c r="D308">
        <f>IF(COUNT(C308) = 1, C308-B308, "")</f>
        <v/>
      </c>
    </row>
    <row r="309">
      <c r="A309">
        <f>A308+1</f>
        <v/>
      </c>
      <c r="D309">
        <f>IF(COUNT(C309) = 1, C309-B309, "")</f>
        <v/>
      </c>
    </row>
    <row r="310">
      <c r="A310">
        <f>A309+1</f>
        <v/>
      </c>
      <c r="D310">
        <f>IF(COUNT(C310) = 1, C310-B310, "")</f>
        <v/>
      </c>
    </row>
    <row r="311">
      <c r="A311">
        <f>A310+1</f>
        <v/>
      </c>
      <c r="D311">
        <f>IF(COUNT(C311) = 1, C311-B311, "")</f>
        <v/>
      </c>
    </row>
    <row r="312">
      <c r="A312">
        <f>A311+1</f>
        <v/>
      </c>
      <c r="D312">
        <f>IF(COUNT(C312) = 1, C312-B312, "")</f>
        <v/>
      </c>
    </row>
    <row r="313">
      <c r="A313">
        <f>A312+1</f>
        <v/>
      </c>
      <c r="D313">
        <f>IF(COUNT(C313) = 1, C313-B313, "")</f>
        <v/>
      </c>
    </row>
    <row r="314">
      <c r="A314">
        <f>A313+1</f>
        <v/>
      </c>
      <c r="D314">
        <f>IF(COUNT(C314) = 1, C314-B314, "")</f>
        <v/>
      </c>
    </row>
    <row r="315">
      <c r="A315">
        <f>A314+1</f>
        <v/>
      </c>
      <c r="D315">
        <f>IF(COUNT(C315) = 1, C315-B315, "")</f>
        <v/>
      </c>
    </row>
    <row r="316">
      <c r="A316">
        <f>A315+1</f>
        <v/>
      </c>
      <c r="D316">
        <f>IF(COUNT(C316) = 1, C316-B316, "")</f>
        <v/>
      </c>
    </row>
    <row r="317">
      <c r="A317">
        <f>A316+1</f>
        <v/>
      </c>
      <c r="D317">
        <f>IF(COUNT(C317) = 1, C317-B317, "")</f>
        <v/>
      </c>
    </row>
    <row r="318">
      <c r="A318">
        <f>A317+1</f>
        <v/>
      </c>
      <c r="D318">
        <f>IF(COUNT(C318) = 1, C318-B318, "")</f>
        <v/>
      </c>
    </row>
    <row r="319">
      <c r="A319">
        <f>A318+1</f>
        <v/>
      </c>
      <c r="D319">
        <f>IF(COUNT(C319) = 1, C319-B319, "")</f>
        <v/>
      </c>
    </row>
    <row r="320">
      <c r="A320">
        <f>A319+1</f>
        <v/>
      </c>
      <c r="D320">
        <f>IF(COUNT(C320) = 1, C320-B320, "")</f>
        <v/>
      </c>
    </row>
    <row r="321">
      <c r="A321">
        <f>A320+1</f>
        <v/>
      </c>
      <c r="D321">
        <f>IF(COUNT(C321) = 1, C321-B321, "")</f>
        <v/>
      </c>
    </row>
    <row r="322">
      <c r="A322">
        <f>A321+1</f>
        <v/>
      </c>
      <c r="D322">
        <f>IF(COUNT(C322) = 1, C322-B322, "")</f>
        <v/>
      </c>
    </row>
    <row r="323">
      <c r="A323">
        <f>A322+1</f>
        <v/>
      </c>
      <c r="D323">
        <f>IF(COUNT(C323) = 1, C323-B323, "")</f>
        <v/>
      </c>
    </row>
    <row r="324">
      <c r="A324">
        <f>A323+1</f>
        <v/>
      </c>
      <c r="D324">
        <f>IF(COUNT(C324) = 1, C324-B324, "")</f>
        <v/>
      </c>
    </row>
    <row r="325">
      <c r="A325">
        <f>A324+1</f>
        <v/>
      </c>
      <c r="D325">
        <f>IF(COUNT(C325) = 1, C325-B325, "")</f>
        <v/>
      </c>
    </row>
    <row r="326">
      <c r="A326">
        <f>A325+1</f>
        <v/>
      </c>
      <c r="D326">
        <f>IF(COUNT(C326) = 1, C326-B326, "")</f>
        <v/>
      </c>
    </row>
    <row r="327">
      <c r="A327">
        <f>A326+1</f>
        <v/>
      </c>
      <c r="D327">
        <f>IF(COUNT(C327) = 1, C327-B327, "")</f>
        <v/>
      </c>
    </row>
    <row r="328">
      <c r="A328">
        <f>A327+1</f>
        <v/>
      </c>
      <c r="D328">
        <f>IF(COUNT(C328) = 1, C328-B328, "")</f>
        <v/>
      </c>
    </row>
    <row r="329">
      <c r="A329">
        <f>A328+1</f>
        <v/>
      </c>
      <c r="D329">
        <f>IF(COUNT(C329) = 1, C329-B329, "")</f>
        <v/>
      </c>
    </row>
    <row r="330">
      <c r="A330">
        <f>A329+1</f>
        <v/>
      </c>
      <c r="D330">
        <f>IF(COUNT(C330) = 1, C330-B330, "")</f>
        <v/>
      </c>
    </row>
    <row r="331">
      <c r="A331">
        <f>A330+1</f>
        <v/>
      </c>
      <c r="D331">
        <f>IF(COUNT(C331) = 1, C331-B331, "")</f>
        <v/>
      </c>
    </row>
    <row r="332">
      <c r="A332">
        <f>A331+1</f>
        <v/>
      </c>
      <c r="D332">
        <f>IF(COUNT(C332) = 1, C332-B332, "")</f>
        <v/>
      </c>
    </row>
    <row r="333">
      <c r="A333">
        <f>A332+1</f>
        <v/>
      </c>
      <c r="D333">
        <f>IF(COUNT(C333) = 1, C333-B333, "")</f>
        <v/>
      </c>
    </row>
    <row r="334">
      <c r="A334">
        <f>A333+1</f>
        <v/>
      </c>
      <c r="D334">
        <f>IF(COUNT(C334) = 1, C334-B334, "")</f>
        <v/>
      </c>
    </row>
    <row r="335">
      <c r="A335">
        <f>A334+1</f>
        <v/>
      </c>
      <c r="D335">
        <f>IF(COUNT(C335) = 1, C335-B335, "")</f>
        <v/>
      </c>
    </row>
    <row r="336">
      <c r="A336">
        <f>A335+1</f>
        <v/>
      </c>
      <c r="D336">
        <f>IF(COUNT(C336) = 1, C336-B336, "")</f>
        <v/>
      </c>
    </row>
    <row r="337">
      <c r="A337">
        <f>A336+1</f>
        <v/>
      </c>
      <c r="D337">
        <f>IF(COUNT(C337) = 1, C337-B337, "")</f>
        <v/>
      </c>
    </row>
    <row r="338">
      <c r="A338">
        <f>A337+1</f>
        <v/>
      </c>
      <c r="D338">
        <f>IF(COUNT(C338) = 1, C338-B338, "")</f>
        <v/>
      </c>
    </row>
    <row r="339">
      <c r="A339">
        <f>A338+1</f>
        <v/>
      </c>
      <c r="D339">
        <f>IF(COUNT(C339) = 1, C339-B339, "")</f>
        <v/>
      </c>
    </row>
    <row r="340">
      <c r="A340">
        <f>A339+1</f>
        <v/>
      </c>
      <c r="D340">
        <f>IF(COUNT(C340) = 1, C340-B340, "")</f>
        <v/>
      </c>
    </row>
    <row r="341">
      <c r="A341">
        <f>A340+1</f>
        <v/>
      </c>
      <c r="D341">
        <f>IF(COUNT(C341) = 1, C341-B341, "")</f>
        <v/>
      </c>
    </row>
    <row r="342">
      <c r="A342">
        <f>A341+1</f>
        <v/>
      </c>
      <c r="D342">
        <f>IF(COUNT(C342) = 1, C342-B342, "")</f>
        <v/>
      </c>
    </row>
    <row r="343">
      <c r="A343">
        <f>A342+1</f>
        <v/>
      </c>
      <c r="D343">
        <f>IF(COUNT(C343) = 1, C343-B343, "")</f>
        <v/>
      </c>
    </row>
    <row r="344">
      <c r="A344">
        <f>A343+1</f>
        <v/>
      </c>
      <c r="D344">
        <f>IF(COUNT(C344) = 1, C344-B344, "")</f>
        <v/>
      </c>
    </row>
    <row r="345">
      <c r="A345">
        <f>A344+1</f>
        <v/>
      </c>
      <c r="D345">
        <f>IF(COUNT(C345) = 1, C345-B345, "")</f>
        <v/>
      </c>
    </row>
    <row r="346">
      <c r="A346">
        <f>A345+1</f>
        <v/>
      </c>
      <c r="D346">
        <f>IF(COUNT(C346) = 1, C346-B346, "")</f>
        <v/>
      </c>
    </row>
    <row r="347">
      <c r="A347">
        <f>A346+1</f>
        <v/>
      </c>
      <c r="D347">
        <f>IF(COUNT(C347) = 1, C347-B347, "")</f>
        <v/>
      </c>
    </row>
    <row r="348">
      <c r="A348">
        <f>A347+1</f>
        <v/>
      </c>
      <c r="D348">
        <f>IF(COUNT(C348) = 1, C348-B348, "")</f>
        <v/>
      </c>
    </row>
    <row r="349">
      <c r="A349">
        <f>A348+1</f>
        <v/>
      </c>
      <c r="D349">
        <f>IF(COUNT(C349) = 1, C349-B349, "")</f>
        <v/>
      </c>
    </row>
    <row r="350">
      <c r="A350">
        <f>A349+1</f>
        <v/>
      </c>
      <c r="D350">
        <f>IF(COUNT(C350) = 1, C350-B350, "")</f>
        <v/>
      </c>
    </row>
    <row r="351">
      <c r="A351">
        <f>A350+1</f>
        <v/>
      </c>
      <c r="D351">
        <f>IF(COUNT(C351) = 1, C351-B351, "")</f>
        <v/>
      </c>
    </row>
    <row r="352">
      <c r="A352">
        <f>A351+1</f>
        <v/>
      </c>
      <c r="D352">
        <f>IF(COUNT(C352) = 1, C352-B352, "")</f>
        <v/>
      </c>
    </row>
    <row r="353">
      <c r="A353">
        <f>A352+1</f>
        <v/>
      </c>
      <c r="D353">
        <f>IF(COUNT(C353) = 1, C353-B353, "")</f>
        <v/>
      </c>
    </row>
    <row r="354">
      <c r="A354">
        <f>A353+1</f>
        <v/>
      </c>
      <c r="D354">
        <f>IF(COUNT(C354) = 1, C354-B354, "")</f>
        <v/>
      </c>
    </row>
    <row r="355">
      <c r="A355">
        <f>A354+1</f>
        <v/>
      </c>
      <c r="D355">
        <f>IF(COUNT(C355) = 1, C355-B355, "")</f>
        <v/>
      </c>
    </row>
    <row r="356">
      <c r="A356">
        <f>A355+1</f>
        <v/>
      </c>
      <c r="D356">
        <f>IF(COUNT(C356) = 1, C356-B356, "")</f>
        <v/>
      </c>
    </row>
    <row r="357">
      <c r="A357">
        <f>A356+1</f>
        <v/>
      </c>
      <c r="D357">
        <f>IF(COUNT(C357) = 1, C357-B357, "")</f>
        <v/>
      </c>
    </row>
    <row r="358">
      <c r="A358">
        <f>A357+1</f>
        <v/>
      </c>
      <c r="D358">
        <f>IF(COUNT(C358) = 1, C358-B358, "")</f>
        <v/>
      </c>
    </row>
    <row r="359">
      <c r="A359">
        <f>A358+1</f>
        <v/>
      </c>
      <c r="D359">
        <f>IF(COUNT(C359) = 1, C359-B359, "")</f>
        <v/>
      </c>
    </row>
    <row r="360">
      <c r="A360">
        <f>A359+1</f>
        <v/>
      </c>
      <c r="D360">
        <f>IF(COUNT(C360) = 1, C360-B360, "")</f>
        <v/>
      </c>
    </row>
    <row r="361">
      <c r="A361">
        <f>A360+1</f>
        <v/>
      </c>
      <c r="D361">
        <f>IF(COUNT(C361) = 1, C361-B361, "")</f>
        <v/>
      </c>
    </row>
    <row r="362">
      <c r="A362">
        <f>A361+1</f>
        <v/>
      </c>
      <c r="D362">
        <f>IF(COUNT(C362) = 1, C362-B362, "")</f>
        <v/>
      </c>
    </row>
    <row r="363">
      <c r="A363">
        <f>A362+1</f>
        <v/>
      </c>
      <c r="D363">
        <f>IF(COUNT(C363) = 1, C363-B363, "")</f>
        <v/>
      </c>
    </row>
    <row r="364">
      <c r="A364">
        <f>A363+1</f>
        <v/>
      </c>
      <c r="D364">
        <f>IF(COUNT(C364) = 1, C364-B364, "")</f>
        <v/>
      </c>
    </row>
    <row r="365">
      <c r="A365">
        <f>A364+1</f>
        <v/>
      </c>
      <c r="D365">
        <f>IF(COUNT(C365) = 1, C365-B365, "")</f>
        <v/>
      </c>
    </row>
    <row r="366">
      <c r="A366">
        <f>A365+1</f>
        <v/>
      </c>
      <c r="D366">
        <f>IF(COUNT(C366) = 1, C366-B366, "")</f>
        <v/>
      </c>
    </row>
    <row r="367">
      <c r="A367">
        <f>A366+1</f>
        <v/>
      </c>
      <c r="D367">
        <f>IF(COUNT(C367) = 1, C367-B367, "")</f>
        <v/>
      </c>
    </row>
    <row r="368">
      <c r="A368">
        <f>A367+1</f>
        <v/>
      </c>
      <c r="D368">
        <f>IF(COUNT(C368) = 1, C368-B368, "")</f>
        <v/>
      </c>
    </row>
    <row r="369">
      <c r="A369">
        <f>A368+1</f>
        <v/>
      </c>
      <c r="D369">
        <f>IF(COUNT(C369) = 1, C369-B369, "")</f>
        <v/>
      </c>
    </row>
    <row r="370">
      <c r="A370">
        <f>A369+1</f>
        <v/>
      </c>
      <c r="D370">
        <f>IF(COUNT(C370) = 1, C370-B370, "")</f>
        <v/>
      </c>
    </row>
    <row r="371">
      <c r="A371">
        <f>A370+1</f>
        <v/>
      </c>
      <c r="D371">
        <f>IF(COUNT(C371) = 1, C371-B371, "")</f>
        <v/>
      </c>
    </row>
    <row r="372">
      <c r="A372">
        <f>A371+1</f>
        <v/>
      </c>
      <c r="D372">
        <f>IF(COUNT(C372) = 1, C372-B372, "")</f>
        <v/>
      </c>
    </row>
    <row r="373">
      <c r="A373">
        <f>A372+1</f>
        <v/>
      </c>
      <c r="D373">
        <f>IF(COUNT(C373) = 1, C373-B373, "")</f>
        <v/>
      </c>
    </row>
    <row r="374">
      <c r="A374">
        <f>A373+1</f>
        <v/>
      </c>
      <c r="D374">
        <f>IF(COUNT(C374) = 1, C374-B374, "")</f>
        <v/>
      </c>
    </row>
    <row r="375">
      <c r="A375">
        <f>A374+1</f>
        <v/>
      </c>
      <c r="D375">
        <f>IF(COUNT(C375) = 1, C375-B375, "")</f>
        <v/>
      </c>
    </row>
    <row r="376">
      <c r="A376">
        <f>A375+1</f>
        <v/>
      </c>
      <c r="D376">
        <f>IF(COUNT(C376) = 1, C376-B376, "")</f>
        <v/>
      </c>
    </row>
    <row r="377">
      <c r="A377">
        <f>A376+1</f>
        <v/>
      </c>
      <c r="D377">
        <f>IF(COUNT(C377) = 1, C377-B377, "")</f>
        <v/>
      </c>
    </row>
    <row r="378">
      <c r="A378">
        <f>A377+1</f>
        <v/>
      </c>
      <c r="D378">
        <f>IF(COUNT(C378) = 1, C378-B378, "")</f>
        <v/>
      </c>
    </row>
    <row r="379">
      <c r="A379">
        <f>A378+1</f>
        <v/>
      </c>
      <c r="D379">
        <f>IF(COUNT(C379) = 1, C379-B379, "")</f>
        <v/>
      </c>
    </row>
    <row r="380">
      <c r="A380">
        <f>A379+1</f>
        <v/>
      </c>
      <c r="D380">
        <f>IF(COUNT(C380) = 1, C380-B380, "")</f>
        <v/>
      </c>
    </row>
    <row r="381">
      <c r="A381">
        <f>A380+1</f>
        <v/>
      </c>
      <c r="D381">
        <f>IF(COUNT(C381) = 1, C381-B381, "")</f>
        <v/>
      </c>
    </row>
    <row r="382">
      <c r="A382">
        <f>A381+1</f>
        <v/>
      </c>
      <c r="D382">
        <f>IF(COUNT(C382) = 1, C382-B382, "")</f>
        <v/>
      </c>
    </row>
    <row r="383">
      <c r="A383">
        <f>A382+1</f>
        <v/>
      </c>
      <c r="D383">
        <f>IF(COUNT(C383) = 1, C383-B383, "")</f>
        <v/>
      </c>
    </row>
    <row r="384">
      <c r="A384">
        <f>A383+1</f>
        <v/>
      </c>
      <c r="D384">
        <f>IF(COUNT(C384) = 1, C384-B384, "")</f>
        <v/>
      </c>
    </row>
    <row r="385">
      <c r="A385">
        <f>A384+1</f>
        <v/>
      </c>
      <c r="D385">
        <f>IF(COUNT(C385) = 1, C385-B385, "")</f>
        <v/>
      </c>
    </row>
    <row r="386">
      <c r="A386">
        <f>A385+1</f>
        <v/>
      </c>
      <c r="D386">
        <f>IF(COUNT(C386) = 1, C386-B386, "")</f>
        <v/>
      </c>
    </row>
    <row r="387">
      <c r="A387">
        <f>A386+1</f>
        <v/>
      </c>
      <c r="D387">
        <f>IF(COUNT(C387) = 1, C387-B387, "")</f>
        <v/>
      </c>
    </row>
    <row r="388">
      <c r="A388">
        <f>A387+1</f>
        <v/>
      </c>
      <c r="D388">
        <f>IF(COUNT(C388) = 1, C388-B388, "")</f>
        <v/>
      </c>
    </row>
    <row r="389">
      <c r="A389">
        <f>A388+1</f>
        <v/>
      </c>
      <c r="D389">
        <f>IF(COUNT(C389) = 1, C389-B389, "")</f>
        <v/>
      </c>
    </row>
    <row r="390">
      <c r="A390">
        <f>A389+1</f>
        <v/>
      </c>
      <c r="D390">
        <f>IF(COUNT(C390) = 1, C390-B390, "")</f>
        <v/>
      </c>
    </row>
    <row r="391">
      <c r="A391">
        <f>A390+1</f>
        <v/>
      </c>
      <c r="D391">
        <f>IF(COUNT(C391) = 1, C391-B391, "")</f>
        <v/>
      </c>
    </row>
    <row r="392">
      <c r="A392">
        <f>A391+1</f>
        <v/>
      </c>
      <c r="D392">
        <f>IF(COUNT(C392) = 1, C392-B392, "")</f>
        <v/>
      </c>
    </row>
    <row r="393">
      <c r="A393">
        <f>A392+1</f>
        <v/>
      </c>
      <c r="D393">
        <f>IF(COUNT(C393) = 1, C393-B393, "")</f>
        <v/>
      </c>
    </row>
    <row r="394">
      <c r="A394">
        <f>A393+1</f>
        <v/>
      </c>
      <c r="D394">
        <f>IF(COUNT(C394) = 1, C394-B394, "")</f>
        <v/>
      </c>
    </row>
    <row r="395">
      <c r="A395">
        <f>A394+1</f>
        <v/>
      </c>
      <c r="D395">
        <f>IF(COUNT(C395) = 1, C395-B395, "")</f>
        <v/>
      </c>
    </row>
    <row r="396">
      <c r="A396">
        <f>A395+1</f>
        <v/>
      </c>
      <c r="D396">
        <f>IF(COUNT(C396) = 1, C396-B396, "")</f>
        <v/>
      </c>
    </row>
    <row r="397">
      <c r="A397">
        <f>A396+1</f>
        <v/>
      </c>
      <c r="D397">
        <f>IF(COUNT(C397) = 1, C397-B397, "")</f>
        <v/>
      </c>
    </row>
    <row r="398">
      <c r="A398">
        <f>A397+1</f>
        <v/>
      </c>
      <c r="D398">
        <f>IF(COUNT(C398) = 1, C398-B398, "")</f>
        <v/>
      </c>
    </row>
    <row r="399">
      <c r="A399">
        <f>A398+1</f>
        <v/>
      </c>
      <c r="D399">
        <f>IF(COUNT(C399) = 1, C399-B399, "")</f>
        <v/>
      </c>
    </row>
    <row r="400">
      <c r="A400">
        <f>A399+1</f>
        <v/>
      </c>
      <c r="D400">
        <f>IF(COUNT(C400) = 1, C400-B400, "")</f>
        <v/>
      </c>
    </row>
    <row r="401">
      <c r="A401">
        <f>A400+1</f>
        <v/>
      </c>
      <c r="D401">
        <f>IF(COUNT(C401) = 1, C401-B401, "")</f>
        <v/>
      </c>
    </row>
    <row r="402">
      <c r="A402">
        <f>A401+1</f>
        <v/>
      </c>
      <c r="D402">
        <f>IF(COUNT(C402) = 1, C402-B402, "")</f>
        <v/>
      </c>
    </row>
    <row r="403">
      <c r="A403">
        <f>A402+1</f>
        <v/>
      </c>
      <c r="D403">
        <f>IF(COUNT(C403) = 1, C403-B403, "")</f>
        <v/>
      </c>
    </row>
    <row r="404">
      <c r="A404">
        <f>A403+1</f>
        <v/>
      </c>
      <c r="D404">
        <f>IF(COUNT(C404) = 1, C404-B404, "")</f>
        <v/>
      </c>
    </row>
    <row r="405">
      <c r="A405">
        <f>A404+1</f>
        <v/>
      </c>
      <c r="D405">
        <f>IF(COUNT(C405) = 1, C405-B405, "")</f>
        <v/>
      </c>
    </row>
    <row r="406">
      <c r="A406">
        <f>A405+1</f>
        <v/>
      </c>
      <c r="D406">
        <f>IF(COUNT(C406) = 1, C406-B406, "")</f>
        <v/>
      </c>
    </row>
    <row r="407">
      <c r="A407">
        <f>A406+1</f>
        <v/>
      </c>
      <c r="D407">
        <f>IF(COUNT(C407) = 1, C407-B407, "")</f>
        <v/>
      </c>
    </row>
    <row r="408">
      <c r="A408">
        <f>A407+1</f>
        <v/>
      </c>
      <c r="D408">
        <f>IF(COUNT(C408) = 1, C408-B408, "")</f>
        <v/>
      </c>
    </row>
    <row r="409">
      <c r="A409">
        <f>A408+1</f>
        <v/>
      </c>
      <c r="D409">
        <f>IF(COUNT(C409) = 1, C409-B409, "")</f>
        <v/>
      </c>
    </row>
    <row r="410">
      <c r="A410">
        <f>A409+1</f>
        <v/>
      </c>
      <c r="D410">
        <f>IF(COUNT(C410) = 1, C410-B410, "")</f>
        <v/>
      </c>
    </row>
    <row r="411">
      <c r="A411">
        <f>A410+1</f>
        <v/>
      </c>
      <c r="D411">
        <f>IF(COUNT(C411) = 1, C411-B411, "")</f>
        <v/>
      </c>
    </row>
    <row r="412">
      <c r="A412">
        <f>A411+1</f>
        <v/>
      </c>
      <c r="D412">
        <f>IF(COUNT(C412) = 1, C412-B412, "")</f>
        <v/>
      </c>
    </row>
    <row r="413">
      <c r="A413">
        <f>A412+1</f>
        <v/>
      </c>
      <c r="D413">
        <f>IF(COUNT(C413) = 1, C413-B413, "")</f>
        <v/>
      </c>
    </row>
    <row r="414">
      <c r="A414">
        <f>A413+1</f>
        <v/>
      </c>
      <c r="D414">
        <f>IF(COUNT(C414) = 1, C414-B414, "")</f>
        <v/>
      </c>
    </row>
    <row r="415">
      <c r="A415">
        <f>A414+1</f>
        <v/>
      </c>
      <c r="D415">
        <f>IF(COUNT(C415) = 1, C415-B415, "")</f>
        <v/>
      </c>
    </row>
    <row r="416">
      <c r="A416">
        <f>A415+1</f>
        <v/>
      </c>
      <c r="D416">
        <f>IF(COUNT(C416) = 1, C416-B416, "")</f>
        <v/>
      </c>
    </row>
    <row r="417">
      <c r="A417">
        <f>A416+1</f>
        <v/>
      </c>
      <c r="D417">
        <f>IF(COUNT(C417) = 1, C417-B417, "")</f>
        <v/>
      </c>
    </row>
    <row r="418">
      <c r="A418">
        <f>A417+1</f>
        <v/>
      </c>
      <c r="D418">
        <f>IF(COUNT(C418) = 1, C418-B418, "")</f>
        <v/>
      </c>
    </row>
    <row r="419">
      <c r="A419">
        <f>A418+1</f>
        <v/>
      </c>
      <c r="D419">
        <f>IF(COUNT(C419) = 1, C419-B419, "")</f>
        <v/>
      </c>
    </row>
    <row r="420">
      <c r="A420">
        <f>A419+1</f>
        <v/>
      </c>
      <c r="D420">
        <f>IF(COUNT(C420) = 1, C420-B420, "")</f>
        <v/>
      </c>
    </row>
    <row r="421">
      <c r="A421">
        <f>A420+1</f>
        <v/>
      </c>
      <c r="D421">
        <f>IF(COUNT(C421) = 1, C421-B421, "")</f>
        <v/>
      </c>
    </row>
    <row r="422">
      <c r="A422">
        <f>A421+1</f>
        <v/>
      </c>
      <c r="D422">
        <f>IF(COUNT(C422) = 1, C422-B422, "")</f>
        <v/>
      </c>
    </row>
    <row r="423">
      <c r="A423">
        <f>A422+1</f>
        <v/>
      </c>
      <c r="D423">
        <f>IF(COUNT(C423) = 1, C423-B423, "")</f>
        <v/>
      </c>
    </row>
    <row r="424">
      <c r="A424">
        <f>A423+1</f>
        <v/>
      </c>
      <c r="D424">
        <f>IF(COUNT(C424) = 1, C424-B424, "")</f>
        <v/>
      </c>
    </row>
    <row r="425">
      <c r="A425">
        <f>A424+1</f>
        <v/>
      </c>
      <c r="D425">
        <f>IF(COUNT(C425) = 1, C425-B425, "")</f>
        <v/>
      </c>
    </row>
    <row r="426">
      <c r="A426">
        <f>A425+1</f>
        <v/>
      </c>
      <c r="D426">
        <f>IF(COUNT(C426) = 1, C426-B426, "")</f>
        <v/>
      </c>
    </row>
    <row r="427">
      <c r="A427">
        <f>A426+1</f>
        <v/>
      </c>
      <c r="D427">
        <f>IF(COUNT(C427) = 1, C427-B427, "")</f>
        <v/>
      </c>
    </row>
    <row r="428">
      <c r="A428">
        <f>A427+1</f>
        <v/>
      </c>
      <c r="D428">
        <f>IF(COUNT(C428) = 1, C428-B428, "")</f>
        <v/>
      </c>
    </row>
    <row r="429">
      <c r="A429">
        <f>A428+1</f>
        <v/>
      </c>
      <c r="D429">
        <f>IF(COUNT(C429) = 1, C429-B429, "")</f>
        <v/>
      </c>
    </row>
    <row r="430">
      <c r="A430">
        <f>A429+1</f>
        <v/>
      </c>
      <c r="D430">
        <f>IF(COUNT(C430) = 1, C430-B430, "")</f>
        <v/>
      </c>
    </row>
    <row r="431">
      <c r="A431">
        <f>A430+1</f>
        <v/>
      </c>
      <c r="D431">
        <f>IF(COUNT(C431) = 1, C431-B431, "")</f>
        <v/>
      </c>
    </row>
    <row r="432">
      <c r="A432">
        <f>A431+1</f>
        <v/>
      </c>
      <c r="D432">
        <f>IF(COUNT(C432) = 1, C432-B432, "")</f>
        <v/>
      </c>
    </row>
    <row r="433">
      <c r="A433">
        <f>A432+1</f>
        <v/>
      </c>
      <c r="D433">
        <f>IF(COUNT(C433) = 1, C433-B433, "")</f>
        <v/>
      </c>
    </row>
    <row r="434">
      <c r="A434">
        <f>A433+1</f>
        <v/>
      </c>
      <c r="D434">
        <f>IF(COUNT(C434) = 1, C434-B434, "")</f>
        <v/>
      </c>
    </row>
    <row r="435">
      <c r="A435">
        <f>A434+1</f>
        <v/>
      </c>
      <c r="D435">
        <f>IF(COUNT(C435) = 1, C435-B435, "")</f>
        <v/>
      </c>
    </row>
    <row r="436">
      <c r="A436">
        <f>A435+1</f>
        <v/>
      </c>
      <c r="D436">
        <f>IF(COUNT(C436) = 1, C436-B436, "")</f>
        <v/>
      </c>
    </row>
    <row r="437">
      <c r="A437">
        <f>A436+1</f>
        <v/>
      </c>
      <c r="D437">
        <f>IF(COUNT(C437) = 1, C437-B437, "")</f>
        <v/>
      </c>
    </row>
    <row r="438">
      <c r="A438">
        <f>A437+1</f>
        <v/>
      </c>
      <c r="D438">
        <f>IF(COUNT(C438) = 1, C438-B438, "")</f>
        <v/>
      </c>
    </row>
    <row r="439">
      <c r="A439">
        <f>A438+1</f>
        <v/>
      </c>
      <c r="D439">
        <f>IF(COUNT(C439) = 1, C439-B439, "")</f>
        <v/>
      </c>
    </row>
    <row r="440">
      <c r="A440">
        <f>A439+1</f>
        <v/>
      </c>
      <c r="D440">
        <f>IF(COUNT(C440) = 1, C440-B440, "")</f>
        <v/>
      </c>
    </row>
    <row r="441">
      <c r="A441">
        <f>A440+1</f>
        <v/>
      </c>
      <c r="D441">
        <f>IF(COUNT(C441) = 1, C441-B441, "")</f>
        <v/>
      </c>
    </row>
    <row r="442">
      <c r="A442">
        <f>A441+1</f>
        <v/>
      </c>
      <c r="D442">
        <f>IF(COUNT(C442) = 1, C442-B442, "")</f>
        <v/>
      </c>
    </row>
    <row r="443">
      <c r="A443">
        <f>A442+1</f>
        <v/>
      </c>
      <c r="D443">
        <f>IF(COUNT(C443) = 1, C443-B443, "")</f>
        <v/>
      </c>
    </row>
    <row r="444">
      <c r="A444">
        <f>A443+1</f>
        <v/>
      </c>
      <c r="D444">
        <f>IF(COUNT(C444) = 1, C444-B444, "")</f>
        <v/>
      </c>
    </row>
    <row r="445">
      <c r="A445">
        <f>A444+1</f>
        <v/>
      </c>
      <c r="D445">
        <f>IF(COUNT(C445) = 1, C445-B445, "")</f>
        <v/>
      </c>
    </row>
    <row r="446">
      <c r="A446">
        <f>A445+1</f>
        <v/>
      </c>
      <c r="D446">
        <f>IF(COUNT(C446) = 1, C446-B446, "")</f>
        <v/>
      </c>
    </row>
    <row r="447">
      <c r="A447">
        <f>A446+1</f>
        <v/>
      </c>
      <c r="D447">
        <f>IF(COUNT(C447) = 1, C447-B447, "")</f>
        <v/>
      </c>
    </row>
    <row r="448">
      <c r="A448">
        <f>A447+1</f>
        <v/>
      </c>
      <c r="D448">
        <f>IF(COUNT(C448) = 1, C448-B448, "")</f>
        <v/>
      </c>
    </row>
    <row r="449">
      <c r="A449">
        <f>A448+1</f>
        <v/>
      </c>
      <c r="D449">
        <f>IF(COUNT(C449) = 1, C449-B449, "")</f>
        <v/>
      </c>
    </row>
    <row r="450">
      <c r="A450">
        <f>A449+1</f>
        <v/>
      </c>
      <c r="D450">
        <f>IF(COUNT(C450) = 1, C450-B450, "")</f>
        <v/>
      </c>
    </row>
    <row r="451">
      <c r="A451">
        <f>A450+1</f>
        <v/>
      </c>
      <c r="D451">
        <f>IF(COUNT(C451) = 1, C451-B451, "")</f>
        <v/>
      </c>
    </row>
    <row r="452">
      <c r="A452">
        <f>A451+1</f>
        <v/>
      </c>
      <c r="D452">
        <f>IF(COUNT(C452) = 1, C452-B452, "")</f>
        <v/>
      </c>
    </row>
    <row r="453">
      <c r="A453">
        <f>A452+1</f>
        <v/>
      </c>
      <c r="D453">
        <f>IF(COUNT(C453) = 1, C453-B453, "")</f>
        <v/>
      </c>
    </row>
    <row r="454">
      <c r="A454">
        <f>A453+1</f>
        <v/>
      </c>
      <c r="D454">
        <f>IF(COUNT(C454) = 1, C454-B454, "")</f>
        <v/>
      </c>
    </row>
    <row r="455">
      <c r="A455">
        <f>A454+1</f>
        <v/>
      </c>
      <c r="D455">
        <f>IF(COUNT(C455) = 1, C455-B455, "")</f>
        <v/>
      </c>
    </row>
    <row r="456">
      <c r="A456">
        <f>A455+1</f>
        <v/>
      </c>
      <c r="D456">
        <f>IF(COUNT(C456) = 1, C456-B456, "")</f>
        <v/>
      </c>
    </row>
    <row r="457">
      <c r="A457">
        <f>A456+1</f>
        <v/>
      </c>
      <c r="D457">
        <f>IF(COUNT(C457) = 1, C457-B457, "")</f>
        <v/>
      </c>
    </row>
    <row r="458">
      <c r="A458">
        <f>A457+1</f>
        <v/>
      </c>
      <c r="D458">
        <f>IF(COUNT(C458) = 1, C458-B458, "")</f>
        <v/>
      </c>
    </row>
    <row r="459">
      <c r="A459">
        <f>A458+1</f>
        <v/>
      </c>
      <c r="D459">
        <f>IF(COUNT(C459) = 1, C459-B459, "")</f>
        <v/>
      </c>
    </row>
    <row r="460">
      <c r="A460">
        <f>A459+1</f>
        <v/>
      </c>
      <c r="D460">
        <f>IF(COUNT(C460) = 1, C460-B460, "")</f>
        <v/>
      </c>
    </row>
    <row r="461">
      <c r="A461">
        <f>A460+1</f>
        <v/>
      </c>
      <c r="D461">
        <f>IF(COUNT(C461) = 1, C461-B461, "")</f>
        <v/>
      </c>
    </row>
    <row r="462">
      <c r="A462">
        <f>A461+1</f>
        <v/>
      </c>
      <c r="D462">
        <f>IF(COUNT(C462) = 1, C462-B462, "")</f>
        <v/>
      </c>
    </row>
    <row r="463">
      <c r="A463">
        <f>A462+1</f>
        <v/>
      </c>
      <c r="D463">
        <f>IF(COUNT(C463) = 1, C463-B463, "")</f>
        <v/>
      </c>
    </row>
    <row r="464">
      <c r="A464">
        <f>A463+1</f>
        <v/>
      </c>
      <c r="D464">
        <f>IF(COUNT(C464) = 1, C464-B464, "")</f>
        <v/>
      </c>
    </row>
    <row r="465">
      <c r="A465">
        <f>A464+1</f>
        <v/>
      </c>
      <c r="D465">
        <f>IF(COUNT(C465) = 1, C465-B465, "")</f>
        <v/>
      </c>
    </row>
    <row r="466">
      <c r="A466">
        <f>A465+1</f>
        <v/>
      </c>
      <c r="D466">
        <f>IF(COUNT(C466) = 1, C466-B466, "")</f>
        <v/>
      </c>
    </row>
    <row r="467">
      <c r="A467">
        <f>A466+1</f>
        <v/>
      </c>
      <c r="D467">
        <f>IF(COUNT(C467) = 1, C467-B467, "")</f>
        <v/>
      </c>
    </row>
    <row r="468">
      <c r="A468">
        <f>A467+1</f>
        <v/>
      </c>
      <c r="D468">
        <f>IF(COUNT(C468) = 1, C468-B468, "")</f>
        <v/>
      </c>
    </row>
    <row r="469">
      <c r="A469">
        <f>A468+1</f>
        <v/>
      </c>
      <c r="D469">
        <f>IF(COUNT(C469) = 1, C469-B469, "")</f>
        <v/>
      </c>
    </row>
    <row r="470">
      <c r="A470">
        <f>A469+1</f>
        <v/>
      </c>
      <c r="D470">
        <f>IF(COUNT(C470) = 1, C470-B470, "")</f>
        <v/>
      </c>
    </row>
    <row r="471">
      <c r="A471">
        <f>A470+1</f>
        <v/>
      </c>
      <c r="D471">
        <f>IF(COUNT(C471) = 1, C471-B471, "")</f>
        <v/>
      </c>
    </row>
    <row r="472">
      <c r="A472">
        <f>A471+1</f>
        <v/>
      </c>
      <c r="D472">
        <f>IF(COUNT(C472) = 1, C472-B472, "")</f>
        <v/>
      </c>
    </row>
    <row r="473">
      <c r="A473">
        <f>A472+1</f>
        <v/>
      </c>
      <c r="D473">
        <f>IF(COUNT(C473) = 1, C473-B473, "")</f>
        <v/>
      </c>
    </row>
    <row r="474">
      <c r="A474">
        <f>A473+1</f>
        <v/>
      </c>
      <c r="D474">
        <f>IF(COUNT(C474) = 1, C474-B474, "")</f>
        <v/>
      </c>
    </row>
    <row r="475">
      <c r="A475">
        <f>A474+1</f>
        <v/>
      </c>
      <c r="D475">
        <f>IF(COUNT(C475) = 1, C475-B475, "")</f>
        <v/>
      </c>
    </row>
    <row r="476">
      <c r="A476">
        <f>A475+1</f>
        <v/>
      </c>
      <c r="D476">
        <f>IF(COUNT(C476) = 1, C476-B476, "")</f>
        <v/>
      </c>
    </row>
    <row r="477">
      <c r="A477">
        <f>A476+1</f>
        <v/>
      </c>
      <c r="D477">
        <f>IF(COUNT(C477) = 1, C477-B477, "")</f>
        <v/>
      </c>
    </row>
    <row r="478">
      <c r="A478">
        <f>A477+1</f>
        <v/>
      </c>
      <c r="D478">
        <f>IF(COUNT(C478) = 1, C478-B478, "")</f>
        <v/>
      </c>
    </row>
    <row r="479">
      <c r="A479">
        <f>A478+1</f>
        <v/>
      </c>
      <c r="D479">
        <f>IF(COUNT(C479) = 1, C479-B479, "")</f>
        <v/>
      </c>
    </row>
    <row r="480">
      <c r="A480">
        <f>A479+1</f>
        <v/>
      </c>
      <c r="D480">
        <f>IF(COUNT(C480) = 1, C480-B480, "")</f>
        <v/>
      </c>
    </row>
    <row r="481">
      <c r="A481">
        <f>A480+1</f>
        <v/>
      </c>
      <c r="D481">
        <f>IF(COUNT(C481) = 1, C481-B481, "")</f>
        <v/>
      </c>
    </row>
    <row r="482">
      <c r="A482">
        <f>A481+1</f>
        <v/>
      </c>
      <c r="D482">
        <f>IF(COUNT(C482) = 1, C482-B482, "")</f>
        <v/>
      </c>
    </row>
    <row r="483">
      <c r="A483">
        <f>A482+1</f>
        <v/>
      </c>
      <c r="D483">
        <f>IF(COUNT(C483) = 1, C483-B483, "")</f>
        <v/>
      </c>
    </row>
    <row r="484">
      <c r="A484">
        <f>A483+1</f>
        <v/>
      </c>
      <c r="D484">
        <f>IF(COUNT(C484) = 1, C484-B484, "")</f>
        <v/>
      </c>
    </row>
    <row r="485">
      <c r="A485">
        <f>A484+1</f>
        <v/>
      </c>
      <c r="D485">
        <f>IF(COUNT(C485) = 1, C485-B485, "")</f>
        <v/>
      </c>
    </row>
    <row r="486">
      <c r="A486">
        <f>A485+1</f>
        <v/>
      </c>
      <c r="D486">
        <f>IF(COUNT(C486) = 1, C486-B486, "")</f>
        <v/>
      </c>
    </row>
    <row r="487">
      <c r="A487">
        <f>A486+1</f>
        <v/>
      </c>
      <c r="D487">
        <f>IF(COUNT(C487) = 1, C487-B487, "")</f>
        <v/>
      </c>
    </row>
    <row r="488">
      <c r="A488">
        <f>A487+1</f>
        <v/>
      </c>
      <c r="D488">
        <f>IF(COUNT(C488) = 1, C488-B488, "")</f>
        <v/>
      </c>
    </row>
    <row r="489">
      <c r="A489">
        <f>A488+1</f>
        <v/>
      </c>
      <c r="D489">
        <f>IF(COUNT(C489) = 1, C489-B489, "")</f>
        <v/>
      </c>
    </row>
    <row r="490">
      <c r="A490">
        <f>A489+1</f>
        <v/>
      </c>
      <c r="D490">
        <f>IF(COUNT(C490) = 1, C490-B490, "")</f>
        <v/>
      </c>
    </row>
    <row r="491">
      <c r="A491">
        <f>A490+1</f>
        <v/>
      </c>
      <c r="D491">
        <f>IF(COUNT(C491) = 1, C491-B491, "")</f>
        <v/>
      </c>
    </row>
    <row r="492">
      <c r="A492">
        <f>A491+1</f>
        <v/>
      </c>
      <c r="D492">
        <f>IF(COUNT(C492) = 1, C492-B492, "")</f>
        <v/>
      </c>
    </row>
    <row r="493">
      <c r="A493">
        <f>A492+1</f>
        <v/>
      </c>
      <c r="D493">
        <f>IF(COUNT(C493) = 1, C493-B493, "")</f>
        <v/>
      </c>
    </row>
    <row r="494">
      <c r="A494">
        <f>A493+1</f>
        <v/>
      </c>
      <c r="D494">
        <f>IF(COUNT(C494) = 1, C494-B494, "")</f>
        <v/>
      </c>
    </row>
    <row r="495">
      <c r="A495">
        <f>A494+1</f>
        <v/>
      </c>
      <c r="D495">
        <f>IF(COUNT(C495) = 1, C495-B495, "")</f>
        <v/>
      </c>
    </row>
    <row r="496">
      <c r="A496">
        <f>A495+1</f>
        <v/>
      </c>
      <c r="D496">
        <f>IF(COUNT(C496) = 1, C496-B496, "")</f>
        <v/>
      </c>
    </row>
    <row r="497">
      <c r="A497">
        <f>A496+1</f>
        <v/>
      </c>
      <c r="D497">
        <f>IF(COUNT(C497) = 1, C497-B497, "")</f>
        <v/>
      </c>
    </row>
    <row r="498">
      <c r="A498">
        <f>A497+1</f>
        <v/>
      </c>
      <c r="D498">
        <f>IF(COUNT(C498) = 1, C498-B498, "")</f>
        <v/>
      </c>
    </row>
    <row r="499">
      <c r="A499">
        <f>A498+1</f>
        <v/>
      </c>
      <c r="D499">
        <f>IF(COUNT(C499) = 1, C499-B499, "")</f>
        <v/>
      </c>
    </row>
    <row r="500">
      <c r="A500">
        <f>A499+1</f>
        <v/>
      </c>
      <c r="D500">
        <f>IF(COUNT(C500) = 1, C500-B500, "")</f>
        <v/>
      </c>
    </row>
    <row r="501">
      <c r="A501">
        <f>A500+1</f>
        <v/>
      </c>
      <c r="D501">
        <f>IF(COUNT(C501) = 1, C501-B501, "")</f>
        <v/>
      </c>
    </row>
    <row r="502">
      <c r="A502">
        <f>A501+1</f>
        <v/>
      </c>
      <c r="D502">
        <f>IF(COUNT(C502) = 1, C502-B502, "")</f>
        <v/>
      </c>
    </row>
    <row r="503">
      <c r="A503">
        <f>A502+1</f>
        <v/>
      </c>
      <c r="D503">
        <f>IF(COUNT(C503) = 1, C503-B503, "")</f>
        <v/>
      </c>
    </row>
    <row r="504">
      <c r="A504">
        <f>A503+1</f>
        <v/>
      </c>
      <c r="D504">
        <f>IF(COUNT(C504) = 1, C504-B504, "")</f>
        <v/>
      </c>
    </row>
    <row r="505">
      <c r="A505">
        <f>A504+1</f>
        <v/>
      </c>
      <c r="D505">
        <f>IF(COUNT(C505) = 1, C505-B505, "")</f>
        <v/>
      </c>
    </row>
    <row r="506">
      <c r="A506">
        <f>A505+1</f>
        <v/>
      </c>
      <c r="D506">
        <f>IF(COUNT(C506) = 1, C506-B506, "")</f>
        <v/>
      </c>
    </row>
    <row r="507">
      <c r="A507">
        <f>A506+1</f>
        <v/>
      </c>
      <c r="D507">
        <f>IF(COUNT(C507) = 1, C507-B507, "")</f>
        <v/>
      </c>
    </row>
    <row r="508">
      <c r="A508">
        <f>A507+1</f>
        <v/>
      </c>
      <c r="D508">
        <f>IF(COUNT(C508) = 1, C508-B508, "")</f>
        <v/>
      </c>
    </row>
    <row r="509">
      <c r="A509">
        <f>A508+1</f>
        <v/>
      </c>
      <c r="D509">
        <f>IF(COUNT(C509) = 1, C509-B509, "")</f>
        <v/>
      </c>
    </row>
    <row r="510">
      <c r="A510">
        <f>A509+1</f>
        <v/>
      </c>
      <c r="D510">
        <f>IF(COUNT(C510) = 1, C510-B510, "")</f>
        <v/>
      </c>
    </row>
    <row r="511">
      <c r="A511">
        <f>A510+1</f>
        <v/>
      </c>
      <c r="D511">
        <f>IF(COUNT(C511) = 1, C511-B511, "")</f>
        <v/>
      </c>
    </row>
    <row r="512">
      <c r="A512">
        <f>A511+1</f>
        <v/>
      </c>
      <c r="D512">
        <f>IF(COUNT(C512) = 1, C512-B512, "")</f>
        <v/>
      </c>
    </row>
    <row r="513">
      <c r="A513">
        <f>A512+1</f>
        <v/>
      </c>
      <c r="D513">
        <f>IF(COUNT(C513) = 1, C513-B513, "")</f>
        <v/>
      </c>
    </row>
    <row r="514">
      <c r="A514">
        <f>A513+1</f>
        <v/>
      </c>
      <c r="D514">
        <f>IF(COUNT(C514) = 1, C514-B514, "")</f>
        <v/>
      </c>
    </row>
    <row r="515">
      <c r="A515">
        <f>A514+1</f>
        <v/>
      </c>
      <c r="D515">
        <f>IF(COUNT(C515) = 1, C515-B515, "")</f>
        <v/>
      </c>
    </row>
    <row r="516">
      <c r="A516">
        <f>A515+1</f>
        <v/>
      </c>
      <c r="D516">
        <f>IF(COUNT(C516) = 1, C516-B516, "")</f>
        <v/>
      </c>
    </row>
    <row r="517">
      <c r="A517">
        <f>A516+1</f>
        <v/>
      </c>
      <c r="D517">
        <f>IF(COUNT(C517) = 1, C517-B517, "")</f>
        <v/>
      </c>
    </row>
    <row r="518">
      <c r="A518">
        <f>A517+1</f>
        <v/>
      </c>
      <c r="D518">
        <f>IF(COUNT(C518) = 1, C518-B518, "")</f>
        <v/>
      </c>
    </row>
    <row r="519">
      <c r="A519">
        <f>A518+1</f>
        <v/>
      </c>
      <c r="D519">
        <f>IF(COUNT(C519) = 1, C519-B519, "")</f>
        <v/>
      </c>
    </row>
    <row r="520">
      <c r="A520">
        <f>A519+1</f>
        <v/>
      </c>
      <c r="D520">
        <f>IF(COUNT(C520) = 1, C520-B520, "")</f>
        <v/>
      </c>
    </row>
    <row r="521">
      <c r="A521">
        <f>A520+1</f>
        <v/>
      </c>
      <c r="D521">
        <f>IF(COUNT(C521) = 1, C521-B521, "")</f>
        <v/>
      </c>
    </row>
    <row r="522">
      <c r="A522">
        <f>A521+1</f>
        <v/>
      </c>
      <c r="D522">
        <f>IF(COUNT(C522) = 1, C522-B522, "")</f>
        <v/>
      </c>
    </row>
    <row r="523">
      <c r="A523">
        <f>A522+1</f>
        <v/>
      </c>
      <c r="D523">
        <f>IF(COUNT(C523) = 1, C523-B523, "")</f>
        <v/>
      </c>
    </row>
    <row r="524">
      <c r="A524">
        <f>A523+1</f>
        <v/>
      </c>
      <c r="D524">
        <f>IF(COUNT(C524) = 1, C524-B524, "")</f>
        <v/>
      </c>
    </row>
    <row r="525">
      <c r="A525">
        <f>A524+1</f>
        <v/>
      </c>
      <c r="D525">
        <f>IF(COUNT(C525) = 1, C525-B525, "")</f>
        <v/>
      </c>
    </row>
    <row r="526">
      <c r="A526">
        <f>A525+1</f>
        <v/>
      </c>
      <c r="D526">
        <f>IF(COUNT(C526) = 1, C526-B526, "")</f>
        <v/>
      </c>
    </row>
    <row r="527">
      <c r="A527">
        <f>A526+1</f>
        <v/>
      </c>
      <c r="D527">
        <f>IF(COUNT(C527) = 1, C527-B527, "")</f>
        <v/>
      </c>
    </row>
    <row r="528">
      <c r="A528">
        <f>A527+1</f>
        <v/>
      </c>
      <c r="D528">
        <f>IF(COUNT(C528) = 1, C528-B528, "")</f>
        <v/>
      </c>
    </row>
    <row r="529">
      <c r="A529">
        <f>A528+1</f>
        <v/>
      </c>
      <c r="D529">
        <f>IF(COUNT(C529) = 1, C529-B529, "")</f>
        <v/>
      </c>
    </row>
    <row r="530">
      <c r="A530">
        <f>A529+1</f>
        <v/>
      </c>
      <c r="D530">
        <f>IF(COUNT(C530) = 1, C530-B530, "")</f>
        <v/>
      </c>
    </row>
    <row r="531">
      <c r="A531">
        <f>A530+1</f>
        <v/>
      </c>
      <c r="D531">
        <f>IF(COUNT(C531) = 1, C531-B531, "")</f>
        <v/>
      </c>
    </row>
    <row r="532">
      <c r="A532">
        <f>A531+1</f>
        <v/>
      </c>
      <c r="D532">
        <f>IF(COUNT(C532) = 1, C532-B532, "")</f>
        <v/>
      </c>
    </row>
    <row r="533">
      <c r="A533">
        <f>A532+1</f>
        <v/>
      </c>
      <c r="D533">
        <f>IF(COUNT(C533) = 1, C533-B533, "")</f>
        <v/>
      </c>
    </row>
    <row r="534">
      <c r="A534">
        <f>A533+1</f>
        <v/>
      </c>
      <c r="D534">
        <f>IF(COUNT(C534) = 1, C534-B534, "")</f>
        <v/>
      </c>
    </row>
    <row r="535">
      <c r="A535">
        <f>A534+1</f>
        <v/>
      </c>
      <c r="D535">
        <f>IF(COUNT(C535) = 1, C535-B535, "")</f>
        <v/>
      </c>
    </row>
    <row r="536">
      <c r="A536">
        <f>A535+1</f>
        <v/>
      </c>
      <c r="D536">
        <f>IF(COUNT(C536) = 1, C536-B536, "")</f>
        <v/>
      </c>
    </row>
    <row r="537">
      <c r="A537">
        <f>A536+1</f>
        <v/>
      </c>
      <c r="D537">
        <f>IF(COUNT(C537) = 1, C537-B537, "")</f>
        <v/>
      </c>
    </row>
    <row r="538">
      <c r="A538">
        <f>A537+1</f>
        <v/>
      </c>
      <c r="D538">
        <f>IF(COUNT(C538) = 1, C538-B538, "")</f>
        <v/>
      </c>
    </row>
    <row r="539">
      <c r="A539">
        <f>A538+1</f>
        <v/>
      </c>
      <c r="D539">
        <f>IF(COUNT(C539) = 1, C539-B539, "")</f>
        <v/>
      </c>
    </row>
    <row r="540">
      <c r="A540">
        <f>A539+1</f>
        <v/>
      </c>
      <c r="D540">
        <f>IF(COUNT(C540) = 1, C540-B540, "")</f>
        <v/>
      </c>
    </row>
    <row r="541">
      <c r="A541">
        <f>A540+1</f>
        <v/>
      </c>
      <c r="D541">
        <f>IF(COUNT(C541) = 1, C541-B541, "")</f>
        <v/>
      </c>
    </row>
    <row r="542">
      <c r="A542">
        <f>A541+1</f>
        <v/>
      </c>
      <c r="D542">
        <f>IF(COUNT(C542) = 1, C542-B542, "")</f>
        <v/>
      </c>
    </row>
    <row r="543">
      <c r="A543">
        <f>A542+1</f>
        <v/>
      </c>
      <c r="D543">
        <f>IF(COUNT(C543) = 1, C543-B543, "")</f>
        <v/>
      </c>
    </row>
    <row r="544">
      <c r="A544">
        <f>A543+1</f>
        <v/>
      </c>
      <c r="D544">
        <f>IF(COUNT(C544) = 1, C544-B544, "")</f>
        <v/>
      </c>
    </row>
    <row r="545">
      <c r="A545">
        <f>A544+1</f>
        <v/>
      </c>
      <c r="D545">
        <f>IF(COUNT(C545) = 1, C545-B545, "")</f>
        <v/>
      </c>
    </row>
    <row r="546">
      <c r="A546">
        <f>A545+1</f>
        <v/>
      </c>
      <c r="D546">
        <f>IF(COUNT(C546) = 1, C546-B546, "")</f>
        <v/>
      </c>
    </row>
    <row r="547">
      <c r="A547">
        <f>A546+1</f>
        <v/>
      </c>
      <c r="D547">
        <f>IF(COUNT(C547) = 1, C547-B547, "")</f>
        <v/>
      </c>
    </row>
    <row r="548">
      <c r="A548">
        <f>A547+1</f>
        <v/>
      </c>
      <c r="D548">
        <f>IF(COUNT(C548) = 1, C548-B548, "")</f>
        <v/>
      </c>
    </row>
    <row r="549">
      <c r="A549">
        <f>A548+1</f>
        <v/>
      </c>
      <c r="D549">
        <f>IF(COUNT(C549) = 1, C549-B549, "")</f>
        <v/>
      </c>
    </row>
    <row r="550">
      <c r="A550">
        <f>A549+1</f>
        <v/>
      </c>
      <c r="D550">
        <f>IF(COUNT(C550) = 1, C550-B550, "")</f>
        <v/>
      </c>
    </row>
    <row r="551">
      <c r="A551">
        <f>A550+1</f>
        <v/>
      </c>
      <c r="D551">
        <f>IF(COUNT(C551) = 1, C551-B551, "")</f>
        <v/>
      </c>
    </row>
    <row r="552">
      <c r="A552">
        <f>A551+1</f>
        <v/>
      </c>
      <c r="D552">
        <f>IF(COUNT(C552) = 1, C552-B552, "")</f>
        <v/>
      </c>
    </row>
    <row r="553">
      <c r="A553">
        <f>A552+1</f>
        <v/>
      </c>
      <c r="D553">
        <f>IF(COUNT(C553) = 1, C553-B553, "")</f>
        <v/>
      </c>
    </row>
    <row r="554">
      <c r="A554">
        <f>A553+1</f>
        <v/>
      </c>
      <c r="D554">
        <f>IF(COUNT(C554) = 1, C554-B554, "")</f>
        <v/>
      </c>
    </row>
    <row r="555">
      <c r="A555">
        <f>A554+1</f>
        <v/>
      </c>
      <c r="D555">
        <f>IF(COUNT(C555) = 1, C555-B555, "")</f>
        <v/>
      </c>
    </row>
    <row r="556">
      <c r="A556">
        <f>A555+1</f>
        <v/>
      </c>
      <c r="D556">
        <f>IF(COUNT(C556) = 1, C556-B556, "")</f>
        <v/>
      </c>
    </row>
    <row r="557">
      <c r="A557">
        <f>A556+1</f>
        <v/>
      </c>
      <c r="D557">
        <f>IF(COUNT(C557) = 1, C557-B557, "")</f>
        <v/>
      </c>
    </row>
    <row r="558">
      <c r="A558">
        <f>A557+1</f>
        <v/>
      </c>
      <c r="D558">
        <f>IF(COUNT(C558) = 1, C558-B558, "")</f>
        <v/>
      </c>
    </row>
    <row r="559">
      <c r="A559">
        <f>A558+1</f>
        <v/>
      </c>
      <c r="D559">
        <f>IF(COUNT(C559) = 1, C559-B559, "")</f>
        <v/>
      </c>
    </row>
    <row r="560">
      <c r="A560">
        <f>A559+1</f>
        <v/>
      </c>
      <c r="D560">
        <f>IF(COUNT(C560) = 1, C560-B560, "")</f>
        <v/>
      </c>
    </row>
    <row r="561">
      <c r="A561">
        <f>A560+1</f>
        <v/>
      </c>
      <c r="D561">
        <f>IF(COUNT(C561) = 1, C561-B561, "")</f>
        <v/>
      </c>
    </row>
    <row r="562">
      <c r="A562">
        <f>A561+1</f>
        <v/>
      </c>
      <c r="D562">
        <f>IF(COUNT(C562) = 1, C562-B562, "")</f>
        <v/>
      </c>
    </row>
    <row r="563">
      <c r="A563">
        <f>A562+1</f>
        <v/>
      </c>
      <c r="D563">
        <f>IF(COUNT(C563) = 1, C563-B563, "")</f>
        <v/>
      </c>
    </row>
    <row r="564">
      <c r="A564">
        <f>A563+1</f>
        <v/>
      </c>
      <c r="D564">
        <f>IF(COUNT(C564) = 1, C564-B564, "")</f>
        <v/>
      </c>
    </row>
    <row r="565">
      <c r="A565">
        <f>A564+1</f>
        <v/>
      </c>
      <c r="D565">
        <f>IF(COUNT(C565) = 1, C565-B565, "")</f>
        <v/>
      </c>
    </row>
    <row r="566">
      <c r="A566">
        <f>A565+1</f>
        <v/>
      </c>
      <c r="D566">
        <f>IF(COUNT(C566) = 1, C566-B566, "")</f>
        <v/>
      </c>
    </row>
    <row r="567">
      <c r="A567">
        <f>A566+1</f>
        <v/>
      </c>
      <c r="D567">
        <f>IF(COUNT(C567) = 1, C567-B567, "")</f>
        <v/>
      </c>
    </row>
    <row r="568">
      <c r="A568">
        <f>A567+1</f>
        <v/>
      </c>
      <c r="D568">
        <f>IF(COUNT(C568) = 1, C568-B568, "")</f>
        <v/>
      </c>
    </row>
    <row r="569">
      <c r="A569">
        <f>A568+1</f>
        <v/>
      </c>
      <c r="D569">
        <f>IF(COUNT(C569) = 1, C569-B569, "")</f>
        <v/>
      </c>
    </row>
    <row r="570">
      <c r="A570">
        <f>A569+1</f>
        <v/>
      </c>
      <c r="D570">
        <f>IF(COUNT(C570) = 1, C570-B570, "")</f>
        <v/>
      </c>
    </row>
    <row r="571">
      <c r="A571">
        <f>A570+1</f>
        <v/>
      </c>
      <c r="D571">
        <f>IF(COUNT(C571) = 1, C571-B571, "")</f>
        <v/>
      </c>
    </row>
    <row r="572">
      <c r="A572">
        <f>A571+1</f>
        <v/>
      </c>
      <c r="D572">
        <f>IF(COUNT(C572) = 1, C572-B572, "")</f>
        <v/>
      </c>
    </row>
    <row r="573">
      <c r="A573">
        <f>A572+1</f>
        <v/>
      </c>
      <c r="D573">
        <f>IF(COUNT(C573) = 1, C573-B573, "")</f>
        <v/>
      </c>
    </row>
    <row r="574">
      <c r="A574">
        <f>A573+1</f>
        <v/>
      </c>
      <c r="D574">
        <f>IF(COUNT(C574) = 1, C574-B574, "")</f>
        <v/>
      </c>
    </row>
    <row r="575">
      <c r="A575">
        <f>A574+1</f>
        <v/>
      </c>
      <c r="D575">
        <f>IF(COUNT(C575) = 1, C575-B575, "")</f>
        <v/>
      </c>
    </row>
    <row r="576">
      <c r="A576">
        <f>A575+1</f>
        <v/>
      </c>
      <c r="D576">
        <f>IF(COUNT(C576) = 1, C576-B576, "")</f>
        <v/>
      </c>
    </row>
    <row r="577">
      <c r="A577">
        <f>A576+1</f>
        <v/>
      </c>
      <c r="D577">
        <f>IF(COUNT(C577) = 1, C577-B577, "")</f>
        <v/>
      </c>
    </row>
    <row r="578">
      <c r="A578">
        <f>A577+1</f>
        <v/>
      </c>
      <c r="D578">
        <f>IF(COUNT(C578) = 1, C578-B578, "")</f>
        <v/>
      </c>
    </row>
    <row r="579">
      <c r="A579">
        <f>A578+1</f>
        <v/>
      </c>
      <c r="D579">
        <f>IF(COUNT(C579) = 1, C579-B579, "")</f>
        <v/>
      </c>
    </row>
    <row r="580">
      <c r="A580">
        <f>A579+1</f>
        <v/>
      </c>
      <c r="D580">
        <f>IF(COUNT(C580) = 1, C580-B580, "")</f>
        <v/>
      </c>
    </row>
    <row r="581">
      <c r="A581">
        <f>A580+1</f>
        <v/>
      </c>
      <c r="D581">
        <f>IF(COUNT(C581) = 1, C581-B581, "")</f>
        <v/>
      </c>
    </row>
    <row r="582">
      <c r="A582">
        <f>A581+1</f>
        <v/>
      </c>
      <c r="D582">
        <f>IF(COUNT(C582) = 1, C582-B582, "")</f>
        <v/>
      </c>
    </row>
    <row r="583">
      <c r="A583">
        <f>A582+1</f>
        <v/>
      </c>
      <c r="D583">
        <f>IF(COUNT(C583) = 1, C583-B583, "")</f>
        <v/>
      </c>
    </row>
    <row r="584">
      <c r="A584">
        <f>A583+1</f>
        <v/>
      </c>
      <c r="D584">
        <f>IF(COUNT(C584) = 1, C584-B584, "")</f>
        <v/>
      </c>
    </row>
    <row r="585">
      <c r="A585">
        <f>A584+1</f>
        <v/>
      </c>
      <c r="D585">
        <f>IF(COUNT(C585) = 1, C585-B585, "")</f>
        <v/>
      </c>
    </row>
    <row r="586">
      <c r="A586">
        <f>A585+1</f>
        <v/>
      </c>
      <c r="D586">
        <f>IF(COUNT(C586) = 1, C586-B586, "")</f>
        <v/>
      </c>
    </row>
    <row r="587">
      <c r="A587">
        <f>A586+1</f>
        <v/>
      </c>
      <c r="D587">
        <f>IF(COUNT(C587) = 1, C587-B587, "")</f>
        <v/>
      </c>
    </row>
    <row r="588">
      <c r="A588">
        <f>A587+1</f>
        <v/>
      </c>
      <c r="D588">
        <f>IF(COUNT(C588) = 1, C588-B588, "")</f>
        <v/>
      </c>
    </row>
    <row r="589">
      <c r="A589">
        <f>A588+1</f>
        <v/>
      </c>
      <c r="D589">
        <f>IF(COUNT(C589) = 1, C589-B589, "")</f>
        <v/>
      </c>
    </row>
    <row r="590">
      <c r="A590">
        <f>A589+1</f>
        <v/>
      </c>
      <c r="D590">
        <f>IF(COUNT(C590) = 1, C590-B590, "")</f>
        <v/>
      </c>
    </row>
    <row r="591">
      <c r="A591">
        <f>A590+1</f>
        <v/>
      </c>
      <c r="D591">
        <f>IF(COUNT(C591) = 1, C591-B591, "")</f>
        <v/>
      </c>
    </row>
    <row r="592">
      <c r="A592">
        <f>A591+1</f>
        <v/>
      </c>
      <c r="D592">
        <f>IF(COUNT(C592) = 1, C592-B592, "")</f>
        <v/>
      </c>
    </row>
    <row r="593">
      <c r="A593">
        <f>A592+1</f>
        <v/>
      </c>
      <c r="D593">
        <f>IF(COUNT(C593) = 1, C593-B593, "")</f>
        <v/>
      </c>
    </row>
    <row r="594">
      <c r="A594">
        <f>A593+1</f>
        <v/>
      </c>
      <c r="D594">
        <f>IF(COUNT(C594) = 1, C594-B594, "")</f>
        <v/>
      </c>
    </row>
    <row r="595">
      <c r="A595">
        <f>A594+1</f>
        <v/>
      </c>
      <c r="D595">
        <f>IF(COUNT(C595) = 1, C595-B595, "")</f>
        <v/>
      </c>
    </row>
    <row r="596">
      <c r="A596">
        <f>A595+1</f>
        <v/>
      </c>
      <c r="D596">
        <f>IF(COUNT(C596) = 1, C596-B596, "")</f>
        <v/>
      </c>
    </row>
    <row r="597">
      <c r="A597">
        <f>A596+1</f>
        <v/>
      </c>
      <c r="D597">
        <f>IF(COUNT(C597) = 1, C597-B597, "")</f>
        <v/>
      </c>
    </row>
    <row r="598">
      <c r="A598">
        <f>A597+1</f>
        <v/>
      </c>
      <c r="D598">
        <f>IF(COUNT(C598) = 1, C598-B598, "")</f>
        <v/>
      </c>
    </row>
    <row r="599">
      <c r="A599">
        <f>A598+1</f>
        <v/>
      </c>
      <c r="D599">
        <f>IF(COUNT(C599) = 1, C599-B599, "")</f>
        <v/>
      </c>
    </row>
    <row r="600">
      <c r="A600">
        <f>A599+1</f>
        <v/>
      </c>
      <c r="D600">
        <f>IF(COUNT(C600) = 1, C600-B600, "")</f>
        <v/>
      </c>
    </row>
    <row r="601">
      <c r="A601">
        <f>A600+1</f>
        <v/>
      </c>
      <c r="D601">
        <f>IF(COUNT(C601) = 1, C601-B601, "")</f>
        <v/>
      </c>
    </row>
    <row r="602">
      <c r="A602">
        <f>A601+1</f>
        <v/>
      </c>
      <c r="D602">
        <f>IF(COUNT(C602) = 1, C602-B602, "")</f>
        <v/>
      </c>
    </row>
    <row r="603">
      <c r="A603">
        <f>A602+1</f>
        <v/>
      </c>
      <c r="D603">
        <f>IF(COUNT(C603) = 1, C603-B603, "")</f>
        <v/>
      </c>
    </row>
    <row r="604">
      <c r="A604">
        <f>A603+1</f>
        <v/>
      </c>
      <c r="D604">
        <f>IF(COUNT(C604) = 1, C604-B604, "")</f>
        <v/>
      </c>
    </row>
    <row r="605">
      <c r="A605">
        <f>A604+1</f>
        <v/>
      </c>
      <c r="D605">
        <f>IF(COUNT(C605) = 1, C605-B605, "")</f>
        <v/>
      </c>
    </row>
    <row r="606">
      <c r="A606">
        <f>A605+1</f>
        <v/>
      </c>
      <c r="D606">
        <f>IF(COUNT(C606) = 1, C606-B606, "")</f>
        <v/>
      </c>
    </row>
    <row r="607">
      <c r="A607">
        <f>A606+1</f>
        <v/>
      </c>
      <c r="D607">
        <f>IF(COUNT(C607) = 1, C607-B607, "")</f>
        <v/>
      </c>
    </row>
    <row r="608">
      <c r="A608">
        <f>A607+1</f>
        <v/>
      </c>
      <c r="D608">
        <f>IF(COUNT(C608) = 1, C608-B608, "")</f>
        <v/>
      </c>
    </row>
    <row r="609">
      <c r="A609">
        <f>A608+1</f>
        <v/>
      </c>
      <c r="D609">
        <f>IF(COUNT(C609) = 1, C609-B609, "")</f>
        <v/>
      </c>
    </row>
    <row r="610">
      <c r="A610">
        <f>A609+1</f>
        <v/>
      </c>
      <c r="D610">
        <f>IF(COUNT(C610) = 1, C610-B610, "")</f>
        <v/>
      </c>
    </row>
    <row r="611">
      <c r="A611">
        <f>A610+1</f>
        <v/>
      </c>
      <c r="D611">
        <f>IF(COUNT(C611) = 1, C611-B611, "")</f>
        <v/>
      </c>
    </row>
    <row r="612">
      <c r="A612">
        <f>A611+1</f>
        <v/>
      </c>
      <c r="D612">
        <f>IF(COUNT(C612) = 1, C612-B612, "")</f>
        <v/>
      </c>
    </row>
    <row r="613">
      <c r="A613">
        <f>A612+1</f>
        <v/>
      </c>
      <c r="D613">
        <f>IF(COUNT(C613) = 1, C613-B613, "")</f>
        <v/>
      </c>
    </row>
    <row r="614">
      <c r="A614">
        <f>A613+1</f>
        <v/>
      </c>
      <c r="D614">
        <f>IF(COUNT(C614) = 1, C614-B614, "")</f>
        <v/>
      </c>
    </row>
    <row r="615">
      <c r="A615">
        <f>A614+1</f>
        <v/>
      </c>
      <c r="D615">
        <f>IF(COUNT(C615) = 1, C615-B615, "")</f>
        <v/>
      </c>
    </row>
    <row r="616">
      <c r="A616">
        <f>A615+1</f>
        <v/>
      </c>
      <c r="D616">
        <f>IF(COUNT(C616) = 1, C616-B616, "")</f>
        <v/>
      </c>
    </row>
    <row r="617">
      <c r="A617">
        <f>A616+1</f>
        <v/>
      </c>
      <c r="D617">
        <f>IF(COUNT(C617) = 1, C617-B617, "")</f>
        <v/>
      </c>
    </row>
    <row r="618">
      <c r="A618">
        <f>A617+1</f>
        <v/>
      </c>
      <c r="D618">
        <f>IF(COUNT(C618) = 1, C618-B618, "")</f>
        <v/>
      </c>
    </row>
    <row r="619">
      <c r="A619">
        <f>A618+1</f>
        <v/>
      </c>
      <c r="D619">
        <f>IF(COUNT(C619) = 1, C619-B619, "")</f>
        <v/>
      </c>
    </row>
    <row r="620">
      <c r="A620">
        <f>A619+1</f>
        <v/>
      </c>
      <c r="D620">
        <f>IF(COUNT(C620) = 1, C620-B620, "")</f>
        <v/>
      </c>
    </row>
    <row r="621">
      <c r="A621">
        <f>A620+1</f>
        <v/>
      </c>
      <c r="D621">
        <f>IF(COUNT(C621) = 1, C621-B621, "")</f>
        <v/>
      </c>
    </row>
    <row r="622">
      <c r="A622">
        <f>A621+1</f>
        <v/>
      </c>
      <c r="D622">
        <f>IF(COUNT(C622) = 1, C622-B622, "")</f>
        <v/>
      </c>
    </row>
    <row r="623">
      <c r="A623">
        <f>A622+1</f>
        <v/>
      </c>
      <c r="D623">
        <f>IF(COUNT(C623) = 1, C623-B623, "")</f>
        <v/>
      </c>
    </row>
    <row r="624">
      <c r="A624">
        <f>A623+1</f>
        <v/>
      </c>
      <c r="D624">
        <f>IF(COUNT(C624) = 1, C624-B624, "")</f>
        <v/>
      </c>
    </row>
    <row r="625">
      <c r="A625">
        <f>A624+1</f>
        <v/>
      </c>
      <c r="D625">
        <f>IF(COUNT(C625) = 1, C625-B625, "")</f>
        <v/>
      </c>
    </row>
    <row r="626">
      <c r="A626">
        <f>A625+1</f>
        <v/>
      </c>
      <c r="D626">
        <f>IF(COUNT(C626) = 1, C626-B626, "")</f>
        <v/>
      </c>
    </row>
    <row r="627">
      <c r="A627">
        <f>A626+1</f>
        <v/>
      </c>
      <c r="D627">
        <f>IF(COUNT(C627) = 1, C627-B627, "")</f>
        <v/>
      </c>
    </row>
    <row r="628">
      <c r="A628">
        <f>A627+1</f>
        <v/>
      </c>
      <c r="D628">
        <f>IF(COUNT(C628) = 1, C628-B628, "")</f>
        <v/>
      </c>
    </row>
    <row r="629">
      <c r="A629">
        <f>A628+1</f>
        <v/>
      </c>
      <c r="D629">
        <f>IF(COUNT(C629) = 1, C629-B629, "")</f>
        <v/>
      </c>
    </row>
    <row r="630">
      <c r="A630">
        <f>A629+1</f>
        <v/>
      </c>
      <c r="D630">
        <f>IF(COUNT(C630) = 1, C630-B630, "")</f>
        <v/>
      </c>
    </row>
    <row r="631">
      <c r="A631">
        <f>A630+1</f>
        <v/>
      </c>
      <c r="D631">
        <f>IF(COUNT(C631) = 1, C631-B631, "")</f>
        <v/>
      </c>
    </row>
    <row r="632">
      <c r="A632">
        <f>A631+1</f>
        <v/>
      </c>
      <c r="D632">
        <f>IF(COUNT(C632) = 1, C632-B632, "")</f>
        <v/>
      </c>
    </row>
    <row r="633">
      <c r="A633">
        <f>A632+1</f>
        <v/>
      </c>
      <c r="D633">
        <f>IF(COUNT(C633) = 1, C633-B633, "")</f>
        <v/>
      </c>
    </row>
    <row r="634">
      <c r="A634">
        <f>A633+1</f>
        <v/>
      </c>
      <c r="D634">
        <f>IF(COUNT(C634) = 1, C634-B634, "")</f>
        <v/>
      </c>
    </row>
    <row r="635">
      <c r="A635">
        <f>A634+1</f>
        <v/>
      </c>
      <c r="D635">
        <f>IF(COUNT(C635) = 1, C635-B635, "")</f>
        <v/>
      </c>
    </row>
    <row r="636">
      <c r="A636">
        <f>A635+1</f>
        <v/>
      </c>
      <c r="D636">
        <f>IF(COUNT(C636) = 1, C636-B636, "")</f>
        <v/>
      </c>
    </row>
    <row r="637">
      <c r="A637">
        <f>A636+1</f>
        <v/>
      </c>
      <c r="D637">
        <f>IF(COUNT(C637) = 1, C637-B637, "")</f>
        <v/>
      </c>
    </row>
    <row r="638">
      <c r="A638">
        <f>A637+1</f>
        <v/>
      </c>
      <c r="D638">
        <f>IF(COUNT(C638) = 1, C638-B638, "")</f>
        <v/>
      </c>
    </row>
    <row r="639">
      <c r="A639">
        <f>A638+1</f>
        <v/>
      </c>
      <c r="D639">
        <f>IF(COUNT(C639) = 1, C639-B639, "")</f>
        <v/>
      </c>
    </row>
    <row r="640">
      <c r="A640">
        <f>A639+1</f>
        <v/>
      </c>
      <c r="D640">
        <f>IF(COUNT(C640) = 1, C640-B640, "")</f>
        <v/>
      </c>
    </row>
    <row r="641">
      <c r="A641">
        <f>A640+1</f>
        <v/>
      </c>
      <c r="D641">
        <f>IF(COUNT(C641) = 1, C641-B641, "")</f>
        <v/>
      </c>
    </row>
    <row r="642">
      <c r="A642">
        <f>A641+1</f>
        <v/>
      </c>
      <c r="D642">
        <f>IF(COUNT(C642) = 1, C642-B642, "")</f>
        <v/>
      </c>
    </row>
    <row r="643">
      <c r="A643">
        <f>A642+1</f>
        <v/>
      </c>
      <c r="D643">
        <f>IF(COUNT(C643) = 1, C643-B643, "")</f>
        <v/>
      </c>
    </row>
    <row r="644">
      <c r="A644">
        <f>A643+1</f>
        <v/>
      </c>
      <c r="D644">
        <f>IF(COUNT(C644) = 1, C644-B644, "")</f>
        <v/>
      </c>
    </row>
    <row r="645">
      <c r="A645">
        <f>A644+1</f>
        <v/>
      </c>
      <c r="D645">
        <f>IF(COUNT(C645) = 1, C645-B645, "")</f>
        <v/>
      </c>
    </row>
    <row r="646">
      <c r="A646">
        <f>A645+1</f>
        <v/>
      </c>
      <c r="D646">
        <f>IF(COUNT(C646) = 1, C646-B646, "")</f>
        <v/>
      </c>
    </row>
    <row r="647">
      <c r="A647">
        <f>A646+1</f>
        <v/>
      </c>
      <c r="D647">
        <f>IF(COUNT(C647) = 1, C647-B647, "")</f>
        <v/>
      </c>
    </row>
    <row r="648">
      <c r="A648">
        <f>A647+1</f>
        <v/>
      </c>
      <c r="D648">
        <f>IF(COUNT(C648) = 1, C648-B648, "")</f>
        <v/>
      </c>
    </row>
    <row r="649">
      <c r="A649">
        <f>A648+1</f>
        <v/>
      </c>
      <c r="D649">
        <f>IF(COUNT(C649) = 1, C649-B649, "")</f>
        <v/>
      </c>
    </row>
    <row r="650">
      <c r="A650">
        <f>A649+1</f>
        <v/>
      </c>
      <c r="D650">
        <f>IF(COUNT(C650) = 1, C650-B650, "")</f>
        <v/>
      </c>
    </row>
    <row r="651">
      <c r="A651">
        <f>A650+1</f>
        <v/>
      </c>
      <c r="D651">
        <f>IF(COUNT(C651) = 1, C651-B651, "")</f>
        <v/>
      </c>
    </row>
    <row r="652">
      <c r="A652">
        <f>A651+1</f>
        <v/>
      </c>
      <c r="D652">
        <f>IF(COUNT(C652) = 1, C652-B652, "")</f>
        <v/>
      </c>
    </row>
    <row r="653">
      <c r="A653">
        <f>A652+1</f>
        <v/>
      </c>
      <c r="D653">
        <f>IF(COUNT(C653) = 1, C653-B653, "")</f>
        <v/>
      </c>
    </row>
    <row r="654">
      <c r="A654">
        <f>A653+1</f>
        <v/>
      </c>
      <c r="D654">
        <f>IF(COUNT(C654) = 1, C654-B654, "")</f>
        <v/>
      </c>
    </row>
    <row r="655">
      <c r="A655">
        <f>A654+1</f>
        <v/>
      </c>
      <c r="D655">
        <f>IF(COUNT(C655) = 1, C655-B655, "")</f>
        <v/>
      </c>
    </row>
    <row r="656">
      <c r="A656">
        <f>A655+1</f>
        <v/>
      </c>
      <c r="D656">
        <f>IF(COUNT(C656) = 1, C656-B656, "")</f>
        <v/>
      </c>
    </row>
    <row r="657">
      <c r="A657">
        <f>A656+1</f>
        <v/>
      </c>
      <c r="D657">
        <f>IF(COUNT(C657) = 1, C657-B657, "")</f>
        <v/>
      </c>
    </row>
    <row r="658">
      <c r="A658">
        <f>A657+1</f>
        <v/>
      </c>
      <c r="D658">
        <f>IF(COUNT(C658) = 1, C658-B658, "")</f>
        <v/>
      </c>
    </row>
    <row r="659">
      <c r="A659">
        <f>A658+1</f>
        <v/>
      </c>
      <c r="D659">
        <f>IF(COUNT(C659) = 1, C659-B659, "")</f>
        <v/>
      </c>
    </row>
    <row r="660">
      <c r="A660">
        <f>A659+1</f>
        <v/>
      </c>
      <c r="D660">
        <f>IF(COUNT(C660) = 1, C660-B660, "")</f>
        <v/>
      </c>
    </row>
    <row r="661">
      <c r="A661">
        <f>A660+1</f>
        <v/>
      </c>
      <c r="D661">
        <f>IF(COUNT(C661) = 1, C661-B661, "")</f>
        <v/>
      </c>
    </row>
    <row r="662">
      <c r="A662">
        <f>A661+1</f>
        <v/>
      </c>
      <c r="D662">
        <f>IF(COUNT(C662) = 1, C662-B662, "")</f>
        <v/>
      </c>
    </row>
    <row r="663">
      <c r="A663">
        <f>A662+1</f>
        <v/>
      </c>
      <c r="D663">
        <f>IF(COUNT(C663) = 1, C663-B663, "")</f>
        <v/>
      </c>
    </row>
    <row r="664">
      <c r="A664">
        <f>A663+1</f>
        <v/>
      </c>
      <c r="D664">
        <f>IF(COUNT(C664) = 1, C664-B664, "")</f>
        <v/>
      </c>
    </row>
    <row r="665">
      <c r="A665">
        <f>A664+1</f>
        <v/>
      </c>
      <c r="D665">
        <f>IF(COUNT(C665) = 1, C665-B665, "")</f>
        <v/>
      </c>
    </row>
    <row r="666">
      <c r="A666">
        <f>A665+1</f>
        <v/>
      </c>
      <c r="D666">
        <f>IF(COUNT(C666) = 1, C666-B666, "")</f>
        <v/>
      </c>
    </row>
    <row r="667">
      <c r="A667">
        <f>A666+1</f>
        <v/>
      </c>
      <c r="D667">
        <f>IF(COUNT(C667) = 1, C667-B667, "")</f>
        <v/>
      </c>
    </row>
    <row r="668">
      <c r="A668">
        <f>A667+1</f>
        <v/>
      </c>
      <c r="D668">
        <f>IF(COUNT(C668) = 1, C668-B668, "")</f>
        <v/>
      </c>
    </row>
    <row r="669">
      <c r="A669">
        <f>A668+1</f>
        <v/>
      </c>
      <c r="D669">
        <f>IF(COUNT(C669) = 1, C669-B669, "")</f>
        <v/>
      </c>
    </row>
    <row r="670">
      <c r="A670">
        <f>A669+1</f>
        <v/>
      </c>
      <c r="D670">
        <f>IF(COUNT(C670) = 1, C670-B670, "")</f>
        <v/>
      </c>
    </row>
    <row r="671">
      <c r="A671">
        <f>A670+1</f>
        <v/>
      </c>
      <c r="D671">
        <f>IF(COUNT(C671) = 1, C671-B671, "")</f>
        <v/>
      </c>
    </row>
    <row r="672">
      <c r="A672">
        <f>A671+1</f>
        <v/>
      </c>
      <c r="D672">
        <f>IF(COUNT(C672) = 1, C672-B672, "")</f>
        <v/>
      </c>
    </row>
    <row r="673">
      <c r="A673">
        <f>A672+1</f>
        <v/>
      </c>
      <c r="D673">
        <f>IF(COUNT(C673) = 1, C673-B673, "")</f>
        <v/>
      </c>
    </row>
    <row r="674">
      <c r="A674">
        <f>A673+1</f>
        <v/>
      </c>
      <c r="D674">
        <f>IF(COUNT(C674) = 1, C674-B674, "")</f>
        <v/>
      </c>
    </row>
    <row r="675">
      <c r="A675">
        <f>A674+1</f>
        <v/>
      </c>
      <c r="D675">
        <f>IF(COUNT(C675) = 1, C675-B675, "")</f>
        <v/>
      </c>
    </row>
    <row r="676">
      <c r="A676">
        <f>A675+1</f>
        <v/>
      </c>
      <c r="D676">
        <f>IF(COUNT(C676) = 1, C676-B676, "")</f>
        <v/>
      </c>
    </row>
    <row r="677">
      <c r="A677">
        <f>A676+1</f>
        <v/>
      </c>
      <c r="D677">
        <f>IF(COUNT(C677) = 1, C677-B677, "")</f>
        <v/>
      </c>
    </row>
    <row r="678">
      <c r="A678">
        <f>A677+1</f>
        <v/>
      </c>
      <c r="D678">
        <f>IF(COUNT(C678) = 1, C678-B678, "")</f>
        <v/>
      </c>
    </row>
    <row r="679">
      <c r="A679">
        <f>A678+1</f>
        <v/>
      </c>
      <c r="D679">
        <f>IF(COUNT(C679) = 1, C679-B679, "")</f>
        <v/>
      </c>
    </row>
    <row r="680">
      <c r="A680">
        <f>A679+1</f>
        <v/>
      </c>
      <c r="D680">
        <f>IF(COUNT(C680) = 1, C680-B680, "")</f>
        <v/>
      </c>
    </row>
    <row r="681">
      <c r="A681">
        <f>A680+1</f>
        <v/>
      </c>
      <c r="D681">
        <f>IF(COUNT(C681) = 1, C681-B681, "")</f>
        <v/>
      </c>
    </row>
    <row r="682">
      <c r="A682">
        <f>A681+1</f>
        <v/>
      </c>
      <c r="D682">
        <f>IF(COUNT(C682) = 1, C682-B682, "")</f>
        <v/>
      </c>
    </row>
    <row r="683">
      <c r="A683">
        <f>A682+1</f>
        <v/>
      </c>
      <c r="D683">
        <f>IF(COUNT(C683) = 1, C683-B683, "")</f>
        <v/>
      </c>
    </row>
    <row r="684">
      <c r="A684">
        <f>A683+1</f>
        <v/>
      </c>
      <c r="D684">
        <f>IF(COUNT(C684) = 1, C684-B684, "")</f>
        <v/>
      </c>
    </row>
    <row r="685">
      <c r="A685">
        <f>A684+1</f>
        <v/>
      </c>
      <c r="D685">
        <f>IF(COUNT(C685) = 1, C685-B685, "")</f>
        <v/>
      </c>
    </row>
    <row r="686">
      <c r="A686">
        <f>A685+1</f>
        <v/>
      </c>
      <c r="D686">
        <f>IF(COUNT(C686) = 1, C686-B686, "")</f>
        <v/>
      </c>
    </row>
    <row r="687">
      <c r="A687">
        <f>A686+1</f>
        <v/>
      </c>
      <c r="D687">
        <f>IF(COUNT(C687) = 1, C687-B687, "")</f>
        <v/>
      </c>
    </row>
    <row r="688">
      <c r="A688">
        <f>A687+1</f>
        <v/>
      </c>
      <c r="D688">
        <f>IF(COUNT(C688) = 1, C688-B688, "")</f>
        <v/>
      </c>
    </row>
    <row r="689">
      <c r="A689">
        <f>A688+1</f>
        <v/>
      </c>
      <c r="D689">
        <f>IF(COUNT(C689) = 1, C689-B689, "")</f>
        <v/>
      </c>
    </row>
    <row r="690">
      <c r="A690">
        <f>A689+1</f>
        <v/>
      </c>
      <c r="D690">
        <f>IF(COUNT(C690) = 1, C690-B690, "")</f>
        <v/>
      </c>
    </row>
    <row r="691">
      <c r="A691">
        <f>A690+1</f>
        <v/>
      </c>
      <c r="D691">
        <f>IF(COUNT(C691) = 1, C691-B691, "")</f>
        <v/>
      </c>
    </row>
    <row r="692">
      <c r="A692">
        <f>A691+1</f>
        <v/>
      </c>
      <c r="D692">
        <f>IF(COUNT(C692) = 1, C692-B692, "")</f>
        <v/>
      </c>
    </row>
    <row r="693">
      <c r="A693">
        <f>A692+1</f>
        <v/>
      </c>
      <c r="D693">
        <f>IF(COUNT(C693) = 1, C693-B693, "")</f>
        <v/>
      </c>
    </row>
    <row r="694">
      <c r="A694">
        <f>A693+1</f>
        <v/>
      </c>
      <c r="D694">
        <f>IF(COUNT(C694) = 1, C694-B694, "")</f>
        <v/>
      </c>
    </row>
    <row r="695">
      <c r="A695">
        <f>A694+1</f>
        <v/>
      </c>
      <c r="D695">
        <f>IF(COUNT(C695) = 1, C695-B695, "")</f>
        <v/>
      </c>
    </row>
    <row r="696">
      <c r="A696">
        <f>A695+1</f>
        <v/>
      </c>
      <c r="D696">
        <f>IF(COUNT(C696) = 1, C696-B696, "")</f>
        <v/>
      </c>
    </row>
    <row r="697">
      <c r="A697">
        <f>A696+1</f>
        <v/>
      </c>
      <c r="D697">
        <f>IF(COUNT(C697) = 1, C697-B697, "")</f>
        <v/>
      </c>
    </row>
    <row r="698">
      <c r="A698">
        <f>A697+1</f>
        <v/>
      </c>
      <c r="D698">
        <f>IF(COUNT(C698) = 1, C698-B698, "")</f>
        <v/>
      </c>
    </row>
    <row r="699">
      <c r="A699">
        <f>A698+1</f>
        <v/>
      </c>
      <c r="D699">
        <f>IF(COUNT(C699) = 1, C699-B699, "")</f>
        <v/>
      </c>
    </row>
    <row r="700">
      <c r="A700">
        <f>A699+1</f>
        <v/>
      </c>
      <c r="D700">
        <f>IF(COUNT(C700) = 1, C700-B700, "")</f>
        <v/>
      </c>
    </row>
    <row r="701">
      <c r="A701">
        <f>A700+1</f>
        <v/>
      </c>
      <c r="D701">
        <f>IF(COUNT(C701) = 1, C701-B701, "")</f>
        <v/>
      </c>
    </row>
    <row r="702">
      <c r="A702">
        <f>A701+1</f>
        <v/>
      </c>
      <c r="D702">
        <f>IF(COUNT(C702) = 1, C702-B702, "")</f>
        <v/>
      </c>
    </row>
    <row r="703">
      <c r="A703">
        <f>A702+1</f>
        <v/>
      </c>
      <c r="D703">
        <f>IF(COUNT(C703) = 1, C703-B703, "")</f>
        <v/>
      </c>
    </row>
    <row r="704">
      <c r="A704">
        <f>A703+1</f>
        <v/>
      </c>
      <c r="D704">
        <f>IF(COUNT(C704) = 1, C704-B704, "")</f>
        <v/>
      </c>
    </row>
    <row r="705">
      <c r="A705">
        <f>A704+1</f>
        <v/>
      </c>
      <c r="D705">
        <f>IF(COUNT(C705) = 1, C705-B705, "")</f>
        <v/>
      </c>
    </row>
    <row r="706">
      <c r="A706">
        <f>A705+1</f>
        <v/>
      </c>
      <c r="D706">
        <f>IF(COUNT(C706) = 1, C706-B706, "")</f>
        <v/>
      </c>
    </row>
    <row r="707">
      <c r="A707">
        <f>A706+1</f>
        <v/>
      </c>
      <c r="D707">
        <f>IF(COUNT(C707) = 1, C707-B707, "")</f>
        <v/>
      </c>
    </row>
    <row r="708">
      <c r="A708">
        <f>A707+1</f>
        <v/>
      </c>
      <c r="D708">
        <f>IF(COUNT(C708) = 1, C708-B708, "")</f>
        <v/>
      </c>
    </row>
    <row r="709">
      <c r="A709">
        <f>A708+1</f>
        <v/>
      </c>
      <c r="D709">
        <f>IF(COUNT(C709) = 1, C709-B709, "")</f>
        <v/>
      </c>
    </row>
    <row r="710">
      <c r="A710">
        <f>A709+1</f>
        <v/>
      </c>
      <c r="D710">
        <f>IF(COUNT(C710) = 1, C710-B710, "")</f>
        <v/>
      </c>
    </row>
    <row r="711">
      <c r="A711">
        <f>A710+1</f>
        <v/>
      </c>
      <c r="D711">
        <f>IF(COUNT(C711) = 1, C711-B711, "")</f>
        <v/>
      </c>
    </row>
    <row r="712">
      <c r="A712">
        <f>A711+1</f>
        <v/>
      </c>
      <c r="D712">
        <f>IF(COUNT(C712) = 1, C712-B712, "")</f>
        <v/>
      </c>
    </row>
    <row r="713">
      <c r="A713">
        <f>A712+1</f>
        <v/>
      </c>
      <c r="D713">
        <f>IF(COUNT(C713) = 1, C713-B713, "")</f>
        <v/>
      </c>
    </row>
    <row r="714">
      <c r="A714">
        <f>A713+1</f>
        <v/>
      </c>
      <c r="D714">
        <f>IF(COUNT(C714) = 1, C714-B714, "")</f>
        <v/>
      </c>
    </row>
    <row r="715">
      <c r="A715">
        <f>A714+1</f>
        <v/>
      </c>
      <c r="D715">
        <f>IF(COUNT(C715) = 1, C715-B715, "")</f>
        <v/>
      </c>
    </row>
    <row r="716">
      <c r="A716">
        <f>A715+1</f>
        <v/>
      </c>
      <c r="D716">
        <f>IF(COUNT(C716) = 1, C716-B716, "")</f>
        <v/>
      </c>
    </row>
    <row r="717">
      <c r="A717">
        <f>A716+1</f>
        <v/>
      </c>
      <c r="D717">
        <f>IF(COUNT(C717) = 1, C717-B717, "")</f>
        <v/>
      </c>
    </row>
    <row r="718">
      <c r="A718">
        <f>A717+1</f>
        <v/>
      </c>
      <c r="D718">
        <f>IF(COUNT(C718) = 1, C718-B718, "")</f>
        <v/>
      </c>
    </row>
    <row r="719">
      <c r="A719">
        <f>A718+1</f>
        <v/>
      </c>
      <c r="D719">
        <f>IF(COUNT(C719) = 1, C719-B719, "")</f>
        <v/>
      </c>
    </row>
    <row r="720">
      <c r="A720">
        <f>A719+1</f>
        <v/>
      </c>
      <c r="D720">
        <f>IF(COUNT(C720) = 1, C720-B720, "")</f>
        <v/>
      </c>
    </row>
    <row r="721">
      <c r="A721">
        <f>A720+1</f>
        <v/>
      </c>
      <c r="D721">
        <f>IF(COUNT(C721) = 1, C721-B721, "")</f>
        <v/>
      </c>
    </row>
    <row r="722">
      <c r="A722">
        <f>A721+1</f>
        <v/>
      </c>
      <c r="D722">
        <f>IF(COUNT(C722) = 1, C722-B722, "")</f>
        <v/>
      </c>
    </row>
    <row r="723">
      <c r="A723">
        <f>A722+1</f>
        <v/>
      </c>
      <c r="D723">
        <f>IF(COUNT(C723) = 1, C723-B723, "")</f>
        <v/>
      </c>
    </row>
    <row r="724">
      <c r="A724">
        <f>A723+1</f>
        <v/>
      </c>
      <c r="D724">
        <f>IF(COUNT(C724) = 1, C724-B724, "")</f>
        <v/>
      </c>
    </row>
    <row r="725">
      <c r="A725">
        <f>A724+1</f>
        <v/>
      </c>
      <c r="D725">
        <f>IF(COUNT(C725) = 1, C725-B725, "")</f>
        <v/>
      </c>
    </row>
    <row r="726">
      <c r="A726">
        <f>A725+1</f>
        <v/>
      </c>
      <c r="D726">
        <f>IF(COUNT(C726) = 1, C726-B726, "")</f>
        <v/>
      </c>
    </row>
    <row r="727">
      <c r="A727">
        <f>A726+1</f>
        <v/>
      </c>
      <c r="D727">
        <f>IF(COUNT(C727) = 1, C727-B727, "")</f>
        <v/>
      </c>
    </row>
    <row r="728">
      <c r="A728">
        <f>A727+1</f>
        <v/>
      </c>
      <c r="D728">
        <f>IF(COUNT(C728) = 1, C728-B728, "")</f>
        <v/>
      </c>
    </row>
    <row r="729">
      <c r="A729">
        <f>A728+1</f>
        <v/>
      </c>
      <c r="D729">
        <f>IF(COUNT(C729) = 1, C729-B729, "")</f>
        <v/>
      </c>
    </row>
    <row r="730">
      <c r="A730">
        <f>A729+1</f>
        <v/>
      </c>
      <c r="D730">
        <f>IF(COUNT(C730) = 1, C730-B730, "")</f>
        <v/>
      </c>
    </row>
    <row r="731">
      <c r="A731">
        <f>A730+1</f>
        <v/>
      </c>
      <c r="D731">
        <f>IF(COUNT(C731) = 1, C731-B731, "")</f>
        <v/>
      </c>
    </row>
    <row r="732">
      <c r="A732">
        <f>A731+1</f>
        <v/>
      </c>
      <c r="D732">
        <f>IF(COUNT(C732) = 1, C732-B732, "")</f>
        <v/>
      </c>
    </row>
    <row r="733">
      <c r="A733">
        <f>A732+1</f>
        <v/>
      </c>
      <c r="D733">
        <f>IF(COUNT(C733) = 1, C733-B733, "")</f>
        <v/>
      </c>
    </row>
    <row r="734">
      <c r="A734">
        <f>A733+1</f>
        <v/>
      </c>
      <c r="D734">
        <f>IF(COUNT(C734) = 1, C734-B734, "")</f>
        <v/>
      </c>
    </row>
    <row r="735">
      <c r="A735">
        <f>A734+1</f>
        <v/>
      </c>
      <c r="D735">
        <f>IF(COUNT(C735) = 1, C735-B735, "")</f>
        <v/>
      </c>
    </row>
    <row r="736">
      <c r="A736">
        <f>A735+1</f>
        <v/>
      </c>
      <c r="D736">
        <f>IF(COUNT(C736) = 1, C736-B736, "")</f>
        <v/>
      </c>
    </row>
    <row r="737">
      <c r="A737">
        <f>A736+1</f>
        <v/>
      </c>
      <c r="D737">
        <f>IF(COUNT(C737) = 1, C737-B737, "")</f>
        <v/>
      </c>
    </row>
    <row r="738">
      <c r="A738">
        <f>A737+1</f>
        <v/>
      </c>
      <c r="D738">
        <f>IF(COUNT(C738) = 1, C738-B738, "")</f>
        <v/>
      </c>
    </row>
    <row r="739">
      <c r="A739">
        <f>A738+1</f>
        <v/>
      </c>
      <c r="D739">
        <f>IF(COUNT(C739) = 1, C739-B739, "")</f>
        <v/>
      </c>
    </row>
    <row r="740">
      <c r="A740">
        <f>A739+1</f>
        <v/>
      </c>
      <c r="D740">
        <f>IF(COUNT(C740) = 1, C740-B740, "")</f>
        <v/>
      </c>
    </row>
    <row r="741">
      <c r="A741">
        <f>A740+1</f>
        <v/>
      </c>
      <c r="D741">
        <f>IF(COUNT(C741) = 1, C741-B741, "")</f>
        <v/>
      </c>
    </row>
    <row r="742">
      <c r="A742">
        <f>A741+1</f>
        <v/>
      </c>
      <c r="D742">
        <f>IF(COUNT(C742) = 1, C742-B742, "")</f>
        <v/>
      </c>
    </row>
    <row r="743">
      <c r="A743">
        <f>A742+1</f>
        <v/>
      </c>
      <c r="D743">
        <f>IF(COUNT(C743) = 1, C743-B743, "")</f>
        <v/>
      </c>
    </row>
    <row r="744">
      <c r="A744">
        <f>A743+1</f>
        <v/>
      </c>
      <c r="D744">
        <f>IF(COUNT(C744) = 1, C744-B744, "")</f>
        <v/>
      </c>
    </row>
    <row r="745">
      <c r="A745">
        <f>A744+1</f>
        <v/>
      </c>
      <c r="D745">
        <f>IF(COUNT(C745) = 1, C745-B745, "")</f>
        <v/>
      </c>
    </row>
    <row r="746">
      <c r="A746">
        <f>A745+1</f>
        <v/>
      </c>
      <c r="D746">
        <f>IF(COUNT(C746) = 1, C746-B746, "")</f>
        <v/>
      </c>
    </row>
    <row r="747">
      <c r="A747">
        <f>A746+1</f>
        <v/>
      </c>
      <c r="D747">
        <f>IF(COUNT(C747) = 1, C747-B747, "")</f>
        <v/>
      </c>
    </row>
    <row r="748">
      <c r="A748">
        <f>A747+1</f>
        <v/>
      </c>
      <c r="D748">
        <f>IF(COUNT(C748) = 1, C748-B748, "")</f>
        <v/>
      </c>
    </row>
    <row r="749">
      <c r="A749">
        <f>A748+1</f>
        <v/>
      </c>
      <c r="D749">
        <f>IF(COUNT(C749) = 1, C749-B749, "")</f>
        <v/>
      </c>
    </row>
    <row r="750">
      <c r="A750">
        <f>A749+1</f>
        <v/>
      </c>
      <c r="D750">
        <f>IF(COUNT(C750) = 1, C750-B750, "")</f>
        <v/>
      </c>
    </row>
    <row r="751">
      <c r="A751">
        <f>A750+1</f>
        <v/>
      </c>
      <c r="D751">
        <f>IF(COUNT(C751) = 1, C751-B751, "")</f>
        <v/>
      </c>
    </row>
    <row r="752">
      <c r="A752">
        <f>A751+1</f>
        <v/>
      </c>
      <c r="D752">
        <f>IF(COUNT(C752) = 1, C752-B752, "")</f>
        <v/>
      </c>
    </row>
    <row r="753">
      <c r="A753">
        <f>A752+1</f>
        <v/>
      </c>
      <c r="D753">
        <f>IF(COUNT(C753) = 1, C753-B753, "")</f>
        <v/>
      </c>
    </row>
    <row r="754">
      <c r="A754">
        <f>A753+1</f>
        <v/>
      </c>
      <c r="D754">
        <f>IF(COUNT(C754) = 1, C754-B754, "")</f>
        <v/>
      </c>
    </row>
    <row r="755">
      <c r="A755">
        <f>A754+1</f>
        <v/>
      </c>
      <c r="D755">
        <f>IF(COUNT(C755) = 1, C755-B755, "")</f>
        <v/>
      </c>
    </row>
    <row r="756">
      <c r="A756">
        <f>A755+1</f>
        <v/>
      </c>
      <c r="D756">
        <f>IF(COUNT(C756) = 1, C756-B756, "")</f>
        <v/>
      </c>
    </row>
    <row r="757">
      <c r="A757">
        <f>A756+1</f>
        <v/>
      </c>
      <c r="D757">
        <f>IF(COUNT(C757) = 1, C757-B757, "")</f>
        <v/>
      </c>
    </row>
    <row r="758">
      <c r="D758">
        <f>IF(COUNT(C758) = 1, C758-B758, "")</f>
        <v/>
      </c>
    </row>
    <row r="759">
      <c r="D759">
        <f>IF(COUNT(C759) = 1, C759-B759, "")</f>
        <v/>
      </c>
    </row>
    <row r="760">
      <c r="D760">
        <f>IF(COUNT(C760) = 1, C760-B760, "")</f>
        <v/>
      </c>
    </row>
    <row r="761">
      <c r="D761">
        <f>IF(COUNT(C761) = 1, C761-B761, "")</f>
        <v/>
      </c>
    </row>
    <row r="762">
      <c r="D762">
        <f>IF(COUNT(C762) = 1, C762-B762, "")</f>
        <v/>
      </c>
    </row>
    <row r="763">
      <c r="D763">
        <f>IF(COUNT(C763) = 1, C763-B763, "")</f>
        <v/>
      </c>
    </row>
    <row r="764">
      <c r="D764">
        <f>IF(COUNT(C764) = 1, C764-B764, "")</f>
        <v/>
      </c>
    </row>
    <row r="765">
      <c r="D765">
        <f>IF(COUNT(C765) = 1, C765-B765, "")</f>
        <v/>
      </c>
    </row>
    <row r="766">
      <c r="D766">
        <f>IF(COUNT(C766) = 1, C766-B766, "")</f>
        <v/>
      </c>
    </row>
    <row r="767">
      <c r="D767">
        <f>IF(COUNT(C767) = 1, C767-B767, "")</f>
        <v/>
      </c>
    </row>
    <row r="768">
      <c r="D768">
        <f>IF(COUNT(C768) = 1, C768-B768, "")</f>
        <v/>
      </c>
    </row>
    <row r="769">
      <c r="D769">
        <f>IF(COUNT(C769) = 1, C769-B769, "")</f>
        <v/>
      </c>
    </row>
    <row r="770">
      <c r="D770">
        <f>IF(COUNT(C770) = 1, C770-B770, "")</f>
        <v/>
      </c>
    </row>
    <row r="771">
      <c r="D771">
        <f>IF(COUNT(C771) = 1, C771-B771, "")</f>
        <v/>
      </c>
    </row>
    <row r="772">
      <c r="D772">
        <f>IF(COUNT(C772) = 1, C772-B772, "")</f>
        <v/>
      </c>
    </row>
    <row r="773">
      <c r="D773">
        <f>IF(COUNT(C773) = 1, C773-B773, "")</f>
        <v/>
      </c>
    </row>
    <row r="774">
      <c r="D774">
        <f>IF(COUNT(C774) = 1, C774-B774, "")</f>
        <v/>
      </c>
    </row>
    <row r="775">
      <c r="D775">
        <f>IF(COUNT(C775) = 1, C775-B775, "")</f>
        <v/>
      </c>
    </row>
    <row r="776">
      <c r="D776">
        <f>IF(COUNT(C776) = 1, C776-B776, "")</f>
        <v/>
      </c>
    </row>
    <row r="777">
      <c r="D777">
        <f>IF(COUNT(C777) = 1, C777-B777, "")</f>
        <v/>
      </c>
    </row>
    <row r="778">
      <c r="D778">
        <f>IF(COUNT(C778) = 1, C778-B778, "")</f>
        <v/>
      </c>
    </row>
    <row r="779">
      <c r="D779">
        <f>IF(COUNT(C779) = 1, C779-B779, "")</f>
        <v/>
      </c>
    </row>
    <row r="780">
      <c r="D780">
        <f>IF(COUNT(C780) = 1, C780-B780, "")</f>
        <v/>
      </c>
    </row>
    <row r="781">
      <c r="D781">
        <f>IF(COUNT(C781) = 1, C781-B781, "")</f>
        <v/>
      </c>
    </row>
    <row r="782">
      <c r="D782">
        <f>IF(COUNT(C782) = 1, C782-B782, "")</f>
        <v/>
      </c>
    </row>
    <row r="783">
      <c r="D783">
        <f>IF(COUNT(C783) = 1, C783-B783, "")</f>
        <v/>
      </c>
    </row>
    <row r="784">
      <c r="D784">
        <f>IF(COUNT(C784) = 1, C784-B784, "")</f>
        <v/>
      </c>
    </row>
    <row r="785">
      <c r="D785">
        <f>IF(COUNT(C785) = 1, C785-B785, "")</f>
        <v/>
      </c>
    </row>
    <row r="786">
      <c r="D786">
        <f>IF(COUNT(C786) = 1, C786-B786,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filip jovanovic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2020-05-24T21:56:08Z</dcterms:modified>
  <cp:lastModifiedBy>filip jovanovic</cp:lastModifiedBy>
</cp:coreProperties>
</file>